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22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320" windowHeight="7050" tabRatio="865" activeTab="10"/>
  </bookViews>
  <sheets>
    <sheet name="ДЦ 63" sheetId="28" r:id="rId1"/>
    <sheet name="ДЦ 68" sheetId="29" r:id="rId2"/>
    <sheet name="ДЦ 73" sheetId="30" r:id="rId3"/>
    <sheet name="ДЦ 85" sheetId="31" r:id="rId4"/>
    <sheet name="ДЦ 85+" sheetId="32" r:id="rId5"/>
    <sheet name="ДЦ Ж 63" sheetId="26" r:id="rId6"/>
    <sheet name="ДЦ Ж 63+" sheetId="27" r:id="rId7"/>
    <sheet name="Эстафета ДЦ" sheetId="50" r:id="rId8"/>
    <sheet name="Р 63" sheetId="39" r:id="rId9"/>
    <sheet name="Р 63+" sheetId="40" r:id="rId10"/>
    <sheet name="ДВ 63" sheetId="34" r:id="rId11"/>
    <sheet name="ДВ 68" sheetId="35" r:id="rId12"/>
    <sheet name="ДВ 73" sheetId="36" r:id="rId13"/>
    <sheet name="ДВ 85" sheetId="37" r:id="rId14"/>
    <sheet name="ДВ 85+" sheetId="38" r:id="rId15"/>
    <sheet name="ЭстафетаТ" sheetId="43" state="hidden" r:id="rId16"/>
    <sheet name="Сводная" sheetId="49" r:id="rId17"/>
    <sheet name="Жонглирование" sheetId="51" r:id="rId18"/>
    <sheet name="Судьи" sheetId="18" r:id="rId19"/>
    <sheet name="Потоки 1 день" sheetId="44" r:id="rId20"/>
    <sheet name="Потоки 2 день (1)" sheetId="45" r:id="rId21"/>
    <sheet name="Потоки 2 день (2)" sheetId="47" r:id="rId22"/>
  </sheets>
  <definedNames>
    <definedName name="_xlnm._FilterDatabase" localSheetId="10" hidden="1">'ДВ 63'!$A$15:$R$16</definedName>
    <definedName name="_xlnm._FilterDatabase" localSheetId="11" hidden="1">'ДВ 68'!$A$15:$R$16</definedName>
    <definedName name="_xlnm._FilterDatabase" localSheetId="12" hidden="1">'ДВ 73'!$A$15:$R$16</definedName>
    <definedName name="_xlnm._FilterDatabase" localSheetId="13" hidden="1">'ДВ 85'!$A$15:$R$16</definedName>
    <definedName name="_xlnm._FilterDatabase" localSheetId="14" hidden="1">'ДВ 85+'!$A$15:$R$16</definedName>
    <definedName name="_xlnm._FilterDatabase" localSheetId="0" hidden="1">'ДЦ 63'!$A$15:$P$16</definedName>
    <definedName name="_xlnm._FilterDatabase" localSheetId="1" hidden="1">'ДЦ 68'!$A$15:$P$16</definedName>
    <definedName name="_xlnm._FilterDatabase" localSheetId="2" hidden="1">'ДЦ 73'!$A$15:$P$16</definedName>
    <definedName name="_xlnm._FilterDatabase" localSheetId="3" hidden="1">'ДЦ 85'!$A$15:$P$16</definedName>
    <definedName name="_xlnm._FilterDatabase" localSheetId="4" hidden="1">'ДЦ 85+'!$A$15:$P$16</definedName>
    <definedName name="_xlnm._FilterDatabase" localSheetId="5" hidden="1">'ДЦ Ж 63'!$A$15:$P$16</definedName>
    <definedName name="_xlnm._FilterDatabase" localSheetId="6" hidden="1">'ДЦ Ж 63+'!$A$15:$P$16</definedName>
    <definedName name="_xlnm._FilterDatabase" localSheetId="8" hidden="1">'Р 63'!$A$15:$P$16</definedName>
    <definedName name="_xlnm._FilterDatabase" localSheetId="9" hidden="1">'Р 63+'!$A$15:$P$16</definedName>
    <definedName name="_xlnm._FilterDatabase" localSheetId="16" hidden="1">Сводная!$A$10:$AF$41</definedName>
    <definedName name="_xlnm.Print_Area" localSheetId="10">'ДВ 63'!$A$1:$R$36</definedName>
    <definedName name="_xlnm.Print_Area" localSheetId="11">'ДВ 68'!$A$1:$R$35</definedName>
    <definedName name="_xlnm.Print_Area" localSheetId="12">'ДВ 73'!$A$1:$R$39</definedName>
    <definedName name="_xlnm.Print_Area" localSheetId="13">'ДВ 85'!$A$1:$R$45</definedName>
    <definedName name="_xlnm.Print_Area" localSheetId="14">'ДВ 85+'!$A$1:$R$39</definedName>
    <definedName name="_xlnm.Print_Area" localSheetId="17">Жонглирование!$A$1:$N$34</definedName>
    <definedName name="_xlnm.Print_Area" localSheetId="19">'Потоки 1 день'!$B$1:$M$77</definedName>
    <definedName name="_xlnm.Print_Area" localSheetId="20">'Потоки 2 день (1)'!$B$1:$M$95</definedName>
    <definedName name="_xlnm.Print_Area" localSheetId="21">'Потоки 2 день (2)'!$B$1:$M$77</definedName>
    <definedName name="_xlnm.Print_Area" localSheetId="16">Сводная!$A$1:$AF$49</definedName>
    <definedName name="_xlnm.Print_Area" localSheetId="18">Судьи!$A$1:$G$53</definedName>
    <definedName name="_xlnm.Print_Area" localSheetId="7">'Эстафета ДЦ'!$A$1:$K$66</definedName>
    <definedName name="_xlnm.Print_Area" localSheetId="15">ЭстафетаТ!$A$1:$J$49</definedName>
  </definedNames>
  <calcPr calcId="124519"/>
</workbook>
</file>

<file path=xl/calcChain.xml><?xml version="1.0" encoding="utf-8"?>
<calcChain xmlns="http://schemas.openxmlformats.org/spreadsheetml/2006/main">
  <c r="F61" i="50"/>
  <c r="H57"/>
  <c r="H58" s="1"/>
  <c r="H59" s="1"/>
  <c r="H60" s="1"/>
  <c r="H62" s="1"/>
  <c r="F52"/>
  <c r="H48"/>
  <c r="H49" s="1"/>
  <c r="H50" s="1"/>
  <c r="H51" s="1"/>
  <c r="H53" s="1"/>
  <c r="F43"/>
  <c r="H39"/>
  <c r="H40" s="1"/>
  <c r="H41" s="1"/>
  <c r="H42" s="1"/>
  <c r="H44" s="1"/>
  <c r="F34"/>
  <c r="H30"/>
  <c r="H31" s="1"/>
  <c r="H32" s="1"/>
  <c r="H33" s="1"/>
  <c r="H35" s="1"/>
  <c r="F25"/>
  <c r="H21"/>
  <c r="H22" s="1"/>
  <c r="H23" s="1"/>
  <c r="H24" s="1"/>
  <c r="H26" s="1"/>
  <c r="F16"/>
  <c r="H12"/>
  <c r="H13" s="1"/>
  <c r="H14" s="1"/>
  <c r="H15" s="1"/>
  <c r="H17" s="1"/>
  <c r="AF41" i="49" l="1"/>
  <c r="AF15"/>
  <c r="AF17"/>
  <c r="AF31"/>
  <c r="AF16"/>
  <c r="AF40"/>
  <c r="AF21"/>
  <c r="AF39"/>
  <c r="AF12"/>
  <c r="AF38"/>
  <c r="AF32"/>
  <c r="AF34"/>
  <c r="AF13"/>
  <c r="AF20"/>
  <c r="AF35"/>
  <c r="AF33"/>
  <c r="AF29"/>
  <c r="AF25"/>
  <c r="AF26"/>
  <c r="AF37"/>
  <c r="AF22"/>
  <c r="AF19"/>
  <c r="AF30"/>
  <c r="AF14"/>
  <c r="AF27"/>
  <c r="AF36"/>
  <c r="AF28"/>
  <c r="AF18"/>
  <c r="AF23"/>
  <c r="AF24"/>
  <c r="A18" l="1"/>
  <c r="A24"/>
  <c r="A20"/>
  <c r="A19"/>
  <c r="A36"/>
  <c r="A40"/>
  <c r="A15"/>
  <c r="A28"/>
  <c r="A32"/>
  <c r="A23"/>
  <c r="A22"/>
  <c r="A13"/>
  <c r="A16"/>
  <c r="A26"/>
  <c r="A17"/>
  <c r="A30"/>
  <c r="A35"/>
  <c r="A14"/>
  <c r="A33"/>
  <c r="A39"/>
  <c r="A27"/>
  <c r="A29"/>
  <c r="A12"/>
  <c r="A41"/>
  <c r="L18" i="38"/>
  <c r="L19"/>
  <c r="N19" s="1"/>
  <c r="P19" s="1"/>
  <c r="L20"/>
  <c r="N20" s="1"/>
  <c r="P20" s="1"/>
  <c r="L21"/>
  <c r="L22"/>
  <c r="L23"/>
  <c r="N23" s="1"/>
  <c r="P23" s="1"/>
  <c r="L24"/>
  <c r="N24" s="1"/>
  <c r="P24" s="1"/>
  <c r="L25"/>
  <c r="L26"/>
  <c r="L27"/>
  <c r="N27" s="1"/>
  <c r="P27" s="1"/>
  <c r="L28"/>
  <c r="N28" s="1"/>
  <c r="P28" s="1"/>
  <c r="L29"/>
  <c r="L30"/>
  <c r="L31"/>
  <c r="N31" s="1"/>
  <c r="P31" s="1"/>
  <c r="L32"/>
  <c r="N32" s="1"/>
  <c r="P32" s="1"/>
  <c r="L33"/>
  <c r="L34"/>
  <c r="L35"/>
  <c r="N35" s="1"/>
  <c r="P35" s="1"/>
  <c r="N34" l="1"/>
  <c r="P34" s="1"/>
  <c r="N30"/>
  <c r="P30" s="1"/>
  <c r="N26"/>
  <c r="P26" s="1"/>
  <c r="N22"/>
  <c r="P22" s="1"/>
  <c r="N18"/>
  <c r="P18" s="1"/>
  <c r="N33"/>
  <c r="P33" s="1"/>
  <c r="N29"/>
  <c r="P29" s="1"/>
  <c r="N25"/>
  <c r="P25" s="1"/>
  <c r="N21"/>
  <c r="P21" s="1"/>
  <c r="M20" i="32"/>
  <c r="M21" i="29" l="1"/>
  <c r="A24" i="31"/>
  <c r="J18" i="38" l="1"/>
  <c r="J19"/>
  <c r="J20"/>
  <c r="J21"/>
  <c r="J22"/>
  <c r="J23"/>
  <c r="J24"/>
  <c r="J25"/>
  <c r="J26"/>
  <c r="J27"/>
  <c r="J28"/>
  <c r="J29"/>
  <c r="J30"/>
  <c r="J31"/>
  <c r="J32"/>
  <c r="J33"/>
  <c r="J34"/>
  <c r="J35"/>
  <c r="J17"/>
  <c r="J18" i="37"/>
  <c r="J19"/>
  <c r="J21"/>
  <c r="J22"/>
  <c r="J20"/>
  <c r="J24"/>
  <c r="J23"/>
  <c r="J26"/>
  <c r="J25"/>
  <c r="J32"/>
  <c r="J27"/>
  <c r="J30"/>
  <c r="J29"/>
  <c r="J31"/>
  <c r="J33"/>
  <c r="J28"/>
  <c r="J34"/>
  <c r="J35"/>
  <c r="J36"/>
  <c r="J37"/>
  <c r="J38"/>
  <c r="J39"/>
  <c r="J40"/>
  <c r="J41"/>
  <c r="J17"/>
  <c r="J18" i="36"/>
  <c r="J20"/>
  <c r="J19"/>
  <c r="J22"/>
  <c r="J27"/>
  <c r="J21"/>
  <c r="J25"/>
  <c r="J29"/>
  <c r="J26"/>
  <c r="J23"/>
  <c r="J33"/>
  <c r="J30"/>
  <c r="J31"/>
  <c r="J24"/>
  <c r="J28"/>
  <c r="J32"/>
  <c r="J34"/>
  <c r="J35"/>
  <c r="J17"/>
  <c r="J17" i="35"/>
  <c r="J22"/>
  <c r="J18"/>
  <c r="J21"/>
  <c r="J20"/>
  <c r="J24"/>
  <c r="J23"/>
  <c r="J25"/>
  <c r="J26"/>
  <c r="J27"/>
  <c r="J28"/>
  <c r="J29"/>
  <c r="J30"/>
  <c r="J31"/>
  <c r="J19"/>
  <c r="J18" i="34"/>
  <c r="J20"/>
  <c r="J21"/>
  <c r="J22"/>
  <c r="J23"/>
  <c r="J19"/>
  <c r="J28"/>
  <c r="J25"/>
  <c r="J26"/>
  <c r="J30"/>
  <c r="J24"/>
  <c r="J29"/>
  <c r="J27"/>
  <c r="J31"/>
  <c r="J32"/>
  <c r="J17"/>
  <c r="A34" i="32" l="1"/>
  <c r="A35"/>
  <c r="A17" i="31"/>
  <c r="M17" s="1"/>
  <c r="N17"/>
  <c r="A21"/>
  <c r="M21" s="1"/>
  <c r="N21"/>
  <c r="A26"/>
  <c r="N26"/>
  <c r="A22"/>
  <c r="M22" s="1"/>
  <c r="N22"/>
  <c r="A27"/>
  <c r="M27" s="1"/>
  <c r="N27"/>
  <c r="A23"/>
  <c r="M23" s="1"/>
  <c r="N23"/>
  <c r="A23" i="32"/>
  <c r="M23" s="1"/>
  <c r="N23"/>
  <c r="A22"/>
  <c r="M22" s="1"/>
  <c r="N22"/>
  <c r="A24"/>
  <c r="M24" s="1"/>
  <c r="N24"/>
  <c r="A25"/>
  <c r="M25" s="1"/>
  <c r="N25"/>
  <c r="A26"/>
  <c r="M26" s="1"/>
  <c r="N26"/>
  <c r="A27"/>
  <c r="M27" s="1"/>
  <c r="N27"/>
  <c r="A28"/>
  <c r="M28" s="1"/>
  <c r="N28"/>
  <c r="A28" i="30"/>
  <c r="M28" s="1"/>
  <c r="N28"/>
  <c r="A20"/>
  <c r="M20" s="1"/>
  <c r="N20"/>
  <c r="A22"/>
  <c r="M22" s="1"/>
  <c r="N22"/>
  <c r="A25"/>
  <c r="M25" s="1"/>
  <c r="N25"/>
  <c r="A23"/>
  <c r="M23" s="1"/>
  <c r="N23"/>
  <c r="A26"/>
  <c r="M26" s="1"/>
  <c r="N26"/>
  <c r="A23" i="29"/>
  <c r="M23" s="1"/>
  <c r="N23"/>
  <c r="A26"/>
  <c r="M26" s="1"/>
  <c r="N26"/>
  <c r="A20"/>
  <c r="M20" s="1"/>
  <c r="N20"/>
  <c r="A22"/>
  <c r="M22" s="1"/>
  <c r="N22"/>
  <c r="A30" i="28"/>
  <c r="M30" s="1"/>
  <c r="L18" i="35" l="1"/>
  <c r="L21"/>
  <c r="L20"/>
  <c r="L24"/>
  <c r="L23"/>
  <c r="L25"/>
  <c r="L26"/>
  <c r="L27"/>
  <c r="L28"/>
  <c r="L29"/>
  <c r="L19" i="36"/>
  <c r="L22"/>
  <c r="L27"/>
  <c r="L21"/>
  <c r="L25"/>
  <c r="L29"/>
  <c r="L26"/>
  <c r="L23"/>
  <c r="L33"/>
  <c r="L30"/>
  <c r="L21" i="37"/>
  <c r="L22"/>
  <c r="L20"/>
  <c r="L24"/>
  <c r="L23"/>
  <c r="L26"/>
  <c r="L25"/>
  <c r="L32"/>
  <c r="L27"/>
  <c r="L30"/>
  <c r="L21" i="34"/>
  <c r="L22"/>
  <c r="L23"/>
  <c r="L19"/>
  <c r="L28"/>
  <c r="L25"/>
  <c r="L26"/>
  <c r="L30"/>
  <c r="L24"/>
  <c r="L29"/>
  <c r="N26" l="1"/>
  <c r="P26" s="1"/>
  <c r="N19"/>
  <c r="P19" s="1"/>
  <c r="N24"/>
  <c r="P24" s="1"/>
  <c r="N25"/>
  <c r="P25" s="1"/>
  <c r="N23"/>
  <c r="P23" s="1"/>
  <c r="N30" i="36"/>
  <c r="P30" s="1"/>
  <c r="N23"/>
  <c r="P23" s="1"/>
  <c r="N29"/>
  <c r="P29" s="1"/>
  <c r="N21"/>
  <c r="P21" s="1"/>
  <c r="N22"/>
  <c r="P22" s="1"/>
  <c r="N29" i="35"/>
  <c r="P29" s="1"/>
  <c r="N27"/>
  <c r="P27" s="1"/>
  <c r="N25"/>
  <c r="P25" s="1"/>
  <c r="N24"/>
  <c r="P24" s="1"/>
  <c r="N21"/>
  <c r="P21" s="1"/>
  <c r="N22" i="34"/>
  <c r="P22" s="1"/>
  <c r="N29"/>
  <c r="N30"/>
  <c r="P30" s="1"/>
  <c r="N28"/>
  <c r="P28" s="1"/>
  <c r="N21"/>
  <c r="P21" s="1"/>
  <c r="N33" i="36"/>
  <c r="P33" s="1"/>
  <c r="N26"/>
  <c r="P26" s="1"/>
  <c r="N25"/>
  <c r="P25" s="1"/>
  <c r="N27"/>
  <c r="P27" s="1"/>
  <c r="N19"/>
  <c r="P19" s="1"/>
  <c r="N28" i="35"/>
  <c r="P28" s="1"/>
  <c r="N26"/>
  <c r="P26" s="1"/>
  <c r="N23"/>
  <c r="P23" s="1"/>
  <c r="N20"/>
  <c r="P20" s="1"/>
  <c r="N18"/>
  <c r="P18" s="1"/>
  <c r="N30" i="37"/>
  <c r="N32"/>
  <c r="P32" s="1"/>
  <c r="N26"/>
  <c r="N24"/>
  <c r="P24" s="1"/>
  <c r="N22"/>
  <c r="N27"/>
  <c r="P27" s="1"/>
  <c r="N25"/>
  <c r="P25" s="1"/>
  <c r="N23"/>
  <c r="P23" s="1"/>
  <c r="N20"/>
  <c r="P20" s="1"/>
  <c r="N21"/>
  <c r="P21" s="1"/>
  <c r="P29" i="34"/>
  <c r="N19" i="40"/>
  <c r="N18"/>
  <c r="N21"/>
  <c r="N23"/>
  <c r="N20"/>
  <c r="N24"/>
  <c r="N22"/>
  <c r="N25"/>
  <c r="N26"/>
  <c r="N27"/>
  <c r="N28"/>
  <c r="N29"/>
  <c r="N30"/>
  <c r="N31"/>
  <c r="N32"/>
  <c r="N33"/>
  <c r="N34"/>
  <c r="N35"/>
  <c r="N36"/>
  <c r="N37"/>
  <c r="N38"/>
  <c r="N39"/>
  <c r="N17"/>
  <c r="A20" i="39"/>
  <c r="M20" s="1"/>
  <c r="N20"/>
  <c r="A19"/>
  <c r="M19" s="1"/>
  <c r="N19"/>
  <c r="A24"/>
  <c r="M24" s="1"/>
  <c r="N24"/>
  <c r="A21"/>
  <c r="M21" s="1"/>
  <c r="N21"/>
  <c r="A23"/>
  <c r="M23" s="1"/>
  <c r="N23"/>
  <c r="A25"/>
  <c r="M25" s="1"/>
  <c r="N25"/>
  <c r="A22"/>
  <c r="M22" s="1"/>
  <c r="N22"/>
  <c r="A28"/>
  <c r="M28" s="1"/>
  <c r="N28"/>
  <c r="A27"/>
  <c r="M27" s="1"/>
  <c r="N27"/>
  <c r="A26"/>
  <c r="M26" s="1"/>
  <c r="N26"/>
  <c r="A31"/>
  <c r="M31" s="1"/>
  <c r="N31"/>
  <c r="A29"/>
  <c r="M29" s="1"/>
  <c r="N29"/>
  <c r="A32"/>
  <c r="M32" s="1"/>
  <c r="N32"/>
  <c r="A21" i="40"/>
  <c r="M21" s="1"/>
  <c r="A23"/>
  <c r="M23" s="1"/>
  <c r="A20"/>
  <c r="M20" s="1"/>
  <c r="A24"/>
  <c r="M24" s="1"/>
  <c r="A22"/>
  <c r="M22" s="1"/>
  <c r="A25"/>
  <c r="M25" s="1"/>
  <c r="A26"/>
  <c r="M26" s="1"/>
  <c r="A27"/>
  <c r="M27" s="1"/>
  <c r="A28"/>
  <c r="M28" s="1"/>
  <c r="A29"/>
  <c r="M29" s="1"/>
  <c r="A30"/>
  <c r="M30" s="1"/>
  <c r="A31"/>
  <c r="M31" s="1"/>
  <c r="A21" i="32"/>
  <c r="M21" s="1"/>
  <c r="N21"/>
  <c r="A29"/>
  <c r="M29" s="1"/>
  <c r="N29"/>
  <c r="A30"/>
  <c r="M30" s="1"/>
  <c r="N30"/>
  <c r="A19" i="30"/>
  <c r="M19" s="1"/>
  <c r="A24"/>
  <c r="M24" s="1"/>
  <c r="A21"/>
  <c r="M21" s="1"/>
  <c r="A29"/>
  <c r="M29" s="1"/>
  <c r="A30"/>
  <c r="M30" s="1"/>
  <c r="N31"/>
  <c r="N30"/>
  <c r="N29"/>
  <c r="N21"/>
  <c r="N24"/>
  <c r="N19"/>
  <c r="N27"/>
  <c r="N17"/>
  <c r="A17"/>
  <c r="M17" s="1"/>
  <c r="A27"/>
  <c r="M27" s="1"/>
  <c r="A18" i="29"/>
  <c r="M18" s="1"/>
  <c r="N18"/>
  <c r="A24"/>
  <c r="M24" s="1"/>
  <c r="N24"/>
  <c r="A25"/>
  <c r="M25" s="1"/>
  <c r="N25"/>
  <c r="N21"/>
  <c r="A27"/>
  <c r="M27" s="1"/>
  <c r="N27"/>
  <c r="A28"/>
  <c r="M28" s="1"/>
  <c r="N28"/>
  <c r="A29"/>
  <c r="M29" s="1"/>
  <c r="N29"/>
  <c r="A22" i="28"/>
  <c r="M22" s="1"/>
  <c r="N22"/>
  <c r="A23"/>
  <c r="M23" s="1"/>
  <c r="N23"/>
  <c r="A19"/>
  <c r="M19" s="1"/>
  <c r="N19"/>
  <c r="A24"/>
  <c r="M24" s="1"/>
  <c r="N24"/>
  <c r="A21"/>
  <c r="M21" s="1"/>
  <c r="N21"/>
  <c r="A25"/>
  <c r="M25" s="1"/>
  <c r="N25"/>
  <c r="A26"/>
  <c r="M26" s="1"/>
  <c r="N26"/>
  <c r="A27"/>
  <c r="M27" s="1"/>
  <c r="N27"/>
  <c r="N25" i="27"/>
  <c r="A25"/>
  <c r="M25" s="1"/>
  <c r="N20"/>
  <c r="A20"/>
  <c r="M20" s="1"/>
  <c r="N22"/>
  <c r="A22"/>
  <c r="M22" s="1"/>
  <c r="N21"/>
  <c r="A21"/>
  <c r="M21" s="1"/>
  <c r="N19"/>
  <c r="A19"/>
  <c r="M19" s="1"/>
  <c r="P22" i="37" l="1"/>
  <c r="P26"/>
  <c r="P30"/>
  <c r="A17" i="26"/>
  <c r="M17" s="1"/>
  <c r="N17"/>
  <c r="A18"/>
  <c r="M18" s="1"/>
  <c r="N18"/>
  <c r="A19"/>
  <c r="M19" s="1"/>
  <c r="N19"/>
  <c r="A20"/>
  <c r="M20" s="1"/>
  <c r="N20"/>
  <c r="A21"/>
  <c r="M21" s="1"/>
  <c r="N21"/>
  <c r="A22"/>
  <c r="M22" s="1"/>
  <c r="N22"/>
  <c r="A23"/>
  <c r="M23" s="1"/>
  <c r="N23"/>
  <c r="A24"/>
  <c r="M24" s="1"/>
  <c r="N24"/>
  <c r="A25"/>
  <c r="M25" s="1"/>
  <c r="N25"/>
  <c r="F42" i="43" l="1"/>
  <c r="H38"/>
  <c r="H39" s="1"/>
  <c r="H40" s="1"/>
  <c r="H41" s="1"/>
  <c r="H43" s="1"/>
  <c r="F15"/>
  <c r="H11"/>
  <c r="H12" s="1"/>
  <c r="H13" s="1"/>
  <c r="H14" s="1"/>
  <c r="H16" s="1"/>
  <c r="N30" i="28" l="1"/>
  <c r="L17" i="36" l="1"/>
  <c r="N17" l="1"/>
  <c r="P17" s="1"/>
  <c r="F33" i="43"/>
  <c r="H29"/>
  <c r="H30" s="1"/>
  <c r="H31" s="1"/>
  <c r="H32" s="1"/>
  <c r="H34" s="1"/>
  <c r="F24"/>
  <c r="H20"/>
  <c r="H21" s="1"/>
  <c r="H22" s="1"/>
  <c r="H23" s="1"/>
  <c r="H25" s="1"/>
  <c r="A36" i="40" l="1"/>
  <c r="M36" s="1"/>
  <c r="A35"/>
  <c r="M35" s="1"/>
  <c r="A38"/>
  <c r="M38" s="1"/>
  <c r="A33"/>
  <c r="M33" s="1"/>
  <c r="A37"/>
  <c r="M37" s="1"/>
  <c r="A34"/>
  <c r="M34" s="1"/>
  <c r="A32"/>
  <c r="M32" s="1"/>
  <c r="A18"/>
  <c r="M18" s="1"/>
  <c r="A19"/>
  <c r="M19" s="1"/>
  <c r="A17"/>
  <c r="M17" s="1"/>
  <c r="A39"/>
  <c r="A34" i="39"/>
  <c r="A35"/>
  <c r="A33"/>
  <c r="A18"/>
  <c r="A17"/>
  <c r="A30"/>
  <c r="A36"/>
  <c r="N34"/>
  <c r="M34"/>
  <c r="L22" i="35"/>
  <c r="A26" i="26" l="1"/>
  <c r="N24" i="27" l="1"/>
  <c r="N18"/>
  <c r="N17"/>
  <c r="N26"/>
  <c r="N33" i="32"/>
  <c r="N19"/>
  <c r="N37"/>
  <c r="N34"/>
  <c r="N36"/>
  <c r="N18"/>
  <c r="N32"/>
  <c r="N17"/>
  <c r="N31"/>
  <c r="N20"/>
  <c r="A33"/>
  <c r="M33" s="1"/>
  <c r="A37"/>
  <c r="M37" s="1"/>
  <c r="M34"/>
  <c r="A36"/>
  <c r="M36" s="1"/>
  <c r="A18"/>
  <c r="M18" s="1"/>
  <c r="A32"/>
  <c r="M32" s="1"/>
  <c r="A17"/>
  <c r="M17" s="1"/>
  <c r="A31"/>
  <c r="M31" s="1"/>
  <c r="A19"/>
  <c r="N30" i="31"/>
  <c r="N36"/>
  <c r="N31"/>
  <c r="N33"/>
  <c r="N28"/>
  <c r="N34"/>
  <c r="N35"/>
  <c r="N24"/>
  <c r="N29"/>
  <c r="N25"/>
  <c r="N19"/>
  <c r="N20"/>
  <c r="N18"/>
  <c r="A30"/>
  <c r="M30" s="1"/>
  <c r="A36"/>
  <c r="M36" s="1"/>
  <c r="A31"/>
  <c r="M31" s="1"/>
  <c r="A33"/>
  <c r="M33" s="1"/>
  <c r="A28"/>
  <c r="M28" s="1"/>
  <c r="A34"/>
  <c r="M34" s="1"/>
  <c r="A35"/>
  <c r="M35" s="1"/>
  <c r="M24"/>
  <c r="A29"/>
  <c r="M29" s="1"/>
  <c r="A25"/>
  <c r="M25" s="1"/>
  <c r="A19"/>
  <c r="M19" s="1"/>
  <c r="A20"/>
  <c r="A18"/>
  <c r="M18" s="1"/>
  <c r="A32"/>
  <c r="A31" i="30"/>
  <c r="M31" s="1"/>
  <c r="A32"/>
  <c r="A18"/>
  <c r="A33"/>
  <c r="A17" i="29"/>
  <c r="A28" i="28"/>
  <c r="A17"/>
  <c r="A18"/>
  <c r="A20"/>
  <c r="A29"/>
  <c r="L40" i="37"/>
  <c r="L17" i="34"/>
  <c r="N35" i="39"/>
  <c r="M35"/>
  <c r="M19" i="32" l="1"/>
  <c r="N17" i="34"/>
  <c r="P17" s="1"/>
  <c r="N40" i="37"/>
  <c r="P40" s="1"/>
  <c r="M39" i="40" l="1"/>
  <c r="N30" i="39"/>
  <c r="N36"/>
  <c r="N33"/>
  <c r="N17"/>
  <c r="N18"/>
  <c r="M30"/>
  <c r="M36"/>
  <c r="M33"/>
  <c r="M17"/>
  <c r="M18"/>
  <c r="L17" i="38"/>
  <c r="L31" i="37"/>
  <c r="L35"/>
  <c r="L39"/>
  <c r="L41"/>
  <c r="L37"/>
  <c r="L36"/>
  <c r="L34"/>
  <c r="L33"/>
  <c r="L38"/>
  <c r="L28"/>
  <c r="L29"/>
  <c r="L19"/>
  <c r="L18"/>
  <c r="L17"/>
  <c r="L35" i="36"/>
  <c r="L32"/>
  <c r="L34"/>
  <c r="L24"/>
  <c r="L31"/>
  <c r="L20"/>
  <c r="L18"/>
  <c r="L28"/>
  <c r="N22" i="35"/>
  <c r="L19"/>
  <c r="L17"/>
  <c r="L30"/>
  <c r="L31"/>
  <c r="L31" i="34"/>
  <c r="L18"/>
  <c r="L20"/>
  <c r="L27"/>
  <c r="L32"/>
  <c r="N35" i="32"/>
  <c r="M35"/>
  <c r="N33" i="30"/>
  <c r="N18"/>
  <c r="N32"/>
  <c r="M33"/>
  <c r="M18"/>
  <c r="M32"/>
  <c r="A23" i="27"/>
  <c r="M23" s="1"/>
  <c r="M29" i="28"/>
  <c r="A30" i="29"/>
  <c r="M30" s="1"/>
  <c r="A19"/>
  <c r="M19" s="1"/>
  <c r="A31"/>
  <c r="M31" s="1"/>
  <c r="M17"/>
  <c r="N30"/>
  <c r="N19"/>
  <c r="N17"/>
  <c r="N31"/>
  <c r="M20" i="28"/>
  <c r="M28"/>
  <c r="M18"/>
  <c r="M17"/>
  <c r="N20"/>
  <c r="N28"/>
  <c r="N18"/>
  <c r="N17"/>
  <c r="N29"/>
  <c r="N23" i="27"/>
  <c r="A26"/>
  <c r="M26" s="1"/>
  <c r="A24"/>
  <c r="M24" s="1"/>
  <c r="A17"/>
  <c r="M17" s="1"/>
  <c r="A18"/>
  <c r="M18" s="1"/>
  <c r="N26" i="26"/>
  <c r="M26"/>
  <c r="M33" i="38" l="1"/>
  <c r="M31"/>
  <c r="M22"/>
  <c r="M21"/>
  <c r="M26"/>
  <c r="M25"/>
  <c r="M34"/>
  <c r="M19"/>
  <c r="M24"/>
  <c r="M23"/>
  <c r="M35"/>
  <c r="M29"/>
  <c r="M18"/>
  <c r="M28"/>
  <c r="M30"/>
  <c r="M32"/>
  <c r="M27"/>
  <c r="M20"/>
  <c r="N20" i="34"/>
  <c r="M20"/>
  <c r="M30" i="35"/>
  <c r="N28" i="36"/>
  <c r="P28" s="1"/>
  <c r="M28"/>
  <c r="N24"/>
  <c r="P24" s="1"/>
  <c r="M24"/>
  <c r="N27" i="34"/>
  <c r="P27" s="1"/>
  <c r="M27"/>
  <c r="N31" i="35"/>
  <c r="P31" s="1"/>
  <c r="M31"/>
  <c r="N31" i="36"/>
  <c r="M31"/>
  <c r="N35"/>
  <c r="P35" s="1"/>
  <c r="M35"/>
  <c r="N18" i="34"/>
  <c r="M18"/>
  <c r="M30"/>
  <c r="M23"/>
  <c r="M25"/>
  <c r="M24"/>
  <c r="M28"/>
  <c r="M17"/>
  <c r="M21"/>
  <c r="M22"/>
  <c r="M26"/>
  <c r="M19"/>
  <c r="M29"/>
  <c r="M17" i="35"/>
  <c r="N18" i="36"/>
  <c r="P18" s="1"/>
  <c r="M18"/>
  <c r="M26"/>
  <c r="M22"/>
  <c r="M17"/>
  <c r="M27"/>
  <c r="M33"/>
  <c r="M23"/>
  <c r="M30"/>
  <c r="M25"/>
  <c r="M21"/>
  <c r="M29"/>
  <c r="M19"/>
  <c r="N34"/>
  <c r="M34"/>
  <c r="N32" i="34"/>
  <c r="M32"/>
  <c r="N31"/>
  <c r="M31"/>
  <c r="N19" i="35"/>
  <c r="M19"/>
  <c r="M29"/>
  <c r="M25"/>
  <c r="M21"/>
  <c r="M28"/>
  <c r="M23"/>
  <c r="M18"/>
  <c r="M27"/>
  <c r="M24"/>
  <c r="M26"/>
  <c r="M20"/>
  <c r="M22"/>
  <c r="N20" i="36"/>
  <c r="M20"/>
  <c r="N32"/>
  <c r="P32" s="1"/>
  <c r="M32"/>
  <c r="N17" i="38"/>
  <c r="A24" s="1"/>
  <c r="O24" s="1"/>
  <c r="M17"/>
  <c r="N19" i="37"/>
  <c r="M19"/>
  <c r="N29"/>
  <c r="P29" s="1"/>
  <c r="M29"/>
  <c r="M34"/>
  <c r="N39"/>
  <c r="P39" s="1"/>
  <c r="M39"/>
  <c r="N33"/>
  <c r="M33"/>
  <c r="N17"/>
  <c r="P17" s="1"/>
  <c r="M17"/>
  <c r="M27"/>
  <c r="M30"/>
  <c r="M26"/>
  <c r="M22"/>
  <c r="M25"/>
  <c r="M20"/>
  <c r="M24"/>
  <c r="M21"/>
  <c r="M32"/>
  <c r="M23"/>
  <c r="M40"/>
  <c r="N28"/>
  <c r="P28" s="1"/>
  <c r="M28"/>
  <c r="N36"/>
  <c r="M36"/>
  <c r="N35"/>
  <c r="P35" s="1"/>
  <c r="M35"/>
  <c r="N41"/>
  <c r="M41"/>
  <c r="N18"/>
  <c r="P18" s="1"/>
  <c r="M18"/>
  <c r="N38"/>
  <c r="M38"/>
  <c r="N37"/>
  <c r="P37" s="1"/>
  <c r="M37"/>
  <c r="N31"/>
  <c r="P31" s="1"/>
  <c r="M31"/>
  <c r="A31" i="36"/>
  <c r="N30" i="35"/>
  <c r="N17"/>
  <c r="P22"/>
  <c r="N34" i="37"/>
  <c r="P34" s="1"/>
  <c r="P31" i="34"/>
  <c r="P36" i="37"/>
  <c r="P38"/>
  <c r="P19"/>
  <c r="P31" i="36"/>
  <c r="P34"/>
  <c r="P41" i="37"/>
  <c r="P20" i="34"/>
  <c r="P19" i="35"/>
  <c r="N32" i="31"/>
  <c r="M32"/>
  <c r="A21" i="34" l="1"/>
  <c r="O21" s="1"/>
  <c r="A34" i="38"/>
  <c r="O34" s="1"/>
  <c r="P18" i="34"/>
  <c r="A20"/>
  <c r="O20" s="1"/>
  <c r="A29" i="36"/>
  <c r="A22"/>
  <c r="O22" s="1"/>
  <c r="A28" i="38"/>
  <c r="O28" s="1"/>
  <c r="A20"/>
  <c r="O20" s="1"/>
  <c r="A21"/>
  <c r="O21" s="1"/>
  <c r="A32"/>
  <c r="O32" s="1"/>
  <c r="A26"/>
  <c r="O26" s="1"/>
  <c r="A22"/>
  <c r="O22" s="1"/>
  <c r="A35"/>
  <c r="O35" s="1"/>
  <c r="A30"/>
  <c r="O30" s="1"/>
  <c r="A25"/>
  <c r="O25" s="1"/>
  <c r="P17"/>
  <c r="A18"/>
  <c r="O18" s="1"/>
  <c r="A19"/>
  <c r="O19" s="1"/>
  <c r="A29"/>
  <c r="O29" s="1"/>
  <c r="A33"/>
  <c r="O33" s="1"/>
  <c r="A31"/>
  <c r="O31" s="1"/>
  <c r="A23"/>
  <c r="O23" s="1"/>
  <c r="A27"/>
  <c r="O27" s="1"/>
  <c r="A41" i="37"/>
  <c r="O41" s="1"/>
  <c r="A28"/>
  <c r="O28" s="1"/>
  <c r="O18" i="36"/>
  <c r="A19"/>
  <c r="O19" s="1"/>
  <c r="A32"/>
  <c r="A25"/>
  <c r="A30"/>
  <c r="P20"/>
  <c r="A26"/>
  <c r="A24"/>
  <c r="A26" i="35"/>
  <c r="O26" s="1"/>
  <c r="A17"/>
  <c r="O17" s="1"/>
  <c r="P32" i="34"/>
  <c r="A32"/>
  <c r="O32" s="1"/>
  <c r="A30"/>
  <c r="O30" s="1"/>
  <c r="A22"/>
  <c r="O22" s="1"/>
  <c r="A24"/>
  <c r="O24" s="1"/>
  <c r="A27"/>
  <c r="O27" s="1"/>
  <c r="A28" i="36"/>
  <c r="A17" i="34"/>
  <c r="O17" s="1"/>
  <c r="A17" i="36"/>
  <c r="O17" s="1"/>
  <c r="A20"/>
  <c r="O20" s="1"/>
  <c r="A27"/>
  <c r="A23"/>
  <c r="O23" s="1"/>
  <c r="A23" i="34"/>
  <c r="O23" s="1"/>
  <c r="A26"/>
  <c r="O26" s="1"/>
  <c r="O29"/>
  <c r="A19" i="35"/>
  <c r="O19" s="1"/>
  <c r="A35" i="36"/>
  <c r="O35" s="1"/>
  <c r="A34"/>
  <c r="O34" s="1"/>
  <c r="A18" i="34"/>
  <c r="O18" s="1"/>
  <c r="A21" i="36"/>
  <c r="O21" s="1"/>
  <c r="A33"/>
  <c r="A25" i="34"/>
  <c r="O25" s="1"/>
  <c r="A28"/>
  <c r="O28" s="1"/>
  <c r="A19"/>
  <c r="O19" s="1"/>
  <c r="A33" i="37"/>
  <c r="O33" s="1"/>
  <c r="A31" i="34"/>
  <c r="O31" s="1"/>
  <c r="A17" i="38"/>
  <c r="O17" s="1"/>
  <c r="A38" i="37"/>
  <c r="O38" s="1"/>
  <c r="A18"/>
  <c r="O18" s="1"/>
  <c r="A40"/>
  <c r="O40" s="1"/>
  <c r="P33"/>
  <c r="A29"/>
  <c r="O29" s="1"/>
  <c r="A34"/>
  <c r="O34" s="1"/>
  <c r="A35"/>
  <c r="O35" s="1"/>
  <c r="A39"/>
  <c r="O39" s="1"/>
  <c r="A17"/>
  <c r="O17" s="1"/>
  <c r="A32"/>
  <c r="O32" s="1"/>
  <c r="A25"/>
  <c r="O25" s="1"/>
  <c r="A24"/>
  <c r="O24" s="1"/>
  <c r="A20"/>
  <c r="O20" s="1"/>
  <c r="A21"/>
  <c r="O21" s="1"/>
  <c r="A30"/>
  <c r="O30" s="1"/>
  <c r="A27"/>
  <c r="O27" s="1"/>
  <c r="A26"/>
  <c r="O26" s="1"/>
  <c r="A22"/>
  <c r="O22" s="1"/>
  <c r="A23"/>
  <c r="O23" s="1"/>
  <c r="A19"/>
  <c r="O19" s="1"/>
  <c r="A37"/>
  <c r="O37" s="1"/>
  <c r="A36"/>
  <c r="O36" s="1"/>
  <c r="A31"/>
  <c r="O31" s="1"/>
  <c r="A23" i="35"/>
  <c r="O23" s="1"/>
  <c r="A27"/>
  <c r="O27" s="1"/>
  <c r="A24"/>
  <c r="O24" s="1"/>
  <c r="A21"/>
  <c r="O21" s="1"/>
  <c r="A28"/>
  <c r="O28" s="1"/>
  <c r="A31"/>
  <c r="O31" s="1"/>
  <c r="A29"/>
  <c r="O29" s="1"/>
  <c r="A20"/>
  <c r="O20" s="1"/>
  <c r="P30"/>
  <c r="A30"/>
  <c r="O30" s="1"/>
  <c r="A18"/>
  <c r="O18" s="1"/>
  <c r="A25"/>
  <c r="O25" s="1"/>
  <c r="P17"/>
  <c r="A22"/>
  <c r="O22" s="1"/>
</calcChain>
</file>

<file path=xl/sharedStrings.xml><?xml version="1.0" encoding="utf-8"?>
<sst xmlns="http://schemas.openxmlformats.org/spreadsheetml/2006/main" count="3595" uniqueCount="575">
  <si>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</si>
  <si>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</si>
  <si>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</si>
  <si>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</si>
  <si>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</si>
  <si>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</si>
  <si>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</si>
  <si>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</si>
  <si>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</si>
  <si>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</si>
  <si>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</si>
  <si>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</si>
  <si>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</si>
  <si>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</si>
  <si>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</si>
  <si>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</si>
  <si>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</si>
  <si>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</si>
  <si>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</si>
  <si>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</si>
  <si>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</si>
  <si>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</si>
  <si>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Сумма дв-рья</t>
  </si>
  <si>
    <t>Очки</t>
  </si>
  <si>
    <t>Регион/ команда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</si>
  <si>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</si>
  <si>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</si>
  <si>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</si>
  <si>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</si>
  <si>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</si>
  <si>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</si>
  <si>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</si>
  <si>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св.63</t>
  </si>
  <si>
    <t>св.85</t>
  </si>
  <si>
    <t>Рекорд России</t>
  </si>
  <si>
    <t>Женщины (рывок)</t>
  </si>
  <si>
    <t>Женщины (дл.цикл)</t>
  </si>
  <si>
    <t>Мужчины (длинный цикл)</t>
  </si>
  <si>
    <t>Мужчины ( двоеборье)</t>
  </si>
  <si>
    <t>Министерство спорта Российской Федерации</t>
  </si>
  <si>
    <t>Смоленская область</t>
  </si>
  <si>
    <t>Ярославская область</t>
  </si>
  <si>
    <t>Ростовская область</t>
  </si>
  <si>
    <t>ВК</t>
  </si>
  <si>
    <t>Омская область</t>
  </si>
  <si>
    <t>Алтайский край</t>
  </si>
  <si>
    <t>ЯНАО</t>
  </si>
  <si>
    <t>Томская область</t>
  </si>
  <si>
    <t>Филимонов М.О.</t>
  </si>
  <si>
    <t>ХМАО-Югра</t>
  </si>
  <si>
    <t>Барков А.П.</t>
  </si>
  <si>
    <t>Бородынкин Олег</t>
  </si>
  <si>
    <t>Зам.главного секретаря</t>
  </si>
  <si>
    <t>Зайнулин Р.З.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</si>
  <si>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</si>
  <si>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</si>
  <si>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</si>
  <si>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</si>
  <si>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Вес гирь  24 кг.</t>
  </si>
  <si>
    <t>19-22 сентября 2019 г.</t>
  </si>
  <si>
    <t>Количество участников всего</t>
  </si>
  <si>
    <t>Количество регионов всего</t>
  </si>
  <si>
    <r>
      <t>Командный зачет среди субъектов Российской Федерации определяется по наибольшей сумме очков, набранных участниками соревнований (5 ДЦ, 5 ДВ, 2 Рывок женщины и 2 ДЦ женщины) - следующим образом:</t>
    </r>
    <r>
      <rPr>
        <sz val="10"/>
        <rFont val="Arial Cyr"/>
        <charset val="204"/>
      </rPr>
      <t xml:space="preserve"> </t>
    </r>
    <r>
      <rPr>
        <sz val="10"/>
        <color rgb="FF000000"/>
        <rFont val="Arial Cyr"/>
        <charset val="204"/>
      </rPr>
      <t xml:space="preserve">1 место - 20 очков, 2 место - 18 очков, 3 место - 16 очков, 4 место 15 -очков, последующие места на 1 очко меньше. </t>
    </r>
  </si>
  <si>
    <t>Леонов С.Т.</t>
  </si>
  <si>
    <t>Бутенко Евгений</t>
  </si>
  <si>
    <t>Бутенко А.А.</t>
  </si>
  <si>
    <t>Бадашкова Нина</t>
  </si>
  <si>
    <t>Новиков Александр</t>
  </si>
  <si>
    <t>Шевелёв Дмитрий</t>
  </si>
  <si>
    <t>Рябченко А.В., Ярмонов И.В.</t>
  </si>
  <si>
    <t>Гомонов В.Н.</t>
  </si>
  <si>
    <t>Профсоюзы</t>
  </si>
  <si>
    <t>ВС</t>
  </si>
  <si>
    <t>Любимский Сергей</t>
  </si>
  <si>
    <t>Дуброва Надежда</t>
  </si>
  <si>
    <t>Трофимов М.А.</t>
  </si>
  <si>
    <t>ЗМС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</si>
  <si>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</si>
  <si>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</si>
  <si>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</si>
  <si>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</si>
  <si>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</si>
  <si>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</si>
  <si>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</si>
  <si>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</si>
  <si>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Малков Е.И.</t>
  </si>
  <si>
    <t>ВС РФ</t>
  </si>
  <si>
    <t>Динамо</t>
  </si>
  <si>
    <t>Анасенко А.В.</t>
  </si>
  <si>
    <t>Рысник Сергей</t>
  </si>
  <si>
    <t xml:space="preserve">Елисеев В.С., Переверзев Н.И.
</t>
  </si>
  <si>
    <t>Ковалевский А.А.</t>
  </si>
  <si>
    <t>СШОР им.Краевского</t>
  </si>
  <si>
    <t>Кириллов С.А., Руднев С.</t>
  </si>
  <si>
    <t>СШОР им.Краевского, ВС РФ</t>
  </si>
  <si>
    <t>Дьячковский В.Н.</t>
  </si>
  <si>
    <t>Шванев В.Б.</t>
  </si>
  <si>
    <t xml:space="preserve">Иванова Алиса </t>
  </si>
  <si>
    <t>Тимофеев Н.А.</t>
  </si>
  <si>
    <t>Дударев Иван</t>
  </si>
  <si>
    <t>Павлов В.Ю., Чепуштанов И.В.</t>
  </si>
  <si>
    <t>Ажермачев А.Б.</t>
  </si>
  <si>
    <t>Насонова Виктория</t>
  </si>
  <si>
    <t>Шаров Н.Ф.</t>
  </si>
  <si>
    <t>Сутягин Валентин</t>
  </si>
  <si>
    <t>Полянский В.С., Чепуштанов И.В.</t>
  </si>
  <si>
    <t>Черкашин Дмитрий</t>
  </si>
  <si>
    <t>Черкашин Иван</t>
  </si>
  <si>
    <t>Чепуштанов И.В.</t>
  </si>
  <si>
    <t>Жбанов Алексей</t>
  </si>
  <si>
    <t>Островская Надежда</t>
  </si>
  <si>
    <t>Садыков Р.И.</t>
  </si>
  <si>
    <t>Латыпов Е.А.</t>
  </si>
  <si>
    <t>Перемитин Ф.В.</t>
  </si>
  <si>
    <t>Р.Бурятия</t>
  </si>
  <si>
    <t>Потапов С.В.</t>
  </si>
  <si>
    <t xml:space="preserve"> </t>
  </si>
  <si>
    <t>Фамилия Имя</t>
  </si>
  <si>
    <t>Рачинский Александр</t>
  </si>
  <si>
    <t>Исионов В.Н.</t>
  </si>
  <si>
    <t>Весовая категория 63 кг</t>
  </si>
  <si>
    <t>Весовая категория 85+ кг</t>
  </si>
  <si>
    <t>Весовая категория 63+ кг</t>
  </si>
  <si>
    <t>Весовая категория 68 кг</t>
  </si>
  <si>
    <t>Весовая категория 73 кг</t>
  </si>
  <si>
    <t>Весовая категория 85 кг</t>
  </si>
  <si>
    <t>Кутенкова Анастасия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</si>
  <si>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</si>
  <si>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</si>
  <si>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</si>
  <si>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</si>
  <si>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</si>
  <si>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</si>
  <si>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</si>
  <si>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</si>
  <si>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</si>
  <si>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</si>
  <si>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</si>
  <si>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</si>
  <si>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</si>
  <si>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</si>
  <si>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</si>
  <si>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</si>
  <si>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</si>
  <si>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</si>
  <si>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</si>
  <si>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</si>
  <si>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</si>
  <si>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</si>
  <si>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</si>
  <si>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</si>
  <si>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</si>
  <si>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</si>
  <si>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</si>
  <si>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Козленко В.Н.</t>
  </si>
  <si>
    <t>Елисеев В.С.</t>
  </si>
  <si>
    <t>Жюри</t>
  </si>
  <si>
    <t>Семенов А.Н.</t>
  </si>
  <si>
    <t>Комитет по физической культуре и спорту Правительства Санкт-Петербурга</t>
  </si>
  <si>
    <t>г. Санкт-Петербург</t>
  </si>
  <si>
    <t>10-13 декабря 2020 г.</t>
  </si>
  <si>
    <t>КУБКА РОССИИ ПО ГИРЕВОМУ СПОРТУ</t>
  </si>
  <si>
    <t>Толчок по длинному циклу (женщины)</t>
  </si>
  <si>
    <t>Елисеев В.С., ВК (г. Омск)</t>
  </si>
  <si>
    <t xml:space="preserve">Зам. главного судьи            </t>
  </si>
  <si>
    <t>Семёнов А.Н., ВК (г. Санкт-Петербург)</t>
  </si>
  <si>
    <t>Дубровин Д.А., ВК (г. Санкт-Петербург)</t>
  </si>
  <si>
    <t xml:space="preserve">Зам. главного секретаря             </t>
  </si>
  <si>
    <t>Козленко В.Н., ВК (г. Омск)</t>
  </si>
  <si>
    <t>Региональное общественное объединение "Федерация гиревого спорта Санкт-Петербурга"</t>
  </si>
  <si>
    <t>Общероссийская общественная организация "Всероссийская  федерация гиревого спорта"</t>
  </si>
  <si>
    <t>Брянская обл.</t>
  </si>
  <si>
    <t>ЮР</t>
  </si>
  <si>
    <t>Анищенко Денис</t>
  </si>
  <si>
    <t>ЕКП № 4879</t>
  </si>
  <si>
    <t>Толчок по длинному циклу</t>
  </si>
  <si>
    <t>Двоеборье</t>
  </si>
  <si>
    <t>Эстафета (толчок по длинному циклу)</t>
  </si>
  <si>
    <t>Вес гирь 32 кг.</t>
  </si>
  <si>
    <t>Регламент времени-4 * 3 мин.</t>
  </si>
  <si>
    <t>Лупандин Сергей</t>
  </si>
  <si>
    <t>Белгородская обл</t>
  </si>
  <si>
    <t>СШОР г.Губкин</t>
  </si>
  <si>
    <t>Недорезов Василий</t>
  </si>
  <si>
    <t>рес. Бурятия</t>
  </si>
  <si>
    <t>Санкт-Петербург</t>
  </si>
  <si>
    <t xml:space="preserve">Новиков Андрей </t>
  </si>
  <si>
    <t>Томская обл</t>
  </si>
  <si>
    <t>Прокопенков Илья</t>
  </si>
  <si>
    <t>Смоленская обл</t>
  </si>
  <si>
    <t xml:space="preserve">Котов Анатолий </t>
  </si>
  <si>
    <t xml:space="preserve">Новоселов Андрей </t>
  </si>
  <si>
    <t>Кировская обл</t>
  </si>
  <si>
    <t>КОГАУ «СШ «Юность»</t>
  </si>
  <si>
    <t>Тюменская обл</t>
  </si>
  <si>
    <t>Рябков Алексей</t>
  </si>
  <si>
    <t>Иванов Евгений</t>
  </si>
  <si>
    <t>Забайкальский край</t>
  </si>
  <si>
    <t>Коломин Дмитрий</t>
  </si>
  <si>
    <t xml:space="preserve">Джакупов Мади </t>
  </si>
  <si>
    <t xml:space="preserve">Балашов Максим </t>
  </si>
  <si>
    <t>Ивановская обл</t>
  </si>
  <si>
    <t>Зубков Олег</t>
  </si>
  <si>
    <t>СШОР №5/СШОР г.Губкин</t>
  </si>
  <si>
    <t xml:space="preserve">Кашин Кирилл </t>
  </si>
  <si>
    <t>Фомин Федор</t>
  </si>
  <si>
    <t>СШОР №5</t>
  </si>
  <si>
    <t xml:space="preserve">Белов Алексей </t>
  </si>
  <si>
    <t>Каргин Сергей</t>
  </si>
  <si>
    <t xml:space="preserve">Сарсембаев Ильяс </t>
  </si>
  <si>
    <t>Чокан Петр</t>
  </si>
  <si>
    <t xml:space="preserve">Зверев Рафаэль </t>
  </si>
  <si>
    <t xml:space="preserve">Гаврик Вячеслав </t>
  </si>
  <si>
    <t xml:space="preserve">Кадыров Радмир </t>
  </si>
  <si>
    <t>рес. Башкортостан</t>
  </si>
  <si>
    <t>СШ</t>
  </si>
  <si>
    <t xml:space="preserve">Клочек Александр </t>
  </si>
  <si>
    <t xml:space="preserve">Ажермачев Данил </t>
  </si>
  <si>
    <t xml:space="preserve">Глезденев Станислав </t>
  </si>
  <si>
    <t>Куриленко Артем</t>
  </si>
  <si>
    <t xml:space="preserve">Чуев Павел </t>
  </si>
  <si>
    <t xml:space="preserve">Роганов Даниил </t>
  </si>
  <si>
    <t xml:space="preserve">Сагандыков Асет </t>
  </si>
  <si>
    <t xml:space="preserve">Трусов Никита </t>
  </si>
  <si>
    <t xml:space="preserve">Дубяго Иван </t>
  </si>
  <si>
    <t xml:space="preserve">Бабичев Максим </t>
  </si>
  <si>
    <t xml:space="preserve">Укурчиев Григорий </t>
  </si>
  <si>
    <t>Ростовская обл</t>
  </si>
  <si>
    <t>Батуев Максим</t>
  </si>
  <si>
    <t xml:space="preserve">Алцыбеев Никита </t>
  </si>
  <si>
    <t>Новосибирская обл</t>
  </si>
  <si>
    <t xml:space="preserve">Дударев Иван </t>
  </si>
  <si>
    <t xml:space="preserve">Коршунов Сергей </t>
  </si>
  <si>
    <t>Кудашев Денис</t>
  </si>
  <si>
    <t xml:space="preserve">Юдин Дмитрий </t>
  </si>
  <si>
    <t xml:space="preserve">Бахарев Александр </t>
  </si>
  <si>
    <t>Барковский Владислав</t>
  </si>
  <si>
    <t>Евсюков Дмитрий</t>
  </si>
  <si>
    <t xml:space="preserve">Леонтьев Алексей </t>
  </si>
  <si>
    <t xml:space="preserve">Тананин Вячеслав </t>
  </si>
  <si>
    <t>Цвик Данил</t>
  </si>
  <si>
    <t xml:space="preserve">Никитенко Аким </t>
  </si>
  <si>
    <t>Ливада Валерий</t>
  </si>
  <si>
    <t xml:space="preserve">Гильмутдинов  Ильмир </t>
  </si>
  <si>
    <t xml:space="preserve">Василевич Добрыня </t>
  </si>
  <si>
    <t>Ткачев Алексей</t>
  </si>
  <si>
    <t xml:space="preserve">Лукьянов Даниель </t>
  </si>
  <si>
    <t xml:space="preserve">Майоров Иван </t>
  </si>
  <si>
    <t>Кожемякин Матвей</t>
  </si>
  <si>
    <t>Штукатуров Дмитрий</t>
  </si>
  <si>
    <t>Балдин Александр</t>
  </si>
  <si>
    <t>Самарская обл</t>
  </si>
  <si>
    <t xml:space="preserve">Вахонин Егор </t>
  </si>
  <si>
    <t xml:space="preserve">Медведев Максим </t>
  </si>
  <si>
    <t>Карнаухов Даниил</t>
  </si>
  <si>
    <t xml:space="preserve">Перминов Максим </t>
  </si>
  <si>
    <t xml:space="preserve">Щетков Иван </t>
  </si>
  <si>
    <t xml:space="preserve">Андреев Никита </t>
  </si>
  <si>
    <t>Кульминский Сергей</t>
  </si>
  <si>
    <t xml:space="preserve">Куликов Константин </t>
  </si>
  <si>
    <t xml:space="preserve">Каташов Игорь </t>
  </si>
  <si>
    <t>Маликов Данил</t>
  </si>
  <si>
    <t>Пермский край</t>
  </si>
  <si>
    <t>ДЮЦ «Здоровье»</t>
  </si>
  <si>
    <t>Амбросенков Виктор</t>
  </si>
  <si>
    <t xml:space="preserve">Макаров Алексей </t>
  </si>
  <si>
    <t xml:space="preserve">Шелковкин Максим </t>
  </si>
  <si>
    <t>Нарбутовский Игорь</t>
  </si>
  <si>
    <t>Нафиков Рустам</t>
  </si>
  <si>
    <t>Тверская обл</t>
  </si>
  <si>
    <t xml:space="preserve">Слугин Сергей </t>
  </si>
  <si>
    <t xml:space="preserve">Козлов Дмитрий  </t>
  </si>
  <si>
    <t xml:space="preserve">Малиновский Семен </t>
  </si>
  <si>
    <t>Ленинградская обл</t>
  </si>
  <si>
    <t>Буянов Станислав</t>
  </si>
  <si>
    <t xml:space="preserve">Марков Иван </t>
  </si>
  <si>
    <t xml:space="preserve">Сидорко Виталий </t>
  </si>
  <si>
    <t>Шамаев Дмитрий</t>
  </si>
  <si>
    <t>рес. Крым</t>
  </si>
  <si>
    <t>№ потока</t>
  </si>
  <si>
    <t>№ помоста</t>
  </si>
  <si>
    <t>ФИО спортсмена</t>
  </si>
  <si>
    <t>Разряд</t>
  </si>
  <si>
    <t xml:space="preserve">Собств. вес </t>
  </si>
  <si>
    <t>Весовая категория</t>
  </si>
  <si>
    <t>Тренер</t>
  </si>
  <si>
    <t>до 63 кг</t>
  </si>
  <si>
    <t>свыше 85 кг</t>
  </si>
  <si>
    <t>до 68 кг</t>
  </si>
  <si>
    <t>до 73 кг</t>
  </si>
  <si>
    <t>до 85 кг</t>
  </si>
  <si>
    <t>Группа</t>
  </si>
  <si>
    <t>КУБОК РОССИИ ПО ГИРЕВОМУ СПОРТУ</t>
  </si>
  <si>
    <t>11 декабря 2020 года</t>
  </si>
  <si>
    <t>Катаев И.В.</t>
  </si>
  <si>
    <t>Б</t>
  </si>
  <si>
    <t>А</t>
  </si>
  <si>
    <t>Попенков Виталий</t>
  </si>
  <si>
    <t>Вильган А.П., Конев А.В.</t>
  </si>
  <si>
    <t>Меркулин С.В.</t>
  </si>
  <si>
    <t>Васильев Д.Ю.</t>
  </si>
  <si>
    <t>Калякин С.В.</t>
  </si>
  <si>
    <t>Шадрин Виталий</t>
  </si>
  <si>
    <t>кмс</t>
  </si>
  <si>
    <t>Катаев И.В., Бирюков С.Н.</t>
  </si>
  <si>
    <t>Фадеев А.А.</t>
  </si>
  <si>
    <t>Гладких В.Л.</t>
  </si>
  <si>
    <t>Береза Егор</t>
  </si>
  <si>
    <t>Калужская обл.</t>
  </si>
  <si>
    <t>Кадыков Павел</t>
  </si>
  <si>
    <t>Даричев Е.Н.</t>
  </si>
  <si>
    <t>Лично</t>
  </si>
  <si>
    <t>Балабанов С.А.</t>
  </si>
  <si>
    <t>Самостоятельно</t>
  </si>
  <si>
    <t>Пянко И.А.</t>
  </si>
  <si>
    <t>Трофимов М.А</t>
  </si>
  <si>
    <t>Самачернов Иван</t>
  </si>
  <si>
    <t>Курганская обл.</t>
  </si>
  <si>
    <t>Кириллов С.А.</t>
  </si>
  <si>
    <t>Кириллов С.А., Бирюков С.Н.</t>
  </si>
  <si>
    <t>Ташланов И.С., Блохин И.А., Леонов С. Т</t>
  </si>
  <si>
    <t>Стрекаловских С.К., Колобов Е.В.</t>
  </si>
  <si>
    <t>Латыпов Е.А., Анасенко А.В.</t>
  </si>
  <si>
    <t>Новосибирская обл., Алтайский кр.</t>
  </si>
  <si>
    <t>Чирков Леонид</t>
  </si>
  <si>
    <t>Рябченко А.В., Бутенко А.А.</t>
  </si>
  <si>
    <t>Леонов С. Т, Рассадин А.А</t>
  </si>
  <si>
    <t>Бабичев М.А.</t>
  </si>
  <si>
    <t>Гуров В.А.</t>
  </si>
  <si>
    <t>Смирнов Владимир</t>
  </si>
  <si>
    <t>Баландин Андрей</t>
  </si>
  <si>
    <t>Рассадин А.А., Каргин Я.Л., Леонов С.Т.</t>
  </si>
  <si>
    <t>Банников А.И., Квашнин М.А.</t>
  </si>
  <si>
    <t>Гомонов В. Н.</t>
  </si>
  <si>
    <t xml:space="preserve">Хамидов Фахриддин </t>
  </si>
  <si>
    <t>Войнов А.Б., Алтухов Д.В.</t>
  </si>
  <si>
    <t>Дубровин Д.А., Кириллов С.А.</t>
  </si>
  <si>
    <t>Рассадин А.А., Хлебодаров А.Г, Леонов С.Т</t>
  </si>
  <si>
    <t>Сотников Е.С., Бирюков С.Н., Литвинко В.С.</t>
  </si>
  <si>
    <t>Салов П.С.</t>
  </si>
  <si>
    <t>Барбакова Н.А. Трофимов М.А</t>
  </si>
  <si>
    <t>Любимский С.А., Рассадин А.А, Леонов С.Т</t>
  </si>
  <si>
    <t>Конев А.В.</t>
  </si>
  <si>
    <t>Шевелев Д., Руднев С</t>
  </si>
  <si>
    <t>Барков А.П</t>
  </si>
  <si>
    <t xml:space="preserve">Лазарева Анастасия </t>
  </si>
  <si>
    <t xml:space="preserve">Бокач Елизавета </t>
  </si>
  <si>
    <t>Кошурникова Анастасия</t>
  </si>
  <si>
    <t>Походяева Александра</t>
  </si>
  <si>
    <t>Петров В.М., Катаев И.В.</t>
  </si>
  <si>
    <t>Бирюков С.Н., Дубровин Д.А.</t>
  </si>
  <si>
    <t>Шпартко М.А</t>
  </si>
  <si>
    <t>Жилин А.В.</t>
  </si>
  <si>
    <t xml:space="preserve">Мартынова Ирина </t>
  </si>
  <si>
    <t xml:space="preserve">Ромась Дарья </t>
  </si>
  <si>
    <t xml:space="preserve">Делявирова Галина </t>
  </si>
  <si>
    <t>Свердловская обл</t>
  </si>
  <si>
    <t>Трудовые резервы</t>
  </si>
  <si>
    <t xml:space="preserve">Минина Марина </t>
  </si>
  <si>
    <t>Романова Екатерина</t>
  </si>
  <si>
    <t xml:space="preserve">Берест Александра </t>
  </si>
  <si>
    <t>Оренбургская обл</t>
  </si>
  <si>
    <t>МАУ «СШ «Свобода» г. Орска</t>
  </si>
  <si>
    <t>Мотылева Мария</t>
  </si>
  <si>
    <t>Виноградов М.</t>
  </si>
  <si>
    <t>Квашнин М.Ф.</t>
  </si>
  <si>
    <t>Леонов С. Т</t>
  </si>
  <si>
    <t>Рассадин А.А Леонов С. Т</t>
  </si>
  <si>
    <t>Пуякин А.П.</t>
  </si>
  <si>
    <t>Жижикин А.А.</t>
  </si>
  <si>
    <t>свыше 63 кг</t>
  </si>
  <si>
    <t>Время выступл.</t>
  </si>
  <si>
    <t>Бенидзе Д.Б., Смирнов А.А.</t>
  </si>
  <si>
    <t>ЯНАО, Омская обл.</t>
  </si>
  <si>
    <t>Фадеев А.С., Алфёрова В.Я.</t>
  </si>
  <si>
    <t>Санкт-Петербург, Омская обл.</t>
  </si>
  <si>
    <t>КОМАНДА: рес.Бурятия</t>
  </si>
  <si>
    <t>Рассадин Андрей</t>
  </si>
  <si>
    <t>Рассадин А.А. Хлебодаров А.Г., Леонов С.Т.</t>
  </si>
  <si>
    <t>Леонов С.Т., Руднев С.Л</t>
  </si>
  <si>
    <t>Лукьянчиков Юрий</t>
  </si>
  <si>
    <t>Мухитов Андрей</t>
  </si>
  <si>
    <t>Проничев Сергей</t>
  </si>
  <si>
    <t>Гомонов В. Н., Афонин С.А.</t>
  </si>
  <si>
    <t>КОМАНДА : Брянская обл</t>
  </si>
  <si>
    <t>КОМАНДА : г. Санкт-Петербург</t>
  </si>
  <si>
    <t xml:space="preserve">Кичимаев Николай </t>
  </si>
  <si>
    <t>Смирнов Александр</t>
  </si>
  <si>
    <t xml:space="preserve">Тихомиров Владислав </t>
  </si>
  <si>
    <t>Семёнов А.Н.</t>
  </si>
  <si>
    <t>Дубровин Д.А., Петров В.М.</t>
  </si>
  <si>
    <t>КОМАНДА : ЯНАО</t>
  </si>
  <si>
    <t xml:space="preserve">Анасенко Антон </t>
  </si>
  <si>
    <t>Бабичев Максим</t>
  </si>
  <si>
    <t>Жилин А.В., Козленко В.Н.</t>
  </si>
  <si>
    <t>Латыпов Е.А. Анасенко А.В.</t>
  </si>
  <si>
    <t>Полянский В.С. Ажермачев А.Б.</t>
  </si>
  <si>
    <t>КОМАНДА : Томская обл.</t>
  </si>
  <si>
    <t>КОМАНДА : ХМАО-Югра</t>
  </si>
  <si>
    <t>Баранов Артем</t>
  </si>
  <si>
    <t>Беляев Иван</t>
  </si>
  <si>
    <t>Судеев Вадим</t>
  </si>
  <si>
    <t>Шпартко М.А., Власов А.П</t>
  </si>
  <si>
    <t>ОГАУ ТО СШОР</t>
  </si>
  <si>
    <t>лично</t>
  </si>
  <si>
    <t xml:space="preserve">Бенидзе Джони </t>
  </si>
  <si>
    <t>Варчаков Ярослав</t>
  </si>
  <si>
    <t>Кемеровская обл.</t>
  </si>
  <si>
    <t>Потапов Данил</t>
  </si>
  <si>
    <t xml:space="preserve">Аитов Радик </t>
  </si>
  <si>
    <t>Кириллов С.А., Огарев В.Я.</t>
  </si>
  <si>
    <t>Леонова И.С.</t>
  </si>
  <si>
    <t>Яхнич Е.В., Стрекаловских Н.С.</t>
  </si>
  <si>
    <t>Блохин И.А.</t>
  </si>
  <si>
    <t>Рябков А.И.</t>
  </si>
  <si>
    <t>Петров В.М., Дубровин Д.А.</t>
  </si>
  <si>
    <t>Ливада В.В.</t>
  </si>
  <si>
    <t>Абзалова И.В.</t>
  </si>
  <si>
    <t>Бобров В.С.</t>
  </si>
  <si>
    <t>Алексеев В.И</t>
  </si>
  <si>
    <t>Беляев И.Н.</t>
  </si>
  <si>
    <t>Гниздыло В.</t>
  </si>
  <si>
    <t>Литвинко В.С., Фадеев А.С., Алферова В.</t>
  </si>
  <si>
    <t>Сотников Е.С.</t>
  </si>
  <si>
    <t>Фадеев А.С.</t>
  </si>
  <si>
    <t>Иванов Никита</t>
  </si>
  <si>
    <t>Олехнович Олег</t>
  </si>
  <si>
    <t>Новгородская обл.</t>
  </si>
  <si>
    <t>Ахмедзянов А.Р.</t>
  </si>
  <si>
    <t>Блохин И.А., Любимский С.А.</t>
  </si>
  <si>
    <t>Трофимов С.Н.</t>
  </si>
  <si>
    <t>Дубровин Д.А.</t>
  </si>
  <si>
    <t xml:space="preserve">Карпова Анна </t>
  </si>
  <si>
    <t>СШОР№1</t>
  </si>
  <si>
    <t xml:space="preserve">Семёнова Оксана </t>
  </si>
  <si>
    <t xml:space="preserve">Павлова Августина </t>
  </si>
  <si>
    <t xml:space="preserve">Кулик Елена  </t>
  </si>
  <si>
    <t xml:space="preserve">Шишкина Полина </t>
  </si>
  <si>
    <t xml:space="preserve">Покатилова Алиса </t>
  </si>
  <si>
    <t xml:space="preserve">Аллоярова Милана </t>
  </si>
  <si>
    <t>Рассадин А.А., Леонов С.Т</t>
  </si>
  <si>
    <t>Походяев А.А., Жилин А.В., Анасенко А.В.</t>
  </si>
  <si>
    <t>Петров В.М.</t>
  </si>
  <si>
    <t>Мащенко О.В.</t>
  </si>
  <si>
    <t>Елесов Е.Н., Полянский В.С.</t>
  </si>
  <si>
    <t>Айдбаев И.Н., Бобров В.С.</t>
  </si>
  <si>
    <t>Чуб-Швец София</t>
  </si>
  <si>
    <t>Альянова Виктория</t>
  </si>
  <si>
    <t>Эмирасанов Э.К., Анасенко А.В.</t>
  </si>
  <si>
    <t>Толчок М</t>
  </si>
  <si>
    <t>Рывок ж</t>
  </si>
  <si>
    <t>Рывок М</t>
  </si>
  <si>
    <t>Бенидзе Спартак</t>
  </si>
  <si>
    <t>Вологодская обл.</t>
  </si>
  <si>
    <t>Сотников Е.С., Литвинко В.С.</t>
  </si>
  <si>
    <t>Огарев В.Я.</t>
  </si>
  <si>
    <t>Карпов Ф.Н.</t>
  </si>
  <si>
    <t xml:space="preserve">Хвостов Александр </t>
  </si>
  <si>
    <t>Мошев Д.И., Панфилов Г.Н.</t>
  </si>
  <si>
    <t>Марков И.Э.</t>
  </si>
  <si>
    <t>Виноградов М.Е.</t>
  </si>
  <si>
    <t>Уткин Иван</t>
  </si>
  <si>
    <t>Чегорёв Александр</t>
  </si>
  <si>
    <t xml:space="preserve">Барбакова Наталья </t>
  </si>
  <si>
    <t xml:space="preserve">Щербина Джанита </t>
  </si>
  <si>
    <t>Верховцева Екатерина</t>
  </si>
  <si>
    <t>Ярославская обл</t>
  </si>
  <si>
    <t>Мажаева Наталия</t>
  </si>
  <si>
    <t xml:space="preserve">Тарвердиева Мария </t>
  </si>
  <si>
    <t>Гоголев М.Н.</t>
  </si>
  <si>
    <t>Шпартко М.А, Рябоконь О.Н</t>
  </si>
  <si>
    <t>Семенов А.Н., Смирнов А</t>
  </si>
  <si>
    <t xml:space="preserve">Васькина Алина </t>
  </si>
  <si>
    <t>СШОР№1, ВС РФ</t>
  </si>
  <si>
    <t xml:space="preserve">Кухарева Мария </t>
  </si>
  <si>
    <t>Шпартко М.А., Бакум К.Е</t>
  </si>
  <si>
    <t>Хвостов А.В.</t>
  </si>
  <si>
    <t>Двоеборье, рывок (группа Б)</t>
  </si>
  <si>
    <t>16 00</t>
  </si>
  <si>
    <t>17 00</t>
  </si>
  <si>
    <t>16 15</t>
  </si>
  <si>
    <t>17 15</t>
  </si>
  <si>
    <t>16 30</t>
  </si>
  <si>
    <t>17 30</t>
  </si>
  <si>
    <t>16 45</t>
  </si>
  <si>
    <t>17 45</t>
  </si>
  <si>
    <t>Двоеборье, рывок (группа А)</t>
  </si>
  <si>
    <t>12 декабря 2020 года</t>
  </si>
  <si>
    <t>18 00</t>
  </si>
  <si>
    <t>18 15</t>
  </si>
  <si>
    <t>18 30</t>
  </si>
  <si>
    <t>18 45</t>
  </si>
  <si>
    <t>Омская обл.</t>
  </si>
  <si>
    <t>Дягелев А.В., Дмитриев С.Г.</t>
  </si>
  <si>
    <t>Тюменская обл.</t>
  </si>
  <si>
    <t>Кировская обл.</t>
  </si>
  <si>
    <t>Ташланов И.С., Блохин И.А., Леонов С.Т.</t>
  </si>
  <si>
    <t>С-Петербург</t>
  </si>
  <si>
    <t>"отлично "</t>
  </si>
  <si>
    <t>Мартьянов А.В.</t>
  </si>
  <si>
    <t>Тюменская область</t>
  </si>
  <si>
    <t>Судья информатор</t>
  </si>
  <si>
    <t>Оренбургскаяя область</t>
  </si>
  <si>
    <t>Судья</t>
  </si>
  <si>
    <t>Ростовская обл.</t>
  </si>
  <si>
    <t>"хорошо"</t>
  </si>
  <si>
    <t>Эмирасанов Э.К.</t>
  </si>
  <si>
    <t>Р.Крым</t>
  </si>
  <si>
    <t>Новгородская область</t>
  </si>
  <si>
    <t>Фоменко А.А.</t>
  </si>
  <si>
    <t>Дубровин Д.А</t>
  </si>
  <si>
    <t>Петков А.В.</t>
  </si>
  <si>
    <t>Гомонов  В.Н.</t>
  </si>
  <si>
    <t>Брянская область</t>
  </si>
  <si>
    <t>Калужская обл</t>
  </si>
  <si>
    <t>СШОР №1, ВС РФ</t>
  </si>
  <si>
    <t>Походяева А.А., Жилин А.В., Анасенко А.В.</t>
  </si>
  <si>
    <t xml:space="preserve">Рыжков А.Н </t>
  </si>
  <si>
    <t>Хитров С.С.</t>
  </si>
  <si>
    <t>Чегорев  А.С.</t>
  </si>
  <si>
    <t>Никитин М.Д.</t>
  </si>
  <si>
    <t>Борзов А.Ю.</t>
  </si>
  <si>
    <t>Кудряшов Ш.Р.</t>
  </si>
  <si>
    <t>10-13 декабря</t>
  </si>
  <si>
    <t>Список судей Кубка России по гиревому спорту 2020 года</t>
  </si>
  <si>
    <t>Бабичев М.А., Горбочёв В.В.</t>
  </si>
  <si>
    <t>Кубка России по гиревому спорту 2020 года</t>
  </si>
  <si>
    <t>Дубровин Д.А., ВК (г. СПб)</t>
  </si>
  <si>
    <t>Семёнов А.Н., ВК (г. СПб)</t>
  </si>
  <si>
    <t>Никифор О.А.</t>
  </si>
  <si>
    <t>Москва</t>
  </si>
  <si>
    <t>Солодов И.П.</t>
  </si>
  <si>
    <t xml:space="preserve">Судья </t>
  </si>
  <si>
    <t>Ленинградская область</t>
  </si>
  <si>
    <t>Сергеев С.В.</t>
  </si>
  <si>
    <t>"отлично"</t>
  </si>
  <si>
    <t>Резонов А.В.</t>
  </si>
  <si>
    <t>Гришаев Н.В.</t>
  </si>
  <si>
    <t>Копнин В.В.</t>
  </si>
  <si>
    <t>Шаров П.В.</t>
  </si>
  <si>
    <t>Вес гирь  32 кг.</t>
  </si>
  <si>
    <t>ОДИНОЧНЫЙ РАЗРЯД — Мужчины</t>
  </si>
  <si>
    <t>Курганская область</t>
  </si>
  <si>
    <t>ОДИНОЧНЫЙ РАЗРЯД — Женщины</t>
  </si>
  <si>
    <t>ПАРНЫЙ РАЗРЯД- в абсолютной категории</t>
  </si>
  <si>
    <t xml:space="preserve">Брюханов  Константин </t>
  </si>
  <si>
    <t xml:space="preserve">Синцов Леонид </t>
  </si>
  <si>
    <t xml:space="preserve">Потапов Данил </t>
  </si>
  <si>
    <t>Яхнич Ефим</t>
  </si>
  <si>
    <t>Усс Милослава</t>
  </si>
  <si>
    <t xml:space="preserve">Новомлинцева Мария </t>
  </si>
  <si>
    <t xml:space="preserve">1989, </t>
  </si>
  <si>
    <t xml:space="preserve">2002, </t>
  </si>
  <si>
    <t>2006</t>
  </si>
  <si>
    <t xml:space="preserve">Яхнич Ефим </t>
  </si>
  <si>
    <t>Никифоров Сергей</t>
  </si>
  <si>
    <t xml:space="preserve">Брюханов Максим </t>
  </si>
  <si>
    <t xml:space="preserve">Суров Андрей </t>
  </si>
  <si>
    <t>Усс Милослава В</t>
  </si>
  <si>
    <t xml:space="preserve">Руднева Анна </t>
  </si>
  <si>
    <t>Тарвердиева Мария</t>
  </si>
  <si>
    <t>Новомлинцева Мария</t>
  </si>
  <si>
    <t xml:space="preserve">Боковой судья № 1 </t>
  </si>
  <si>
    <t xml:space="preserve">Боковой судья № 2 </t>
  </si>
  <si>
    <t xml:space="preserve">Боковой судья № 3 </t>
  </si>
  <si>
    <t>Средняя за  ошибки</t>
  </si>
  <si>
    <t>Предваритель-ная базовая оценка</t>
  </si>
  <si>
    <t>Основная базовая оценка</t>
  </si>
  <si>
    <t>Итоговая оценка</t>
  </si>
  <si>
    <t>ФИО тренера (тренеров)</t>
  </si>
  <si>
    <t>Синцов Л.А.</t>
  </si>
  <si>
    <t>Яхнич Е.В.</t>
  </si>
  <si>
    <t>Жонглирование</t>
  </si>
  <si>
    <t>Женихов Ю.Г.</t>
  </si>
  <si>
    <t>Елькин Ю.Г.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</si>
</sst>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h:mm;@"/>
    <numFmt numFmtId="166" formatCode="0.0"/>
  </numFmts>
  <fonts count="58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6"/>
      <name val="Arial"/>
      <family val="2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theme="1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i/>
      <sz val="1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8"/>
      <color theme="1"/>
      <name val="Arial"/>
      <family val="2"/>
      <charset val="204"/>
    </font>
    <font>
      <sz val="8"/>
      <color theme="1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6"/>
      <name val="Arial Cyr"/>
      <charset val="204"/>
    </font>
    <font>
      <sz val="10"/>
      <color theme="1"/>
      <name val="Times New Roman"/>
      <family val="1"/>
      <charset val="204"/>
    </font>
    <font>
      <sz val="6"/>
      <color theme="1"/>
      <name val="Arial Cyr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b/>
      <sz val="22"/>
      <color rgb="FF000000"/>
      <name val="Calibri"/>
      <family val="2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2"/>
      <color rgb="FF000000"/>
      <name val="Calibri"/>
      <family val="2"/>
    </font>
    <font>
      <sz val="14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Book Antiqua"/>
      <family val="1"/>
      <charset val="204"/>
    </font>
    <font>
      <b/>
      <sz val="14"/>
      <name val="Book Antiqua"/>
      <family val="1"/>
      <charset val="204"/>
    </font>
    <font>
      <sz val="11"/>
      <color rgb="FF000000"/>
      <name val="Book Antiqua"/>
      <family val="1"/>
      <charset val="204"/>
    </font>
    <font>
      <b/>
      <sz val="12"/>
      <name val="Book Antiqua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9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5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42" fillId="0" borderId="0"/>
    <xf numFmtId="0" fontId="50" fillId="0" borderId="0"/>
  </cellStyleXfs>
  <cellXfs count="688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10" fillId="0" borderId="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2" borderId="0" xfId="0" applyFont="1" applyFill="1" applyAlignment="1"/>
    <xf numFmtId="0" fontId="0" fillId="2" borderId="0" xfId="0" applyFill="1"/>
    <xf numFmtId="0" fontId="0" fillId="0" borderId="0" xfId="0" applyBorder="1" applyAlignment="1">
      <alignment horizontal="left" wrapText="1"/>
    </xf>
    <xf numFmtId="0" fontId="5" fillId="0" borderId="0" xfId="0" applyFont="1" applyAlignment="1"/>
    <xf numFmtId="0" fontId="10" fillId="0" borderId="11" xfId="0" applyFont="1" applyBorder="1" applyAlignment="1">
      <alignment horizontal="center" vertical="center"/>
    </xf>
    <xf numFmtId="0" fontId="0" fillId="2" borderId="0" xfId="0" applyFill="1" applyAlignment="1"/>
    <xf numFmtId="0" fontId="10" fillId="0" borderId="29" xfId="0" applyFont="1" applyBorder="1" applyAlignment="1">
      <alignment horizontal="center" vertical="center"/>
    </xf>
    <xf numFmtId="0" fontId="10" fillId="0" borderId="35" xfId="0" applyFont="1" applyBorder="1" applyAlignment="1">
      <alignment horizontal="left" vertical="center"/>
    </xf>
    <xf numFmtId="0" fontId="10" fillId="0" borderId="2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4" borderId="22" xfId="60" applyFont="1" applyFill="1" applyBorder="1" applyAlignment="1">
      <alignment vertical="center"/>
    </xf>
    <xf numFmtId="0" fontId="10" fillId="5" borderId="38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0" fillId="0" borderId="3" xfId="1" applyNumberFormat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4" borderId="15" xfId="0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0" fillId="0" borderId="0" xfId="0" applyFont="1" applyAlignment="1"/>
    <xf numFmtId="0" fontId="8" fillId="2" borderId="22" xfId="60" applyFont="1" applyFill="1" applyBorder="1" applyAlignment="1">
      <alignment vertical="center"/>
    </xf>
    <xf numFmtId="2" fontId="10" fillId="0" borderId="3" xfId="0" applyNumberFormat="1" applyFont="1" applyFill="1" applyBorder="1" applyAlignment="1">
      <alignment horizontal="center" vertical="center"/>
    </xf>
    <xf numFmtId="0" fontId="10" fillId="0" borderId="29" xfId="0" applyNumberFormat="1" applyFont="1" applyBorder="1" applyAlignment="1">
      <alignment horizontal="center" vertical="center"/>
    </xf>
    <xf numFmtId="0" fontId="10" fillId="0" borderId="33" xfId="0" applyFont="1" applyFill="1" applyBorder="1" applyAlignment="1">
      <alignment vertical="center"/>
    </xf>
    <xf numFmtId="0" fontId="10" fillId="0" borderId="10" xfId="0" applyFont="1" applyFill="1" applyBorder="1" applyAlignment="1">
      <alignment horizontal="center" vertical="center"/>
    </xf>
    <xf numFmtId="0" fontId="10" fillId="4" borderId="38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1" fillId="0" borderId="57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0" fillId="0" borderId="0" xfId="0" applyFont="1" applyAlignment="1"/>
    <xf numFmtId="0" fontId="10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/>
    <xf numFmtId="0" fontId="8" fillId="0" borderId="10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0" xfId="0" applyFont="1" applyAlignment="1"/>
    <xf numFmtId="0" fontId="18" fillId="0" borderId="3" xfId="0" applyFont="1" applyBorder="1" applyAlignment="1">
      <alignment horizontal="center" vertical="center"/>
    </xf>
    <xf numFmtId="0" fontId="8" fillId="0" borderId="0" xfId="0" applyFont="1" applyBorder="1" applyAlignment="1"/>
    <xf numFmtId="0" fontId="8" fillId="0" borderId="3" xfId="1" applyFont="1" applyBorder="1" applyAlignment="1">
      <alignment horizontal="center" vertical="center"/>
    </xf>
    <xf numFmtId="0" fontId="19" fillId="0" borderId="0" xfId="0" applyFont="1"/>
    <xf numFmtId="0" fontId="7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18" xfId="0" applyNumberFormat="1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8" fillId="2" borderId="0" xfId="0" applyFont="1" applyFill="1" applyAlignment="1"/>
    <xf numFmtId="0" fontId="8" fillId="0" borderId="0" xfId="0" applyFont="1" applyAlignment="1">
      <alignment horizontal="center"/>
    </xf>
    <xf numFmtId="0" fontId="22" fillId="0" borderId="0" xfId="60" applyFont="1" applyBorder="1" applyAlignment="1"/>
    <xf numFmtId="0" fontId="24" fillId="0" borderId="59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4" fillId="0" borderId="60" xfId="0" applyFont="1" applyBorder="1" applyAlignment="1">
      <alignment horizontal="center" vertical="center" wrapText="1"/>
    </xf>
    <xf numFmtId="0" fontId="24" fillId="0" borderId="61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center"/>
    </xf>
    <xf numFmtId="0" fontId="25" fillId="0" borderId="57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25" fillId="0" borderId="5" xfId="0" applyFont="1" applyFill="1" applyBorder="1" applyAlignment="1">
      <alignment vertical="center"/>
    </xf>
    <xf numFmtId="0" fontId="25" fillId="0" borderId="34" xfId="0" applyFont="1" applyBorder="1" applyAlignment="1">
      <alignment vertical="center"/>
    </xf>
    <xf numFmtId="0" fontId="11" fillId="0" borderId="34" xfId="0" applyFont="1" applyBorder="1" applyAlignment="1">
      <alignment horizontal="left" vertical="center"/>
    </xf>
    <xf numFmtId="0" fontId="21" fillId="0" borderId="57" xfId="0" applyFont="1" applyBorder="1" applyAlignment="1">
      <alignment vertical="center"/>
    </xf>
    <xf numFmtId="0" fontId="26" fillId="0" borderId="25" xfId="0" applyFont="1" applyFill="1" applyBorder="1" applyAlignment="1">
      <alignment vertical="center"/>
    </xf>
    <xf numFmtId="0" fontId="26" fillId="0" borderId="57" xfId="0" applyFont="1" applyBorder="1" applyAlignment="1">
      <alignment vertical="center"/>
    </xf>
    <xf numFmtId="0" fontId="26" fillId="0" borderId="8" xfId="0" applyFont="1" applyFill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34" xfId="0" applyFont="1" applyBorder="1" applyAlignment="1">
      <alignment vertical="center"/>
    </xf>
    <xf numFmtId="0" fontId="26" fillId="0" borderId="5" xfId="0" applyFont="1" applyFill="1" applyBorder="1" applyAlignment="1">
      <alignment vertical="center"/>
    </xf>
    <xf numFmtId="0" fontId="26" fillId="0" borderId="34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0" fontId="26" fillId="0" borderId="20" xfId="0" applyFont="1" applyFill="1" applyBorder="1" applyAlignment="1">
      <alignment vertical="center"/>
    </xf>
    <xf numFmtId="2" fontId="8" fillId="0" borderId="3" xfId="0" applyNumberFormat="1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/>
    <xf numFmtId="0" fontId="10" fillId="0" borderId="33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15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vertical="center"/>
    </xf>
    <xf numFmtId="0" fontId="11" fillId="0" borderId="42" xfId="0" applyFont="1" applyBorder="1" applyAlignment="1">
      <alignment vertical="center"/>
    </xf>
    <xf numFmtId="0" fontId="28" fillId="0" borderId="3" xfId="0" applyFont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5" borderId="35" xfId="0" applyFont="1" applyFill="1" applyBorder="1" applyAlignment="1">
      <alignment horizontal="left" vertical="center"/>
    </xf>
    <xf numFmtId="0" fontId="0" fillId="0" borderId="0" xfId="0" applyFont="1"/>
    <xf numFmtId="0" fontId="0" fillId="0" borderId="0" xfId="0" applyFont="1" applyAlignment="1"/>
    <xf numFmtId="0" fontId="26" fillId="0" borderId="13" xfId="0" applyFont="1" applyBorder="1" applyAlignment="1">
      <alignment vertical="center"/>
    </xf>
    <xf numFmtId="0" fontId="8" fillId="5" borderId="3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10" fillId="5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27" fillId="0" borderId="3" xfId="0" applyFont="1" applyBorder="1" applyAlignment="1">
      <alignment horizontal="center"/>
    </xf>
    <xf numFmtId="0" fontId="11" fillId="0" borderId="3" xfId="1" applyFont="1" applyBorder="1" applyAlignment="1">
      <alignment horizontal="center" vertical="center"/>
    </xf>
    <xf numFmtId="0" fontId="11" fillId="0" borderId="12" xfId="0" applyFont="1" applyFill="1" applyBorder="1" applyAlignment="1">
      <alignment horizontal="left" vertical="center"/>
    </xf>
    <xf numFmtId="0" fontId="25" fillId="0" borderId="23" xfId="0" applyFont="1" applyFill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25" fillId="0" borderId="23" xfId="0" applyFont="1" applyBorder="1" applyAlignment="1">
      <alignment vertical="center"/>
    </xf>
    <xf numFmtId="0" fontId="11" fillId="0" borderId="15" xfId="0" applyFont="1" applyBorder="1" applyAlignment="1">
      <alignment horizontal="left" vertical="center"/>
    </xf>
    <xf numFmtId="0" fontId="8" fillId="4" borderId="3" xfId="0" applyFont="1" applyFill="1" applyBorder="1" applyAlignment="1">
      <alignment vertical="center"/>
    </xf>
    <xf numFmtId="0" fontId="26" fillId="0" borderId="24" xfId="0" applyFont="1" applyFill="1" applyBorder="1" applyAlignment="1">
      <alignment vertical="center"/>
    </xf>
    <xf numFmtId="0" fontId="10" fillId="5" borderId="65" xfId="0" applyFont="1" applyFill="1" applyBorder="1" applyAlignment="1">
      <alignment horizontal="center" vertical="center"/>
    </xf>
    <xf numFmtId="0" fontId="27" fillId="4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21" fillId="0" borderId="42" xfId="0" applyFont="1" applyBorder="1" applyAlignment="1">
      <alignment vertical="center"/>
    </xf>
    <xf numFmtId="0" fontId="21" fillId="0" borderId="5" xfId="0" applyFont="1" applyFill="1" applyBorder="1" applyAlignment="1">
      <alignment vertical="center"/>
    </xf>
    <xf numFmtId="0" fontId="26" fillId="0" borderId="15" xfId="0" applyFont="1" applyFill="1" applyBorder="1" applyAlignment="1">
      <alignment vertical="center"/>
    </xf>
    <xf numFmtId="0" fontId="29" fillId="0" borderId="3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left" vertical="center"/>
    </xf>
    <xf numFmtId="2" fontId="11" fillId="0" borderId="3" xfId="0" applyNumberFormat="1" applyFont="1" applyFill="1" applyBorder="1" applyAlignment="1">
      <alignment horizontal="center" vertical="center"/>
    </xf>
    <xf numFmtId="0" fontId="10" fillId="0" borderId="26" xfId="0" applyFont="1" applyBorder="1" applyAlignment="1">
      <alignment horizontal="left" vertical="center"/>
    </xf>
    <xf numFmtId="0" fontId="10" fillId="4" borderId="42" xfId="0" applyFont="1" applyFill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1" fillId="0" borderId="8" xfId="0" applyFont="1" applyFill="1" applyBorder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1" fillId="0" borderId="28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25" fillId="0" borderId="28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32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69" xfId="0" applyFont="1" applyBorder="1"/>
    <xf numFmtId="0" fontId="0" fillId="0" borderId="3" xfId="0" applyFont="1" applyBorder="1" applyAlignment="1">
      <alignment horizontal="center"/>
    </xf>
    <xf numFmtId="0" fontId="28" fillId="3" borderId="3" xfId="0" applyFont="1" applyFill="1" applyBorder="1" applyAlignment="1">
      <alignment horizontal="left" vertical="center"/>
    </xf>
    <xf numFmtId="0" fontId="28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70" xfId="0" applyFont="1" applyBorder="1" applyAlignment="1"/>
    <xf numFmtId="0" fontId="0" fillId="0" borderId="3" xfId="0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71" xfId="0" applyFont="1" applyBorder="1" applyAlignment="1">
      <alignment wrapText="1"/>
    </xf>
    <xf numFmtId="0" fontId="5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2" fontId="28" fillId="0" borderId="0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34" fillId="0" borderId="23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0" fillId="0" borderId="72" xfId="0" applyFont="1" applyBorder="1" applyAlignment="1">
      <alignment wrapText="1"/>
    </xf>
    <xf numFmtId="0" fontId="0" fillId="0" borderId="16" xfId="0" applyFont="1" applyBorder="1"/>
    <xf numFmtId="0" fontId="5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13" fillId="0" borderId="3" xfId="1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21" fillId="0" borderId="28" xfId="0" applyFont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11" fillId="0" borderId="57" xfId="0" applyFont="1" applyBorder="1" applyAlignment="1">
      <alignment horizontal="left" vertical="center"/>
    </xf>
    <xf numFmtId="0" fontId="26" fillId="0" borderId="42" xfId="0" applyFont="1" applyBorder="1" applyAlignment="1">
      <alignment vertical="center"/>
    </xf>
    <xf numFmtId="0" fontId="11" fillId="0" borderId="20" xfId="0" applyFont="1" applyFill="1" applyBorder="1" applyAlignment="1">
      <alignment horizontal="left" vertical="center"/>
    </xf>
    <xf numFmtId="0" fontId="21" fillId="0" borderId="25" xfId="0" applyFont="1" applyBorder="1" applyAlignment="1">
      <alignment vertical="center"/>
    </xf>
    <xf numFmtId="0" fontId="8" fillId="4" borderId="21" xfId="60" applyFont="1" applyFill="1" applyBorder="1" applyAlignment="1">
      <alignment vertical="center"/>
    </xf>
    <xf numFmtId="2" fontId="34" fillId="4" borderId="3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/>
    <xf numFmtId="0" fontId="21" fillId="0" borderId="5" xfId="0" applyFont="1" applyBorder="1" applyAlignment="1">
      <alignment horizontal="left" vertical="center"/>
    </xf>
    <xf numFmtId="2" fontId="28" fillId="4" borderId="3" xfId="0" applyNumberFormat="1" applyFont="1" applyFill="1" applyBorder="1" applyAlignment="1">
      <alignment horizontal="center" vertical="center"/>
    </xf>
    <xf numFmtId="2" fontId="10" fillId="4" borderId="3" xfId="0" applyNumberFormat="1" applyFont="1" applyFill="1" applyBorder="1" applyAlignment="1">
      <alignment horizontal="center"/>
    </xf>
    <xf numFmtId="0" fontId="8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7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8" fillId="4" borderId="3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vertical="center"/>
    </xf>
    <xf numFmtId="0" fontId="11" fillId="0" borderId="15" xfId="0" applyFont="1" applyFill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21" fillId="0" borderId="25" xfId="0" applyFont="1" applyFill="1" applyBorder="1" applyAlignment="1">
      <alignment vertical="center"/>
    </xf>
    <xf numFmtId="0" fontId="8" fillId="2" borderId="21" xfId="60" applyFont="1" applyFill="1" applyBorder="1" applyAlignment="1">
      <alignment vertical="center"/>
    </xf>
    <xf numFmtId="0" fontId="21" fillId="0" borderId="20" xfId="0" applyFont="1" applyFill="1" applyBorder="1" applyAlignment="1">
      <alignment vertical="center"/>
    </xf>
    <xf numFmtId="0" fontId="25" fillId="0" borderId="42" xfId="0" applyFont="1" applyBorder="1" applyAlignment="1">
      <alignment vertical="center"/>
    </xf>
    <xf numFmtId="0" fontId="21" fillId="0" borderId="35" xfId="0" applyFont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26" fillId="0" borderId="63" xfId="0" applyFont="1" applyBorder="1" applyAlignment="1">
      <alignment vertical="center"/>
    </xf>
    <xf numFmtId="0" fontId="21" fillId="0" borderId="34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20" xfId="0" applyFont="1" applyBorder="1" applyAlignment="1">
      <alignment horizontal="center"/>
    </xf>
    <xf numFmtId="0" fontId="8" fillId="0" borderId="13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center" vertical="center"/>
    </xf>
    <xf numFmtId="0" fontId="17" fillId="0" borderId="0" xfId="0" applyFont="1" applyAlignment="1"/>
    <xf numFmtId="0" fontId="0" fillId="0" borderId="0" xfId="0" applyFill="1" applyBorder="1" applyAlignment="1"/>
    <xf numFmtId="0" fontId="5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10" fillId="0" borderId="13" xfId="0" applyNumberFormat="1" applyFont="1" applyBorder="1" applyAlignment="1">
      <alignment horizontal="center" vertical="center"/>
    </xf>
    <xf numFmtId="0" fontId="10" fillId="5" borderId="12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4" borderId="23" xfId="0" applyFont="1" applyFill="1" applyBorder="1" applyAlignment="1">
      <alignment vertical="center"/>
    </xf>
    <xf numFmtId="0" fontId="10" fillId="0" borderId="23" xfId="0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6" fillId="0" borderId="28" xfId="0" applyFont="1" applyFill="1" applyBorder="1" applyAlignment="1">
      <alignment vertical="center"/>
    </xf>
    <xf numFmtId="0" fontId="31" fillId="0" borderId="5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8" fillId="4" borderId="12" xfId="0" applyFont="1" applyFill="1" applyBorder="1" applyAlignment="1">
      <alignment vertical="center"/>
    </xf>
    <xf numFmtId="0" fontId="28" fillId="5" borderId="12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164" fontId="10" fillId="0" borderId="1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31" xfId="0" applyNumberFormat="1" applyFont="1" applyBorder="1" applyAlignment="1">
      <alignment horizontal="center" vertical="center"/>
    </xf>
    <xf numFmtId="164" fontId="10" fillId="0" borderId="31" xfId="0" applyNumberFormat="1" applyFont="1" applyFill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10" fillId="0" borderId="39" xfId="0" applyNumberFormat="1" applyFont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8" fillId="0" borderId="0" xfId="0" applyFont="1" applyBorder="1" applyAlignment="1"/>
    <xf numFmtId="0" fontId="39" fillId="0" borderId="0" xfId="0" applyFont="1" applyAlignment="1"/>
    <xf numFmtId="0" fontId="39" fillId="2" borderId="0" xfId="0" applyFont="1" applyFill="1" applyAlignment="1"/>
    <xf numFmtId="0" fontId="38" fillId="0" borderId="0" xfId="0" applyFont="1" applyBorder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2" fillId="0" borderId="0" xfId="73" applyFill="1"/>
    <xf numFmtId="0" fontId="42" fillId="0" borderId="0" xfId="73" applyFill="1" applyBorder="1"/>
    <xf numFmtId="0" fontId="42" fillId="0" borderId="3" xfId="73" applyFill="1" applyBorder="1"/>
    <xf numFmtId="0" fontId="44" fillId="0" borderId="5" xfId="73" applyFont="1" applyFill="1" applyBorder="1" applyAlignment="1">
      <alignment horizontal="center" vertical="center" wrapText="1"/>
    </xf>
    <xf numFmtId="0" fontId="45" fillId="0" borderId="5" xfId="73" applyFont="1" applyFill="1" applyBorder="1" applyAlignment="1">
      <alignment vertical="center"/>
    </xf>
    <xf numFmtId="0" fontId="45" fillId="0" borderId="13" xfId="73" applyFont="1" applyFill="1" applyBorder="1" applyAlignment="1">
      <alignment vertical="center"/>
    </xf>
    <xf numFmtId="0" fontId="45" fillId="0" borderId="13" xfId="73" applyFont="1" applyFill="1" applyBorder="1" applyAlignment="1">
      <alignment horizontal="center" vertical="center"/>
    </xf>
    <xf numFmtId="2" fontId="45" fillId="0" borderId="13" xfId="73" applyNumberFormat="1" applyFont="1" applyFill="1" applyBorder="1" applyAlignment="1">
      <alignment horizontal="center" vertical="center"/>
    </xf>
    <xf numFmtId="164" fontId="45" fillId="0" borderId="3" xfId="73" applyNumberFormat="1" applyFont="1" applyFill="1" applyBorder="1" applyAlignment="1">
      <alignment horizontal="center" vertical="center"/>
    </xf>
    <xf numFmtId="0" fontId="45" fillId="0" borderId="3" xfId="73" applyFont="1" applyFill="1" applyBorder="1" applyAlignment="1">
      <alignment horizontal="center" vertical="center"/>
    </xf>
    <xf numFmtId="0" fontId="44" fillId="0" borderId="3" xfId="73" applyFont="1" applyFill="1" applyBorder="1" applyAlignment="1">
      <alignment horizontal="center"/>
    </xf>
    <xf numFmtId="0" fontId="44" fillId="0" borderId="3" xfId="73" applyFont="1" applyFill="1" applyBorder="1" applyAlignment="1">
      <alignment horizontal="center" vertical="center" wrapText="1"/>
    </xf>
    <xf numFmtId="0" fontId="44" fillId="0" borderId="5" xfId="73" applyFont="1" applyFill="1" applyBorder="1" applyAlignment="1">
      <alignment horizontal="left"/>
    </xf>
    <xf numFmtId="0" fontId="44" fillId="0" borderId="3" xfId="73" applyFont="1" applyFill="1" applyBorder="1"/>
    <xf numFmtId="0" fontId="45" fillId="0" borderId="3" xfId="73" applyFont="1" applyFill="1" applyBorder="1" applyAlignment="1">
      <alignment horizontal="center"/>
    </xf>
    <xf numFmtId="0" fontId="44" fillId="6" borderId="5" xfId="73" applyFont="1" applyFill="1" applyBorder="1" applyAlignment="1">
      <alignment horizontal="center" vertical="center" wrapText="1"/>
    </xf>
    <xf numFmtId="0" fontId="45" fillId="6" borderId="5" xfId="73" applyFont="1" applyFill="1" applyBorder="1" applyAlignment="1">
      <alignment vertical="center"/>
    </xf>
    <xf numFmtId="0" fontId="45" fillId="6" borderId="13" xfId="73" applyFont="1" applyFill="1" applyBorder="1" applyAlignment="1">
      <alignment vertical="center"/>
    </xf>
    <xf numFmtId="0" fontId="45" fillId="6" borderId="13" xfId="73" applyFont="1" applyFill="1" applyBorder="1" applyAlignment="1">
      <alignment horizontal="center" vertical="center"/>
    </xf>
    <xf numFmtId="2" fontId="45" fillId="6" borderId="13" xfId="73" applyNumberFormat="1" applyFont="1" applyFill="1" applyBorder="1" applyAlignment="1">
      <alignment horizontal="center" vertical="center"/>
    </xf>
    <xf numFmtId="164" fontId="45" fillId="6" borderId="3" xfId="73" applyNumberFormat="1" applyFont="1" applyFill="1" applyBorder="1" applyAlignment="1">
      <alignment horizontal="center" vertical="center"/>
    </xf>
    <xf numFmtId="0" fontId="45" fillId="6" borderId="3" xfId="73" applyFont="1" applyFill="1" applyBorder="1" applyAlignment="1">
      <alignment horizontal="center" vertical="center"/>
    </xf>
    <xf numFmtId="0" fontId="44" fillId="6" borderId="3" xfId="73" applyFont="1" applyFill="1" applyBorder="1" applyAlignment="1">
      <alignment horizontal="center"/>
    </xf>
    <xf numFmtId="0" fontId="45" fillId="6" borderId="3" xfId="73" applyFont="1" applyFill="1" applyBorder="1" applyAlignment="1">
      <alignment horizontal="center"/>
    </xf>
    <xf numFmtId="0" fontId="42" fillId="6" borderId="3" xfId="73" applyFill="1" applyBorder="1"/>
    <xf numFmtId="2" fontId="45" fillId="0" borderId="3" xfId="73" applyNumberFormat="1" applyFont="1" applyFill="1" applyBorder="1" applyAlignment="1">
      <alignment horizontal="center"/>
    </xf>
    <xf numFmtId="0" fontId="45" fillId="6" borderId="12" xfId="73" applyFont="1" applyFill="1" applyBorder="1" applyAlignment="1">
      <alignment vertical="center"/>
    </xf>
    <xf numFmtId="2" fontId="45" fillId="6" borderId="3" xfId="73" applyNumberFormat="1" applyFont="1" applyFill="1" applyBorder="1" applyAlignment="1">
      <alignment horizontal="center" vertical="center"/>
    </xf>
    <xf numFmtId="0" fontId="44" fillId="0" borderId="5" xfId="73" applyFont="1" applyFill="1" applyBorder="1" applyAlignment="1">
      <alignment horizontal="center"/>
    </xf>
    <xf numFmtId="2" fontId="44" fillId="0" borderId="3" xfId="73" applyNumberFormat="1" applyFont="1" applyFill="1" applyBorder="1" applyAlignment="1">
      <alignment horizontal="center"/>
    </xf>
    <xf numFmtId="0" fontId="45" fillId="0" borderId="23" xfId="73" applyFont="1" applyFill="1" applyBorder="1" applyAlignment="1">
      <alignment vertical="center"/>
    </xf>
    <xf numFmtId="2" fontId="45" fillId="0" borderId="3" xfId="73" applyNumberFormat="1" applyFont="1" applyFill="1" applyBorder="1" applyAlignment="1">
      <alignment horizontal="center" vertical="center"/>
    </xf>
    <xf numFmtId="0" fontId="44" fillId="6" borderId="5" xfId="73" applyFont="1" applyFill="1" applyBorder="1" applyAlignment="1">
      <alignment horizontal="center"/>
    </xf>
    <xf numFmtId="0" fontId="45" fillId="0" borderId="28" xfId="73" applyFont="1" applyFill="1" applyBorder="1" applyAlignment="1">
      <alignment vertical="center"/>
    </xf>
    <xf numFmtId="0" fontId="45" fillId="0" borderId="34" xfId="73" applyFont="1" applyFill="1" applyBorder="1" applyAlignment="1">
      <alignment vertical="center"/>
    </xf>
    <xf numFmtId="0" fontId="44" fillId="7" borderId="3" xfId="73" applyFont="1" applyFill="1" applyBorder="1" applyAlignment="1">
      <alignment horizontal="center"/>
    </xf>
    <xf numFmtId="0" fontId="44" fillId="7" borderId="80" xfId="73" applyFont="1" applyFill="1" applyBorder="1" applyAlignment="1">
      <alignment horizontal="center"/>
    </xf>
    <xf numFmtId="0" fontId="45" fillId="7" borderId="28" xfId="73" applyFont="1" applyFill="1" applyBorder="1" applyAlignment="1">
      <alignment vertical="center"/>
    </xf>
    <xf numFmtId="0" fontId="45" fillId="7" borderId="34" xfId="73" applyFont="1" applyFill="1" applyBorder="1" applyAlignment="1">
      <alignment vertical="center"/>
    </xf>
    <xf numFmtId="0" fontId="45" fillId="7" borderId="13" xfId="73" applyFont="1" applyFill="1" applyBorder="1" applyAlignment="1">
      <alignment horizontal="center" vertical="center"/>
    </xf>
    <xf numFmtId="2" fontId="45" fillId="7" borderId="13" xfId="73" applyNumberFormat="1" applyFont="1" applyFill="1" applyBorder="1" applyAlignment="1">
      <alignment horizontal="center" vertical="center"/>
    </xf>
    <xf numFmtId="164" fontId="45" fillId="7" borderId="3" xfId="73" applyNumberFormat="1" applyFont="1" applyFill="1" applyBorder="1" applyAlignment="1">
      <alignment horizontal="center" vertical="center"/>
    </xf>
    <xf numFmtId="2" fontId="44" fillId="7" borderId="3" xfId="73" applyNumberFormat="1" applyFont="1" applyFill="1" applyBorder="1" applyAlignment="1">
      <alignment horizontal="center"/>
    </xf>
    <xf numFmtId="0" fontId="44" fillId="7" borderId="5" xfId="73" applyFont="1" applyFill="1" applyBorder="1" applyAlignment="1">
      <alignment horizontal="center"/>
    </xf>
    <xf numFmtId="0" fontId="47" fillId="0" borderId="0" xfId="73" applyFont="1" applyFill="1"/>
    <xf numFmtId="0" fontId="47" fillId="0" borderId="0" xfId="73" applyFont="1" applyFill="1" applyBorder="1"/>
    <xf numFmtId="0" fontId="48" fillId="0" borderId="3" xfId="73" applyFont="1" applyFill="1" applyBorder="1" applyAlignment="1">
      <alignment horizontal="center" vertical="center" wrapText="1"/>
    </xf>
    <xf numFmtId="0" fontId="48" fillId="0" borderId="5" xfId="73" applyFont="1" applyFill="1" applyBorder="1" applyAlignment="1">
      <alignment horizontal="center" vertical="center" wrapText="1"/>
    </xf>
    <xf numFmtId="0" fontId="48" fillId="0" borderId="34" xfId="73" applyFont="1" applyFill="1" applyBorder="1" applyAlignment="1">
      <alignment horizontal="center" vertical="center" wrapText="1"/>
    </xf>
    <xf numFmtId="0" fontId="48" fillId="0" borderId="13" xfId="73" applyFont="1" applyFill="1" applyBorder="1" applyAlignment="1">
      <alignment horizontal="center" vertical="center" wrapText="1"/>
    </xf>
    <xf numFmtId="0" fontId="48" fillId="0" borderId="3" xfId="73" applyFont="1" applyFill="1" applyBorder="1" applyAlignment="1">
      <alignment horizontal="center" vertical="center"/>
    </xf>
    <xf numFmtId="0" fontId="44" fillId="6" borderId="3" xfId="73" applyFont="1" applyFill="1" applyBorder="1" applyAlignment="1">
      <alignment horizontal="center" vertical="center"/>
    </xf>
    <xf numFmtId="0" fontId="44" fillId="0" borderId="3" xfId="73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10" fillId="5" borderId="23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vertical="center"/>
    </xf>
    <xf numFmtId="164" fontId="10" fillId="0" borderId="23" xfId="0" applyNumberFormat="1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0" fillId="0" borderId="81" xfId="0" applyFont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2" fontId="16" fillId="6" borderId="13" xfId="73" applyNumberFormat="1" applyFont="1" applyFill="1" applyBorder="1" applyAlignment="1">
      <alignment horizontal="center" vertical="center"/>
    </xf>
    <xf numFmtId="20" fontId="44" fillId="0" borderId="3" xfId="73" applyNumberFormat="1" applyFont="1" applyFill="1" applyBorder="1" applyAlignment="1">
      <alignment horizontal="center" vertical="center" wrapText="1"/>
    </xf>
    <xf numFmtId="20" fontId="45" fillId="6" borderId="3" xfId="73" applyNumberFormat="1" applyFont="1" applyFill="1" applyBorder="1" applyAlignment="1">
      <alignment horizontal="center"/>
    </xf>
    <xf numFmtId="20" fontId="45" fillId="0" borderId="3" xfId="73" applyNumberFormat="1" applyFont="1" applyFill="1" applyBorder="1" applyAlignment="1">
      <alignment horizontal="center"/>
    </xf>
    <xf numFmtId="0" fontId="0" fillId="0" borderId="0" xfId="0" applyFill="1" applyAlignment="1"/>
    <xf numFmtId="0" fontId="10" fillId="0" borderId="7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0" fillId="0" borderId="39" xfId="0" applyNumberFormat="1" applyFont="1" applyBorder="1" applyAlignment="1">
      <alignment horizontal="center" vertical="center"/>
    </xf>
    <xf numFmtId="0" fontId="10" fillId="0" borderId="75" xfId="0" applyNumberFormat="1" applyFont="1" applyBorder="1" applyAlignment="1">
      <alignment horizontal="center" vertical="center"/>
    </xf>
    <xf numFmtId="0" fontId="10" fillId="0" borderId="82" xfId="0" applyFont="1" applyBorder="1" applyAlignment="1">
      <alignment horizontal="center" vertical="center"/>
    </xf>
    <xf numFmtId="165" fontId="45" fillId="6" borderId="3" xfId="73" applyNumberFormat="1" applyFont="1" applyFill="1" applyBorder="1" applyAlignment="1">
      <alignment horizontal="center"/>
    </xf>
    <xf numFmtId="165" fontId="45" fillId="0" borderId="3" xfId="73" applyNumberFormat="1" applyFont="1" applyFill="1" applyBorder="1" applyAlignment="1">
      <alignment horizontal="center"/>
    </xf>
    <xf numFmtId="165" fontId="44" fillId="0" borderId="3" xfId="73" applyNumberFormat="1" applyFont="1" applyFill="1" applyBorder="1" applyAlignment="1">
      <alignment horizontal="center"/>
    </xf>
    <xf numFmtId="165" fontId="44" fillId="6" borderId="3" xfId="73" applyNumberFormat="1" applyFont="1" applyFill="1" applyBorder="1" applyAlignment="1">
      <alignment horizontal="center"/>
    </xf>
    <xf numFmtId="0" fontId="42" fillId="0" borderId="25" xfId="73" applyFill="1" applyBorder="1"/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8" fillId="0" borderId="5" xfId="73" applyFont="1" applyFill="1" applyBorder="1" applyAlignment="1">
      <alignment horizontal="center" vertical="center" wrapText="1"/>
    </xf>
    <xf numFmtId="0" fontId="48" fillId="0" borderId="13" xfId="73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164" fontId="10" fillId="0" borderId="23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63" xfId="0" applyFont="1" applyBorder="1" applyAlignment="1">
      <alignment vertical="center"/>
    </xf>
    <xf numFmtId="0" fontId="10" fillId="0" borderId="39" xfId="0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 wrapText="1"/>
    </xf>
    <xf numFmtId="164" fontId="28" fillId="0" borderId="3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/>
    </xf>
    <xf numFmtId="0" fontId="0" fillId="0" borderId="3" xfId="0" applyBorder="1"/>
    <xf numFmtId="0" fontId="0" fillId="0" borderId="3" xfId="0" applyFont="1" applyBorder="1"/>
    <xf numFmtId="0" fontId="0" fillId="0" borderId="0" xfId="0" applyFont="1" applyBorder="1" applyAlignment="1">
      <alignment wrapText="1"/>
    </xf>
    <xf numFmtId="164" fontId="0" fillId="0" borderId="0" xfId="0" applyNumberFormat="1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2" fontId="10" fillId="0" borderId="68" xfId="0" applyNumberFormat="1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/>
    </xf>
    <xf numFmtId="0" fontId="11" fillId="0" borderId="24" xfId="0" applyFont="1" applyFill="1" applyBorder="1" applyAlignment="1">
      <alignment horizontal="left" vertical="center"/>
    </xf>
    <xf numFmtId="0" fontId="10" fillId="2" borderId="23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25" fillId="0" borderId="20" xfId="0" applyFont="1" applyFill="1" applyBorder="1" applyAlignment="1">
      <alignment vertical="center"/>
    </xf>
    <xf numFmtId="0" fontId="10" fillId="5" borderId="42" xfId="0" applyFont="1" applyFill="1" applyBorder="1" applyAlignment="1">
      <alignment horizontal="left" vertical="center"/>
    </xf>
    <xf numFmtId="0" fontId="10" fillId="4" borderId="33" xfId="0" applyFont="1" applyFill="1" applyBorder="1" applyAlignment="1">
      <alignment vertical="center"/>
    </xf>
    <xf numFmtId="0" fontId="10" fillId="0" borderId="42" xfId="0" applyFont="1" applyBorder="1" applyAlignment="1">
      <alignment horizontal="left" vertical="center"/>
    </xf>
    <xf numFmtId="164" fontId="10" fillId="0" borderId="75" xfId="0" applyNumberFormat="1" applyFont="1" applyBorder="1" applyAlignment="1">
      <alignment horizontal="center" vertical="center"/>
    </xf>
    <xf numFmtId="1" fontId="10" fillId="0" borderId="13" xfId="1" applyNumberFormat="1" applyFont="1" applyFill="1" applyBorder="1" applyAlignment="1">
      <alignment horizontal="center" vertical="center"/>
    </xf>
    <xf numFmtId="1" fontId="10" fillId="0" borderId="13" xfId="1" applyNumberFormat="1" applyFont="1" applyBorder="1" applyAlignment="1">
      <alignment horizontal="center" vertical="center"/>
    </xf>
    <xf numFmtId="0" fontId="42" fillId="8" borderId="0" xfId="73" applyFill="1"/>
    <xf numFmtId="0" fontId="42" fillId="9" borderId="0" xfId="73" applyFill="1"/>
    <xf numFmtId="0" fontId="42" fillId="10" borderId="0" xfId="73" applyFill="1"/>
    <xf numFmtId="0" fontId="48" fillId="0" borderId="5" xfId="73" applyFont="1" applyFill="1" applyBorder="1" applyAlignment="1">
      <alignment horizontal="center" vertical="center" wrapText="1"/>
    </xf>
    <xf numFmtId="0" fontId="48" fillId="0" borderId="13" xfId="73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44" fillId="6" borderId="3" xfId="73" applyFont="1" applyFill="1" applyBorder="1" applyAlignment="1">
      <alignment horizontal="center" vertical="center" wrapText="1"/>
    </xf>
    <xf numFmtId="0" fontId="44" fillId="6" borderId="3" xfId="73" applyFont="1" applyFill="1" applyBorder="1"/>
    <xf numFmtId="0" fontId="45" fillId="6" borderId="28" xfId="73" applyFont="1" applyFill="1" applyBorder="1" applyAlignment="1">
      <alignment vertical="center"/>
    </xf>
    <xf numFmtId="0" fontId="45" fillId="6" borderId="34" xfId="73" applyFont="1" applyFill="1" applyBorder="1" applyAlignment="1">
      <alignment vertical="center"/>
    </xf>
    <xf numFmtId="0" fontId="44" fillId="6" borderId="23" xfId="73" applyFont="1" applyFill="1" applyBorder="1"/>
    <xf numFmtId="0" fontId="44" fillId="6" borderId="5" xfId="73" applyFont="1" applyFill="1" applyBorder="1"/>
    <xf numFmtId="0" fontId="44" fillId="6" borderId="13" xfId="73" applyFont="1" applyFill="1" applyBorder="1"/>
    <xf numFmtId="0" fontId="44" fillId="6" borderId="12" xfId="73" applyFont="1" applyFill="1" applyBorder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5" fillId="0" borderId="2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Fill="1"/>
    <xf numFmtId="0" fontId="8" fillId="0" borderId="23" xfId="1" applyFont="1" applyBorder="1" applyAlignment="1">
      <alignment horizontal="center" vertical="center"/>
    </xf>
    <xf numFmtId="0" fontId="21" fillId="0" borderId="35" xfId="0" applyFont="1" applyBorder="1" applyAlignment="1">
      <alignment horizontal="left" vertical="center"/>
    </xf>
    <xf numFmtId="0" fontId="38" fillId="0" borderId="0" xfId="0" applyFont="1" applyBorder="1" applyAlignment="1">
      <alignment horizontal="center"/>
    </xf>
    <xf numFmtId="0" fontId="17" fillId="0" borderId="17" xfId="0" applyFont="1" applyBorder="1" applyAlignment="1">
      <alignment horizontal="center" vertical="center"/>
    </xf>
    <xf numFmtId="0" fontId="51" fillId="0" borderId="0" xfId="74" applyFont="1"/>
    <xf numFmtId="0" fontId="52" fillId="0" borderId="0" xfId="74" applyFont="1" applyAlignment="1">
      <alignment horizontal="left"/>
    </xf>
    <xf numFmtId="0" fontId="50" fillId="0" borderId="0" xfId="74"/>
    <xf numFmtId="0" fontId="53" fillId="0" borderId="0" xfId="74" applyFont="1"/>
    <xf numFmtId="0" fontId="54" fillId="0" borderId="0" xfId="74" applyFont="1"/>
    <xf numFmtId="0" fontId="17" fillId="0" borderId="0" xfId="0" applyFont="1" applyBorder="1" applyAlignment="1"/>
    <xf numFmtId="0" fontId="40" fillId="0" borderId="0" xfId="0" applyFont="1" applyBorder="1" applyAlignment="1">
      <alignment vertical="center"/>
    </xf>
    <xf numFmtId="0" fontId="8" fillId="0" borderId="83" xfId="0" applyFont="1" applyBorder="1" applyAlignment="1">
      <alignment horizontal="left"/>
    </xf>
    <xf numFmtId="0" fontId="10" fillId="0" borderId="83" xfId="74" applyFont="1" applyBorder="1" applyAlignment="1">
      <alignment horizontal="center"/>
    </xf>
    <xf numFmtId="0" fontId="10" fillId="0" borderId="86" xfId="74" applyFont="1" applyBorder="1" applyAlignment="1"/>
    <xf numFmtId="0" fontId="27" fillId="0" borderId="83" xfId="74" applyFont="1" applyBorder="1" applyAlignment="1">
      <alignment horizontal="center"/>
    </xf>
    <xf numFmtId="0" fontId="27" fillId="0" borderId="87" xfId="74" applyFont="1" applyBorder="1"/>
    <xf numFmtId="0" fontId="55" fillId="0" borderId="90" xfId="74" applyFont="1" applyBorder="1" applyAlignment="1">
      <alignment wrapText="1"/>
    </xf>
    <xf numFmtId="0" fontId="10" fillId="0" borderId="89" xfId="74" applyFont="1" applyBorder="1" applyAlignment="1">
      <alignment horizontal="center"/>
    </xf>
    <xf numFmtId="0" fontId="10" fillId="0" borderId="85" xfId="74" applyFont="1" applyBorder="1" applyAlignment="1"/>
    <xf numFmtId="0" fontId="27" fillId="0" borderId="93" xfId="74" applyFont="1" applyBorder="1"/>
    <xf numFmtId="0" fontId="55" fillId="0" borderId="95" xfId="74" applyFont="1" applyBorder="1" applyAlignment="1">
      <alignment wrapText="1"/>
    </xf>
    <xf numFmtId="0" fontId="10" fillId="0" borderId="85" xfId="74" applyFont="1" applyBorder="1" applyAlignment="1">
      <alignment horizontal="left"/>
    </xf>
    <xf numFmtId="0" fontId="10" fillId="0" borderId="94" xfId="74" applyFont="1" applyBorder="1" applyAlignment="1"/>
    <xf numFmtId="0" fontId="27" fillId="0" borderId="0" xfId="74" applyFont="1" applyBorder="1"/>
    <xf numFmtId="0" fontId="10" fillId="0" borderId="92" xfId="74" applyFont="1" applyBorder="1" applyAlignment="1"/>
    <xf numFmtId="0" fontId="27" fillId="0" borderId="42" xfId="74" applyFont="1" applyBorder="1"/>
    <xf numFmtId="0" fontId="10" fillId="0" borderId="91" xfId="74" applyFont="1" applyBorder="1" applyAlignment="1">
      <alignment horizontal="center"/>
    </xf>
    <xf numFmtId="0" fontId="55" fillId="0" borderId="85" xfId="74" applyFont="1" applyBorder="1" applyAlignment="1">
      <alignment horizontal="center" vertical="center" wrapText="1"/>
    </xf>
    <xf numFmtId="0" fontId="55" fillId="0" borderId="84" xfId="74" applyFont="1" applyBorder="1" applyAlignment="1">
      <alignment horizontal="center" vertical="center"/>
    </xf>
    <xf numFmtId="0" fontId="55" fillId="0" borderId="86" xfId="74" applyFont="1" applyBorder="1" applyAlignment="1">
      <alignment horizontal="center" vertical="center" wrapText="1"/>
    </xf>
    <xf numFmtId="0" fontId="55" fillId="0" borderId="83" xfId="74" applyFont="1" applyBorder="1" applyAlignment="1">
      <alignment horizontal="center" vertical="center" wrapText="1"/>
    </xf>
    <xf numFmtId="0" fontId="55" fillId="0" borderId="87" xfId="74" applyFont="1" applyBorder="1" applyAlignment="1">
      <alignment horizontal="center" vertical="center" wrapText="1"/>
    </xf>
    <xf numFmtId="0" fontId="55" fillId="0" borderId="83" xfId="74" applyFont="1" applyBorder="1" applyAlignment="1">
      <alignment horizontal="center" vertical="center"/>
    </xf>
    <xf numFmtId="0" fontId="57" fillId="0" borderId="83" xfId="74" applyFont="1" applyBorder="1" applyAlignment="1">
      <alignment horizontal="center" vertical="center"/>
    </xf>
    <xf numFmtId="0" fontId="10" fillId="0" borderId="86" xfId="74" applyFont="1" applyBorder="1" applyAlignment="1">
      <alignment horizontal="center" vertical="center"/>
    </xf>
    <xf numFmtId="0" fontId="10" fillId="0" borderId="83" xfId="74" applyFont="1" applyBorder="1" applyAlignment="1">
      <alignment horizontal="center" vertical="center"/>
    </xf>
    <xf numFmtId="0" fontId="27" fillId="0" borderId="83" xfId="74" applyFont="1" applyBorder="1" applyAlignment="1">
      <alignment horizontal="center" vertical="center"/>
    </xf>
    <xf numFmtId="0" fontId="10" fillId="0" borderId="87" xfId="74" applyFont="1" applyBorder="1" applyAlignment="1">
      <alignment horizontal="center" vertical="center"/>
    </xf>
    <xf numFmtId="0" fontId="10" fillId="0" borderId="83" xfId="74" applyFont="1" applyBorder="1" applyAlignment="1">
      <alignment horizontal="center" vertical="center" wrapText="1"/>
    </xf>
    <xf numFmtId="164" fontId="27" fillId="0" borderId="88" xfId="74" applyNumberFormat="1" applyFont="1" applyBorder="1" applyAlignment="1">
      <alignment horizontal="center" vertical="center"/>
    </xf>
    <xf numFmtId="164" fontId="10" fillId="0" borderId="88" xfId="74" applyNumberFormat="1" applyFont="1" applyBorder="1" applyAlignment="1">
      <alignment horizontal="center" vertical="center"/>
    </xf>
    <xf numFmtId="164" fontId="10" fillId="0" borderId="88" xfId="74" applyNumberFormat="1" applyFont="1" applyBorder="1" applyAlignment="1">
      <alignment horizontal="center" vertical="center" wrapText="1"/>
    </xf>
    <xf numFmtId="0" fontId="10" fillId="0" borderId="88" xfId="74" applyFont="1" applyBorder="1" applyAlignment="1">
      <alignment horizontal="center" vertical="center"/>
    </xf>
    <xf numFmtId="164" fontId="27" fillId="0" borderId="83" xfId="74" applyNumberFormat="1" applyFont="1" applyBorder="1" applyAlignment="1">
      <alignment horizontal="center" vertical="center"/>
    </xf>
    <xf numFmtId="164" fontId="10" fillId="0" borderId="83" xfId="74" applyNumberFormat="1" applyFont="1" applyBorder="1" applyAlignment="1">
      <alignment horizontal="center" vertical="center"/>
    </xf>
    <xf numFmtId="164" fontId="10" fillId="0" borderId="83" xfId="74" applyNumberFormat="1" applyFont="1" applyBorder="1" applyAlignment="1">
      <alignment horizontal="center" vertical="center" wrapText="1"/>
    </xf>
    <xf numFmtId="0" fontId="55" fillId="0" borderId="90" xfId="74" applyFont="1" applyBorder="1" applyAlignment="1">
      <alignment horizontal="center" vertical="center" wrapText="1"/>
    </xf>
    <xf numFmtId="0" fontId="10" fillId="0" borderId="89" xfId="74" applyFont="1" applyBorder="1" applyAlignment="1">
      <alignment horizontal="center" vertical="center" wrapText="1"/>
    </xf>
    <xf numFmtId="164" fontId="10" fillId="0" borderId="89" xfId="74" applyNumberFormat="1" applyFont="1" applyBorder="1" applyAlignment="1">
      <alignment horizontal="center" vertical="center"/>
    </xf>
    <xf numFmtId="0" fontId="10" fillId="0" borderId="89" xfId="74" applyFont="1" applyBorder="1" applyAlignment="1">
      <alignment horizontal="center" vertical="center"/>
    </xf>
    <xf numFmtId="164" fontId="10" fillId="0" borderId="89" xfId="74" applyNumberFormat="1" applyFont="1" applyBorder="1" applyAlignment="1">
      <alignment horizontal="center" vertical="center" wrapText="1"/>
    </xf>
    <xf numFmtId="0" fontId="55" fillId="0" borderId="95" xfId="74" applyFont="1" applyBorder="1" applyAlignment="1">
      <alignment horizontal="center" vertical="center" wrapText="1"/>
    </xf>
    <xf numFmtId="2" fontId="10" fillId="0" borderId="83" xfId="74" applyNumberFormat="1" applyFont="1" applyBorder="1" applyAlignment="1">
      <alignment horizontal="center" vertical="center"/>
    </xf>
    <xf numFmtId="0" fontId="10" fillId="0" borderId="84" xfId="74" applyFont="1" applyBorder="1" applyAlignment="1">
      <alignment horizontal="center" vertical="center" wrapText="1"/>
    </xf>
    <xf numFmtId="0" fontId="27" fillId="0" borderId="0" xfId="74" applyFont="1" applyAlignment="1">
      <alignment horizontal="left"/>
    </xf>
    <xf numFmtId="0" fontId="56" fillId="0" borderId="86" xfId="74" applyFont="1" applyBorder="1" applyAlignment="1"/>
    <xf numFmtId="0" fontId="27" fillId="0" borderId="83" xfId="74" applyFont="1" applyBorder="1" applyAlignment="1">
      <alignment horizontal="left" vertical="center" wrapText="1"/>
    </xf>
    <xf numFmtId="0" fontId="27" fillId="0" borderId="83" xfId="74" applyFont="1" applyBorder="1" applyAlignment="1">
      <alignment horizontal="left" vertical="center"/>
    </xf>
    <xf numFmtId="0" fontId="17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83" xfId="0" applyFont="1" applyBorder="1" applyAlignment="1">
      <alignment horizontal="center"/>
    </xf>
    <xf numFmtId="0" fontId="8" fillId="0" borderId="86" xfId="0" applyFont="1" applyBorder="1" applyAlignment="1">
      <alignment horizontal="left"/>
    </xf>
    <xf numFmtId="0" fontId="8" fillId="0" borderId="90" xfId="0" applyFont="1" applyBorder="1" applyAlignment="1">
      <alignment horizontal="center"/>
    </xf>
    <xf numFmtId="0" fontId="8" fillId="0" borderId="87" xfId="0" applyFont="1" applyBorder="1" applyAlignment="1">
      <alignment horizontal="center"/>
    </xf>
    <xf numFmtId="0" fontId="39" fillId="0" borderId="0" xfId="0" applyFont="1" applyFill="1" applyBorder="1" applyAlignment="1">
      <alignment vertical="center"/>
    </xf>
    <xf numFmtId="0" fontId="8" fillId="0" borderId="83" xfId="0" applyFont="1" applyFill="1" applyBorder="1" applyAlignment="1">
      <alignment horizontal="center"/>
    </xf>
    <xf numFmtId="0" fontId="8" fillId="0" borderId="87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12" fillId="0" borderId="83" xfId="0" applyFont="1" applyFill="1" applyBorder="1" applyAlignment="1">
      <alignment horizontal="center" vertical="center"/>
    </xf>
    <xf numFmtId="0" fontId="12" fillId="0" borderId="83" xfId="0" applyFont="1" applyFill="1" applyBorder="1" applyAlignment="1">
      <alignment horizontal="left" vertical="center"/>
    </xf>
    <xf numFmtId="0" fontId="12" fillId="0" borderId="83" xfId="0" applyFont="1" applyFill="1" applyBorder="1" applyAlignment="1">
      <alignment horizontal="center" vertical="center" wrapText="1"/>
    </xf>
    <xf numFmtId="0" fontId="12" fillId="0" borderId="83" xfId="0" applyFont="1" applyFill="1" applyBorder="1" applyAlignment="1">
      <alignment horizontal="left"/>
    </xf>
    <xf numFmtId="0" fontId="12" fillId="0" borderId="83" xfId="0" applyFont="1" applyFill="1" applyBorder="1" applyAlignment="1">
      <alignment horizontal="center"/>
    </xf>
    <xf numFmtId="0" fontId="30" fillId="0" borderId="83" xfId="0" applyFont="1" applyFill="1" applyBorder="1" applyAlignment="1">
      <alignment horizontal="center" vertical="center" wrapText="1"/>
    </xf>
    <xf numFmtId="0" fontId="30" fillId="0" borderId="83" xfId="0" applyFont="1" applyFill="1" applyBorder="1" applyAlignment="1">
      <alignment horizontal="left" vertical="center" wrapText="1"/>
    </xf>
    <xf numFmtId="0" fontId="30" fillId="0" borderId="83" xfId="0" applyFont="1" applyFill="1" applyBorder="1" applyAlignment="1">
      <alignment horizontal="left" vertical="center"/>
    </xf>
    <xf numFmtId="0" fontId="20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39" fillId="0" borderId="41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39" fillId="0" borderId="73" xfId="0" applyFont="1" applyFill="1" applyBorder="1" applyAlignment="1">
      <alignment horizontal="center" vertical="center"/>
    </xf>
    <xf numFmtId="0" fontId="38" fillId="0" borderId="41" xfId="0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38" fillId="0" borderId="73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 wrapText="1"/>
    </xf>
    <xf numFmtId="0" fontId="10" fillId="0" borderId="77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0" fontId="49" fillId="0" borderId="79" xfId="0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79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2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7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/>
    </xf>
    <xf numFmtId="0" fontId="17" fillId="0" borderId="7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34" xfId="0" applyFont="1" applyBorder="1" applyAlignment="1">
      <alignment horizontal="left"/>
    </xf>
    <xf numFmtId="0" fontId="5" fillId="0" borderId="63" xfId="0" applyFont="1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48" xfId="0" applyBorder="1" applyAlignment="1"/>
    <xf numFmtId="0" fontId="0" fillId="0" borderId="5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0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3" xfId="0" applyFont="1" applyBorder="1" applyAlignment="1">
      <alignment horizontal="center" vertical="center" textRotation="90"/>
    </xf>
    <xf numFmtId="0" fontId="0" fillId="0" borderId="46" xfId="0" applyFont="1" applyBorder="1" applyAlignment="1">
      <alignment horizontal="center" vertical="center" textRotation="90"/>
    </xf>
    <xf numFmtId="0" fontId="0" fillId="0" borderId="45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2" fontId="10" fillId="0" borderId="84" xfId="74" applyNumberFormat="1" applyFont="1" applyBorder="1" applyAlignment="1">
      <alignment horizontal="center" vertical="center"/>
    </xf>
    <xf numFmtId="2" fontId="10" fillId="0" borderId="89" xfId="74" applyNumberFormat="1" applyFont="1" applyBorder="1" applyAlignment="1">
      <alignment horizontal="center" vertical="center"/>
    </xf>
    <xf numFmtId="0" fontId="55" fillId="0" borderId="86" xfId="74" applyFont="1" applyBorder="1" applyAlignment="1">
      <alignment horizontal="center" vertical="center"/>
    </xf>
    <xf numFmtId="0" fontId="55" fillId="0" borderId="87" xfId="74" applyFont="1" applyBorder="1" applyAlignment="1">
      <alignment horizontal="center" vertical="center"/>
    </xf>
    <xf numFmtId="166" fontId="10" fillId="0" borderId="84" xfId="74" applyNumberFormat="1" applyFont="1" applyBorder="1" applyAlignment="1">
      <alignment horizontal="center" vertical="center"/>
    </xf>
    <xf numFmtId="166" fontId="10" fillId="0" borderId="89" xfId="74" applyNumberFormat="1" applyFont="1" applyBorder="1" applyAlignment="1">
      <alignment horizontal="center" vertical="center"/>
    </xf>
    <xf numFmtId="0" fontId="10" fillId="0" borderId="93" xfId="74" applyFont="1" applyBorder="1" applyAlignment="1">
      <alignment horizontal="center" vertical="center" wrapText="1"/>
    </xf>
    <xf numFmtId="0" fontId="10" fillId="0" borderId="42" xfId="74" applyFont="1" applyBorder="1" applyAlignment="1">
      <alignment horizontal="center" vertical="center" wrapText="1"/>
    </xf>
    <xf numFmtId="0" fontId="10" fillId="0" borderId="84" xfId="74" applyFont="1" applyBorder="1" applyAlignment="1">
      <alignment horizontal="center" vertical="center" wrapText="1"/>
    </xf>
    <xf numFmtId="0" fontId="10" fillId="0" borderId="89" xfId="74" applyFont="1" applyBorder="1" applyAlignment="1">
      <alignment horizontal="center" vertical="center" wrapText="1"/>
    </xf>
    <xf numFmtId="166" fontId="10" fillId="0" borderId="84" xfId="74" applyNumberFormat="1" applyFont="1" applyBorder="1" applyAlignment="1">
      <alignment horizontal="center" vertical="center" wrapText="1"/>
    </xf>
    <xf numFmtId="166" fontId="10" fillId="0" borderId="89" xfId="74" applyNumberFormat="1" applyFont="1" applyBorder="1" applyAlignment="1">
      <alignment horizontal="center" vertical="center" wrapText="1"/>
    </xf>
    <xf numFmtId="0" fontId="10" fillId="0" borderId="84" xfId="74" applyFont="1" applyBorder="1" applyAlignment="1">
      <alignment horizontal="center" vertical="center"/>
    </xf>
    <xf numFmtId="0" fontId="10" fillId="0" borderId="89" xfId="74" applyFont="1" applyBorder="1" applyAlignment="1">
      <alignment horizontal="center" vertical="center"/>
    </xf>
    <xf numFmtId="164" fontId="10" fillId="0" borderId="84" xfId="74" applyNumberFormat="1" applyFont="1" applyBorder="1" applyAlignment="1">
      <alignment horizontal="center" vertical="center"/>
    </xf>
    <xf numFmtId="164" fontId="10" fillId="0" borderId="89" xfId="74" applyNumberFormat="1" applyFont="1" applyBorder="1" applyAlignment="1">
      <alignment horizontal="center" vertical="center"/>
    </xf>
    <xf numFmtId="0" fontId="38" fillId="0" borderId="94" xfId="0" applyFont="1" applyBorder="1" applyAlignment="1">
      <alignment horizontal="center"/>
    </xf>
    <xf numFmtId="0" fontId="27" fillId="0" borderId="84" xfId="74" applyFont="1" applyBorder="1" applyAlignment="1">
      <alignment horizontal="left" vertical="center" wrapText="1"/>
    </xf>
    <xf numFmtId="0" fontId="27" fillId="0" borderId="89" xfId="74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46" fillId="0" borderId="12" xfId="73" applyFont="1" applyFill="1" applyBorder="1" applyAlignment="1">
      <alignment horizontal="center" vertical="center"/>
    </xf>
    <xf numFmtId="0" fontId="46" fillId="0" borderId="79" xfId="73" applyFont="1" applyFill="1" applyBorder="1" applyAlignment="1">
      <alignment horizontal="center" vertical="center"/>
    </xf>
    <xf numFmtId="0" fontId="46" fillId="0" borderId="23" xfId="73" applyFont="1" applyFill="1" applyBorder="1" applyAlignment="1">
      <alignment horizontal="center" vertical="center"/>
    </xf>
    <xf numFmtId="0" fontId="46" fillId="6" borderId="12" xfId="73" applyFont="1" applyFill="1" applyBorder="1" applyAlignment="1">
      <alignment horizontal="center" vertical="center"/>
    </xf>
    <xf numFmtId="0" fontId="46" fillId="6" borderId="79" xfId="73" applyFont="1" applyFill="1" applyBorder="1" applyAlignment="1">
      <alignment horizontal="center" vertical="center"/>
    </xf>
    <xf numFmtId="0" fontId="46" fillId="6" borderId="23" xfId="73" applyFont="1" applyFill="1" applyBorder="1" applyAlignment="1">
      <alignment horizontal="center" vertical="center"/>
    </xf>
    <xf numFmtId="0" fontId="47" fillId="0" borderId="0" xfId="73" applyFont="1" applyFill="1" applyAlignment="1">
      <alignment horizontal="center"/>
    </xf>
    <xf numFmtId="0" fontId="48" fillId="0" borderId="5" xfId="73" applyFont="1" applyFill="1" applyBorder="1" applyAlignment="1">
      <alignment horizontal="center" vertical="center" wrapText="1"/>
    </xf>
    <xf numFmtId="0" fontId="48" fillId="0" borderId="13" xfId="73" applyFont="1" applyFill="1" applyBorder="1" applyAlignment="1">
      <alignment horizontal="center" vertical="center" wrapText="1"/>
    </xf>
    <xf numFmtId="0" fontId="43" fillId="0" borderId="12" xfId="73" applyFont="1" applyFill="1" applyBorder="1" applyAlignment="1">
      <alignment horizontal="center" vertical="center" wrapText="1"/>
    </xf>
    <xf numFmtId="0" fontId="43" fillId="0" borderId="79" xfId="73" applyFont="1" applyFill="1" applyBorder="1" applyAlignment="1">
      <alignment horizontal="center" vertical="center" wrapText="1"/>
    </xf>
    <xf numFmtId="0" fontId="43" fillId="0" borderId="23" xfId="73" applyFont="1" applyFill="1" applyBorder="1" applyAlignment="1">
      <alignment horizontal="center" vertical="center" wrapText="1"/>
    </xf>
  </cellXfs>
  <cellStyles count="75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3" xfId="70"/>
    <cellStyle name="Обычный 7 3 2" xfId="72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9.jpeg"/><Relationship Id="rId1" Type="http://schemas.openxmlformats.org/officeDocument/2006/relationships/image" Target="../media/image8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15323</xdr:rowOff>
    </xdr:from>
    <xdr:to>
      <xdr:col>15</xdr:col>
      <xdr:colOff>1067211</xdr:colOff>
      <xdr:row>4</xdr:row>
      <xdr:rowOff>59784</xdr:rowOff>
    </xdr:to>
    <xdr:grpSp>
      <xdr:nvGrpSpPr>
        <xdr:cNvPr id="22" name="Группа 21"/>
        <xdr:cNvGrpSpPr/>
      </xdr:nvGrpSpPr>
      <xdr:grpSpPr>
        <a:xfrm>
          <a:off x="114300" y="15323"/>
          <a:ext cx="10925586" cy="692161"/>
          <a:chOff x="171452" y="0"/>
          <a:chExt cx="9695897" cy="707070"/>
        </a:xfrm>
      </xdr:grpSpPr>
      <xdr:pic>
        <xdr:nvPicPr>
          <xdr:cNvPr id="2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381128" y="4302"/>
            <a:ext cx="594407" cy="6507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4" name="Рисунок 2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9276966" y="19459"/>
            <a:ext cx="590383" cy="6484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5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71452" y="0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6" name="Рисунок 25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1060449" y="19049"/>
            <a:ext cx="672175" cy="67550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77857</xdr:colOff>
      <xdr:row>0</xdr:row>
      <xdr:rowOff>0</xdr:rowOff>
    </xdr:from>
    <xdr:to>
      <xdr:col>15</xdr:col>
      <xdr:colOff>1087086</xdr:colOff>
      <xdr:row>4</xdr:row>
      <xdr:rowOff>44461</xdr:rowOff>
    </xdr:to>
    <xdr:grpSp>
      <xdr:nvGrpSpPr>
        <xdr:cNvPr id="7" name="Группа 6"/>
        <xdr:cNvGrpSpPr/>
      </xdr:nvGrpSpPr>
      <xdr:grpSpPr>
        <a:xfrm>
          <a:off x="77857" y="0"/>
          <a:ext cx="11591504" cy="692161"/>
          <a:chOff x="93110" y="-9730"/>
          <a:chExt cx="9533936" cy="707070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286373" y="19460"/>
            <a:ext cx="517539" cy="6507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9108969" y="29190"/>
            <a:ext cx="518077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93110" y="-9730"/>
            <a:ext cx="633212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974274" y="9319"/>
            <a:ext cx="629485" cy="675509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58314</xdr:colOff>
      <xdr:row>0</xdr:row>
      <xdr:rowOff>0</xdr:rowOff>
    </xdr:from>
    <xdr:to>
      <xdr:col>15</xdr:col>
      <xdr:colOff>952498</xdr:colOff>
      <xdr:row>4</xdr:row>
      <xdr:rowOff>46152</xdr:rowOff>
    </xdr:to>
    <xdr:grpSp>
      <xdr:nvGrpSpPr>
        <xdr:cNvPr id="7" name="Группа 6"/>
        <xdr:cNvGrpSpPr/>
      </xdr:nvGrpSpPr>
      <xdr:grpSpPr>
        <a:xfrm>
          <a:off x="59838" y="0"/>
          <a:ext cx="10879601" cy="676072"/>
          <a:chOff x="171452" y="0"/>
          <a:chExt cx="9153462" cy="707070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885865" y="0"/>
            <a:ext cx="594407" cy="6507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734531" y="0"/>
            <a:ext cx="590383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71452" y="0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1034613" y="19049"/>
            <a:ext cx="672175" cy="675509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15</xdr:col>
      <xdr:colOff>1076736</xdr:colOff>
      <xdr:row>4</xdr:row>
      <xdr:rowOff>44461</xdr:rowOff>
    </xdr:to>
    <xdr:grpSp>
      <xdr:nvGrpSpPr>
        <xdr:cNvPr id="7" name="Группа 6"/>
        <xdr:cNvGrpSpPr/>
      </xdr:nvGrpSpPr>
      <xdr:grpSpPr>
        <a:xfrm>
          <a:off x="30099" y="0"/>
          <a:ext cx="11397361" cy="676850"/>
          <a:chOff x="112286" y="0"/>
          <a:chExt cx="9619100" cy="707070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260318" y="14032"/>
            <a:ext cx="528550" cy="6507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9206978" y="0"/>
            <a:ext cx="524408" cy="6484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2286" y="0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996502" y="19049"/>
            <a:ext cx="672175" cy="675509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15</xdr:col>
      <xdr:colOff>876712</xdr:colOff>
      <xdr:row>4</xdr:row>
      <xdr:rowOff>44461</xdr:rowOff>
    </xdr:to>
    <xdr:grpSp>
      <xdr:nvGrpSpPr>
        <xdr:cNvPr id="7" name="Группа 6"/>
        <xdr:cNvGrpSpPr/>
      </xdr:nvGrpSpPr>
      <xdr:grpSpPr>
        <a:xfrm>
          <a:off x="39624" y="0"/>
          <a:ext cx="10881941" cy="675905"/>
          <a:chOff x="171452" y="0"/>
          <a:chExt cx="9442309" cy="707070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279693" y="14032"/>
            <a:ext cx="594407" cy="6507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9023378" y="9729"/>
            <a:ext cx="590383" cy="6484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71452" y="0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1060449" y="19049"/>
            <a:ext cx="672175" cy="675509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171452</xdr:colOff>
      <xdr:row>0</xdr:row>
      <xdr:rowOff>0</xdr:rowOff>
    </xdr:from>
    <xdr:to>
      <xdr:col>15</xdr:col>
      <xdr:colOff>542925</xdr:colOff>
      <xdr:row>4</xdr:row>
      <xdr:rowOff>59370</xdr:rowOff>
    </xdr:to>
    <xdr:grpSp>
      <xdr:nvGrpSpPr>
        <xdr:cNvPr id="3" name="Группа 2"/>
        <xdr:cNvGrpSpPr/>
      </xdr:nvGrpSpPr>
      <xdr:grpSpPr>
        <a:xfrm>
          <a:off x="179072" y="0"/>
          <a:ext cx="10620542" cy="684718"/>
          <a:chOff x="171452" y="0"/>
          <a:chExt cx="9906354" cy="707070"/>
        </a:xfrm>
      </xdr:grpSpPr>
      <xdr:pic>
        <xdr:nvPicPr>
          <xdr:cNvPr id="1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715327" y="14032"/>
            <a:ext cx="594407" cy="6507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" name="Рисунок 1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9487423" y="0"/>
            <a:ext cx="590383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71452" y="0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" name="Рисунок 1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1060449" y="19049"/>
            <a:ext cx="672175" cy="675509"/>
          </a:xfrm>
          <a:prstGeom prst="rect">
            <a:avLst/>
          </a:prstGeom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9525</xdr:rowOff>
    </xdr:from>
    <xdr:to>
      <xdr:col>15</xdr:col>
      <xdr:colOff>752475</xdr:colOff>
      <xdr:row>4</xdr:row>
      <xdr:rowOff>68895</xdr:rowOff>
    </xdr:to>
    <xdr:grpSp>
      <xdr:nvGrpSpPr>
        <xdr:cNvPr id="52" name="Группа 51"/>
        <xdr:cNvGrpSpPr/>
      </xdr:nvGrpSpPr>
      <xdr:grpSpPr>
        <a:xfrm>
          <a:off x="171069" y="9525"/>
          <a:ext cx="10567374" cy="684495"/>
          <a:chOff x="171452" y="0"/>
          <a:chExt cx="9111576" cy="707070"/>
        </a:xfrm>
      </xdr:grpSpPr>
      <xdr:pic>
        <xdr:nvPicPr>
          <xdr:cNvPr id="5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882702" y="23557"/>
            <a:ext cx="594407" cy="6507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4" name="Рисунок 5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692645" y="38100"/>
            <a:ext cx="590383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5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71452" y="0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6" name="Рисунок 55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1060449" y="19049"/>
            <a:ext cx="672175" cy="675509"/>
          </a:xfrm>
          <a:prstGeom prst="rect">
            <a:avLst/>
          </a:prstGeom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105833</xdr:colOff>
      <xdr:row>0</xdr:row>
      <xdr:rowOff>0</xdr:rowOff>
    </xdr:from>
    <xdr:to>
      <xdr:col>9</xdr:col>
      <xdr:colOff>2505077</xdr:colOff>
      <xdr:row>4</xdr:row>
      <xdr:rowOff>114403</xdr:rowOff>
    </xdr:to>
    <xdr:grpSp>
      <xdr:nvGrpSpPr>
        <xdr:cNvPr id="2" name="Группа 1"/>
        <xdr:cNvGrpSpPr/>
      </xdr:nvGrpSpPr>
      <xdr:grpSpPr>
        <a:xfrm>
          <a:off x="105833" y="0"/>
          <a:ext cx="9278411" cy="707070"/>
          <a:chOff x="171452" y="0"/>
          <a:chExt cx="8712086" cy="707070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546286" y="12974"/>
            <a:ext cx="594407" cy="6507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293155" y="6350"/>
            <a:ext cx="590383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71452" y="0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Рисунок 5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976346" y="19049"/>
            <a:ext cx="672175" cy="675509"/>
          </a:xfrm>
          <a:prstGeom prst="rect">
            <a:avLst/>
          </a:prstGeom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15</xdr:col>
      <xdr:colOff>962026</xdr:colOff>
      <xdr:row>4</xdr:row>
      <xdr:rowOff>59370</xdr:rowOff>
    </xdr:to>
    <xdr:grpSp>
      <xdr:nvGrpSpPr>
        <xdr:cNvPr id="17" name="Группа 16"/>
        <xdr:cNvGrpSpPr/>
      </xdr:nvGrpSpPr>
      <xdr:grpSpPr>
        <a:xfrm>
          <a:off x="39624" y="0"/>
          <a:ext cx="11207739" cy="685180"/>
          <a:chOff x="77165" y="0"/>
          <a:chExt cx="9591584" cy="707070"/>
        </a:xfrm>
      </xdr:grpSpPr>
      <xdr:pic>
        <xdr:nvPicPr>
          <xdr:cNvPr id="1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156992" y="0"/>
            <a:ext cx="594407" cy="6507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" name="Рисунок 1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9078366" y="38100"/>
            <a:ext cx="590383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7165" y="0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" name="Рисунок 2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1000448" y="19049"/>
            <a:ext cx="672175" cy="675509"/>
          </a:xfrm>
          <a:prstGeom prst="rect">
            <a:avLst/>
          </a:prstGeom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15</xdr:col>
      <xdr:colOff>781050</xdr:colOff>
      <xdr:row>4</xdr:row>
      <xdr:rowOff>59370</xdr:rowOff>
    </xdr:to>
    <xdr:grpSp>
      <xdr:nvGrpSpPr>
        <xdr:cNvPr id="17" name="Группа 16"/>
        <xdr:cNvGrpSpPr/>
      </xdr:nvGrpSpPr>
      <xdr:grpSpPr>
        <a:xfrm>
          <a:off x="69723" y="0"/>
          <a:ext cx="11186887" cy="685180"/>
          <a:chOff x="36840" y="0"/>
          <a:chExt cx="9397627" cy="707070"/>
        </a:xfrm>
      </xdr:grpSpPr>
      <xdr:pic>
        <xdr:nvPicPr>
          <xdr:cNvPr id="1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7882702" y="23557"/>
            <a:ext cx="594407" cy="6507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" name="Рисунок 1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844084" y="38100"/>
            <a:ext cx="590383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6840" y="0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" name="Рисунок 2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967903" y="9524"/>
            <a:ext cx="672175" cy="675509"/>
          </a:xfrm>
          <a:prstGeom prst="rect">
            <a:avLst/>
          </a:prstGeom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57011</xdr:colOff>
      <xdr:row>0</xdr:row>
      <xdr:rowOff>0</xdr:rowOff>
    </xdr:from>
    <xdr:to>
      <xdr:col>17</xdr:col>
      <xdr:colOff>1385320</xdr:colOff>
      <xdr:row>4</xdr:row>
      <xdr:rowOff>44461</xdr:rowOff>
    </xdr:to>
    <xdr:grpSp>
      <xdr:nvGrpSpPr>
        <xdr:cNvPr id="12" name="Группа 11"/>
        <xdr:cNvGrpSpPr/>
      </xdr:nvGrpSpPr>
      <xdr:grpSpPr>
        <a:xfrm>
          <a:off x="57011" y="0"/>
          <a:ext cx="13472684" cy="711211"/>
          <a:chOff x="122067" y="0"/>
          <a:chExt cx="11176514" cy="707070"/>
        </a:xfrm>
      </xdr:grpSpPr>
      <xdr:pic>
        <xdr:nvPicPr>
          <xdr:cNvPr id="1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0032461" y="14032"/>
            <a:ext cx="516586" cy="6507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Рисунок 1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0781832" y="9729"/>
            <a:ext cx="516749" cy="6484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22067" y="0"/>
            <a:ext cx="620105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Рисунок 15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966920" y="19049"/>
            <a:ext cx="590859" cy="675509"/>
          </a:xfrm>
          <a:prstGeom prst="rect">
            <a:avLst/>
          </a:prstGeom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116542</xdr:colOff>
      <xdr:row>0</xdr:row>
      <xdr:rowOff>0</xdr:rowOff>
    </xdr:from>
    <xdr:to>
      <xdr:col>17</xdr:col>
      <xdr:colOff>1086962</xdr:colOff>
      <xdr:row>4</xdr:row>
      <xdr:rowOff>44461</xdr:rowOff>
    </xdr:to>
    <xdr:grpSp>
      <xdr:nvGrpSpPr>
        <xdr:cNvPr id="12" name="Группа 11"/>
        <xdr:cNvGrpSpPr/>
      </xdr:nvGrpSpPr>
      <xdr:grpSpPr>
        <a:xfrm>
          <a:off x="121114" y="0"/>
          <a:ext cx="13955118" cy="673002"/>
          <a:chOff x="171452" y="0"/>
          <a:chExt cx="10876429" cy="707070"/>
        </a:xfrm>
      </xdr:grpSpPr>
      <xdr:pic>
        <xdr:nvPicPr>
          <xdr:cNvPr id="1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9694778" y="14032"/>
            <a:ext cx="493785" cy="6507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4" name="Рисунок 1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0550827" y="33311"/>
            <a:ext cx="497054" cy="6484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5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71452" y="0"/>
            <a:ext cx="613042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Рисунок 15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1022151" y="19049"/>
            <a:ext cx="581575" cy="675509"/>
          </a:xfrm>
          <a:prstGeom prst="rect">
            <a:avLst/>
          </a:prstGeom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116542</xdr:colOff>
      <xdr:row>0</xdr:row>
      <xdr:rowOff>0</xdr:rowOff>
    </xdr:from>
    <xdr:to>
      <xdr:col>17</xdr:col>
      <xdr:colOff>986108</xdr:colOff>
      <xdr:row>4</xdr:row>
      <xdr:rowOff>44461</xdr:rowOff>
    </xdr:to>
    <xdr:grpSp>
      <xdr:nvGrpSpPr>
        <xdr:cNvPr id="7" name="Группа 6"/>
        <xdr:cNvGrpSpPr/>
      </xdr:nvGrpSpPr>
      <xdr:grpSpPr>
        <a:xfrm>
          <a:off x="121114" y="0"/>
          <a:ext cx="14398293" cy="673514"/>
          <a:chOff x="171452" y="0"/>
          <a:chExt cx="10784160" cy="707070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9558523" y="0"/>
            <a:ext cx="533639" cy="6507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0433918" y="21520"/>
            <a:ext cx="521694" cy="6484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71452" y="0"/>
            <a:ext cx="615429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966920" y="19049"/>
            <a:ext cx="606933" cy="675509"/>
          </a:xfrm>
          <a:prstGeom prst="rect">
            <a:avLst/>
          </a:prstGeom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116542</xdr:colOff>
      <xdr:row>0</xdr:row>
      <xdr:rowOff>0</xdr:rowOff>
    </xdr:from>
    <xdr:to>
      <xdr:col>17</xdr:col>
      <xdr:colOff>1002358</xdr:colOff>
      <xdr:row>4</xdr:row>
      <xdr:rowOff>44461</xdr:rowOff>
    </xdr:to>
    <xdr:grpSp>
      <xdr:nvGrpSpPr>
        <xdr:cNvPr id="7" name="Группа 6"/>
        <xdr:cNvGrpSpPr/>
      </xdr:nvGrpSpPr>
      <xdr:grpSpPr>
        <a:xfrm>
          <a:off x="121114" y="0"/>
          <a:ext cx="13194093" cy="672061"/>
          <a:chOff x="171452" y="0"/>
          <a:chExt cx="12631138" cy="707070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231493" y="25823"/>
            <a:ext cx="594407" cy="6507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2212207" y="21520"/>
            <a:ext cx="590383" cy="6484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71452" y="0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1192667" y="0"/>
            <a:ext cx="723814" cy="675509"/>
          </a:xfrm>
          <a:prstGeom prst="rect">
            <a:avLst/>
          </a:prstGeom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116542</xdr:colOff>
      <xdr:row>0</xdr:row>
      <xdr:rowOff>0</xdr:rowOff>
    </xdr:from>
    <xdr:to>
      <xdr:col>17</xdr:col>
      <xdr:colOff>878416</xdr:colOff>
      <xdr:row>4</xdr:row>
      <xdr:rowOff>44461</xdr:rowOff>
    </xdr:to>
    <xdr:grpSp>
      <xdr:nvGrpSpPr>
        <xdr:cNvPr id="7" name="Группа 6"/>
        <xdr:cNvGrpSpPr/>
      </xdr:nvGrpSpPr>
      <xdr:grpSpPr>
        <a:xfrm>
          <a:off x="121114" y="0"/>
          <a:ext cx="14542519" cy="673782"/>
          <a:chOff x="171452" y="0"/>
          <a:chExt cx="12115832" cy="707070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0578214" y="25045"/>
            <a:ext cx="594407" cy="6507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646345" y="9729"/>
            <a:ext cx="640939" cy="6484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71452" y="0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1124510" y="0"/>
            <a:ext cx="672175" cy="675509"/>
          </a:xfrm>
          <a:prstGeom prst="rect">
            <a:avLst/>
          </a:prstGeom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/>
        <xdr:cNvGrpSpPr/>
      </xdr:nvGrpSpPr>
      <xdr:grpSpPr>
        <a:xfrm>
          <a:off x="120396" y="8503"/>
          <a:ext cx="9205721" cy="654691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69739</xdr:colOff>
      <xdr:row>0</xdr:row>
      <xdr:rowOff>0</xdr:rowOff>
    </xdr:from>
    <xdr:to>
      <xdr:col>31</xdr:col>
      <xdr:colOff>450396</xdr:colOff>
      <xdr:row>4</xdr:row>
      <xdr:rowOff>60639</xdr:rowOff>
    </xdr:to>
    <xdr:grpSp>
      <xdr:nvGrpSpPr>
        <xdr:cNvPr id="2" name="Группа 1"/>
        <xdr:cNvGrpSpPr/>
      </xdr:nvGrpSpPr>
      <xdr:grpSpPr>
        <a:xfrm>
          <a:off x="69739" y="0"/>
          <a:ext cx="12279953" cy="679576"/>
          <a:chOff x="37766" y="0"/>
          <a:chExt cx="14408623" cy="713782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2492101" y="50771"/>
            <a:ext cx="788442" cy="6507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705383" y="65314"/>
            <a:ext cx="741006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7766" y="0"/>
            <a:ext cx="879855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Рисунок 5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1261800" y="27648"/>
            <a:ext cx="954997" cy="675509"/>
          </a:xfrm>
          <a:prstGeom prst="rect">
            <a:avLst/>
          </a:prstGeom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0</xdr:row>
      <xdr:rowOff>0</xdr:rowOff>
    </xdr:from>
    <xdr:to>
      <xdr:col>13</xdr:col>
      <xdr:colOff>1676399</xdr:colOff>
      <xdr:row>4</xdr:row>
      <xdr:rowOff>59370</xdr:rowOff>
    </xdr:to>
    <xdr:grpSp>
      <xdr:nvGrpSpPr>
        <xdr:cNvPr id="17" name="Группа 16"/>
        <xdr:cNvGrpSpPr/>
      </xdr:nvGrpSpPr>
      <xdr:grpSpPr>
        <a:xfrm>
          <a:off x="66676" y="0"/>
          <a:ext cx="12384879" cy="726120"/>
          <a:chOff x="36841" y="0"/>
          <a:chExt cx="9397625" cy="707070"/>
        </a:xfrm>
      </xdr:grpSpPr>
      <xdr:pic>
        <xdr:nvPicPr>
          <xdr:cNvPr id="1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135313" y="11963"/>
            <a:ext cx="486345" cy="6507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" name="Рисунок 1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966482" y="38100"/>
            <a:ext cx="467984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6841" y="0"/>
            <a:ext cx="58181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" name="Рисунок 2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859491" y="9524"/>
            <a:ext cx="527096" cy="675509"/>
          </a:xfrm>
          <a:prstGeom prst="rect">
            <a:avLst/>
          </a:prstGeom>
        </xdr:spPr>
      </xdr:pic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442912</xdr:colOff>
      <xdr:row>0</xdr:row>
      <xdr:rowOff>26291</xdr:rowOff>
    </xdr:from>
    <xdr:to>
      <xdr:col>6</xdr:col>
      <xdr:colOff>855264</xdr:colOff>
      <xdr:row>2</xdr:row>
      <xdr:rowOff>150137</xdr:rowOff>
    </xdr:to>
    <xdr:pic>
      <xdr:nvPicPr>
        <xdr:cNvPr id="13" name="Рисунок 1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7600" y="26291"/>
          <a:ext cx="412352" cy="441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79375</xdr:colOff>
      <xdr:row>0</xdr:row>
      <xdr:rowOff>31750</xdr:rowOff>
    </xdr:from>
    <xdr:to>
      <xdr:col>1</xdr:col>
      <xdr:colOff>120859</xdr:colOff>
      <xdr:row>2</xdr:row>
      <xdr:rowOff>108720</xdr:rowOff>
    </xdr:to>
    <xdr:pic>
      <xdr:nvPicPr>
        <xdr:cNvPr id="14" name="Рисунок 13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9375" y="31750"/>
          <a:ext cx="414547" cy="394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145304</xdr:rowOff>
    </xdr:from>
    <xdr:to>
      <xdr:col>6</xdr:col>
      <xdr:colOff>909605</xdr:colOff>
      <xdr:row>6</xdr:row>
      <xdr:rowOff>47625</xdr:rowOff>
    </xdr:to>
    <xdr:grpSp>
      <xdr:nvGrpSpPr>
        <xdr:cNvPr id="20" name="Группа 19"/>
        <xdr:cNvGrpSpPr/>
      </xdr:nvGrpSpPr>
      <xdr:grpSpPr>
        <a:xfrm>
          <a:off x="0" y="462804"/>
          <a:ext cx="6664293" cy="537321"/>
          <a:chOff x="-8331493" y="-1294296"/>
          <a:chExt cx="5837316" cy="559154"/>
        </a:xfrm>
      </xdr:grpSpPr>
      <xdr:pic>
        <xdr:nvPicPr>
          <xdr:cNvPr id="23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-2929377" y="-1255523"/>
            <a:ext cx="435200" cy="5203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4" name="Рисунок 23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-8331493" y="-1294296"/>
            <a:ext cx="458867" cy="493073"/>
          </a:xfrm>
          <a:prstGeom prst="rect">
            <a:avLst/>
          </a:prstGeom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597475</xdr:colOff>
      <xdr:row>0</xdr:row>
      <xdr:rowOff>43295</xdr:rowOff>
    </xdr:from>
    <xdr:to>
      <xdr:col>12</xdr:col>
      <xdr:colOff>2631285</xdr:colOff>
      <xdr:row>2</xdr:row>
      <xdr:rowOff>230376</xdr:rowOff>
    </xdr:to>
    <xdr:grpSp>
      <xdr:nvGrpSpPr>
        <xdr:cNvPr id="7" name="Группа 6"/>
        <xdr:cNvGrpSpPr/>
      </xdr:nvGrpSpPr>
      <xdr:grpSpPr>
        <a:xfrm>
          <a:off x="597475" y="43295"/>
          <a:ext cx="10574560" cy="673914"/>
          <a:chOff x="-65343" y="-9111"/>
          <a:chExt cx="10325765" cy="707070"/>
        </a:xfrm>
      </xdr:grpSpPr>
      <xdr:pic>
        <xdr:nvPicPr>
          <xdr:cNvPr id="8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777715" y="-9110"/>
            <a:ext cx="594407" cy="6507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9670039" y="9729"/>
            <a:ext cx="590383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-65343" y="-9111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821997" y="9938"/>
            <a:ext cx="672175" cy="675509"/>
          </a:xfrm>
          <a:prstGeom prst="rect">
            <a:avLst/>
          </a:prstGeom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597475</xdr:colOff>
      <xdr:row>0</xdr:row>
      <xdr:rowOff>43295</xdr:rowOff>
    </xdr:from>
    <xdr:to>
      <xdr:col>12</xdr:col>
      <xdr:colOff>2631285</xdr:colOff>
      <xdr:row>2</xdr:row>
      <xdr:rowOff>230376</xdr:rowOff>
    </xdr:to>
    <xdr:grpSp>
      <xdr:nvGrpSpPr>
        <xdr:cNvPr id="2" name="Группа 1"/>
        <xdr:cNvGrpSpPr/>
      </xdr:nvGrpSpPr>
      <xdr:grpSpPr>
        <a:xfrm>
          <a:off x="597475" y="43295"/>
          <a:ext cx="10574560" cy="673914"/>
          <a:chOff x="-65343" y="-9111"/>
          <a:chExt cx="10325765" cy="707070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777715" y="-9110"/>
            <a:ext cx="594407" cy="6507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9670039" y="9729"/>
            <a:ext cx="590383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-65343" y="-9111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Рисунок 5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821997" y="9938"/>
            <a:ext cx="672175" cy="675509"/>
          </a:xfrm>
          <a:prstGeom prst="rect">
            <a:avLst/>
          </a:prstGeom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597475</xdr:colOff>
      <xdr:row>0</xdr:row>
      <xdr:rowOff>43295</xdr:rowOff>
    </xdr:from>
    <xdr:to>
      <xdr:col>12</xdr:col>
      <xdr:colOff>2631285</xdr:colOff>
      <xdr:row>2</xdr:row>
      <xdr:rowOff>230376</xdr:rowOff>
    </xdr:to>
    <xdr:grpSp>
      <xdr:nvGrpSpPr>
        <xdr:cNvPr id="2" name="Группа 1"/>
        <xdr:cNvGrpSpPr/>
      </xdr:nvGrpSpPr>
      <xdr:grpSpPr>
        <a:xfrm>
          <a:off x="597475" y="43295"/>
          <a:ext cx="10892060" cy="673914"/>
          <a:chOff x="-65343" y="-9111"/>
          <a:chExt cx="10325765" cy="707070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777715" y="-9110"/>
            <a:ext cx="594407" cy="6507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9670039" y="9729"/>
            <a:ext cx="590383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-65343" y="-9111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Рисунок 5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821997" y="9938"/>
            <a:ext cx="672175" cy="67550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597475</xdr:colOff>
      <xdr:row>0</xdr:row>
      <xdr:rowOff>43295</xdr:rowOff>
    </xdr:from>
    <xdr:to>
      <xdr:col>12</xdr:col>
      <xdr:colOff>2631285</xdr:colOff>
      <xdr:row>2</xdr:row>
      <xdr:rowOff>230376</xdr:rowOff>
    </xdr:to>
    <xdr:grpSp>
      <xdr:nvGrpSpPr>
        <xdr:cNvPr id="7" name="Группа 6"/>
        <xdr:cNvGrpSpPr/>
      </xdr:nvGrpSpPr>
      <xdr:grpSpPr>
        <a:xfrm>
          <a:off x="597475" y="43295"/>
          <a:ext cx="10892060" cy="673914"/>
          <a:chOff x="-65343" y="-9111"/>
          <a:chExt cx="10325765" cy="707070"/>
        </a:xfrm>
      </xdr:grpSpPr>
      <xdr:pic>
        <xdr:nvPicPr>
          <xdr:cNvPr id="8" name="Рисунок 7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8777715" y="-9110"/>
            <a:ext cx="594407" cy="65070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Рисунок 8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9670039" y="9729"/>
            <a:ext cx="590383" cy="6484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43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-65343" y="-9111"/>
            <a:ext cx="685798" cy="7070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Рисунок 10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tretch>
            <a:fillRect/>
          </a:stretch>
        </xdr:blipFill>
        <xdr:spPr>
          <a:xfrm>
            <a:off x="821997" y="9938"/>
            <a:ext cx="672175" cy="67550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34"/>
  <sheetViews>
    <sheetView view="pageBreakPreview" topLeftCell="A7" zoomScaleNormal="70" zoomScaleSheetLayoutView="100" workbookViewId="0">
      <selection activeCell="N7" sqref="N7:P7"/>
    </sheetView>
  </sheetViews>
  <sheetFormatPr defaultColWidth="9.140625" defaultRowHeight="12.75"/>
  <cols>
    <col min="1" max="1" width="6.5703125" style="23" customWidth="1"/>
    <col min="2" max="2" width="9.140625" style="23"/>
    <col min="3" max="3" width="14.28515625" style="23" customWidth="1"/>
    <col min="4" max="4" width="9.42578125" style="23" customWidth="1"/>
    <col min="5" max="5" width="7.42578125" style="23" customWidth="1"/>
    <col min="6" max="6" width="22.28515625" style="23" customWidth="1"/>
    <col min="7" max="7" width="23" style="23" customWidth="1"/>
    <col min="8" max="8" width="10.140625" style="23" customWidth="1"/>
    <col min="9" max="9" width="12.42578125" style="23" customWidth="1"/>
    <col min="10" max="10" width="3.85546875" style="23" hidden="1" customWidth="1"/>
    <col min="11" max="11" width="4.85546875" style="23" hidden="1" customWidth="1"/>
    <col min="12" max="12" width="15" style="23" hidden="1" customWidth="1"/>
    <col min="13" max="13" width="7" style="23" customWidth="1"/>
    <col min="14" max="14" width="11.28515625" style="23" customWidth="1"/>
    <col min="15" max="16" width="16.5703125" style="23" customWidth="1"/>
    <col min="17" max="16384" width="9.140625" style="23"/>
  </cols>
  <sheetData>
    <row r="1" spans="1:16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</row>
    <row r="2" spans="1:16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</row>
    <row r="3" spans="1:16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</row>
    <row r="4" spans="1:16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</row>
    <row r="5" spans="1:16" s="128" customFormat="1" ht="9" customHeight="1"/>
    <row r="6" spans="1:16" s="128" customFormat="1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7" t="s">
        <v>540</v>
      </c>
      <c r="O6" s="577"/>
      <c r="P6" s="577"/>
    </row>
    <row r="7" spans="1:16" s="128" customFormat="1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6" t="s">
        <v>20</v>
      </c>
      <c r="O7" s="566"/>
      <c r="P7" s="566"/>
    </row>
    <row r="8" spans="1:16" s="128" customFormat="1" ht="15">
      <c r="A8" s="569" t="s">
        <v>34</v>
      </c>
      <c r="B8" s="569"/>
      <c r="C8" s="569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2"/>
      <c r="N8" s="569" t="s">
        <v>2</v>
      </c>
      <c r="O8" s="569"/>
      <c r="P8" s="569"/>
    </row>
    <row r="9" spans="1:16" s="128" customFormat="1" ht="15.75">
      <c r="A9" s="568">
        <v>74</v>
      </c>
      <c r="B9" s="568"/>
      <c r="C9" s="568"/>
      <c r="D9" s="573" t="s">
        <v>175</v>
      </c>
      <c r="E9" s="574"/>
      <c r="F9" s="574"/>
      <c r="G9" s="574"/>
      <c r="H9" s="574"/>
      <c r="I9" s="574"/>
      <c r="J9" s="574"/>
      <c r="K9" s="574"/>
      <c r="L9" s="574"/>
      <c r="M9" s="575"/>
      <c r="N9" s="268" t="s">
        <v>3</v>
      </c>
      <c r="O9" s="268" t="s">
        <v>4</v>
      </c>
      <c r="P9" s="268" t="s">
        <v>5</v>
      </c>
    </row>
    <row r="10" spans="1:16" s="128" customFormat="1" ht="15">
      <c r="A10" s="568"/>
      <c r="B10" s="568"/>
      <c r="C10" s="568"/>
      <c r="D10" s="556" t="s">
        <v>120</v>
      </c>
      <c r="E10" s="556"/>
      <c r="F10" s="556"/>
      <c r="G10" s="556"/>
      <c r="H10" s="556"/>
      <c r="I10" s="556"/>
      <c r="J10" s="556"/>
      <c r="K10" s="556"/>
      <c r="L10" s="556"/>
      <c r="M10" s="556"/>
      <c r="N10" s="185">
        <v>59</v>
      </c>
      <c r="O10" s="272">
        <v>44</v>
      </c>
      <c r="P10" s="270">
        <v>35</v>
      </c>
    </row>
    <row r="11" spans="1:16" s="10" customFormat="1">
      <c r="A11" s="62"/>
      <c r="B11" s="62"/>
      <c r="C11" s="62"/>
      <c r="N11" s="62"/>
      <c r="O11" s="62"/>
      <c r="P11" s="62"/>
    </row>
    <row r="12" spans="1:16" s="128" customFormat="1">
      <c r="A12" s="260" t="s">
        <v>60</v>
      </c>
      <c r="B12" s="258"/>
      <c r="C12" s="258"/>
      <c r="D12" s="377">
        <v>172</v>
      </c>
      <c r="E12" s="267"/>
      <c r="F12" s="267"/>
      <c r="G12" s="267"/>
      <c r="H12" s="267"/>
      <c r="I12" s="267"/>
      <c r="J12" s="267"/>
      <c r="K12" s="267"/>
      <c r="L12" s="267"/>
      <c r="M12" s="267"/>
      <c r="N12" s="62"/>
      <c r="O12" s="62"/>
      <c r="P12" s="62"/>
    </row>
    <row r="13" spans="1:16" s="128" customFormat="1">
      <c r="A13" s="261" t="s">
        <v>61</v>
      </c>
      <c r="B13" s="262"/>
      <c r="C13" s="259"/>
      <c r="D13" s="378">
        <v>30</v>
      </c>
      <c r="E13" s="267"/>
      <c r="F13" s="267"/>
      <c r="G13" s="267"/>
      <c r="H13" s="267"/>
      <c r="I13" s="267"/>
      <c r="J13" s="267"/>
      <c r="K13" s="267"/>
      <c r="L13" s="267"/>
      <c r="M13" s="267"/>
      <c r="N13" s="62"/>
      <c r="O13" s="62"/>
      <c r="P13" s="62"/>
    </row>
    <row r="14" spans="1:16" s="128" customFormat="1"/>
    <row r="15" spans="1:16" ht="11.25" customHeight="1">
      <c r="A15" s="557" t="s">
        <v>6</v>
      </c>
      <c r="B15" s="557" t="s">
        <v>117</v>
      </c>
      <c r="C15" s="557"/>
      <c r="D15" s="558" t="s">
        <v>7</v>
      </c>
      <c r="E15" s="560" t="s">
        <v>8</v>
      </c>
      <c r="F15" s="560" t="s">
        <v>9</v>
      </c>
      <c r="G15" s="560" t="s">
        <v>10</v>
      </c>
      <c r="H15" s="560" t="s">
        <v>11</v>
      </c>
      <c r="I15" s="560" t="s">
        <v>12</v>
      </c>
      <c r="J15" s="565" t="s">
        <v>19</v>
      </c>
      <c r="K15" s="565"/>
      <c r="L15" s="560" t="s">
        <v>22</v>
      </c>
      <c r="M15" s="560" t="s">
        <v>13</v>
      </c>
      <c r="N15" s="560" t="s">
        <v>14</v>
      </c>
      <c r="O15" s="560" t="s">
        <v>15</v>
      </c>
      <c r="P15" s="563"/>
    </row>
    <row r="16" spans="1:16">
      <c r="A16" s="557"/>
      <c r="B16" s="557"/>
      <c r="C16" s="557"/>
      <c r="D16" s="559"/>
      <c r="E16" s="561"/>
      <c r="F16" s="562"/>
      <c r="G16" s="561"/>
      <c r="H16" s="561"/>
      <c r="I16" s="561"/>
      <c r="J16" s="17" t="s">
        <v>21</v>
      </c>
      <c r="K16" s="17" t="s">
        <v>23</v>
      </c>
      <c r="L16" s="561"/>
      <c r="M16" s="561"/>
      <c r="N16" s="561"/>
      <c r="O16" s="561"/>
      <c r="P16" s="564"/>
    </row>
    <row r="17" spans="1:16" s="128" customFormat="1">
      <c r="A17" s="153">
        <f t="shared" ref="A17:A24" si="0">_xlfn.RANK.EQ(I17,I$17:I$29)</f>
        <v>1</v>
      </c>
      <c r="B17" s="420" t="s">
        <v>180</v>
      </c>
      <c r="C17" s="421"/>
      <c r="D17" s="19">
        <v>1997</v>
      </c>
      <c r="E17" s="422" t="s">
        <v>3</v>
      </c>
      <c r="F17" s="423" t="s">
        <v>181</v>
      </c>
      <c r="G17" s="424" t="s">
        <v>182</v>
      </c>
      <c r="H17" s="303">
        <v>62.75</v>
      </c>
      <c r="I17" s="15">
        <v>56</v>
      </c>
      <c r="J17" s="15"/>
      <c r="K17" s="15"/>
      <c r="L17" s="143"/>
      <c r="M17" s="142">
        <f t="shared" ref="M17:M24" si="1">IF(A17=1,20,IF(A17=2,18,IF(A17=3,16,IF(A17&gt;19,0,19-A17))))</f>
        <v>20</v>
      </c>
      <c r="N17" s="161" t="str">
        <f t="shared" ref="N17:N24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213" t="s">
        <v>342</v>
      </c>
      <c r="P17" s="44"/>
    </row>
    <row r="18" spans="1:16" s="24" customFormat="1">
      <c r="A18" s="153">
        <f t="shared" si="0"/>
        <v>2</v>
      </c>
      <c r="B18" s="30" t="s">
        <v>183</v>
      </c>
      <c r="C18" s="109"/>
      <c r="D18" s="110">
        <v>1992</v>
      </c>
      <c r="E18" s="111" t="s">
        <v>3</v>
      </c>
      <c r="F18" s="15" t="s">
        <v>184</v>
      </c>
      <c r="G18" s="121" t="s">
        <v>86</v>
      </c>
      <c r="H18" s="304">
        <v>63</v>
      </c>
      <c r="I18" s="103">
        <v>47</v>
      </c>
      <c r="J18" s="42"/>
      <c r="K18" s="27"/>
      <c r="L18" s="136"/>
      <c r="M18" s="142">
        <f t="shared" si="1"/>
        <v>18</v>
      </c>
      <c r="N18" s="161" t="str">
        <f t="shared" si="2"/>
        <v>МС</v>
      </c>
      <c r="O18" s="213" t="s">
        <v>341</v>
      </c>
      <c r="P18" s="44"/>
    </row>
    <row r="19" spans="1:16" s="24" customFormat="1">
      <c r="A19" s="153">
        <f t="shared" si="0"/>
        <v>3</v>
      </c>
      <c r="B19" s="105" t="s">
        <v>191</v>
      </c>
      <c r="C19" s="105"/>
      <c r="D19" s="110">
        <v>2004</v>
      </c>
      <c r="E19" s="104" t="s">
        <v>5</v>
      </c>
      <c r="F19" s="106" t="s">
        <v>192</v>
      </c>
      <c r="G19" s="32" t="s">
        <v>193</v>
      </c>
      <c r="H19" s="305">
        <v>62.05</v>
      </c>
      <c r="I19" s="106">
        <v>44</v>
      </c>
      <c r="J19" s="29"/>
      <c r="K19" s="27"/>
      <c r="L19" s="136"/>
      <c r="M19" s="142">
        <f t="shared" si="1"/>
        <v>16</v>
      </c>
      <c r="N19" s="161" t="str">
        <f t="shared" si="2"/>
        <v>+МС</v>
      </c>
      <c r="O19" s="213" t="s">
        <v>85</v>
      </c>
      <c r="P19" s="44"/>
    </row>
    <row r="20" spans="1:16" s="24" customFormat="1">
      <c r="A20" s="153">
        <f t="shared" si="0"/>
        <v>4</v>
      </c>
      <c r="B20" s="105" t="s">
        <v>196</v>
      </c>
      <c r="C20" s="105"/>
      <c r="D20" s="110">
        <v>1987</v>
      </c>
      <c r="E20" s="104" t="s">
        <v>4</v>
      </c>
      <c r="F20" s="106" t="s">
        <v>197</v>
      </c>
      <c r="G20" s="32"/>
      <c r="H20" s="305">
        <v>63</v>
      </c>
      <c r="I20" s="106">
        <v>40</v>
      </c>
      <c r="J20" s="29"/>
      <c r="K20" s="27"/>
      <c r="L20" s="136"/>
      <c r="M20" s="142">
        <f t="shared" si="1"/>
        <v>15</v>
      </c>
      <c r="N20" s="161" t="str">
        <f t="shared" si="2"/>
        <v>КМС</v>
      </c>
      <c r="O20" s="213" t="s">
        <v>343</v>
      </c>
      <c r="P20" s="44"/>
    </row>
    <row r="21" spans="1:16" s="24" customFormat="1">
      <c r="A21" s="153">
        <f t="shared" si="0"/>
        <v>5</v>
      </c>
      <c r="B21" s="105" t="s">
        <v>190</v>
      </c>
      <c r="C21" s="105"/>
      <c r="D21" s="110">
        <v>1996</v>
      </c>
      <c r="E21" s="104" t="s">
        <v>5</v>
      </c>
      <c r="F21" s="106" t="s">
        <v>185</v>
      </c>
      <c r="G21" s="32" t="s">
        <v>86</v>
      </c>
      <c r="H21" s="305">
        <v>62.2</v>
      </c>
      <c r="I21" s="106">
        <v>39</v>
      </c>
      <c r="J21" s="29"/>
      <c r="K21" s="27"/>
      <c r="L21" s="136"/>
      <c r="M21" s="142">
        <f t="shared" si="1"/>
        <v>14</v>
      </c>
      <c r="N21" s="161" t="str">
        <f t="shared" si="2"/>
        <v>КМС</v>
      </c>
      <c r="O21" s="213" t="s">
        <v>294</v>
      </c>
      <c r="P21" s="44"/>
    </row>
    <row r="22" spans="1:16" s="24" customFormat="1">
      <c r="A22" s="153">
        <f t="shared" si="0"/>
        <v>6</v>
      </c>
      <c r="B22" s="105" t="s">
        <v>109</v>
      </c>
      <c r="C22" s="105"/>
      <c r="D22" s="110">
        <v>1986</v>
      </c>
      <c r="E22" s="104" t="s">
        <v>4</v>
      </c>
      <c r="F22" s="106" t="s">
        <v>49</v>
      </c>
      <c r="G22" s="32"/>
      <c r="H22" s="305">
        <v>62.9</v>
      </c>
      <c r="I22" s="106">
        <v>37</v>
      </c>
      <c r="J22" s="29"/>
      <c r="K22" s="27"/>
      <c r="L22" s="136"/>
      <c r="M22" s="142">
        <f t="shared" si="1"/>
        <v>13</v>
      </c>
      <c r="N22" s="161" t="str">
        <f t="shared" si="2"/>
        <v>КМС</v>
      </c>
      <c r="O22" s="213" t="s">
        <v>344</v>
      </c>
      <c r="P22" s="44"/>
    </row>
    <row r="23" spans="1:16" s="24" customFormat="1">
      <c r="A23" s="153">
        <f t="shared" si="0"/>
        <v>7</v>
      </c>
      <c r="B23" s="105" t="s">
        <v>186</v>
      </c>
      <c r="C23" s="105"/>
      <c r="D23" s="110">
        <v>2001</v>
      </c>
      <c r="E23" s="104" t="s">
        <v>5</v>
      </c>
      <c r="F23" s="106" t="s">
        <v>187</v>
      </c>
      <c r="G23" s="32"/>
      <c r="H23" s="305">
        <v>62.85</v>
      </c>
      <c r="I23" s="106">
        <v>30</v>
      </c>
      <c r="J23" s="29"/>
      <c r="K23" s="27"/>
      <c r="L23" s="136"/>
      <c r="M23" s="142">
        <f t="shared" si="1"/>
        <v>12</v>
      </c>
      <c r="N23" s="161" t="str">
        <f t="shared" si="2"/>
        <v>-</v>
      </c>
      <c r="O23" s="213" t="s">
        <v>108</v>
      </c>
      <c r="P23" s="44"/>
    </row>
    <row r="24" spans="1:16" s="24" customFormat="1">
      <c r="A24" s="153">
        <f t="shared" si="0"/>
        <v>8</v>
      </c>
      <c r="B24" s="105" t="s">
        <v>188</v>
      </c>
      <c r="C24" s="105"/>
      <c r="D24" s="110">
        <v>1998</v>
      </c>
      <c r="E24" s="104" t="s">
        <v>5</v>
      </c>
      <c r="F24" s="106" t="s">
        <v>189</v>
      </c>
      <c r="G24" s="32" t="s">
        <v>86</v>
      </c>
      <c r="H24" s="305">
        <v>60.85</v>
      </c>
      <c r="I24" s="106">
        <v>29</v>
      </c>
      <c r="J24" s="29"/>
      <c r="K24" s="27"/>
      <c r="L24" s="136"/>
      <c r="M24" s="142">
        <f t="shared" si="1"/>
        <v>11</v>
      </c>
      <c r="N24" s="161" t="str">
        <f t="shared" si="2"/>
        <v>-</v>
      </c>
      <c r="O24" s="213" t="s">
        <v>301</v>
      </c>
      <c r="P24" s="44"/>
    </row>
    <row r="25" spans="1:16" s="24" customFormat="1" hidden="1">
      <c r="A25" s="153" t="e">
        <f t="shared" ref="A25:A27" si="3">_xlfn.RANK.EQ(I25,I$17:I$29)</f>
        <v>#N/A</v>
      </c>
      <c r="B25" s="105"/>
      <c r="C25" s="105"/>
      <c r="D25" s="110"/>
      <c r="E25" s="104"/>
      <c r="F25" s="106"/>
      <c r="G25" s="32"/>
      <c r="H25" s="305"/>
      <c r="I25" s="106"/>
      <c r="J25" s="29"/>
      <c r="K25" s="27"/>
      <c r="L25" s="136"/>
      <c r="M25" s="142" t="e">
        <f t="shared" ref="M25:M27" si="4">IF(A25=1,20,IF(A25=2,18,IF(A25=3,16,IF(A25&gt;19,0,19-A25))))</f>
        <v>#N/A</v>
      </c>
      <c r="N25" s="161" t="str">
        <f t="shared" ref="N25:N27" si="5"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116"/>
      <c r="P25" s="44"/>
    </row>
    <row r="26" spans="1:16" s="24" customFormat="1" hidden="1">
      <c r="A26" s="153" t="e">
        <f t="shared" si="3"/>
        <v>#N/A</v>
      </c>
      <c r="B26" s="105"/>
      <c r="C26" s="105"/>
      <c r="D26" s="110"/>
      <c r="E26" s="104"/>
      <c r="F26" s="106"/>
      <c r="G26" s="32"/>
      <c r="H26" s="305"/>
      <c r="I26" s="106"/>
      <c r="J26" s="29"/>
      <c r="K26" s="27"/>
      <c r="L26" s="136"/>
      <c r="M26" s="142" t="e">
        <f t="shared" si="4"/>
        <v>#N/A</v>
      </c>
      <c r="N26" s="161" t="str">
        <f t="shared" si="5"/>
        <v>-</v>
      </c>
      <c r="O26" s="116"/>
      <c r="P26" s="44"/>
    </row>
    <row r="27" spans="1:16" s="24" customFormat="1" hidden="1">
      <c r="A27" s="153" t="e">
        <f t="shared" si="3"/>
        <v>#N/A</v>
      </c>
      <c r="B27" s="105"/>
      <c r="C27" s="105"/>
      <c r="D27" s="110"/>
      <c r="E27" s="104"/>
      <c r="F27" s="106"/>
      <c r="G27" s="32"/>
      <c r="H27" s="305"/>
      <c r="I27" s="106"/>
      <c r="J27" s="29"/>
      <c r="K27" s="27"/>
      <c r="L27" s="136"/>
      <c r="M27" s="142" t="e">
        <f t="shared" si="4"/>
        <v>#N/A</v>
      </c>
      <c r="N27" s="161" t="str">
        <f t="shared" si="5"/>
        <v>-</v>
      </c>
      <c r="O27" s="116"/>
      <c r="P27" s="44"/>
    </row>
    <row r="28" spans="1:16" hidden="1">
      <c r="A28" s="153" t="e">
        <f>_xlfn.RANK.EQ(I28,I$17:I$29)</f>
        <v>#N/A</v>
      </c>
      <c r="B28" s="41"/>
      <c r="C28" s="39"/>
      <c r="D28" s="110"/>
      <c r="E28" s="40"/>
      <c r="F28" s="28"/>
      <c r="G28" s="27"/>
      <c r="H28" s="306"/>
      <c r="I28" s="135"/>
      <c r="J28" s="42"/>
      <c r="K28" s="27"/>
      <c r="L28" s="136"/>
      <c r="M28" s="142" t="e">
        <f t="shared" ref="M28:M30" si="6">IF(A28=1,20,IF(A28=2,18,IF(A28=3,16,IF(A28&gt;19,0,19-A28))))</f>
        <v>#N/A</v>
      </c>
      <c r="N28" s="161" t="str">
        <f>IF(AND(NOT(OR(E28="МСМК",E28="ЗМС")),I28&gt;=$N$10),"+МСМК",IF(AND(OR(E28="МСМК",E28="ЗМС"),I28&gt;=$N$10),"МСМК",IF(AND(NOT(OR(E28="МСМК",E28="МС",E28="ЗМС")),I28&gt;=$O$10),"+МС",IF(AND(OR(E28="МСМК",E28="МС",E28="ЗМС"),I28&gt;=$O$10),"МС",IF(AND(NOT(OR(E28="ЗМС",E28="МСМК",E28="МС",E28="КМС")),I28&gt;=$P$10),"+КМС",IF(AND(OR(E28="ЗМС",E28="МСМК",E28="МС",E28="КМС"),I28&gt;=$P$10),"КМС","-"))))))</f>
        <v>-</v>
      </c>
      <c r="O28" s="175"/>
      <c r="P28" s="80"/>
    </row>
    <row r="29" spans="1:16" hidden="1">
      <c r="A29" s="153" t="e">
        <f>_xlfn.RANK.EQ(I29,I$17:I$29)</f>
        <v>#N/A</v>
      </c>
      <c r="B29" s="30"/>
      <c r="C29" s="109"/>
      <c r="D29" s="110"/>
      <c r="E29" s="111"/>
      <c r="F29" s="8"/>
      <c r="G29" s="15"/>
      <c r="H29" s="304"/>
      <c r="I29" s="42"/>
      <c r="J29" s="42"/>
      <c r="K29" s="27"/>
      <c r="L29" s="136"/>
      <c r="M29" s="142" t="e">
        <f t="shared" si="6"/>
        <v>#N/A</v>
      </c>
      <c r="N29" s="161" t="str">
        <f>IF(AND(NOT(OR(E29="МСМК",E29="ЗМС")),I29&gt;=$N$10),"+МСМК",IF(AND(OR(E29="МСМК",E29="ЗМС"),I29&gt;=$N$10),"МСМК",IF(AND(NOT(OR(E29="МСМК",E29="МС",E29="ЗМС")),I29&gt;=$O$10),"+МС",IF(AND(OR(E29="МСМК",E29="МС",E29="ЗМС"),I29&gt;=$O$10),"МС",IF(AND(NOT(OR(E29="ЗМС",E29="МСМК",E29="МС",E29="КМС")),I29&gt;=$P$10),"+КМС",IF(AND(OR(E29="ЗМС",E29="МСМК",E29="МС",E29="КМС"),I29&gt;=$P$10),"КМС","-"))))))</f>
        <v>-</v>
      </c>
      <c r="O29" s="83"/>
      <c r="P29" s="95"/>
    </row>
    <row r="30" spans="1:16" s="128" customFormat="1" hidden="1">
      <c r="A30" s="153" t="e">
        <f>_xlfn.RANK.EQ(I30,I$17:I$29)</f>
        <v>#N/A</v>
      </c>
      <c r="B30" s="30"/>
      <c r="C30" s="109"/>
      <c r="D30" s="110"/>
      <c r="E30" s="111"/>
      <c r="F30" s="8"/>
      <c r="G30" s="15"/>
      <c r="H30" s="304"/>
      <c r="I30" s="42"/>
      <c r="J30" s="42"/>
      <c r="K30" s="27"/>
      <c r="L30" s="136"/>
      <c r="M30" s="142" t="e">
        <f t="shared" si="6"/>
        <v>#N/A</v>
      </c>
      <c r="N30" s="161" t="str">
        <f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83"/>
      <c r="P30" s="95"/>
    </row>
    <row r="31" spans="1:16" s="128" customFormat="1">
      <c r="H31" s="129"/>
      <c r="I31" s="129"/>
      <c r="J31" s="129"/>
      <c r="K31" s="129"/>
      <c r="L31" s="129"/>
      <c r="M31" s="129"/>
      <c r="N31" s="129"/>
      <c r="O31" s="129"/>
      <c r="P31" s="129"/>
    </row>
    <row r="32" spans="1:16" s="128" customFormat="1">
      <c r="A32" s="265" t="s">
        <v>16</v>
      </c>
      <c r="B32" s="129"/>
      <c r="C32" s="129"/>
      <c r="D32" s="266" t="s">
        <v>163</v>
      </c>
      <c r="F32" s="6"/>
      <c r="G32" s="265" t="s">
        <v>164</v>
      </c>
      <c r="I32" s="129"/>
      <c r="J32" s="129"/>
      <c r="K32" s="129"/>
      <c r="M32" s="392" t="s">
        <v>165</v>
      </c>
    </row>
    <row r="33" spans="1:13" s="128" customFormat="1" ht="4.5" customHeight="1">
      <c r="A33" s="265"/>
      <c r="B33" s="129"/>
      <c r="C33" s="129"/>
      <c r="D33" s="266"/>
      <c r="F33" s="6"/>
      <c r="G33" s="265"/>
      <c r="I33" s="129"/>
      <c r="J33" s="129"/>
      <c r="K33" s="129"/>
      <c r="M33" s="392"/>
    </row>
    <row r="34" spans="1:13" s="128" customFormat="1">
      <c r="A34" s="265" t="s">
        <v>17</v>
      </c>
      <c r="B34" s="129"/>
      <c r="C34" s="129"/>
      <c r="D34" s="5" t="s">
        <v>166</v>
      </c>
      <c r="E34" s="129"/>
      <c r="F34" s="129"/>
      <c r="G34" s="265" t="s">
        <v>167</v>
      </c>
      <c r="I34" s="129"/>
      <c r="J34" s="129"/>
      <c r="K34" s="129"/>
      <c r="M34" s="392" t="s">
        <v>168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4">
      <sortCondition ref="A15:A16"/>
    </sortState>
  </autoFilter>
  <sortState ref="A18:R24">
    <sortCondition ref="I18:I24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85" firstPageNumber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R35"/>
  <sheetViews>
    <sheetView view="pageBreakPreview" topLeftCell="A7" zoomScaleNormal="70" zoomScaleSheetLayoutView="100" workbookViewId="0">
      <selection activeCell="N7" sqref="N7:P7"/>
    </sheetView>
  </sheetViews>
  <sheetFormatPr defaultColWidth="9.140625" defaultRowHeight="12.75"/>
  <cols>
    <col min="1" max="1" width="6.5703125" style="23" customWidth="1"/>
    <col min="2" max="2" width="9.140625" style="23"/>
    <col min="3" max="3" width="14.28515625" style="23" customWidth="1"/>
    <col min="4" max="4" width="9.42578125" style="23" customWidth="1"/>
    <col min="5" max="5" width="7.42578125" style="23" customWidth="1"/>
    <col min="6" max="6" width="28" style="23" customWidth="1"/>
    <col min="7" max="7" width="27.7109375" style="23" customWidth="1"/>
    <col min="8" max="8" width="9.28515625" style="23" customWidth="1"/>
    <col min="9" max="9" width="10.42578125" style="23" customWidth="1"/>
    <col min="10" max="10" width="7.7109375" style="23" hidden="1" customWidth="1"/>
    <col min="11" max="11" width="2.5703125" style="23" hidden="1" customWidth="1"/>
    <col min="12" max="12" width="3" style="23" hidden="1" customWidth="1"/>
    <col min="13" max="13" width="7" style="23" customWidth="1"/>
    <col min="14" max="14" width="13.28515625" style="23" customWidth="1"/>
    <col min="15" max="15" width="16.140625" style="23" customWidth="1"/>
    <col min="16" max="16" width="17.5703125" style="23" customWidth="1"/>
    <col min="17" max="16384" width="9.140625" style="23"/>
  </cols>
  <sheetData>
    <row r="1" spans="1:18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4"/>
    </row>
    <row r="2" spans="1:18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4"/>
    </row>
    <row r="3" spans="1:18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20"/>
      <c r="R3" s="254"/>
    </row>
    <row r="4" spans="1:18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4"/>
      <c r="R4" s="255"/>
    </row>
    <row r="5" spans="1:18" s="128" customFormat="1" ht="9" customHeight="1"/>
    <row r="6" spans="1:18" s="128" customFormat="1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7" t="s">
        <v>540</v>
      </c>
      <c r="O6" s="577"/>
      <c r="P6" s="577"/>
    </row>
    <row r="7" spans="1:18" s="128" customFormat="1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6" t="s">
        <v>20</v>
      </c>
      <c r="O7" s="566"/>
      <c r="P7" s="566"/>
    </row>
    <row r="8" spans="1:18" s="128" customFormat="1" ht="15">
      <c r="A8" s="569" t="s">
        <v>34</v>
      </c>
      <c r="B8" s="569"/>
      <c r="C8" s="569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2"/>
      <c r="N8" s="569" t="s">
        <v>2</v>
      </c>
      <c r="O8" s="569"/>
      <c r="P8" s="569"/>
    </row>
    <row r="9" spans="1:18" s="128" customFormat="1" ht="15.75">
      <c r="A9" s="568">
        <v>80</v>
      </c>
      <c r="B9" s="568"/>
      <c r="C9" s="568"/>
      <c r="D9" s="573" t="s">
        <v>175</v>
      </c>
      <c r="E9" s="574"/>
      <c r="F9" s="574"/>
      <c r="G9" s="574"/>
      <c r="H9" s="574"/>
      <c r="I9" s="574"/>
      <c r="J9" s="574"/>
      <c r="K9" s="574"/>
      <c r="L9" s="574"/>
      <c r="M9" s="575"/>
      <c r="N9" s="268" t="s">
        <v>3</v>
      </c>
      <c r="O9" s="268" t="s">
        <v>4</v>
      </c>
      <c r="P9" s="268" t="s">
        <v>5</v>
      </c>
    </row>
    <row r="10" spans="1:18" s="128" customFormat="1" ht="15">
      <c r="A10" s="568"/>
      <c r="B10" s="568"/>
      <c r="C10" s="568"/>
      <c r="D10" s="556" t="s">
        <v>123</v>
      </c>
      <c r="E10" s="556"/>
      <c r="F10" s="556"/>
      <c r="G10" s="556"/>
      <c r="H10" s="556"/>
      <c r="I10" s="556"/>
      <c r="J10" s="556"/>
      <c r="K10" s="556"/>
      <c r="L10" s="556"/>
      <c r="M10" s="556"/>
      <c r="N10" s="181">
        <v>72</v>
      </c>
      <c r="O10" s="273">
        <v>56</v>
      </c>
      <c r="P10" s="274">
        <v>45</v>
      </c>
    </row>
    <row r="11" spans="1:18" s="10" customFormat="1">
      <c r="A11" s="62"/>
      <c r="B11" s="62"/>
      <c r="C11" s="62"/>
      <c r="N11" s="62"/>
      <c r="O11" s="62"/>
      <c r="P11" s="62"/>
    </row>
    <row r="12" spans="1:18" s="128" customFormat="1">
      <c r="A12" s="260" t="s">
        <v>60</v>
      </c>
      <c r="B12" s="258"/>
      <c r="C12" s="258"/>
      <c r="D12" s="377">
        <v>172</v>
      </c>
      <c r="E12" s="267"/>
      <c r="F12" s="267"/>
      <c r="G12" s="267"/>
      <c r="H12" s="267"/>
      <c r="I12" s="267"/>
      <c r="J12" s="267"/>
      <c r="K12" s="267"/>
      <c r="L12" s="267"/>
      <c r="M12" s="267"/>
      <c r="N12" s="62"/>
      <c r="O12" s="62"/>
      <c r="P12" s="62"/>
    </row>
    <row r="13" spans="1:18" s="128" customFormat="1">
      <c r="A13" s="261" t="s">
        <v>61</v>
      </c>
      <c r="B13" s="262"/>
      <c r="C13" s="259"/>
      <c r="D13" s="378">
        <v>30</v>
      </c>
      <c r="E13" s="267"/>
      <c r="F13" s="267"/>
      <c r="G13" s="267"/>
      <c r="H13" s="267"/>
      <c r="I13" s="267"/>
      <c r="J13" s="267"/>
      <c r="K13" s="267"/>
      <c r="L13" s="267"/>
      <c r="M13" s="267"/>
      <c r="N13" s="62"/>
      <c r="O13" s="62"/>
      <c r="P13" s="62"/>
    </row>
    <row r="14" spans="1:18" s="128" customFormat="1"/>
    <row r="15" spans="1:18" ht="11.25" customHeight="1">
      <c r="A15" s="557" t="s">
        <v>6</v>
      </c>
      <c r="B15" s="557" t="s">
        <v>117</v>
      </c>
      <c r="C15" s="557"/>
      <c r="D15" s="560" t="s">
        <v>7</v>
      </c>
      <c r="E15" s="560" t="s">
        <v>8</v>
      </c>
      <c r="F15" s="560" t="s">
        <v>9</v>
      </c>
      <c r="G15" s="560" t="s">
        <v>10</v>
      </c>
      <c r="H15" s="560" t="s">
        <v>11</v>
      </c>
      <c r="I15" s="560" t="s">
        <v>12</v>
      </c>
      <c r="J15" s="565" t="s">
        <v>19</v>
      </c>
      <c r="K15" s="565"/>
      <c r="L15" s="560" t="s">
        <v>22</v>
      </c>
      <c r="M15" s="560" t="s">
        <v>13</v>
      </c>
      <c r="N15" s="560" t="s">
        <v>14</v>
      </c>
      <c r="O15" s="560" t="s">
        <v>15</v>
      </c>
      <c r="P15" s="563"/>
    </row>
    <row r="16" spans="1:18">
      <c r="A16" s="557"/>
      <c r="B16" s="557"/>
      <c r="C16" s="557"/>
      <c r="D16" s="561"/>
      <c r="E16" s="561"/>
      <c r="F16" s="561"/>
      <c r="G16" s="561"/>
      <c r="H16" s="561"/>
      <c r="I16" s="561"/>
      <c r="J16" s="17" t="s">
        <v>21</v>
      </c>
      <c r="K16" s="17" t="s">
        <v>23</v>
      </c>
      <c r="L16" s="561"/>
      <c r="M16" s="561"/>
      <c r="N16" s="561"/>
      <c r="O16" s="561"/>
      <c r="P16" s="564"/>
    </row>
    <row r="17" spans="1:18">
      <c r="A17" s="154">
        <f>_xlfn.RANK.EQ(I17,I$17:I$31)</f>
        <v>1</v>
      </c>
      <c r="B17" s="277" t="s">
        <v>195</v>
      </c>
      <c r="C17" s="278"/>
      <c r="D17" s="108">
        <v>1993</v>
      </c>
      <c r="E17" s="120" t="s">
        <v>3</v>
      </c>
      <c r="F17" s="106" t="s">
        <v>49</v>
      </c>
      <c r="G17" s="106"/>
      <c r="H17" s="264">
        <v>67.900000000000006</v>
      </c>
      <c r="I17" s="106">
        <v>65</v>
      </c>
      <c r="J17" s="106"/>
      <c r="K17" s="106"/>
      <c r="L17" s="108"/>
      <c r="M17" s="144">
        <f t="shared" ref="M17:M26" si="0">IF(A17=1,20,IF(A17=2,18,IF(A17=3,16,IF(A17&gt;19,0,19-A17))))</f>
        <v>20</v>
      </c>
      <c r="N17" s="110" t="str">
        <f t="shared" ref="N17:N26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146" t="s">
        <v>335</v>
      </c>
      <c r="P17" s="148"/>
      <c r="R17" s="129"/>
    </row>
    <row r="18" spans="1:18" s="24" customFormat="1">
      <c r="A18" s="275">
        <f>_xlfn.RANK.EQ(I18,I$17:I$31)</f>
        <v>2</v>
      </c>
      <c r="B18" s="279" t="s">
        <v>198</v>
      </c>
      <c r="C18" s="280"/>
      <c r="D18" s="276">
        <v>1999</v>
      </c>
      <c r="E18" s="106" t="s">
        <v>4</v>
      </c>
      <c r="F18" s="106" t="s">
        <v>184</v>
      </c>
      <c r="G18" s="120" t="s">
        <v>86</v>
      </c>
      <c r="H18" s="264">
        <v>67.900000000000006</v>
      </c>
      <c r="I18" s="106">
        <v>61</v>
      </c>
      <c r="J18" s="106"/>
      <c r="K18" s="106"/>
      <c r="L18" s="108"/>
      <c r="M18" s="144">
        <f t="shared" si="0"/>
        <v>18</v>
      </c>
      <c r="N18" s="110" t="str">
        <f t="shared" si="1"/>
        <v>МС</v>
      </c>
      <c r="O18" s="425" t="s">
        <v>337</v>
      </c>
      <c r="P18" s="45"/>
      <c r="Q18" s="128"/>
    </row>
    <row r="19" spans="1:18" s="24" customFormat="1">
      <c r="A19" s="275">
        <f>_xlfn.RANK.EQ(I19,I$17:I$31)</f>
        <v>3</v>
      </c>
      <c r="B19" s="279" t="s">
        <v>199</v>
      </c>
      <c r="C19" s="280"/>
      <c r="D19" s="276">
        <v>2000</v>
      </c>
      <c r="E19" s="106" t="s">
        <v>5</v>
      </c>
      <c r="F19" s="106" t="s">
        <v>375</v>
      </c>
      <c r="G19" s="120" t="s">
        <v>86</v>
      </c>
      <c r="H19" s="264">
        <v>67.95</v>
      </c>
      <c r="I19" s="106">
        <v>60</v>
      </c>
      <c r="J19" s="106"/>
      <c r="K19" s="106"/>
      <c r="L19" s="108"/>
      <c r="M19" s="144">
        <f t="shared" si="0"/>
        <v>16</v>
      </c>
      <c r="N19" s="110" t="str">
        <f t="shared" si="1"/>
        <v>+МС</v>
      </c>
      <c r="O19" s="426" t="s">
        <v>336</v>
      </c>
      <c r="P19" s="113"/>
      <c r="Q19" s="128"/>
    </row>
    <row r="20" spans="1:18" s="24" customFormat="1">
      <c r="A20" s="275">
        <f>_xlfn.RANK.EQ(I20,I$17:I$31)</f>
        <v>4</v>
      </c>
      <c r="B20" s="279" t="s">
        <v>205</v>
      </c>
      <c r="C20" s="280"/>
      <c r="D20" s="276">
        <v>2004</v>
      </c>
      <c r="E20" s="106" t="s">
        <v>5</v>
      </c>
      <c r="F20" s="106" t="s">
        <v>181</v>
      </c>
      <c r="G20" s="120" t="s">
        <v>206</v>
      </c>
      <c r="H20" s="264">
        <v>66.7</v>
      </c>
      <c r="I20" s="106">
        <v>57</v>
      </c>
      <c r="J20" s="106"/>
      <c r="K20" s="106"/>
      <c r="L20" s="108"/>
      <c r="M20" s="144">
        <f t="shared" si="0"/>
        <v>15</v>
      </c>
      <c r="N20" s="110" t="str">
        <f t="shared" si="1"/>
        <v>+МС</v>
      </c>
      <c r="O20" s="125" t="s">
        <v>299</v>
      </c>
      <c r="P20" s="113"/>
      <c r="Q20" s="128"/>
    </row>
    <row r="21" spans="1:18" s="24" customFormat="1">
      <c r="A21" s="275">
        <v>5</v>
      </c>
      <c r="B21" s="279" t="s">
        <v>334</v>
      </c>
      <c r="C21" s="280"/>
      <c r="D21" s="276">
        <v>2002</v>
      </c>
      <c r="E21" s="106" t="s">
        <v>4</v>
      </c>
      <c r="F21" s="106" t="s">
        <v>308</v>
      </c>
      <c r="G21" s="120"/>
      <c r="H21" s="264">
        <v>66.7</v>
      </c>
      <c r="I21" s="106">
        <v>57</v>
      </c>
      <c r="J21" s="106"/>
      <c r="K21" s="106"/>
      <c r="L21" s="108"/>
      <c r="M21" s="144">
        <f t="shared" si="0"/>
        <v>14</v>
      </c>
      <c r="N21" s="110" t="str">
        <f t="shared" si="1"/>
        <v>МС</v>
      </c>
      <c r="O21" s="125" t="s">
        <v>340</v>
      </c>
      <c r="P21" s="113"/>
      <c r="Q21" s="128"/>
    </row>
    <row r="22" spans="1:18" s="24" customFormat="1">
      <c r="A22" s="275">
        <f>_xlfn.RANK.EQ(I22,I$17:I$31)</f>
        <v>6</v>
      </c>
      <c r="B22" s="279" t="s">
        <v>297</v>
      </c>
      <c r="C22" s="280"/>
      <c r="D22" s="276">
        <v>1979</v>
      </c>
      <c r="E22" s="106" t="s">
        <v>5</v>
      </c>
      <c r="F22" s="106" t="s">
        <v>185</v>
      </c>
      <c r="G22" s="120"/>
      <c r="H22" s="264">
        <v>67.900000000000006</v>
      </c>
      <c r="I22" s="106">
        <v>43</v>
      </c>
      <c r="J22" s="106"/>
      <c r="K22" s="106"/>
      <c r="L22" s="108"/>
      <c r="M22" s="144">
        <f t="shared" si="0"/>
        <v>13</v>
      </c>
      <c r="N22" s="110" t="str">
        <f t="shared" si="1"/>
        <v>-</v>
      </c>
      <c r="O22" s="125" t="s">
        <v>300</v>
      </c>
      <c r="P22" s="113"/>
      <c r="Q22" s="128"/>
    </row>
    <row r="23" spans="1:18" s="24" customFormat="1">
      <c r="A23" s="275">
        <f>_xlfn.RANK.EQ(I23,I$17:I$31)</f>
        <v>7</v>
      </c>
      <c r="B23" s="279" t="s">
        <v>202</v>
      </c>
      <c r="C23" s="280"/>
      <c r="D23" s="276">
        <v>2001</v>
      </c>
      <c r="E23" s="106" t="s">
        <v>4</v>
      </c>
      <c r="F23" s="106" t="s">
        <v>181</v>
      </c>
      <c r="G23" s="120" t="s">
        <v>203</v>
      </c>
      <c r="H23" s="264">
        <v>67.05</v>
      </c>
      <c r="I23" s="106">
        <v>40</v>
      </c>
      <c r="J23" s="106"/>
      <c r="K23" s="106"/>
      <c r="L23" s="108"/>
      <c r="M23" s="144">
        <f t="shared" si="0"/>
        <v>12</v>
      </c>
      <c r="N23" s="110" t="str">
        <f t="shared" si="1"/>
        <v>-</v>
      </c>
      <c r="O23" s="125" t="s">
        <v>298</v>
      </c>
      <c r="P23" s="113"/>
      <c r="Q23" s="128"/>
    </row>
    <row r="24" spans="1:18" s="24" customFormat="1">
      <c r="A24" s="275">
        <f>_xlfn.RANK.EQ(I24,I$17:I$31)</f>
        <v>8</v>
      </c>
      <c r="B24" s="279" t="s">
        <v>207</v>
      </c>
      <c r="C24" s="280"/>
      <c r="D24" s="276">
        <v>2001</v>
      </c>
      <c r="E24" s="106" t="s">
        <v>4</v>
      </c>
      <c r="F24" s="106" t="s">
        <v>185</v>
      </c>
      <c r="G24" s="120" t="s">
        <v>94</v>
      </c>
      <c r="H24" s="264">
        <v>66.8</v>
      </c>
      <c r="I24" s="106">
        <v>37</v>
      </c>
      <c r="J24" s="106"/>
      <c r="K24" s="106"/>
      <c r="L24" s="108"/>
      <c r="M24" s="144">
        <f t="shared" si="0"/>
        <v>11</v>
      </c>
      <c r="N24" s="110" t="str">
        <f t="shared" si="1"/>
        <v>-</v>
      </c>
      <c r="O24" s="125" t="s">
        <v>338</v>
      </c>
      <c r="P24" s="113"/>
      <c r="Q24" s="128"/>
    </row>
    <row r="25" spans="1:18" s="24" customFormat="1">
      <c r="A25" s="275">
        <f>_xlfn.RANK.EQ(I25,I$17:I$31)</f>
        <v>9</v>
      </c>
      <c r="B25" s="279" t="s">
        <v>200</v>
      </c>
      <c r="C25" s="280"/>
      <c r="D25" s="276">
        <v>1990</v>
      </c>
      <c r="E25" s="106" t="s">
        <v>5</v>
      </c>
      <c r="F25" s="106" t="s">
        <v>201</v>
      </c>
      <c r="G25" s="120"/>
      <c r="H25" s="264">
        <v>67.849999999999994</v>
      </c>
      <c r="I25" s="106">
        <v>36</v>
      </c>
      <c r="J25" s="106"/>
      <c r="K25" s="106"/>
      <c r="L25" s="108"/>
      <c r="M25" s="144">
        <f t="shared" si="0"/>
        <v>10</v>
      </c>
      <c r="N25" s="110" t="str">
        <f t="shared" si="1"/>
        <v>-</v>
      </c>
      <c r="O25" s="125" t="s">
        <v>339</v>
      </c>
      <c r="P25" s="113"/>
      <c r="Q25" s="128"/>
    </row>
    <row r="26" spans="1:18" s="24" customFormat="1">
      <c r="A26" s="275">
        <f>_xlfn.RANK.EQ(I26,I$17:I$31)</f>
        <v>10</v>
      </c>
      <c r="B26" s="279" t="s">
        <v>204</v>
      </c>
      <c r="C26" s="280"/>
      <c r="D26" s="276">
        <v>2003</v>
      </c>
      <c r="E26" s="106" t="s">
        <v>5</v>
      </c>
      <c r="F26" s="106" t="s">
        <v>192</v>
      </c>
      <c r="G26" s="120" t="s">
        <v>193</v>
      </c>
      <c r="H26" s="264">
        <v>67.099999999999994</v>
      </c>
      <c r="I26" s="106">
        <v>30</v>
      </c>
      <c r="J26" s="106"/>
      <c r="K26" s="106"/>
      <c r="L26" s="108"/>
      <c r="M26" s="144">
        <f t="shared" si="0"/>
        <v>9</v>
      </c>
      <c r="N26" s="110" t="str">
        <f t="shared" si="1"/>
        <v>-</v>
      </c>
      <c r="O26" s="125" t="s">
        <v>85</v>
      </c>
      <c r="P26" s="113"/>
      <c r="Q26" s="128"/>
    </row>
    <row r="27" spans="1:18" s="24" customFormat="1" hidden="1">
      <c r="A27" s="275" t="e">
        <f t="shared" ref="A27:A29" si="2">_xlfn.RANK.EQ(I27,I$17:I$31)</f>
        <v>#N/A</v>
      </c>
      <c r="B27" s="279"/>
      <c r="C27" s="280"/>
      <c r="D27" s="276"/>
      <c r="E27" s="106"/>
      <c r="F27" s="106"/>
      <c r="G27" s="120"/>
      <c r="H27" s="264"/>
      <c r="I27" s="106"/>
      <c r="J27" s="106"/>
      <c r="K27" s="106"/>
      <c r="L27" s="108"/>
      <c r="M27" s="144" t="e">
        <f t="shared" ref="M27:M29" si="3">IF(A27=1,20,IF(A27=2,18,IF(A27=3,16,IF(A27&gt;19,0,19-A27))))</f>
        <v>#N/A</v>
      </c>
      <c r="N27" s="110" t="str">
        <f t="shared" ref="N27:N29" si="4">IF(AND(NOT(OR(E27="МСМК",E27="ЗМС")),I27&gt;=$N$10),"+МСМК",IF(AND(OR(E27="МСМК",E27="ЗМС"),I27&gt;=$N$10),"МСМК",IF(AND(NOT(OR(E27="МСМК",E27="МС",E27="ЗМС")),I27&gt;=$O$10),"+МС",IF(AND(OR(E27="МСМК",E27="МС",E27="ЗМС"),I27&gt;=$O$10),"МС",IF(AND(NOT(OR(E27="ЗМС",E27="МСМК",E27="МС",E27="КМС")),I27&gt;=$P$10),"+КМС",IF(AND(OR(E27="ЗМС",E27="МСМК",E27="МС",E27="КМС"),I27&gt;=$P$10),"КМС","-"))))))</f>
        <v>-</v>
      </c>
      <c r="O27" s="125"/>
      <c r="P27" s="113"/>
      <c r="Q27" s="128"/>
    </row>
    <row r="28" spans="1:18" s="24" customFormat="1" hidden="1">
      <c r="A28" s="275" t="e">
        <f t="shared" si="2"/>
        <v>#N/A</v>
      </c>
      <c r="B28" s="279"/>
      <c r="C28" s="280"/>
      <c r="D28" s="276"/>
      <c r="E28" s="106"/>
      <c r="F28" s="106"/>
      <c r="G28" s="120"/>
      <c r="H28" s="264"/>
      <c r="I28" s="106"/>
      <c r="J28" s="106"/>
      <c r="K28" s="106"/>
      <c r="L28" s="108"/>
      <c r="M28" s="144" t="e">
        <f t="shared" si="3"/>
        <v>#N/A</v>
      </c>
      <c r="N28" s="110" t="str">
        <f t="shared" si="4"/>
        <v>-</v>
      </c>
      <c r="O28" s="125"/>
      <c r="P28" s="113"/>
      <c r="Q28" s="128"/>
    </row>
    <row r="29" spans="1:18" s="24" customFormat="1" hidden="1">
      <c r="A29" s="275" t="e">
        <f t="shared" si="2"/>
        <v>#N/A</v>
      </c>
      <c r="B29" s="279"/>
      <c r="C29" s="280"/>
      <c r="D29" s="276"/>
      <c r="E29" s="106"/>
      <c r="F29" s="106"/>
      <c r="G29" s="120"/>
      <c r="H29" s="264"/>
      <c r="I29" s="106"/>
      <c r="J29" s="106"/>
      <c r="K29" s="106"/>
      <c r="L29" s="108"/>
      <c r="M29" s="144" t="e">
        <f t="shared" si="3"/>
        <v>#N/A</v>
      </c>
      <c r="N29" s="110" t="str">
        <f t="shared" si="4"/>
        <v>-</v>
      </c>
      <c r="O29" s="125"/>
      <c r="P29" s="113"/>
      <c r="Q29" s="128"/>
    </row>
    <row r="30" spans="1:18" s="24" customFormat="1" hidden="1">
      <c r="A30" s="275" t="e">
        <f>_xlfn.RANK.EQ(I30,I$17:I$31)</f>
        <v>#N/A</v>
      </c>
      <c r="B30" s="279"/>
      <c r="C30" s="280"/>
      <c r="D30" s="276"/>
      <c r="E30" s="106"/>
      <c r="F30" s="106"/>
      <c r="G30" s="120"/>
      <c r="H30" s="264"/>
      <c r="I30" s="106"/>
      <c r="J30" s="106"/>
      <c r="K30" s="106"/>
      <c r="L30" s="108"/>
      <c r="M30" s="144" t="e">
        <f>IF(A30=1,20,IF(A30=2,18,IF(A30=3,16,IF(A30&gt;19,0,19-A30))))</f>
        <v>#N/A</v>
      </c>
      <c r="N30" s="110" t="str">
        <f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125"/>
      <c r="P30" s="113"/>
      <c r="Q30" s="128"/>
    </row>
    <row r="31" spans="1:18" s="100" customFormat="1" hidden="1">
      <c r="A31" s="154" t="e">
        <f>_xlfn.RANK.EQ(I31,I$17:I$31)</f>
        <v>#N/A</v>
      </c>
      <c r="B31" s="281"/>
      <c r="C31" s="282"/>
      <c r="D31" s="110"/>
      <c r="E31" s="110"/>
      <c r="F31" s="106"/>
      <c r="G31" s="106"/>
      <c r="H31" s="307"/>
      <c r="I31" s="106"/>
      <c r="J31" s="43"/>
      <c r="K31" s="106"/>
      <c r="L31" s="108" t="s">
        <v>116</v>
      </c>
      <c r="M31" s="144" t="e">
        <f>IF(A31=1,20,IF(A31=2,18,IF(A31=3,16,IF(A31&gt;19,0,19-A31))))</f>
        <v>#N/A</v>
      </c>
      <c r="N31" s="110" t="str">
        <f>IF(AND(NOT(OR(E31="МСМК",E31="ЗМС")),I31&gt;=$N$10),"+МСМК",IF(AND(OR(E31="МСМК",E31="ЗМС"),I31&gt;=$N$10),"МСМК",IF(AND(NOT(OR(E31="МСМК",E31="МС",E31="ЗМС")),I31&gt;=$O$10),"+МС",IF(AND(OR(E31="МСМК",E31="МС",E31="ЗМС"),I31&gt;=$O$10),"МС",IF(AND(NOT(OR(E31="ЗМС",E31="МСМК",E31="МС",E31="КМС")),I31&gt;=$P$10),"+КМС",IF(AND(OR(E31="ЗМС",E31="МСМК",E31="МС",E31="КМС"),I31&gt;=$P$10),"КМС","-"))))))</f>
        <v>-</v>
      </c>
      <c r="O31" s="147"/>
      <c r="P31" s="149"/>
      <c r="Q31" s="128"/>
      <c r="R31" s="24"/>
    </row>
    <row r="32" spans="1:18" s="128" customFormat="1">
      <c r="H32" s="129"/>
      <c r="I32" s="129"/>
      <c r="J32" s="129"/>
      <c r="K32" s="129"/>
      <c r="L32" s="129"/>
      <c r="M32" s="129"/>
      <c r="N32" s="129"/>
      <c r="O32" s="129"/>
      <c r="P32" s="129"/>
    </row>
    <row r="33" spans="1:13" s="128" customFormat="1">
      <c r="A33" s="265" t="s">
        <v>16</v>
      </c>
      <c r="B33" s="129"/>
      <c r="C33" s="129"/>
      <c r="D33" s="266" t="s">
        <v>163</v>
      </c>
      <c r="F33" s="6"/>
      <c r="G33" s="265" t="s">
        <v>164</v>
      </c>
      <c r="I33" s="129"/>
      <c r="J33" s="129"/>
      <c r="K33" s="129"/>
      <c r="M33" s="392" t="s">
        <v>165</v>
      </c>
    </row>
    <row r="34" spans="1:13" s="128" customFormat="1" ht="4.5" customHeight="1">
      <c r="A34" s="265"/>
      <c r="B34" s="129"/>
      <c r="C34" s="129"/>
      <c r="D34" s="266"/>
      <c r="F34" s="6"/>
      <c r="G34" s="265"/>
      <c r="I34" s="129"/>
      <c r="J34" s="129"/>
      <c r="K34" s="129"/>
      <c r="M34" s="392"/>
    </row>
    <row r="35" spans="1:13" s="128" customFormat="1">
      <c r="A35" s="265" t="s">
        <v>17</v>
      </c>
      <c r="B35" s="129"/>
      <c r="C35" s="129"/>
      <c r="D35" s="5" t="s">
        <v>166</v>
      </c>
      <c r="E35" s="129"/>
      <c r="F35" s="129"/>
      <c r="G35" s="265" t="s">
        <v>167</v>
      </c>
      <c r="I35" s="129"/>
      <c r="J35" s="129"/>
      <c r="K35" s="129"/>
      <c r="M35" s="392" t="s">
        <v>168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6">
      <sortCondition ref="A15:A16"/>
    </sortState>
  </autoFilter>
  <sortState ref="A18:T22">
    <sortCondition ref="I18:I22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T37"/>
  <sheetViews>
    <sheetView view="pageBreakPreview" topLeftCell="A13" zoomScale="98" zoomScaleNormal="55" zoomScaleSheetLayoutView="98" workbookViewId="0">
      <selection activeCell="N7" sqref="N7:P7"/>
    </sheetView>
  </sheetViews>
  <sheetFormatPr defaultColWidth="9.140625" defaultRowHeight="12.75"/>
  <cols>
    <col min="1" max="1" width="6.5703125" style="23" customWidth="1"/>
    <col min="2" max="2" width="9.140625" style="23"/>
    <col min="3" max="3" width="14.28515625" style="23" customWidth="1"/>
    <col min="4" max="4" width="9.42578125" style="23" customWidth="1"/>
    <col min="5" max="5" width="7.42578125" style="23" customWidth="1"/>
    <col min="6" max="6" width="21.5703125" style="23" customWidth="1"/>
    <col min="7" max="7" width="20.42578125" style="23" customWidth="1"/>
    <col min="8" max="8" width="9" style="23" customWidth="1"/>
    <col min="9" max="9" width="9.85546875" style="23" customWidth="1"/>
    <col min="10" max="10" width="7.7109375" style="23" hidden="1" customWidth="1"/>
    <col min="11" max="11" width="7.42578125" style="23" hidden="1" customWidth="1"/>
    <col min="12" max="12" width="12" style="23" hidden="1" customWidth="1"/>
    <col min="13" max="13" width="7" style="23" customWidth="1"/>
    <col min="14" max="14" width="11.28515625" style="23" customWidth="1"/>
    <col min="15" max="15" width="15.7109375" style="23" customWidth="1"/>
    <col min="16" max="16" width="15.42578125" style="23" customWidth="1"/>
    <col min="17" max="16384" width="9.140625" style="23"/>
  </cols>
  <sheetData>
    <row r="1" spans="1:18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4"/>
    </row>
    <row r="2" spans="1:18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4"/>
    </row>
    <row r="3" spans="1:18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20"/>
      <c r="R3" s="254"/>
    </row>
    <row r="4" spans="1:18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4"/>
      <c r="R4" s="255"/>
    </row>
    <row r="5" spans="1:18" s="128" customFormat="1" ht="9" customHeight="1"/>
    <row r="6" spans="1:18" s="128" customFormat="1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7" t="s">
        <v>540</v>
      </c>
      <c r="O6" s="577"/>
      <c r="P6" s="577"/>
    </row>
    <row r="7" spans="1:18" s="128" customFormat="1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6" t="s">
        <v>20</v>
      </c>
      <c r="O7" s="566"/>
      <c r="P7" s="566"/>
    </row>
    <row r="8" spans="1:18" s="128" customFormat="1" ht="15">
      <c r="A8" s="569" t="s">
        <v>34</v>
      </c>
      <c r="B8" s="569"/>
      <c r="C8" s="569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2"/>
      <c r="N8" s="569" t="s">
        <v>2</v>
      </c>
      <c r="O8" s="569"/>
      <c r="P8" s="569"/>
    </row>
    <row r="9" spans="1:18" s="128" customFormat="1" ht="15.75">
      <c r="A9" s="568">
        <v>87</v>
      </c>
      <c r="B9" s="568"/>
      <c r="C9" s="568"/>
      <c r="D9" s="573" t="s">
        <v>175</v>
      </c>
      <c r="E9" s="574"/>
      <c r="F9" s="574"/>
      <c r="G9" s="574"/>
      <c r="H9" s="574"/>
      <c r="I9" s="574"/>
      <c r="J9" s="574"/>
      <c r="K9" s="574"/>
      <c r="L9" s="574"/>
      <c r="M9" s="575"/>
      <c r="N9" s="268" t="s">
        <v>3</v>
      </c>
      <c r="O9" s="268" t="s">
        <v>4</v>
      </c>
      <c r="P9" s="268" t="s">
        <v>5</v>
      </c>
    </row>
    <row r="10" spans="1:18" s="128" customFormat="1" ht="15">
      <c r="A10" s="568"/>
      <c r="B10" s="568"/>
      <c r="C10" s="568"/>
      <c r="D10" s="556" t="s">
        <v>124</v>
      </c>
      <c r="E10" s="556"/>
      <c r="F10" s="556"/>
      <c r="G10" s="556"/>
      <c r="H10" s="556"/>
      <c r="I10" s="556"/>
      <c r="J10" s="556"/>
      <c r="K10" s="556"/>
      <c r="L10" s="556"/>
      <c r="M10" s="556"/>
      <c r="N10" s="181">
        <v>76</v>
      </c>
      <c r="O10" s="273">
        <v>62</v>
      </c>
      <c r="P10" s="274">
        <v>48</v>
      </c>
    </row>
    <row r="11" spans="1:18" s="10" customFormat="1">
      <c r="A11" s="62"/>
      <c r="B11" s="62"/>
      <c r="C11" s="62"/>
      <c r="N11" s="62"/>
      <c r="O11" s="62"/>
      <c r="P11" s="62"/>
    </row>
    <row r="12" spans="1:18" s="128" customFormat="1">
      <c r="A12" s="260" t="s">
        <v>60</v>
      </c>
      <c r="B12" s="258"/>
      <c r="C12" s="258"/>
      <c r="D12" s="377">
        <v>172</v>
      </c>
      <c r="E12" s="267"/>
      <c r="F12" s="267"/>
      <c r="G12" s="267"/>
      <c r="H12" s="267"/>
      <c r="I12" s="267"/>
      <c r="J12" s="267"/>
      <c r="K12" s="267"/>
      <c r="L12" s="267"/>
      <c r="M12" s="267"/>
      <c r="N12" s="62"/>
      <c r="O12" s="62"/>
      <c r="P12" s="62"/>
    </row>
    <row r="13" spans="1:18" s="128" customFormat="1">
      <c r="A13" s="261" t="s">
        <v>61</v>
      </c>
      <c r="B13" s="262"/>
      <c r="C13" s="259"/>
      <c r="D13" s="378">
        <v>30</v>
      </c>
      <c r="E13" s="267"/>
      <c r="F13" s="267"/>
      <c r="G13" s="267"/>
      <c r="H13" s="267"/>
      <c r="I13" s="267"/>
      <c r="J13" s="267"/>
      <c r="K13" s="267"/>
      <c r="L13" s="267"/>
      <c r="M13" s="267"/>
      <c r="N13" s="62"/>
      <c r="O13" s="62"/>
      <c r="P13" s="62"/>
    </row>
    <row r="14" spans="1:18" s="128" customFormat="1"/>
    <row r="15" spans="1:18" ht="11.25" customHeight="1">
      <c r="A15" s="557" t="s">
        <v>6</v>
      </c>
      <c r="B15" s="557" t="s">
        <v>117</v>
      </c>
      <c r="C15" s="557"/>
      <c r="D15" s="560" t="s">
        <v>7</v>
      </c>
      <c r="E15" s="560" t="s">
        <v>8</v>
      </c>
      <c r="F15" s="560" t="s">
        <v>9</v>
      </c>
      <c r="G15" s="560" t="s">
        <v>10</v>
      </c>
      <c r="H15" s="560" t="s">
        <v>11</v>
      </c>
      <c r="I15" s="560" t="s">
        <v>12</v>
      </c>
      <c r="J15" s="565" t="s">
        <v>19</v>
      </c>
      <c r="K15" s="565"/>
      <c r="L15" s="560" t="s">
        <v>22</v>
      </c>
      <c r="M15" s="560" t="s">
        <v>13</v>
      </c>
      <c r="N15" s="560" t="s">
        <v>14</v>
      </c>
      <c r="O15" s="560" t="s">
        <v>15</v>
      </c>
      <c r="P15" s="563"/>
    </row>
    <row r="16" spans="1:18">
      <c r="A16" s="557"/>
      <c r="B16" s="579"/>
      <c r="C16" s="579"/>
      <c r="D16" s="561"/>
      <c r="E16" s="561"/>
      <c r="F16" s="561"/>
      <c r="G16" s="561"/>
      <c r="H16" s="561"/>
      <c r="I16" s="561"/>
      <c r="J16" s="17" t="s">
        <v>21</v>
      </c>
      <c r="K16" s="17" t="s">
        <v>23</v>
      </c>
      <c r="L16" s="561"/>
      <c r="M16" s="561"/>
      <c r="N16" s="561"/>
      <c r="O16" s="561"/>
      <c r="P16" s="564"/>
    </row>
    <row r="17" spans="1:20" s="24" customFormat="1">
      <c r="A17" s="318">
        <f t="shared" ref="A17:A33" si="0">_xlfn.RANK.EQ(I17,I$17:I$33)</f>
        <v>1</v>
      </c>
      <c r="B17" s="319" t="s">
        <v>209</v>
      </c>
      <c r="C17" s="280"/>
      <c r="D17" s="276">
        <v>1999</v>
      </c>
      <c r="E17" s="106" t="s">
        <v>4</v>
      </c>
      <c r="F17" s="106" t="s">
        <v>46</v>
      </c>
      <c r="G17" s="120"/>
      <c r="H17" s="264">
        <v>72.849999999999994</v>
      </c>
      <c r="I17" s="106">
        <v>72</v>
      </c>
      <c r="J17" s="106"/>
      <c r="K17" s="106"/>
      <c r="L17" s="108"/>
      <c r="M17" s="106">
        <f t="shared" ref="M17:M28" si="1">IF(A17=1,20,IF(A17=2,18,IF(A17=3,16,IF(A17&gt;19,0,19-A17))))</f>
        <v>20</v>
      </c>
      <c r="N17" s="110" t="str">
        <f t="shared" ref="N17:N28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150" t="s">
        <v>112</v>
      </c>
      <c r="P17" s="44"/>
      <c r="Q17" s="128"/>
      <c r="R17" s="128"/>
    </row>
    <row r="18" spans="1:20" s="24" customFormat="1">
      <c r="A18" s="155">
        <f t="shared" si="0"/>
        <v>2</v>
      </c>
      <c r="B18" s="319" t="s">
        <v>208</v>
      </c>
      <c r="C18" s="280"/>
      <c r="D18" s="108">
        <v>1998</v>
      </c>
      <c r="E18" s="106" t="s">
        <v>3</v>
      </c>
      <c r="F18" s="106" t="s">
        <v>184</v>
      </c>
      <c r="G18" s="120" t="s">
        <v>86</v>
      </c>
      <c r="H18" s="264">
        <v>73</v>
      </c>
      <c r="I18" s="106">
        <v>71</v>
      </c>
      <c r="J18" s="106"/>
      <c r="K18" s="106"/>
      <c r="L18" s="108"/>
      <c r="M18" s="106">
        <f t="shared" si="1"/>
        <v>18</v>
      </c>
      <c r="N18" s="110" t="str">
        <f t="shared" si="2"/>
        <v>МС</v>
      </c>
      <c r="O18" s="150" t="s">
        <v>331</v>
      </c>
      <c r="P18" s="44"/>
      <c r="Q18" s="128"/>
      <c r="R18" s="129"/>
      <c r="S18" s="128"/>
      <c r="T18" s="128"/>
    </row>
    <row r="19" spans="1:20">
      <c r="A19" s="155">
        <f t="shared" si="0"/>
        <v>3</v>
      </c>
      <c r="B19" s="319" t="s">
        <v>330</v>
      </c>
      <c r="C19" s="280"/>
      <c r="D19" s="108">
        <v>1996</v>
      </c>
      <c r="E19" s="106">
        <v>1</v>
      </c>
      <c r="F19" s="106" t="s">
        <v>317</v>
      </c>
      <c r="G19" s="120"/>
      <c r="H19" s="264">
        <v>72.650000000000006</v>
      </c>
      <c r="I19" s="106">
        <v>62</v>
      </c>
      <c r="J19" s="106"/>
      <c r="K19" s="106"/>
      <c r="L19" s="108"/>
      <c r="M19" s="106">
        <f t="shared" si="1"/>
        <v>16</v>
      </c>
      <c r="N19" s="110" t="str">
        <f t="shared" si="2"/>
        <v>+МС</v>
      </c>
      <c r="O19" s="150" t="s">
        <v>332</v>
      </c>
      <c r="P19" s="44"/>
      <c r="Q19" s="128"/>
      <c r="R19" s="57"/>
      <c r="S19" s="50"/>
      <c r="T19" s="50"/>
    </row>
    <row r="20" spans="1:20" s="128" customFormat="1">
      <c r="A20" s="155">
        <f t="shared" si="0"/>
        <v>4</v>
      </c>
      <c r="B20" s="319" t="s">
        <v>212</v>
      </c>
      <c r="C20" s="280"/>
      <c r="D20" s="108">
        <v>2002</v>
      </c>
      <c r="E20" s="106" t="s">
        <v>3</v>
      </c>
      <c r="F20" s="106" t="s">
        <v>185</v>
      </c>
      <c r="G20" s="120" t="s">
        <v>86</v>
      </c>
      <c r="H20" s="264">
        <v>70.2</v>
      </c>
      <c r="I20" s="106">
        <v>61</v>
      </c>
      <c r="J20" s="106"/>
      <c r="K20" s="106"/>
      <c r="L20" s="108"/>
      <c r="M20" s="106">
        <f t="shared" si="1"/>
        <v>15</v>
      </c>
      <c r="N20" s="110" t="str">
        <f t="shared" si="2"/>
        <v>КМС</v>
      </c>
      <c r="O20" s="150" t="s">
        <v>304</v>
      </c>
      <c r="P20" s="44"/>
      <c r="R20" s="57"/>
      <c r="S20" s="50"/>
      <c r="T20" s="50"/>
    </row>
    <row r="21" spans="1:20" s="128" customFormat="1">
      <c r="A21" s="155">
        <f t="shared" si="0"/>
        <v>5</v>
      </c>
      <c r="B21" s="319" t="s">
        <v>302</v>
      </c>
      <c r="C21" s="280"/>
      <c r="D21" s="108">
        <v>1998</v>
      </c>
      <c r="E21" s="106" t="s">
        <v>303</v>
      </c>
      <c r="F21" s="106" t="s">
        <v>187</v>
      </c>
      <c r="G21" s="120"/>
      <c r="H21" s="264">
        <v>71.5</v>
      </c>
      <c r="I21" s="106">
        <v>56</v>
      </c>
      <c r="J21" s="106"/>
      <c r="K21" s="106"/>
      <c r="L21" s="108"/>
      <c r="M21" s="106">
        <f t="shared" si="1"/>
        <v>14</v>
      </c>
      <c r="N21" s="110" t="str">
        <f t="shared" si="2"/>
        <v>КМС</v>
      </c>
      <c r="O21" s="150" t="s">
        <v>493</v>
      </c>
      <c r="P21" s="44"/>
      <c r="R21" s="57"/>
      <c r="S21" s="50"/>
      <c r="T21" s="50"/>
    </row>
    <row r="22" spans="1:20" s="128" customFormat="1">
      <c r="A22" s="155">
        <f t="shared" si="0"/>
        <v>6</v>
      </c>
      <c r="B22" s="319" t="s">
        <v>213</v>
      </c>
      <c r="C22" s="280"/>
      <c r="D22" s="108">
        <v>1991</v>
      </c>
      <c r="E22" s="106" t="s">
        <v>4</v>
      </c>
      <c r="F22" s="106" t="s">
        <v>214</v>
      </c>
      <c r="G22" s="120" t="s">
        <v>215</v>
      </c>
      <c r="H22" s="264">
        <v>72.75</v>
      </c>
      <c r="I22" s="106">
        <v>55</v>
      </c>
      <c r="J22" s="106"/>
      <c r="K22" s="106"/>
      <c r="L22" s="108"/>
      <c r="M22" s="106">
        <f t="shared" si="1"/>
        <v>13</v>
      </c>
      <c r="N22" s="110" t="str">
        <f t="shared" si="2"/>
        <v>КМС</v>
      </c>
      <c r="O22" s="150" t="s">
        <v>306</v>
      </c>
      <c r="P22" s="44"/>
      <c r="R22" s="57"/>
      <c r="S22" s="50"/>
      <c r="T22" s="50"/>
    </row>
    <row r="23" spans="1:20" s="128" customFormat="1">
      <c r="A23" s="155">
        <f t="shared" si="0"/>
        <v>7</v>
      </c>
      <c r="B23" s="319" t="s">
        <v>216</v>
      </c>
      <c r="C23" s="280"/>
      <c r="D23" s="108">
        <v>2001</v>
      </c>
      <c r="E23" s="106" t="s">
        <v>5</v>
      </c>
      <c r="F23" s="106" t="s">
        <v>187</v>
      </c>
      <c r="G23" s="120" t="s">
        <v>403</v>
      </c>
      <c r="H23" s="264">
        <v>73</v>
      </c>
      <c r="I23" s="106">
        <v>52</v>
      </c>
      <c r="J23" s="106"/>
      <c r="K23" s="106"/>
      <c r="L23" s="108"/>
      <c r="M23" s="106">
        <f t="shared" si="1"/>
        <v>12</v>
      </c>
      <c r="N23" s="110" t="str">
        <f t="shared" si="2"/>
        <v>КМС</v>
      </c>
      <c r="O23" s="150" t="s">
        <v>101</v>
      </c>
      <c r="P23" s="44"/>
      <c r="R23" s="57"/>
      <c r="S23" s="50"/>
      <c r="T23" s="50"/>
    </row>
    <row r="24" spans="1:20" s="128" customFormat="1">
      <c r="A24" s="155">
        <f t="shared" si="0"/>
        <v>8</v>
      </c>
      <c r="B24" s="319" t="s">
        <v>210</v>
      </c>
      <c r="C24" s="280"/>
      <c r="D24" s="108">
        <v>1991</v>
      </c>
      <c r="E24" s="106" t="s">
        <v>3</v>
      </c>
      <c r="F24" s="106" t="s">
        <v>171</v>
      </c>
      <c r="G24" s="120" t="s">
        <v>72</v>
      </c>
      <c r="H24" s="264">
        <v>72.400000000000006</v>
      </c>
      <c r="I24" s="106">
        <v>45</v>
      </c>
      <c r="J24" s="106"/>
      <c r="K24" s="106"/>
      <c r="L24" s="108"/>
      <c r="M24" s="106">
        <f t="shared" si="1"/>
        <v>11</v>
      </c>
      <c r="N24" s="110" t="str">
        <f t="shared" si="2"/>
        <v>-</v>
      </c>
      <c r="O24" s="150" t="s">
        <v>333</v>
      </c>
      <c r="P24" s="44"/>
      <c r="R24" s="57"/>
      <c r="S24" s="50"/>
      <c r="T24" s="50"/>
    </row>
    <row r="25" spans="1:20" s="128" customFormat="1">
      <c r="A25" s="155">
        <f t="shared" si="0"/>
        <v>9</v>
      </c>
      <c r="B25" s="319" t="s">
        <v>217</v>
      </c>
      <c r="C25" s="280"/>
      <c r="D25" s="108">
        <v>2001</v>
      </c>
      <c r="E25" s="106" t="s">
        <v>5</v>
      </c>
      <c r="F25" s="106" t="s">
        <v>187</v>
      </c>
      <c r="G25" s="120"/>
      <c r="H25" s="264">
        <v>72.599999999999994</v>
      </c>
      <c r="I25" s="106">
        <v>43</v>
      </c>
      <c r="J25" s="106"/>
      <c r="K25" s="106"/>
      <c r="L25" s="108"/>
      <c r="M25" s="106">
        <f t="shared" si="1"/>
        <v>10</v>
      </c>
      <c r="N25" s="110" t="str">
        <f t="shared" si="2"/>
        <v>-</v>
      </c>
      <c r="O25" s="150" t="s">
        <v>101</v>
      </c>
      <c r="P25" s="44"/>
      <c r="R25" s="57"/>
      <c r="S25" s="50"/>
      <c r="T25" s="50"/>
    </row>
    <row r="26" spans="1:20" s="128" customFormat="1">
      <c r="A26" s="155">
        <f t="shared" si="0"/>
        <v>10</v>
      </c>
      <c r="B26" s="319" t="s">
        <v>218</v>
      </c>
      <c r="C26" s="280"/>
      <c r="D26" s="108">
        <v>1999</v>
      </c>
      <c r="E26" s="106" t="s">
        <v>5</v>
      </c>
      <c r="F26" s="106" t="s">
        <v>185</v>
      </c>
      <c r="G26" s="120" t="s">
        <v>86</v>
      </c>
      <c r="H26" s="264">
        <v>72.45</v>
      </c>
      <c r="I26" s="106">
        <v>36</v>
      </c>
      <c r="J26" s="106"/>
      <c r="K26" s="106"/>
      <c r="L26" s="108"/>
      <c r="M26" s="106">
        <f t="shared" si="1"/>
        <v>9</v>
      </c>
      <c r="N26" s="110" t="str">
        <f t="shared" si="2"/>
        <v>-</v>
      </c>
      <c r="O26" s="150" t="s">
        <v>374</v>
      </c>
      <c r="P26" s="44"/>
      <c r="R26" s="57"/>
      <c r="S26" s="50"/>
      <c r="T26" s="50"/>
    </row>
    <row r="27" spans="1:20" s="128" customFormat="1">
      <c r="A27" s="155">
        <f t="shared" si="0"/>
        <v>11</v>
      </c>
      <c r="B27" s="319" t="s">
        <v>329</v>
      </c>
      <c r="C27" s="280"/>
      <c r="D27" s="108">
        <v>1999</v>
      </c>
      <c r="E27" s="106" t="s">
        <v>3</v>
      </c>
      <c r="F27" s="106" t="s">
        <v>308</v>
      </c>
      <c r="G27" s="120"/>
      <c r="H27" s="264">
        <v>73</v>
      </c>
      <c r="I27" s="106">
        <v>35</v>
      </c>
      <c r="J27" s="106"/>
      <c r="K27" s="106"/>
      <c r="L27" s="108"/>
      <c r="M27" s="106">
        <f t="shared" si="1"/>
        <v>8</v>
      </c>
      <c r="N27" s="110" t="str">
        <f t="shared" si="2"/>
        <v>-</v>
      </c>
      <c r="O27" s="150" t="s">
        <v>75</v>
      </c>
      <c r="P27" s="44"/>
      <c r="R27" s="57"/>
      <c r="S27" s="50"/>
      <c r="T27" s="50"/>
    </row>
    <row r="28" spans="1:20" s="128" customFormat="1">
      <c r="A28" s="155">
        <f t="shared" si="0"/>
        <v>12</v>
      </c>
      <c r="B28" s="319" t="s">
        <v>211</v>
      </c>
      <c r="C28" s="280"/>
      <c r="D28" s="108">
        <v>2002</v>
      </c>
      <c r="E28" s="106" t="s">
        <v>4</v>
      </c>
      <c r="F28" s="106" t="s">
        <v>185</v>
      </c>
      <c r="G28" s="120" t="s">
        <v>86</v>
      </c>
      <c r="H28" s="264">
        <v>73</v>
      </c>
      <c r="I28" s="106">
        <v>32</v>
      </c>
      <c r="J28" s="106"/>
      <c r="K28" s="106"/>
      <c r="L28" s="108"/>
      <c r="M28" s="106">
        <f t="shared" si="1"/>
        <v>7</v>
      </c>
      <c r="N28" s="110" t="str">
        <f t="shared" si="2"/>
        <v>-</v>
      </c>
      <c r="O28" s="150" t="s">
        <v>304</v>
      </c>
      <c r="P28" s="44"/>
      <c r="R28" s="57"/>
      <c r="S28" s="50"/>
      <c r="T28" s="50"/>
    </row>
    <row r="29" spans="1:20" s="128" customFormat="1" hidden="1">
      <c r="A29" s="155" t="e">
        <f t="shared" si="0"/>
        <v>#N/A</v>
      </c>
      <c r="B29" s="319"/>
      <c r="C29" s="280"/>
      <c r="D29" s="108"/>
      <c r="E29" s="106"/>
      <c r="F29" s="106"/>
      <c r="G29" s="120"/>
      <c r="H29" s="264"/>
      <c r="I29" s="106"/>
      <c r="J29" s="106"/>
      <c r="K29" s="106"/>
      <c r="L29" s="108"/>
      <c r="M29" s="106" t="e">
        <f t="shared" ref="M29:M31" si="3">IF(A29=1,20,IF(A29=2,18,IF(A29=3,16,IF(A29&gt;19,0,19-A29))))</f>
        <v>#N/A</v>
      </c>
      <c r="N29" s="110" t="str">
        <f t="shared" ref="N29:N31" si="4">IF(AND(NOT(OR(E29="МСМК",E29="ЗМС")),I29&gt;=$N$10),"+МСМК",IF(AND(OR(E29="МСМК",E29="ЗМС"),I29&gt;=$N$10),"МСМК",IF(AND(NOT(OR(E29="МСМК",E29="МС",E29="ЗМС")),I29&gt;=$O$10),"+МС",IF(AND(OR(E29="МСМК",E29="МС",E29="ЗМС"),I29&gt;=$O$10),"МС",IF(AND(NOT(OR(E29="ЗМС",E29="МСМК",E29="МС",E29="КМС")),I29&gt;=$P$10),"+КМС",IF(AND(OR(E29="ЗМС",E29="МСМК",E29="МС",E29="КМС"),I29&gt;=$P$10),"КМС","-"))))))</f>
        <v>-</v>
      </c>
      <c r="O29" s="150"/>
      <c r="P29" s="44"/>
      <c r="R29" s="57"/>
      <c r="S29" s="50"/>
      <c r="T29" s="50"/>
    </row>
    <row r="30" spans="1:20" s="128" customFormat="1" hidden="1">
      <c r="A30" s="155" t="e">
        <f t="shared" si="0"/>
        <v>#N/A</v>
      </c>
      <c r="B30" s="319"/>
      <c r="C30" s="280"/>
      <c r="D30" s="108"/>
      <c r="E30" s="106"/>
      <c r="F30" s="106"/>
      <c r="G30" s="120"/>
      <c r="H30" s="264"/>
      <c r="I30" s="106"/>
      <c r="J30" s="106"/>
      <c r="K30" s="106"/>
      <c r="L30" s="108"/>
      <c r="M30" s="106" t="e">
        <f t="shared" si="3"/>
        <v>#N/A</v>
      </c>
      <c r="N30" s="110" t="str">
        <f t="shared" si="4"/>
        <v>-</v>
      </c>
      <c r="O30" s="150"/>
      <c r="P30" s="44"/>
      <c r="R30" s="57"/>
      <c r="S30" s="50"/>
      <c r="T30" s="50"/>
    </row>
    <row r="31" spans="1:20" hidden="1">
      <c r="A31" s="155" t="e">
        <f t="shared" si="0"/>
        <v>#N/A</v>
      </c>
      <c r="B31" s="319"/>
      <c r="C31" s="280"/>
      <c r="D31" s="108"/>
      <c r="E31" s="106"/>
      <c r="F31" s="106"/>
      <c r="G31" s="120"/>
      <c r="H31" s="264"/>
      <c r="I31" s="106"/>
      <c r="J31" s="106"/>
      <c r="K31" s="106"/>
      <c r="L31" s="108"/>
      <c r="M31" s="106" t="e">
        <f t="shared" si="3"/>
        <v>#N/A</v>
      </c>
      <c r="N31" s="110" t="str">
        <f t="shared" si="4"/>
        <v>-</v>
      </c>
      <c r="O31" s="150"/>
      <c r="P31" s="44"/>
      <c r="Q31" s="128"/>
      <c r="R31" s="128"/>
    </row>
    <row r="32" spans="1:20" hidden="1">
      <c r="A32" s="155" t="e">
        <f t="shared" si="0"/>
        <v>#N/A</v>
      </c>
      <c r="B32" s="319"/>
      <c r="C32" s="280"/>
      <c r="D32" s="108"/>
      <c r="E32" s="106"/>
      <c r="F32" s="106"/>
      <c r="G32" s="215"/>
      <c r="H32" s="264"/>
      <c r="I32" s="106"/>
      <c r="J32" s="106"/>
      <c r="K32" s="106"/>
      <c r="L32" s="108"/>
      <c r="M32" s="106" t="e">
        <f t="shared" ref="M32:M33" si="5">IF(A32=1,20,IF(A32=2,18,IF(A32=3,16,IF(A32&gt;19,0,19-A32))))</f>
        <v>#N/A</v>
      </c>
      <c r="N32" s="110" t="str">
        <f>IF(AND(NOT(OR(E32="МСМК",E32="ЗМС")),I32&gt;=$N$10),"+МСМК",IF(AND(OR(E32="МСМК",E32="ЗМС"),I32&gt;=$N$10),"МСМК",IF(AND(NOT(OR(E32="МСМК",E32="МС",E32="ЗМС")),I32&gt;=$O$10),"+МС",IF(AND(OR(E32="МСМК",E32="МС",E32="ЗМС"),I32&gt;=$O$10),"МС",IF(AND(NOT(OR(E32="ЗМС",E32="МСМК",E32="МС",E32="КМС")),I32&gt;=$P$10),"+КМС",IF(AND(OR(E32="ЗМС",E32="МСМК",E32="МС",E32="КМС"),I32&gt;=$P$10),"КМС","-"))))))</f>
        <v>-</v>
      </c>
      <c r="O32" s="141"/>
      <c r="P32" s="82"/>
      <c r="Q32" s="128"/>
      <c r="R32" s="35"/>
    </row>
    <row r="33" spans="1:18" s="128" customFormat="1" hidden="1">
      <c r="A33" s="155" t="e">
        <f t="shared" si="0"/>
        <v>#N/A</v>
      </c>
      <c r="B33" s="319"/>
      <c r="C33" s="280"/>
      <c r="D33" s="110"/>
      <c r="E33" s="110"/>
      <c r="F33" s="106"/>
      <c r="G33" s="106"/>
      <c r="H33" s="307"/>
      <c r="I33" s="43"/>
      <c r="J33" s="43"/>
      <c r="K33" s="106"/>
      <c r="L33" s="108"/>
      <c r="M33" s="106" t="e">
        <f t="shared" si="5"/>
        <v>#N/A</v>
      </c>
      <c r="N33" s="110" t="str">
        <f>IF(AND(NOT(OR(E33="МСМК",E33="ЗМС")),I33&gt;=$N$10),"+МСМК",IF(AND(OR(E33="МСМК",E33="ЗМС"),I33&gt;=$N$10),"МСМК",IF(AND(NOT(OR(E33="МСМК",E33="МС",E33="ЗМС")),I33&gt;=$O$10),"+МС",IF(AND(OR(E33="МСМК",E33="МС",E33="ЗМС"),I33&gt;=$O$10),"МС",IF(AND(NOT(OR(E33="ЗМС",E33="МСМК",E33="МС",E33="КМС")),I33&gt;=$P$10),"+КМС",IF(AND(OR(E33="ЗМС",E33="МСМК",E33="МС",E33="КМС"),I33&gt;=$P$10),"КМС","-"))))))</f>
        <v>-</v>
      </c>
      <c r="O33" s="83"/>
      <c r="P33" s="95"/>
      <c r="R33" s="129"/>
    </row>
    <row r="34" spans="1:18" s="128" customFormat="1">
      <c r="H34" s="129"/>
      <c r="I34" s="129"/>
      <c r="J34" s="129"/>
      <c r="K34" s="129"/>
      <c r="L34" s="129"/>
      <c r="M34" s="129"/>
      <c r="N34" s="129"/>
      <c r="O34" s="129"/>
      <c r="P34" s="129"/>
    </row>
    <row r="35" spans="1:18" s="128" customFormat="1">
      <c r="A35" s="265" t="s">
        <v>16</v>
      </c>
      <c r="B35" s="129"/>
      <c r="C35" s="129"/>
      <c r="D35" s="266" t="s">
        <v>163</v>
      </c>
      <c r="F35" s="6"/>
      <c r="G35" s="265" t="s">
        <v>164</v>
      </c>
      <c r="I35" s="129"/>
      <c r="J35" s="129"/>
      <c r="K35" s="129"/>
      <c r="M35" s="392" t="s">
        <v>165</v>
      </c>
    </row>
    <row r="36" spans="1:18" s="128" customFormat="1" ht="4.5" customHeight="1">
      <c r="A36" s="265"/>
      <c r="B36" s="129"/>
      <c r="C36" s="129"/>
      <c r="D36" s="266"/>
      <c r="F36" s="6"/>
      <c r="G36" s="265"/>
      <c r="I36" s="129"/>
      <c r="J36" s="129"/>
      <c r="K36" s="129"/>
      <c r="M36" s="392"/>
    </row>
    <row r="37" spans="1:18" s="128" customFormat="1">
      <c r="A37" s="265" t="s">
        <v>17</v>
      </c>
      <c r="B37" s="129"/>
      <c r="C37" s="129"/>
      <c r="D37" s="5" t="s">
        <v>166</v>
      </c>
      <c r="E37" s="129"/>
      <c r="F37" s="129"/>
      <c r="G37" s="265" t="s">
        <v>167</v>
      </c>
      <c r="I37" s="129"/>
      <c r="J37" s="129"/>
      <c r="K37" s="129"/>
      <c r="M37" s="392" t="s">
        <v>168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8">
      <sortCondition ref="A15:A16"/>
    </sortState>
  </autoFilter>
  <sortState ref="A18:T24">
    <sortCondition ref="I18:I24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R40"/>
  <sheetViews>
    <sheetView view="pageBreakPreview" topLeftCell="A9" zoomScaleNormal="70" zoomScaleSheetLayoutView="100" workbookViewId="0">
      <selection activeCell="N7" sqref="N7:P7"/>
    </sheetView>
  </sheetViews>
  <sheetFormatPr defaultColWidth="9.140625" defaultRowHeight="12.75"/>
  <cols>
    <col min="1" max="1" width="6.85546875" style="23" customWidth="1"/>
    <col min="2" max="2" width="9.140625" style="23"/>
    <col min="3" max="3" width="14.28515625" style="23" customWidth="1"/>
    <col min="4" max="4" width="9.42578125" style="23" customWidth="1"/>
    <col min="5" max="5" width="7.42578125" style="23" customWidth="1"/>
    <col min="6" max="6" width="22.28515625" style="23" customWidth="1"/>
    <col min="7" max="7" width="27.42578125" style="23" customWidth="1"/>
    <col min="8" max="8" width="7.28515625" style="23" customWidth="1"/>
    <col min="9" max="9" width="10" style="23" customWidth="1"/>
    <col min="10" max="10" width="7.7109375" style="23" hidden="1" customWidth="1"/>
    <col min="11" max="11" width="7.42578125" style="23" hidden="1" customWidth="1"/>
    <col min="12" max="12" width="12" style="23" hidden="1" customWidth="1"/>
    <col min="13" max="13" width="7" style="23" customWidth="1"/>
    <col min="14" max="14" width="11.28515625" style="23" customWidth="1"/>
    <col min="15" max="15" width="14.42578125" style="23" customWidth="1"/>
    <col min="16" max="16" width="16.85546875" style="23" customWidth="1"/>
    <col min="17" max="16384" width="9.140625" style="23"/>
  </cols>
  <sheetData>
    <row r="1" spans="1:18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4"/>
    </row>
    <row r="2" spans="1:18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4"/>
    </row>
    <row r="3" spans="1:18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20"/>
      <c r="R3" s="254"/>
    </row>
    <row r="4" spans="1:18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4"/>
      <c r="R4" s="255"/>
    </row>
    <row r="5" spans="1:18" s="128" customFormat="1" ht="9" customHeight="1"/>
    <row r="6" spans="1:18" s="128" customFormat="1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7" t="s">
        <v>540</v>
      </c>
      <c r="O6" s="577"/>
      <c r="P6" s="577"/>
    </row>
    <row r="7" spans="1:18" s="128" customFormat="1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6" t="s">
        <v>20</v>
      </c>
      <c r="O7" s="566"/>
      <c r="P7" s="566"/>
    </row>
    <row r="8" spans="1:18" s="128" customFormat="1" ht="15">
      <c r="A8" s="569" t="s">
        <v>34</v>
      </c>
      <c r="B8" s="569"/>
      <c r="C8" s="569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2"/>
      <c r="N8" s="569" t="s">
        <v>2</v>
      </c>
      <c r="O8" s="569"/>
      <c r="P8" s="569"/>
    </row>
    <row r="9" spans="1:18" s="128" customFormat="1" ht="15.75">
      <c r="A9" s="568">
        <v>92</v>
      </c>
      <c r="B9" s="568"/>
      <c r="C9" s="568"/>
      <c r="D9" s="573" t="s">
        <v>175</v>
      </c>
      <c r="E9" s="574"/>
      <c r="F9" s="574"/>
      <c r="G9" s="574"/>
      <c r="H9" s="574"/>
      <c r="I9" s="574"/>
      <c r="J9" s="574"/>
      <c r="K9" s="574"/>
      <c r="L9" s="574"/>
      <c r="M9" s="575"/>
      <c r="N9" s="268" t="s">
        <v>3</v>
      </c>
      <c r="O9" s="268" t="s">
        <v>4</v>
      </c>
      <c r="P9" s="268" t="s">
        <v>5</v>
      </c>
    </row>
    <row r="10" spans="1:18" s="128" customFormat="1" ht="15">
      <c r="A10" s="568"/>
      <c r="B10" s="568"/>
      <c r="C10" s="568"/>
      <c r="D10" s="556" t="s">
        <v>125</v>
      </c>
      <c r="E10" s="556"/>
      <c r="F10" s="556"/>
      <c r="G10" s="556"/>
      <c r="H10" s="556"/>
      <c r="I10" s="556"/>
      <c r="J10" s="556"/>
      <c r="K10" s="556"/>
      <c r="L10" s="556"/>
      <c r="M10" s="556"/>
      <c r="N10" s="181">
        <v>82</v>
      </c>
      <c r="O10" s="273">
        <v>69</v>
      </c>
      <c r="P10" s="274">
        <v>55</v>
      </c>
    </row>
    <row r="11" spans="1:18" s="10" customFormat="1">
      <c r="A11" s="62"/>
      <c r="B11" s="62"/>
      <c r="C11" s="62"/>
      <c r="N11" s="62"/>
      <c r="O11" s="62"/>
      <c r="P11" s="62"/>
    </row>
    <row r="12" spans="1:18" s="128" customFormat="1">
      <c r="A12" s="260" t="s">
        <v>60</v>
      </c>
      <c r="B12" s="258"/>
      <c r="C12" s="258"/>
      <c r="D12" s="377">
        <v>172</v>
      </c>
      <c r="E12" s="267"/>
      <c r="F12" s="267"/>
      <c r="G12" s="267"/>
      <c r="H12" s="267"/>
      <c r="I12" s="267"/>
      <c r="J12" s="267"/>
      <c r="K12" s="267"/>
      <c r="L12" s="267"/>
      <c r="M12" s="267"/>
      <c r="N12" s="62"/>
      <c r="O12" s="62"/>
      <c r="P12" s="62"/>
    </row>
    <row r="13" spans="1:18" s="128" customFormat="1">
      <c r="A13" s="261" t="s">
        <v>61</v>
      </c>
      <c r="B13" s="262"/>
      <c r="C13" s="259"/>
      <c r="D13" s="378">
        <v>30</v>
      </c>
      <c r="E13" s="267"/>
      <c r="F13" s="267"/>
      <c r="G13" s="267"/>
      <c r="H13" s="267"/>
      <c r="I13" s="267"/>
      <c r="J13" s="267"/>
      <c r="K13" s="267"/>
      <c r="L13" s="267"/>
      <c r="M13" s="267"/>
      <c r="N13" s="62"/>
      <c r="O13" s="62"/>
      <c r="P13" s="62"/>
    </row>
    <row r="14" spans="1:18" s="128" customFormat="1"/>
    <row r="15" spans="1:18" ht="11.25" customHeight="1">
      <c r="A15" s="557" t="s">
        <v>6</v>
      </c>
      <c r="B15" s="557" t="s">
        <v>117</v>
      </c>
      <c r="C15" s="557"/>
      <c r="D15" s="560" t="s">
        <v>7</v>
      </c>
      <c r="E15" s="560" t="s">
        <v>8</v>
      </c>
      <c r="F15" s="560" t="s">
        <v>9</v>
      </c>
      <c r="G15" s="560" t="s">
        <v>10</v>
      </c>
      <c r="H15" s="560" t="s">
        <v>11</v>
      </c>
      <c r="I15" s="560" t="s">
        <v>12</v>
      </c>
      <c r="J15" s="565" t="s">
        <v>19</v>
      </c>
      <c r="K15" s="565"/>
      <c r="L15" s="560" t="s">
        <v>22</v>
      </c>
      <c r="M15" s="560" t="s">
        <v>13</v>
      </c>
      <c r="N15" s="560" t="s">
        <v>14</v>
      </c>
      <c r="O15" s="560" t="s">
        <v>15</v>
      </c>
      <c r="P15" s="563"/>
    </row>
    <row r="16" spans="1:18">
      <c r="A16" s="579"/>
      <c r="B16" s="579"/>
      <c r="C16" s="579"/>
      <c r="D16" s="562"/>
      <c r="E16" s="562"/>
      <c r="F16" s="562"/>
      <c r="G16" s="562"/>
      <c r="H16" s="562"/>
      <c r="I16" s="562"/>
      <c r="J16" s="103" t="s">
        <v>21</v>
      </c>
      <c r="K16" s="103" t="s">
        <v>23</v>
      </c>
      <c r="L16" s="562"/>
      <c r="M16" s="562"/>
      <c r="N16" s="562"/>
      <c r="O16" s="562"/>
      <c r="P16" s="580"/>
    </row>
    <row r="17" spans="1:18" s="24" customFormat="1">
      <c r="A17" s="318">
        <f t="shared" ref="A17:A36" si="0">_xlfn.RANK.EQ(I17,I$17:I$36)</f>
        <v>1</v>
      </c>
      <c r="B17" s="300" t="s">
        <v>316</v>
      </c>
      <c r="C17" s="320"/>
      <c r="D17" s="276">
        <v>1995</v>
      </c>
      <c r="E17" s="405" t="s">
        <v>3</v>
      </c>
      <c r="F17" s="216" t="s">
        <v>317</v>
      </c>
      <c r="G17" s="404"/>
      <c r="H17" s="384">
        <v>84.95</v>
      </c>
      <c r="I17" s="385">
        <v>83</v>
      </c>
      <c r="J17" s="385"/>
      <c r="K17" s="403"/>
      <c r="L17" s="159"/>
      <c r="M17" s="403">
        <f>IF(A17=1,20,IF(A17=2,18,IF(A17=3,16,IF(A17&gt;19,0,19-A17))))</f>
        <v>20</v>
      </c>
      <c r="N17" s="386" t="str">
        <f t="shared" ref="N17:N29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89" t="s">
        <v>321</v>
      </c>
      <c r="P17" s="219"/>
    </row>
    <row r="18" spans="1:18" s="53" customFormat="1">
      <c r="A18" s="155">
        <f t="shared" si="0"/>
        <v>2</v>
      </c>
      <c r="B18" s="300" t="s">
        <v>73</v>
      </c>
      <c r="C18" s="320"/>
      <c r="D18" s="108">
        <v>1992</v>
      </c>
      <c r="E18" s="405" t="s">
        <v>3</v>
      </c>
      <c r="F18" s="429" t="s">
        <v>184</v>
      </c>
      <c r="G18" s="121" t="s">
        <v>86</v>
      </c>
      <c r="H18" s="304">
        <v>82.35</v>
      </c>
      <c r="I18" s="42">
        <v>80</v>
      </c>
      <c r="J18" s="42"/>
      <c r="K18" s="27"/>
      <c r="L18" s="7"/>
      <c r="M18" s="27">
        <f>IF(A18=1,20,IF(A18=2,18,IF(A18=3,16,IF(A18&gt;19,0,19-A18))))</f>
        <v>18</v>
      </c>
      <c r="N18" s="103" t="str">
        <f t="shared" si="1"/>
        <v>МС</v>
      </c>
      <c r="O18" s="89" t="s">
        <v>496</v>
      </c>
      <c r="P18" s="219"/>
      <c r="Q18" s="24"/>
    </row>
    <row r="19" spans="1:18">
      <c r="A19" s="155">
        <f t="shared" si="0"/>
        <v>3</v>
      </c>
      <c r="B19" s="300" t="s">
        <v>221</v>
      </c>
      <c r="C19" s="320"/>
      <c r="D19" s="108">
        <v>2002</v>
      </c>
      <c r="E19" s="103" t="s">
        <v>4</v>
      </c>
      <c r="F19" s="28" t="s">
        <v>185</v>
      </c>
      <c r="G19" s="121" t="s">
        <v>94</v>
      </c>
      <c r="H19" s="305">
        <v>84.2</v>
      </c>
      <c r="I19" s="27">
        <v>67</v>
      </c>
      <c r="J19" s="27"/>
      <c r="K19" s="27"/>
      <c r="L19" s="7"/>
      <c r="M19" s="27">
        <f>IF(A19=1,20,IF(A19=2,18,IF(A19=3,16,IF(A19&gt;19,0,19-A19))))</f>
        <v>16</v>
      </c>
      <c r="N19" s="103" t="str">
        <f t="shared" si="1"/>
        <v>КМС</v>
      </c>
      <c r="O19" s="141" t="s">
        <v>319</v>
      </c>
      <c r="P19" s="44"/>
      <c r="Q19" s="24"/>
      <c r="R19" s="57"/>
    </row>
    <row r="20" spans="1:18">
      <c r="A20" s="155">
        <f t="shared" si="0"/>
        <v>4</v>
      </c>
      <c r="B20" s="300" t="s">
        <v>223</v>
      </c>
      <c r="C20" s="320"/>
      <c r="D20" s="108">
        <v>2003</v>
      </c>
      <c r="E20" s="405" t="s">
        <v>5</v>
      </c>
      <c r="F20" s="110" t="s">
        <v>494</v>
      </c>
      <c r="G20" s="430" t="s">
        <v>172</v>
      </c>
      <c r="H20" s="303">
        <v>80.25</v>
      </c>
      <c r="I20" s="42">
        <v>63</v>
      </c>
      <c r="J20" s="42"/>
      <c r="K20" s="27"/>
      <c r="L20" s="7"/>
      <c r="M20" s="27" t="s">
        <v>404</v>
      </c>
      <c r="N20" s="103" t="str">
        <f t="shared" si="1"/>
        <v>КМС</v>
      </c>
      <c r="O20" s="123" t="s">
        <v>310</v>
      </c>
      <c r="P20" s="219"/>
      <c r="Q20" s="24"/>
      <c r="R20" s="46"/>
    </row>
    <row r="21" spans="1:18">
      <c r="A21" s="155">
        <f t="shared" si="0"/>
        <v>5</v>
      </c>
      <c r="B21" s="300" t="s">
        <v>225</v>
      </c>
      <c r="C21" s="320"/>
      <c r="D21" s="19">
        <v>1991</v>
      </c>
      <c r="E21" s="405" t="s">
        <v>4</v>
      </c>
      <c r="F21" s="110" t="s">
        <v>373</v>
      </c>
      <c r="G21" s="121"/>
      <c r="H21" s="303">
        <v>76.400000000000006</v>
      </c>
      <c r="I21" s="42">
        <v>57</v>
      </c>
      <c r="J21" s="42"/>
      <c r="K21" s="27"/>
      <c r="L21" s="7"/>
      <c r="M21" s="27">
        <f>IF(A21=1,20,IF(A21=2,18,IF(A21=3,16,IF(A21&gt;19,0,19-A21))))</f>
        <v>14</v>
      </c>
      <c r="N21" s="103" t="str">
        <f t="shared" si="1"/>
        <v>КМС</v>
      </c>
      <c r="O21" s="92" t="s">
        <v>322</v>
      </c>
      <c r="P21" s="85"/>
      <c r="Q21" s="24"/>
      <c r="R21" s="46"/>
    </row>
    <row r="22" spans="1:18" s="128" customFormat="1">
      <c r="A22" s="155">
        <f t="shared" si="0"/>
        <v>6</v>
      </c>
      <c r="B22" s="300" t="s">
        <v>228</v>
      </c>
      <c r="C22" s="320"/>
      <c r="D22" s="19">
        <v>1989</v>
      </c>
      <c r="E22" s="405" t="s">
        <v>4</v>
      </c>
      <c r="F22" s="110" t="s">
        <v>184</v>
      </c>
      <c r="G22" s="121" t="s">
        <v>86</v>
      </c>
      <c r="H22" s="303">
        <v>81.099999999999994</v>
      </c>
      <c r="I22" s="42">
        <v>56</v>
      </c>
      <c r="J22" s="42"/>
      <c r="K22" s="27"/>
      <c r="L22" s="7"/>
      <c r="M22" s="27">
        <f>IF(A22=1,20,IF(A22=2,18,IF(A22=3,16,IF(A22&gt;19,0,19-A22))))</f>
        <v>13</v>
      </c>
      <c r="N22" s="103" t="str">
        <f t="shared" si="1"/>
        <v>КМС</v>
      </c>
      <c r="O22" s="92" t="s">
        <v>313</v>
      </c>
      <c r="P22" s="85"/>
      <c r="Q22" s="24"/>
      <c r="R22" s="129"/>
    </row>
    <row r="23" spans="1:18" s="128" customFormat="1">
      <c r="A23" s="155">
        <f t="shared" si="0"/>
        <v>7</v>
      </c>
      <c r="B23" s="300" t="s">
        <v>307</v>
      </c>
      <c r="C23" s="320"/>
      <c r="D23" s="19">
        <v>2003</v>
      </c>
      <c r="E23" s="405" t="s">
        <v>5</v>
      </c>
      <c r="F23" s="110" t="s">
        <v>308</v>
      </c>
      <c r="G23" s="121"/>
      <c r="H23" s="303">
        <v>80</v>
      </c>
      <c r="I23" s="42">
        <v>51</v>
      </c>
      <c r="J23" s="42"/>
      <c r="K23" s="27"/>
      <c r="L23" s="7"/>
      <c r="M23" s="27">
        <f>IF(A23=1,20,IF(A23=2,18,IF(A23=3,16,IF(A23&gt;19,0,19-A23))))</f>
        <v>12</v>
      </c>
      <c r="N23" s="103" t="str">
        <f t="shared" si="1"/>
        <v>-</v>
      </c>
      <c r="O23" s="92" t="s">
        <v>314</v>
      </c>
      <c r="P23" s="85"/>
      <c r="Q23" s="24"/>
      <c r="R23" s="129"/>
    </row>
    <row r="24" spans="1:18" s="128" customFormat="1">
      <c r="A24" s="155">
        <f t="shared" si="0"/>
        <v>8</v>
      </c>
      <c r="B24" s="300" t="s">
        <v>309</v>
      </c>
      <c r="C24" s="320"/>
      <c r="D24" s="212">
        <v>1990</v>
      </c>
      <c r="E24" s="428" t="s">
        <v>5</v>
      </c>
      <c r="F24" s="49" t="s">
        <v>308</v>
      </c>
      <c r="G24" s="121"/>
      <c r="H24" s="431">
        <v>79.7</v>
      </c>
      <c r="I24" s="432">
        <v>45</v>
      </c>
      <c r="J24" s="432"/>
      <c r="K24" s="433"/>
      <c r="L24" s="434"/>
      <c r="M24" s="27">
        <f>IF(A24=1,20,IF(A24=2,18,IF(A24=3,16,IF(A24&gt;19,0,19-A24))))</f>
        <v>11</v>
      </c>
      <c r="N24" s="103" t="str">
        <f t="shared" si="1"/>
        <v>-</v>
      </c>
      <c r="O24" s="92" t="s">
        <v>315</v>
      </c>
      <c r="P24" s="93"/>
      <c r="Q24" s="24"/>
      <c r="R24" s="129"/>
    </row>
    <row r="25" spans="1:18" s="128" customFormat="1">
      <c r="A25" s="155">
        <f t="shared" si="0"/>
        <v>9</v>
      </c>
      <c r="B25" s="300" t="s">
        <v>222</v>
      </c>
      <c r="C25" s="320"/>
      <c r="D25" s="427">
        <v>1996</v>
      </c>
      <c r="E25" s="405" t="s">
        <v>4</v>
      </c>
      <c r="F25" s="106" t="s">
        <v>185</v>
      </c>
      <c r="G25" s="121" t="s">
        <v>92</v>
      </c>
      <c r="H25" s="303">
        <v>80.099999999999994</v>
      </c>
      <c r="I25" s="42">
        <v>40</v>
      </c>
      <c r="J25" s="42"/>
      <c r="K25" s="27"/>
      <c r="L25" s="7"/>
      <c r="M25" s="27">
        <f>IF(A25=1,20,IF(A25=2,18,IF(A25=3,16,IF(A25&gt;19,0,19-A25))))</f>
        <v>10</v>
      </c>
      <c r="N25" s="103" t="str">
        <f t="shared" si="1"/>
        <v>-</v>
      </c>
      <c r="O25" s="92" t="s">
        <v>294</v>
      </c>
      <c r="P25" s="85"/>
      <c r="Q25" s="24"/>
      <c r="R25" s="129"/>
    </row>
    <row r="26" spans="1:18" s="50" customFormat="1">
      <c r="A26" s="155">
        <f t="shared" si="0"/>
        <v>10</v>
      </c>
      <c r="B26" s="300" t="s">
        <v>224</v>
      </c>
      <c r="C26" s="320"/>
      <c r="D26" s="19">
        <v>2003</v>
      </c>
      <c r="E26" s="405" t="s">
        <v>5</v>
      </c>
      <c r="F26" s="110" t="s">
        <v>494</v>
      </c>
      <c r="G26" s="121" t="s">
        <v>172</v>
      </c>
      <c r="H26" s="303">
        <v>83.4</v>
      </c>
      <c r="I26" s="42">
        <v>37</v>
      </c>
      <c r="J26" s="42"/>
      <c r="K26" s="27"/>
      <c r="L26" s="7"/>
      <c r="M26" s="27" t="s">
        <v>404</v>
      </c>
      <c r="N26" s="103" t="str">
        <f t="shared" si="1"/>
        <v>-</v>
      </c>
      <c r="O26" s="92" t="s">
        <v>310</v>
      </c>
      <c r="P26" s="85"/>
      <c r="Q26" s="24"/>
      <c r="R26" s="129"/>
    </row>
    <row r="27" spans="1:18" s="100" customFormat="1">
      <c r="A27" s="155">
        <f t="shared" si="0"/>
        <v>11</v>
      </c>
      <c r="B27" s="300" t="s">
        <v>229</v>
      </c>
      <c r="C27" s="320"/>
      <c r="D27" s="19">
        <v>2003</v>
      </c>
      <c r="E27" s="405" t="s">
        <v>5</v>
      </c>
      <c r="F27" s="110" t="s">
        <v>495</v>
      </c>
      <c r="G27" s="121" t="s">
        <v>193</v>
      </c>
      <c r="H27" s="303">
        <v>76.8</v>
      </c>
      <c r="I27" s="42">
        <v>33</v>
      </c>
      <c r="J27" s="42"/>
      <c r="K27" s="27"/>
      <c r="L27" s="7"/>
      <c r="M27" s="27">
        <f>IF(A27=1,20,IF(A27=2,18,IF(A27=3,16,IF(A27&gt;19,0,19-A27))))</f>
        <v>8</v>
      </c>
      <c r="N27" s="103" t="str">
        <f t="shared" si="1"/>
        <v>-</v>
      </c>
      <c r="O27" s="92" t="s">
        <v>85</v>
      </c>
      <c r="P27" s="85"/>
      <c r="Q27" s="24"/>
      <c r="R27" s="101"/>
    </row>
    <row r="28" spans="1:18" s="100" customFormat="1">
      <c r="A28" s="155">
        <f t="shared" si="0"/>
        <v>12</v>
      </c>
      <c r="B28" s="300" t="s">
        <v>219</v>
      </c>
      <c r="C28" s="320"/>
      <c r="D28" s="110">
        <v>1999</v>
      </c>
      <c r="E28" s="110" t="s">
        <v>5</v>
      </c>
      <c r="F28" s="106" t="s">
        <v>171</v>
      </c>
      <c r="G28" s="387" t="s">
        <v>71</v>
      </c>
      <c r="H28" s="307">
        <v>77.849999999999994</v>
      </c>
      <c r="I28" s="43">
        <v>23</v>
      </c>
      <c r="J28" s="43"/>
      <c r="K28" s="106"/>
      <c r="L28" s="108"/>
      <c r="M28" s="17">
        <f>IF(A28=1,20,IF(A28=2,18,IF(A28=3,16,IF(A28&gt;19,0,19-A28))))</f>
        <v>7</v>
      </c>
      <c r="N28" s="17" t="str">
        <f t="shared" si="1"/>
        <v>-</v>
      </c>
      <c r="O28" s="244" t="s">
        <v>70</v>
      </c>
      <c r="P28" s="95"/>
      <c r="Q28" s="24"/>
      <c r="R28" s="101"/>
    </row>
    <row r="29" spans="1:18" s="100" customFormat="1">
      <c r="A29" s="379">
        <f t="shared" si="0"/>
        <v>13</v>
      </c>
      <c r="B29" s="380" t="s">
        <v>220</v>
      </c>
      <c r="C29" s="169"/>
      <c r="D29" s="119">
        <v>1997</v>
      </c>
      <c r="E29" s="119" t="s">
        <v>3</v>
      </c>
      <c r="F29" s="28" t="s">
        <v>185</v>
      </c>
      <c r="G29" s="412" t="s">
        <v>92</v>
      </c>
      <c r="H29" s="381">
        <v>83</v>
      </c>
      <c r="I29" s="28">
        <v>13</v>
      </c>
      <c r="J29" s="382"/>
      <c r="K29" s="28"/>
      <c r="L29" s="19"/>
      <c r="M29" s="393">
        <f>IF(A29=1,20,IF(A29=2,18,IF(A29=3,16,IF(A29&gt;19,0,19-A29))))</f>
        <v>6</v>
      </c>
      <c r="N29" s="393" t="str">
        <f t="shared" si="1"/>
        <v>-</v>
      </c>
      <c r="O29" s="435" t="s">
        <v>318</v>
      </c>
      <c r="P29" s="248"/>
      <c r="Q29" s="24"/>
      <c r="R29" s="101"/>
    </row>
    <row r="30" spans="1:18" s="100" customFormat="1" hidden="1">
      <c r="A30" s="379" t="e">
        <f t="shared" si="0"/>
        <v>#N/A</v>
      </c>
      <c r="B30" s="380"/>
      <c r="C30" s="169"/>
      <c r="D30" s="119"/>
      <c r="E30" s="28"/>
      <c r="F30" s="28"/>
      <c r="G30" s="28"/>
      <c r="H30" s="409"/>
      <c r="I30" s="28"/>
      <c r="J30" s="28"/>
      <c r="K30" s="28"/>
      <c r="L30" s="19"/>
      <c r="M30" s="15" t="e">
        <f t="shared" ref="M30:M36" si="2">IF(A30=1,20,IF(A30=2,18,IF(A30=3,16,IF(A30&gt;19,0,19-A30))))</f>
        <v>#N/A</v>
      </c>
      <c r="N30" s="383" t="str">
        <f t="shared" ref="N30:N36" si="3">IF(AND(NOT(OR(E30="МСМК",E30="ЗМС")),I30&gt;=$N$10),"+МСМК",IF(AND(OR(E30="МСМК",E30="ЗМС"),I30&gt;=$N$10),"МСМК",IF(AND(NOT(OR(E30="МСМК",E30="МС",E30="ЗМС")),I30&gt;=$O$10),"+МС",IF(AND(OR(E30="МСМК",E30="МС",E30="ЗМС"),I30&gt;=$O$10),"МС",IF(AND(NOT(OR(E30="ЗМС",E30="МСМК",E30="МС",E30="КМС")),I30&gt;=$P$10),"+КМС",IF(AND(OR(E30="ЗМС",E30="МСМК",E30="МС",E30="КМС"),I30&gt;=$P$10),"КМС","-"))))))</f>
        <v>-</v>
      </c>
      <c r="O30" s="410"/>
      <c r="P30" s="411"/>
      <c r="Q30" s="24"/>
      <c r="R30" s="101"/>
    </row>
    <row r="31" spans="1:18" s="100" customFormat="1" hidden="1">
      <c r="A31" s="155" t="e">
        <f t="shared" si="0"/>
        <v>#N/A</v>
      </c>
      <c r="B31" s="300"/>
      <c r="C31" s="320"/>
      <c r="D31" s="55"/>
      <c r="E31" s="55"/>
      <c r="F31" s="49"/>
      <c r="G31" s="49"/>
      <c r="H31" s="308"/>
      <c r="I31" s="58"/>
      <c r="J31" s="58"/>
      <c r="K31" s="49"/>
      <c r="L31" s="52">
        <v>152</v>
      </c>
      <c r="M31" s="27" t="e">
        <f t="shared" si="2"/>
        <v>#N/A</v>
      </c>
      <c r="N31" s="103" t="str">
        <f t="shared" si="3"/>
        <v>-</v>
      </c>
      <c r="O31" s="92"/>
      <c r="P31" s="130"/>
      <c r="Q31" s="24"/>
      <c r="R31" s="101"/>
    </row>
    <row r="32" spans="1:18" s="100" customFormat="1" hidden="1">
      <c r="A32" s="155" t="e">
        <f t="shared" si="0"/>
        <v>#N/A</v>
      </c>
      <c r="B32" s="300"/>
      <c r="C32" s="320"/>
      <c r="D32" s="52"/>
      <c r="E32" s="49"/>
      <c r="F32" s="49"/>
      <c r="G32" s="253"/>
      <c r="H32" s="308"/>
      <c r="I32" s="49"/>
      <c r="J32" s="49"/>
      <c r="K32" s="49"/>
      <c r="L32" s="52"/>
      <c r="M32" s="27" t="e">
        <f t="shared" si="2"/>
        <v>#N/A</v>
      </c>
      <c r="N32" s="103" t="str">
        <f t="shared" si="3"/>
        <v>-</v>
      </c>
      <c r="O32" s="218"/>
      <c r="P32" s="162"/>
      <c r="Q32" s="24"/>
      <c r="R32" s="101"/>
    </row>
    <row r="33" spans="1:18" hidden="1">
      <c r="A33" s="155" t="e">
        <f t="shared" si="0"/>
        <v>#N/A</v>
      </c>
      <c r="B33" s="300"/>
      <c r="C33" s="320"/>
      <c r="D33" s="108"/>
      <c r="E33" s="106"/>
      <c r="F33" s="106"/>
      <c r="G33" s="145"/>
      <c r="H33" s="264"/>
      <c r="I33" s="106"/>
      <c r="J33" s="106"/>
      <c r="K33" s="106"/>
      <c r="L33" s="108"/>
      <c r="M33" s="27" t="e">
        <f t="shared" si="2"/>
        <v>#N/A</v>
      </c>
      <c r="N33" s="103" t="str">
        <f t="shared" si="3"/>
        <v>-</v>
      </c>
      <c r="O33" s="116"/>
      <c r="P33" s="82"/>
      <c r="Q33" s="24"/>
      <c r="R33" s="35"/>
    </row>
    <row r="34" spans="1:18" hidden="1">
      <c r="A34" s="155" t="e">
        <f t="shared" si="0"/>
        <v>#N/A</v>
      </c>
      <c r="B34" s="131"/>
      <c r="C34" s="134"/>
      <c r="D34" s="52"/>
      <c r="E34" s="49"/>
      <c r="F34" s="49"/>
      <c r="G34" s="253"/>
      <c r="H34" s="308"/>
      <c r="I34" s="49"/>
      <c r="J34" s="49"/>
      <c r="K34" s="49"/>
      <c r="L34" s="52"/>
      <c r="M34" s="27" t="e">
        <f t="shared" si="2"/>
        <v>#N/A</v>
      </c>
      <c r="N34" s="103" t="str">
        <f t="shared" si="3"/>
        <v>-</v>
      </c>
      <c r="O34" s="217"/>
      <c r="P34" s="91"/>
      <c r="Q34" s="24"/>
      <c r="R34" s="46"/>
    </row>
    <row r="35" spans="1:18" s="128" customFormat="1" hidden="1">
      <c r="A35" s="155" t="e">
        <f t="shared" si="0"/>
        <v>#N/A</v>
      </c>
      <c r="B35" s="138"/>
      <c r="C35" s="139"/>
      <c r="D35" s="108"/>
      <c r="E35" s="106"/>
      <c r="F35" s="106"/>
      <c r="G35" s="120"/>
      <c r="H35" s="107"/>
      <c r="I35" s="106"/>
      <c r="J35" s="106"/>
      <c r="K35" s="106"/>
      <c r="L35" s="108"/>
      <c r="M35" s="27" t="e">
        <f t="shared" si="2"/>
        <v>#N/A</v>
      </c>
      <c r="N35" s="103" t="str">
        <f t="shared" si="3"/>
        <v>-</v>
      </c>
      <c r="O35" s="81"/>
      <c r="P35" s="45"/>
      <c r="Q35" s="24"/>
      <c r="R35" s="129"/>
    </row>
    <row r="36" spans="1:18" s="128" customFormat="1" hidden="1">
      <c r="A36" s="155" t="e">
        <f t="shared" si="0"/>
        <v>#N/A</v>
      </c>
      <c r="B36" s="151"/>
      <c r="C36" s="137"/>
      <c r="D36" s="55"/>
      <c r="E36" s="55"/>
      <c r="F36" s="49"/>
      <c r="G36" s="49"/>
      <c r="H36" s="54"/>
      <c r="I36" s="58"/>
      <c r="J36" s="58"/>
      <c r="K36" s="49"/>
      <c r="L36" s="52">
        <v>152</v>
      </c>
      <c r="M36" s="121" t="e">
        <f t="shared" si="2"/>
        <v>#N/A</v>
      </c>
      <c r="N36" s="106" t="str">
        <f t="shared" si="3"/>
        <v>-</v>
      </c>
      <c r="O36" s="152"/>
      <c r="P36" s="220"/>
      <c r="Q36" s="24"/>
      <c r="R36" s="129"/>
    </row>
    <row r="37" spans="1:18" s="128" customFormat="1">
      <c r="H37" s="129"/>
      <c r="I37" s="129"/>
      <c r="J37" s="129"/>
      <c r="K37" s="129"/>
      <c r="L37" s="129"/>
      <c r="M37" s="129"/>
      <c r="N37" s="129"/>
      <c r="O37" s="129"/>
      <c r="P37" s="129"/>
    </row>
    <row r="38" spans="1:18" s="128" customFormat="1">
      <c r="A38" s="265" t="s">
        <v>16</v>
      </c>
      <c r="B38" s="129"/>
      <c r="C38" s="129"/>
      <c r="D38" s="266" t="s">
        <v>163</v>
      </c>
      <c r="F38" s="6"/>
      <c r="G38" s="265" t="s">
        <v>164</v>
      </c>
      <c r="I38" s="129"/>
      <c r="J38" s="129"/>
      <c r="K38" s="129"/>
      <c r="M38" s="392" t="s">
        <v>165</v>
      </c>
    </row>
    <row r="39" spans="1:18" s="128" customFormat="1" ht="4.5" customHeight="1">
      <c r="A39" s="265"/>
      <c r="B39" s="129"/>
      <c r="C39" s="129"/>
      <c r="D39" s="266"/>
      <c r="F39" s="6"/>
      <c r="G39" s="265"/>
      <c r="I39" s="129"/>
      <c r="J39" s="129"/>
      <c r="K39" s="129"/>
      <c r="M39" s="392"/>
    </row>
    <row r="40" spans="1:18" s="128" customFormat="1">
      <c r="A40" s="265" t="s">
        <v>17</v>
      </c>
      <c r="B40" s="129"/>
      <c r="C40" s="129"/>
      <c r="D40" s="5" t="s">
        <v>166</v>
      </c>
      <c r="E40" s="129"/>
      <c r="F40" s="129"/>
      <c r="G40" s="265" t="s">
        <v>167</v>
      </c>
      <c r="I40" s="129"/>
      <c r="J40" s="129"/>
      <c r="K40" s="129"/>
      <c r="M40" s="392" t="s">
        <v>168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9">
      <sortCondition ref="A15:A16"/>
    </sortState>
  </autoFilter>
  <sortState ref="A18:R42">
    <sortCondition ref="I18:I42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86" firstPageNumber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R41"/>
  <sheetViews>
    <sheetView view="pageBreakPreview" topLeftCell="A4" zoomScaleNormal="70" zoomScaleSheetLayoutView="100" workbookViewId="0">
      <selection activeCell="N7" sqref="N7:P7"/>
    </sheetView>
  </sheetViews>
  <sheetFormatPr defaultColWidth="9.140625" defaultRowHeight="12.75"/>
  <cols>
    <col min="1" max="1" width="6.85546875" style="23" customWidth="1"/>
    <col min="2" max="2" width="9.140625" style="23"/>
    <col min="3" max="3" width="13.140625" style="23" customWidth="1"/>
    <col min="4" max="4" width="9.42578125" style="23" customWidth="1"/>
    <col min="5" max="5" width="7.42578125" style="23" customWidth="1"/>
    <col min="6" max="6" width="31.7109375" style="23" customWidth="1"/>
    <col min="7" max="7" width="13.28515625" style="23" customWidth="1"/>
    <col min="8" max="8" width="8.85546875" style="23" customWidth="1"/>
    <col min="9" max="9" width="12.140625" style="23" customWidth="1"/>
    <col min="10" max="10" width="7.7109375" style="23" hidden="1" customWidth="1"/>
    <col min="11" max="11" width="7.42578125" style="23" hidden="1" customWidth="1"/>
    <col min="12" max="12" width="12" style="23" hidden="1" customWidth="1"/>
    <col min="13" max="13" width="7" style="23" customWidth="1"/>
    <col min="14" max="14" width="11.28515625" style="23" customWidth="1"/>
    <col min="15" max="15" width="12.28515625" style="23" customWidth="1"/>
    <col min="16" max="16" width="13.85546875" style="23" customWidth="1"/>
    <col min="17" max="16384" width="9.140625" style="23"/>
  </cols>
  <sheetData>
    <row r="1" spans="1:18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4"/>
    </row>
    <row r="2" spans="1:18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4"/>
    </row>
    <row r="3" spans="1:18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20"/>
      <c r="R3" s="254"/>
    </row>
    <row r="4" spans="1:18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4"/>
      <c r="R4" s="255"/>
    </row>
    <row r="5" spans="1:18" s="128" customFormat="1" ht="9" customHeight="1"/>
    <row r="6" spans="1:18" s="128" customFormat="1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7" t="s">
        <v>540</v>
      </c>
      <c r="O6" s="577"/>
      <c r="P6" s="577"/>
    </row>
    <row r="7" spans="1:18" s="128" customFormat="1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6" t="s">
        <v>20</v>
      </c>
      <c r="O7" s="566"/>
      <c r="P7" s="566"/>
    </row>
    <row r="8" spans="1:18" s="128" customFormat="1" ht="15">
      <c r="A8" s="569" t="s">
        <v>34</v>
      </c>
      <c r="B8" s="569"/>
      <c r="C8" s="569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2"/>
      <c r="N8" s="569" t="s">
        <v>2</v>
      </c>
      <c r="O8" s="569"/>
      <c r="P8" s="569"/>
    </row>
    <row r="9" spans="1:18" s="128" customFormat="1" ht="15.75">
      <c r="A9" s="568">
        <v>95</v>
      </c>
      <c r="B9" s="568"/>
      <c r="C9" s="568"/>
      <c r="D9" s="573" t="s">
        <v>175</v>
      </c>
      <c r="E9" s="574"/>
      <c r="F9" s="574"/>
      <c r="G9" s="574"/>
      <c r="H9" s="574"/>
      <c r="I9" s="574"/>
      <c r="J9" s="574"/>
      <c r="K9" s="574"/>
      <c r="L9" s="574"/>
      <c r="M9" s="575"/>
      <c r="N9" s="268" t="s">
        <v>3</v>
      </c>
      <c r="O9" s="268" t="s">
        <v>4</v>
      </c>
      <c r="P9" s="268" t="s">
        <v>5</v>
      </c>
    </row>
    <row r="10" spans="1:18" s="128" customFormat="1" ht="15">
      <c r="A10" s="568"/>
      <c r="B10" s="568"/>
      <c r="C10" s="568"/>
      <c r="D10" s="556" t="s">
        <v>121</v>
      </c>
      <c r="E10" s="556"/>
      <c r="F10" s="556"/>
      <c r="G10" s="556"/>
      <c r="H10" s="556"/>
      <c r="I10" s="556"/>
      <c r="J10" s="556"/>
      <c r="K10" s="556"/>
      <c r="L10" s="556"/>
      <c r="M10" s="556"/>
      <c r="N10" s="181">
        <v>88</v>
      </c>
      <c r="O10" s="273">
        <v>75</v>
      </c>
      <c r="P10" s="274">
        <v>58</v>
      </c>
    </row>
    <row r="11" spans="1:18" s="10" customFormat="1">
      <c r="A11" s="62"/>
      <c r="B11" s="62"/>
      <c r="C11" s="62"/>
      <c r="N11" s="62"/>
      <c r="O11" s="62"/>
      <c r="P11" s="62"/>
    </row>
    <row r="12" spans="1:18" s="128" customFormat="1">
      <c r="A12" s="260" t="s">
        <v>60</v>
      </c>
      <c r="B12" s="258"/>
      <c r="C12" s="258"/>
      <c r="D12" s="377">
        <v>172</v>
      </c>
      <c r="E12" s="267"/>
      <c r="F12" s="267"/>
      <c r="G12" s="267"/>
      <c r="H12" s="267"/>
      <c r="I12" s="267"/>
      <c r="J12" s="267"/>
      <c r="K12" s="267"/>
      <c r="L12" s="267"/>
      <c r="M12" s="267"/>
      <c r="N12" s="62"/>
      <c r="O12" s="62"/>
      <c r="P12" s="62"/>
    </row>
    <row r="13" spans="1:18" s="128" customFormat="1">
      <c r="A13" s="261" t="s">
        <v>61</v>
      </c>
      <c r="B13" s="262"/>
      <c r="C13" s="259"/>
      <c r="D13" s="378">
        <v>30</v>
      </c>
      <c r="E13" s="267"/>
      <c r="F13" s="267"/>
      <c r="G13" s="267"/>
      <c r="H13" s="267"/>
      <c r="I13" s="267"/>
      <c r="J13" s="267"/>
      <c r="K13" s="267"/>
      <c r="L13" s="267"/>
      <c r="M13" s="267"/>
      <c r="N13" s="62"/>
      <c r="O13" s="62"/>
      <c r="P13" s="62"/>
    </row>
    <row r="14" spans="1:18" s="128" customFormat="1"/>
    <row r="15" spans="1:18" s="128" customFormat="1" ht="11.25" customHeight="1">
      <c r="A15" s="581" t="s">
        <v>6</v>
      </c>
      <c r="B15" s="581" t="s">
        <v>117</v>
      </c>
      <c r="C15" s="583"/>
      <c r="D15" s="586" t="s">
        <v>7</v>
      </c>
      <c r="E15" s="588" t="s">
        <v>8</v>
      </c>
      <c r="F15" s="588" t="s">
        <v>9</v>
      </c>
      <c r="G15" s="588" t="s">
        <v>10</v>
      </c>
      <c r="H15" s="588" t="s">
        <v>11</v>
      </c>
      <c r="I15" s="588" t="s">
        <v>12</v>
      </c>
      <c r="J15" s="594" t="s">
        <v>19</v>
      </c>
      <c r="K15" s="595"/>
      <c r="L15" s="588" t="s">
        <v>22</v>
      </c>
      <c r="M15" s="588" t="s">
        <v>13</v>
      </c>
      <c r="N15" s="588" t="s">
        <v>14</v>
      </c>
      <c r="O15" s="590" t="s">
        <v>15</v>
      </c>
      <c r="P15" s="591"/>
      <c r="R15" s="23"/>
    </row>
    <row r="16" spans="1:18" s="128" customFormat="1">
      <c r="A16" s="582"/>
      <c r="B16" s="584"/>
      <c r="C16" s="585"/>
      <c r="D16" s="587"/>
      <c r="E16" s="589"/>
      <c r="F16" s="589"/>
      <c r="G16" s="589"/>
      <c r="H16" s="589"/>
      <c r="I16" s="589"/>
      <c r="J16" s="103" t="s">
        <v>21</v>
      </c>
      <c r="K16" s="103" t="s">
        <v>23</v>
      </c>
      <c r="L16" s="589"/>
      <c r="M16" s="589"/>
      <c r="N16" s="589"/>
      <c r="O16" s="592"/>
      <c r="P16" s="593"/>
    </row>
    <row r="17" spans="1:18" s="53" customFormat="1">
      <c r="A17" s="291">
        <f t="shared" ref="A17:A23" si="0">_xlfn.RANK.EQ(I17,I$17:I$37)</f>
        <v>1</v>
      </c>
      <c r="B17" s="300" t="s">
        <v>68</v>
      </c>
      <c r="C17" s="320"/>
      <c r="D17" s="276">
        <v>1989</v>
      </c>
      <c r="E17" s="106" t="s">
        <v>4</v>
      </c>
      <c r="F17" s="110" t="s">
        <v>323</v>
      </c>
      <c r="G17" s="37"/>
      <c r="H17" s="307">
        <v>115.55</v>
      </c>
      <c r="I17" s="43">
        <v>85</v>
      </c>
      <c r="J17" s="43"/>
      <c r="K17" s="106"/>
      <c r="L17" s="108"/>
      <c r="M17" s="43">
        <f t="shared" ref="M17:M23" si="1">IF(A17=1,20,IF(A17=2,18,IF(A17=3,16,IF(A17&gt;19,0,19-A17))))</f>
        <v>20</v>
      </c>
      <c r="N17" s="110" t="str">
        <f t="shared" ref="N17:N23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157" t="s">
        <v>325</v>
      </c>
      <c r="P17" s="219"/>
      <c r="Q17" s="128"/>
      <c r="R17" s="128"/>
    </row>
    <row r="18" spans="1:18" s="24" customFormat="1">
      <c r="A18" s="156">
        <f t="shared" si="0"/>
        <v>2</v>
      </c>
      <c r="B18" s="300" t="s">
        <v>232</v>
      </c>
      <c r="C18" s="320"/>
      <c r="D18" s="108">
        <v>1990</v>
      </c>
      <c r="E18" s="120" t="s">
        <v>4</v>
      </c>
      <c r="F18" s="106" t="s">
        <v>187</v>
      </c>
      <c r="G18" s="37"/>
      <c r="H18" s="264">
        <v>87.7</v>
      </c>
      <c r="I18" s="106">
        <v>70</v>
      </c>
      <c r="J18" s="106"/>
      <c r="K18" s="106"/>
      <c r="L18" s="108"/>
      <c r="M18" s="43">
        <f t="shared" si="1"/>
        <v>18</v>
      </c>
      <c r="N18" s="110" t="str">
        <f t="shared" si="2"/>
        <v>КМС</v>
      </c>
      <c r="O18" s="221" t="s">
        <v>313</v>
      </c>
      <c r="P18" s="44"/>
      <c r="Q18" s="128"/>
      <c r="R18" s="129"/>
    </row>
    <row r="19" spans="1:18" s="100" customFormat="1">
      <c r="A19" s="156">
        <f t="shared" si="0"/>
        <v>3</v>
      </c>
      <c r="B19" s="300" t="s">
        <v>233</v>
      </c>
      <c r="C19" s="320"/>
      <c r="D19" s="25">
        <v>1988</v>
      </c>
      <c r="E19" s="106" t="s">
        <v>4</v>
      </c>
      <c r="F19" s="106" t="s">
        <v>184</v>
      </c>
      <c r="G19" s="37" t="s">
        <v>86</v>
      </c>
      <c r="H19" s="264">
        <v>90.1</v>
      </c>
      <c r="I19" s="106">
        <v>68</v>
      </c>
      <c r="J19" s="106"/>
      <c r="K19" s="106"/>
      <c r="L19" s="108"/>
      <c r="M19" s="43">
        <f t="shared" si="1"/>
        <v>16</v>
      </c>
      <c r="N19" s="110" t="str">
        <f t="shared" si="2"/>
        <v>КМС</v>
      </c>
      <c r="O19" s="124" t="s">
        <v>326</v>
      </c>
      <c r="P19" s="82"/>
      <c r="Q19" s="128"/>
      <c r="R19" s="101"/>
    </row>
    <row r="20" spans="1:18" s="100" customFormat="1">
      <c r="A20" s="156">
        <v>4</v>
      </c>
      <c r="B20" s="300" t="s">
        <v>231</v>
      </c>
      <c r="C20" s="320"/>
      <c r="D20" s="110">
        <v>1999</v>
      </c>
      <c r="E20" s="106" t="s">
        <v>4</v>
      </c>
      <c r="F20" s="106" t="s">
        <v>187</v>
      </c>
      <c r="G20" s="37"/>
      <c r="H20" s="264">
        <v>103.8</v>
      </c>
      <c r="I20" s="106">
        <v>68</v>
      </c>
      <c r="J20" s="106"/>
      <c r="K20" s="106"/>
      <c r="L20" s="108">
        <v>200</v>
      </c>
      <c r="M20" s="43">
        <f t="shared" si="1"/>
        <v>15</v>
      </c>
      <c r="N20" s="110" t="str">
        <f t="shared" si="2"/>
        <v>КМС</v>
      </c>
      <c r="O20" s="112" t="s">
        <v>100</v>
      </c>
      <c r="P20" s="82"/>
      <c r="Q20" s="128"/>
      <c r="R20" s="101"/>
    </row>
    <row r="21" spans="1:18" s="128" customFormat="1">
      <c r="A21" s="156">
        <f t="shared" si="0"/>
        <v>5</v>
      </c>
      <c r="B21" s="300" t="s">
        <v>234</v>
      </c>
      <c r="C21" s="320"/>
      <c r="D21" s="25">
        <v>1989</v>
      </c>
      <c r="E21" s="106">
        <v>1</v>
      </c>
      <c r="F21" s="106" t="s">
        <v>46</v>
      </c>
      <c r="G21" s="37"/>
      <c r="H21" s="264">
        <v>113.3</v>
      </c>
      <c r="I21" s="106">
        <v>58</v>
      </c>
      <c r="J21" s="106"/>
      <c r="K21" s="106"/>
      <c r="L21" s="108"/>
      <c r="M21" s="43">
        <f t="shared" si="1"/>
        <v>14</v>
      </c>
      <c r="N21" s="110" t="str">
        <f t="shared" si="2"/>
        <v>+КМС</v>
      </c>
      <c r="O21" s="124" t="s">
        <v>525</v>
      </c>
      <c r="P21" s="82"/>
      <c r="R21" s="129"/>
    </row>
    <row r="22" spans="1:18" s="128" customFormat="1">
      <c r="A22" s="156">
        <f t="shared" si="0"/>
        <v>6</v>
      </c>
      <c r="B22" s="300" t="s">
        <v>226</v>
      </c>
      <c r="C22" s="320"/>
      <c r="D22" s="25">
        <v>1981</v>
      </c>
      <c r="E22" s="106" t="s">
        <v>5</v>
      </c>
      <c r="F22" s="106" t="s">
        <v>227</v>
      </c>
      <c r="G22" s="106"/>
      <c r="H22" s="264">
        <v>88.15</v>
      </c>
      <c r="I22" s="106">
        <v>43</v>
      </c>
      <c r="J22" s="106"/>
      <c r="K22" s="106"/>
      <c r="L22" s="108"/>
      <c r="M22" s="43">
        <f t="shared" si="1"/>
        <v>13</v>
      </c>
      <c r="N22" s="110" t="str">
        <f t="shared" si="2"/>
        <v>-</v>
      </c>
      <c r="O22" s="124" t="s">
        <v>312</v>
      </c>
      <c r="P22" s="82"/>
      <c r="R22" s="129"/>
    </row>
    <row r="23" spans="1:18" s="128" customFormat="1">
      <c r="A23" s="156">
        <f t="shared" si="0"/>
        <v>7</v>
      </c>
      <c r="B23" s="300" t="s">
        <v>324</v>
      </c>
      <c r="C23" s="320"/>
      <c r="D23" s="25">
        <v>2003</v>
      </c>
      <c r="E23" s="106" t="s">
        <v>5</v>
      </c>
      <c r="F23" s="106" t="s">
        <v>308</v>
      </c>
      <c r="G23" s="37"/>
      <c r="H23" s="264">
        <v>103.35</v>
      </c>
      <c r="I23" s="106">
        <v>42</v>
      </c>
      <c r="J23" s="106"/>
      <c r="K23" s="106"/>
      <c r="L23" s="108"/>
      <c r="M23" s="43">
        <f t="shared" si="1"/>
        <v>12</v>
      </c>
      <c r="N23" s="110" t="str">
        <f t="shared" si="2"/>
        <v>-</v>
      </c>
      <c r="O23" s="81" t="s">
        <v>328</v>
      </c>
      <c r="P23" s="45"/>
      <c r="R23" s="129"/>
    </row>
    <row r="24" spans="1:18" s="128" customFormat="1" hidden="1">
      <c r="A24" s="156" t="e">
        <f t="shared" ref="A24:A28" si="3">_xlfn.RANK.EQ(I24,I$17:I$37)</f>
        <v>#N/A</v>
      </c>
      <c r="B24" s="300"/>
      <c r="C24" s="320"/>
      <c r="D24" s="25"/>
      <c r="E24" s="106"/>
      <c r="F24" s="106"/>
      <c r="G24" s="106"/>
      <c r="H24" s="264"/>
      <c r="I24" s="106"/>
      <c r="J24" s="106"/>
      <c r="K24" s="106"/>
      <c r="L24" s="108"/>
      <c r="M24" s="43" t="e">
        <f t="shared" ref="M24:M28" si="4">IF(A24=1,20,IF(A24=2,18,IF(A24=3,16,IF(A24&gt;19,0,19-A24))))</f>
        <v>#N/A</v>
      </c>
      <c r="N24" s="110" t="str">
        <f t="shared" ref="N24:N28" si="5">IF(AND(NOT(OR(E24="МСМК",E24="ЗМС")),I24&gt;=$N$10),"+МСМК",IF(AND(OR(E24="МСМК",E24="ЗМС"),I24&gt;=$N$10),"МСМК",IF(AND(NOT(OR(E24="МСМК",E24="МС",E24="ЗМС")),I24&gt;=$O$10),"+МС",IF(AND(OR(E24="МСМК",E24="МС",E24="ЗМС"),I24&gt;=$O$10),"МС",IF(AND(NOT(OR(E24="ЗМС",E24="МСМК",E24="МС",E24="КМС")),I24&gt;=$P$10),"+КМС",IF(AND(OR(E24="ЗМС",E24="МСМК",E24="МС",E24="КМС"),I24&gt;=$P$10),"КМС","-"))))))</f>
        <v>-</v>
      </c>
      <c r="O24" s="124"/>
      <c r="P24" s="82"/>
      <c r="R24" s="129"/>
    </row>
    <row r="25" spans="1:18" s="128" customFormat="1" hidden="1">
      <c r="A25" s="156" t="e">
        <f t="shared" si="3"/>
        <v>#N/A</v>
      </c>
      <c r="B25" s="300"/>
      <c r="C25" s="320"/>
      <c r="D25" s="25"/>
      <c r="E25" s="106"/>
      <c r="F25" s="106"/>
      <c r="G25" s="106"/>
      <c r="H25" s="264"/>
      <c r="I25" s="106"/>
      <c r="J25" s="106"/>
      <c r="K25" s="106"/>
      <c r="L25" s="108"/>
      <c r="M25" s="43" t="e">
        <f t="shared" si="4"/>
        <v>#N/A</v>
      </c>
      <c r="N25" s="110" t="str">
        <f t="shared" si="5"/>
        <v>-</v>
      </c>
      <c r="O25" s="124"/>
      <c r="P25" s="82"/>
      <c r="R25" s="129"/>
    </row>
    <row r="26" spans="1:18" s="128" customFormat="1" hidden="1">
      <c r="A26" s="156" t="e">
        <f t="shared" si="3"/>
        <v>#N/A</v>
      </c>
      <c r="B26" s="300"/>
      <c r="C26" s="320"/>
      <c r="D26" s="25"/>
      <c r="E26" s="106"/>
      <c r="F26" s="106"/>
      <c r="G26" s="106"/>
      <c r="H26" s="264"/>
      <c r="I26" s="106"/>
      <c r="J26" s="106"/>
      <c r="K26" s="106"/>
      <c r="L26" s="108"/>
      <c r="M26" s="43" t="e">
        <f t="shared" si="4"/>
        <v>#N/A</v>
      </c>
      <c r="N26" s="110" t="str">
        <f t="shared" si="5"/>
        <v>-</v>
      </c>
      <c r="O26" s="124"/>
      <c r="P26" s="82"/>
      <c r="R26" s="129"/>
    </row>
    <row r="27" spans="1:18" s="128" customFormat="1" hidden="1">
      <c r="A27" s="156" t="e">
        <f t="shared" si="3"/>
        <v>#N/A</v>
      </c>
      <c r="B27" s="300"/>
      <c r="C27" s="320"/>
      <c r="D27" s="25"/>
      <c r="E27" s="106"/>
      <c r="F27" s="106"/>
      <c r="G27" s="106"/>
      <c r="H27" s="264"/>
      <c r="I27" s="106"/>
      <c r="J27" s="106"/>
      <c r="K27" s="106"/>
      <c r="L27" s="108"/>
      <c r="M27" s="43" t="e">
        <f t="shared" si="4"/>
        <v>#N/A</v>
      </c>
      <c r="N27" s="110" t="str">
        <f t="shared" si="5"/>
        <v>-</v>
      </c>
      <c r="O27" s="124"/>
      <c r="P27" s="82"/>
      <c r="R27" s="129"/>
    </row>
    <row r="28" spans="1:18" s="128" customFormat="1" hidden="1">
      <c r="A28" s="156" t="e">
        <f t="shared" si="3"/>
        <v>#N/A</v>
      </c>
      <c r="B28" s="300"/>
      <c r="C28" s="320"/>
      <c r="D28" s="25"/>
      <c r="E28" s="106"/>
      <c r="F28" s="106"/>
      <c r="G28" s="106"/>
      <c r="H28" s="264"/>
      <c r="I28" s="106"/>
      <c r="J28" s="106"/>
      <c r="K28" s="106"/>
      <c r="L28" s="108"/>
      <c r="M28" s="43" t="e">
        <f t="shared" si="4"/>
        <v>#N/A</v>
      </c>
      <c r="N28" s="110" t="str">
        <f t="shared" si="5"/>
        <v>-</v>
      </c>
      <c r="O28" s="124"/>
      <c r="P28" s="82"/>
      <c r="R28" s="129"/>
    </row>
    <row r="29" spans="1:18" s="128" customFormat="1" hidden="1">
      <c r="A29" s="156" t="e">
        <f t="shared" ref="A29:A30" si="6">_xlfn.RANK.EQ(I29,I$17:I$37)</f>
        <v>#N/A</v>
      </c>
      <c r="B29" s="300"/>
      <c r="C29" s="320"/>
      <c r="D29" s="25"/>
      <c r="E29" s="106"/>
      <c r="F29" s="106"/>
      <c r="G29" s="106"/>
      <c r="H29" s="264"/>
      <c r="I29" s="106"/>
      <c r="J29" s="106"/>
      <c r="K29" s="106"/>
      <c r="L29" s="108"/>
      <c r="M29" s="43" t="e">
        <f t="shared" ref="M29:M30" si="7">IF(A29=1,20,IF(A29=2,18,IF(A29=3,16,IF(A29&gt;19,0,19-A29))))</f>
        <v>#N/A</v>
      </c>
      <c r="N29" s="110" t="str">
        <f t="shared" ref="N29:N30" si="8">IF(AND(NOT(OR(E29="МСМК",E29="ЗМС")),I29&gt;=$N$10),"+МСМК",IF(AND(OR(E29="МСМК",E29="ЗМС"),I29&gt;=$N$10),"МСМК",IF(AND(NOT(OR(E29="МСМК",E29="МС",E29="ЗМС")),I29&gt;=$O$10),"+МС",IF(AND(OR(E29="МСМК",E29="МС",E29="ЗМС"),I29&gt;=$O$10),"МС",IF(AND(NOT(OR(E29="ЗМС",E29="МСМК",E29="МС",E29="КМС")),I29&gt;=$P$10),"+КМС",IF(AND(OR(E29="ЗМС",E29="МСМК",E29="МС",E29="КМС"),I29&gt;=$P$10),"КМС","-"))))))</f>
        <v>-</v>
      </c>
      <c r="O29" s="124"/>
      <c r="P29" s="82"/>
      <c r="R29" s="129"/>
    </row>
    <row r="30" spans="1:18" s="100" customFormat="1" hidden="1">
      <c r="A30" s="156" t="e">
        <f t="shared" si="6"/>
        <v>#N/A</v>
      </c>
      <c r="B30" s="300"/>
      <c r="C30" s="320"/>
      <c r="D30" s="25"/>
      <c r="E30" s="106"/>
      <c r="F30" s="106"/>
      <c r="G30" s="106"/>
      <c r="H30" s="264"/>
      <c r="I30" s="106"/>
      <c r="J30" s="106"/>
      <c r="K30" s="106"/>
      <c r="L30" s="108"/>
      <c r="M30" s="43" t="e">
        <f t="shared" si="7"/>
        <v>#N/A</v>
      </c>
      <c r="N30" s="110" t="str">
        <f t="shared" si="8"/>
        <v>-</v>
      </c>
      <c r="O30" s="124"/>
      <c r="P30" s="82"/>
      <c r="Q30" s="128"/>
      <c r="R30" s="101"/>
    </row>
    <row r="31" spans="1:18" s="100" customFormat="1" hidden="1">
      <c r="A31" s="156" t="e">
        <f>_xlfn.RANK.EQ(I31,I$17:I$37)</f>
        <v>#N/A</v>
      </c>
      <c r="B31" s="300"/>
      <c r="C31" s="320"/>
      <c r="D31" s="52"/>
      <c r="E31" s="49"/>
      <c r="F31" s="122"/>
      <c r="G31" s="179"/>
      <c r="H31" s="308"/>
      <c r="I31" s="49"/>
      <c r="J31" s="49"/>
      <c r="K31" s="49"/>
      <c r="L31" s="52">
        <v>232.5</v>
      </c>
      <c r="M31" s="43" t="e">
        <f t="shared" ref="M31:M37" si="9">IF(A31=1,20,IF(A31=2,18,IF(A31=3,16,IF(A31&gt;19,0,19-A31))))</f>
        <v>#N/A</v>
      </c>
      <c r="N31" s="110" t="str">
        <f t="shared" ref="N31:N37" si="10">IF(AND(NOT(OR(E31="МСМК",E31="ЗМС")),I31&gt;=$N$10),"+МСМК",IF(AND(OR(E31="МСМК",E31="ЗМС"),I31&gt;=$N$10),"МСМК",IF(AND(NOT(OR(E31="МСМК",E31="МС",E31="ЗМС")),I31&gt;=$O$10),"+МС",IF(AND(OR(E31="МСМК",E31="МС",E31="ЗМС"),I31&gt;=$O$10),"МС",IF(AND(NOT(OR(E31="ЗМС",E31="МСМК",E31="МС",E31="КМС")),I31&gt;=$P$10),"+КМС",IF(AND(OR(E31="ЗМС",E31="МСМК",E31="МС",E31="КМС"),I31&gt;=$P$10),"КМС","-"))))))</f>
        <v>-</v>
      </c>
      <c r="O31" s="222"/>
      <c r="P31" s="91"/>
      <c r="Q31" s="128"/>
      <c r="R31" s="101"/>
    </row>
    <row r="32" spans="1:18" s="100" customFormat="1" hidden="1">
      <c r="A32" s="156" t="e">
        <f>_xlfn.RANK.EQ(I32,I$17:I$37)</f>
        <v>#N/A</v>
      </c>
      <c r="B32" s="300"/>
      <c r="C32" s="320"/>
      <c r="D32" s="110"/>
      <c r="E32" s="110"/>
      <c r="F32" s="106"/>
      <c r="G32" s="106"/>
      <c r="H32" s="264"/>
      <c r="I32" s="43"/>
      <c r="J32" s="43"/>
      <c r="K32" s="106"/>
      <c r="L32" s="108"/>
      <c r="M32" s="43" t="e">
        <f t="shared" si="9"/>
        <v>#N/A</v>
      </c>
      <c r="N32" s="110" t="str">
        <f t="shared" si="10"/>
        <v>-</v>
      </c>
      <c r="O32" s="81"/>
      <c r="P32" s="95"/>
      <c r="Q32" s="24"/>
      <c r="R32" s="24"/>
    </row>
    <row r="33" spans="1:18" s="100" customFormat="1" hidden="1">
      <c r="A33" s="156" t="e">
        <f>_xlfn.RANK.EQ(I33,I$17:I$37)</f>
        <v>#N/A</v>
      </c>
      <c r="B33" s="300"/>
      <c r="C33" s="320"/>
      <c r="D33" s="25"/>
      <c r="E33" s="106"/>
      <c r="F33" s="106"/>
      <c r="G33" s="145"/>
      <c r="H33" s="264"/>
      <c r="I33" s="106"/>
      <c r="J33" s="106"/>
      <c r="K33" s="106"/>
      <c r="L33" s="108"/>
      <c r="M33" s="43" t="e">
        <f t="shared" si="9"/>
        <v>#N/A</v>
      </c>
      <c r="N33" s="110" t="str">
        <f t="shared" si="10"/>
        <v>-</v>
      </c>
      <c r="O33" s="116"/>
      <c r="P33" s="45"/>
      <c r="Q33" s="24"/>
      <c r="R33" s="53"/>
    </row>
    <row r="34" spans="1:18" s="100" customFormat="1" hidden="1">
      <c r="A34" s="156" t="e">
        <f t="shared" ref="A34:A35" si="11">_xlfn.RANK.EQ(I34,I$17:I$37)</f>
        <v>#N/A</v>
      </c>
      <c r="B34" s="300"/>
      <c r="C34" s="320"/>
      <c r="D34" s="108"/>
      <c r="E34" s="106"/>
      <c r="F34" s="106"/>
      <c r="G34" s="26"/>
      <c r="H34" s="264"/>
      <c r="I34" s="106"/>
      <c r="J34" s="106"/>
      <c r="K34" s="106"/>
      <c r="L34" s="108"/>
      <c r="M34" s="43" t="e">
        <f t="shared" si="9"/>
        <v>#N/A</v>
      </c>
      <c r="N34" s="110" t="str">
        <f t="shared" si="10"/>
        <v>-</v>
      </c>
      <c r="O34" s="174"/>
      <c r="P34" s="113"/>
      <c r="Q34" s="24"/>
      <c r="R34" s="101"/>
    </row>
    <row r="35" spans="1:18" s="100" customFormat="1" hidden="1">
      <c r="A35" s="156" t="e">
        <f t="shared" si="11"/>
        <v>#N/A</v>
      </c>
      <c r="B35" s="133"/>
      <c r="C35" s="126"/>
      <c r="D35" s="110"/>
      <c r="E35" s="110"/>
      <c r="F35" s="106"/>
      <c r="G35" s="106"/>
      <c r="H35" s="307"/>
      <c r="I35" s="43"/>
      <c r="J35" s="43"/>
      <c r="K35" s="106"/>
      <c r="L35" s="108"/>
      <c r="M35" s="43" t="e">
        <f t="shared" si="9"/>
        <v>#N/A</v>
      </c>
      <c r="N35" s="110" t="str">
        <f t="shared" si="10"/>
        <v>-</v>
      </c>
      <c r="O35" s="175"/>
      <c r="P35" s="84"/>
      <c r="Q35" s="24"/>
      <c r="R35" s="101"/>
    </row>
    <row r="36" spans="1:18" hidden="1">
      <c r="A36" s="156" t="e">
        <f>_xlfn.RANK.EQ(I36,I$17:I$37)</f>
        <v>#N/A</v>
      </c>
      <c r="B36" s="138"/>
      <c r="C36" s="139"/>
      <c r="D36" s="108"/>
      <c r="E36" s="106"/>
      <c r="F36" s="106"/>
      <c r="G36" s="106"/>
      <c r="H36" s="107"/>
      <c r="I36" s="106"/>
      <c r="J36" s="106"/>
      <c r="K36" s="106"/>
      <c r="L36" s="108"/>
      <c r="M36" s="43" t="e">
        <f t="shared" si="9"/>
        <v>#N/A</v>
      </c>
      <c r="N36" s="110" t="str">
        <f t="shared" si="10"/>
        <v>-</v>
      </c>
      <c r="O36" s="83"/>
      <c r="P36" s="45"/>
      <c r="Q36" s="24"/>
    </row>
    <row r="37" spans="1:18" hidden="1">
      <c r="A37" s="156" t="e">
        <f>_xlfn.RANK.EQ(I37,I$17:I$37)</f>
        <v>#N/A</v>
      </c>
      <c r="B37" s="133"/>
      <c r="C37" s="133"/>
      <c r="D37" s="108"/>
      <c r="E37" s="106"/>
      <c r="F37" s="110"/>
      <c r="G37" s="98"/>
      <c r="H37" s="37"/>
      <c r="I37" s="43"/>
      <c r="J37" s="43"/>
      <c r="K37" s="106"/>
      <c r="L37" s="108"/>
      <c r="M37" s="43" t="e">
        <f t="shared" si="9"/>
        <v>#N/A</v>
      </c>
      <c r="N37" s="110" t="str">
        <f t="shared" si="10"/>
        <v>-</v>
      </c>
      <c r="O37" s="164"/>
      <c r="P37" s="219"/>
      <c r="Q37" s="24"/>
    </row>
    <row r="38" spans="1:18" s="128" customFormat="1">
      <c r="H38" s="129"/>
      <c r="I38" s="129"/>
      <c r="J38" s="129"/>
      <c r="K38" s="129"/>
      <c r="L38" s="129"/>
      <c r="M38" s="129"/>
      <c r="N38" s="129"/>
      <c r="O38" s="129"/>
      <c r="P38" s="129"/>
    </row>
    <row r="39" spans="1:18" s="128" customFormat="1">
      <c r="A39" s="265" t="s">
        <v>16</v>
      </c>
      <c r="B39" s="129"/>
      <c r="C39" s="129"/>
      <c r="D39" s="266" t="s">
        <v>163</v>
      </c>
      <c r="F39" s="6"/>
      <c r="G39" s="265" t="s">
        <v>164</v>
      </c>
      <c r="I39" s="129"/>
      <c r="J39" s="129"/>
      <c r="K39" s="129"/>
      <c r="M39" s="392" t="s">
        <v>165</v>
      </c>
    </row>
    <row r="40" spans="1:18" s="128" customFormat="1" ht="4.5" customHeight="1">
      <c r="A40" s="265"/>
      <c r="B40" s="129"/>
      <c r="C40" s="129"/>
      <c r="D40" s="266"/>
      <c r="F40" s="6"/>
      <c r="G40" s="265"/>
      <c r="I40" s="129"/>
      <c r="J40" s="129"/>
      <c r="K40" s="129"/>
      <c r="M40" s="392"/>
    </row>
    <row r="41" spans="1:18" s="128" customFormat="1">
      <c r="A41" s="265" t="s">
        <v>17</v>
      </c>
      <c r="B41" s="129"/>
      <c r="C41" s="129"/>
      <c r="D41" s="5" t="s">
        <v>166</v>
      </c>
      <c r="E41" s="129"/>
      <c r="F41" s="129"/>
      <c r="G41" s="265" t="s">
        <v>167</v>
      </c>
      <c r="I41" s="129"/>
      <c r="J41" s="129"/>
      <c r="K41" s="129"/>
      <c r="M41" s="392" t="s">
        <v>168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3">
      <sortCondition ref="A15:A16"/>
    </sortState>
  </autoFilter>
  <sortState ref="B19:P20">
    <sortCondition ref="H19:H20"/>
  </sortState>
  <mergeCells count="29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</mergeCells>
  <printOptions horizontalCentered="1"/>
  <pageMargins left="0.59055118110236227" right="0.19685039370078741" top="0.59055118110236227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5" tint="0.59999389629810485"/>
    <pageSetUpPr fitToPage="1"/>
  </sheetPr>
  <dimension ref="A1:R32"/>
  <sheetViews>
    <sheetView view="pageBreakPreview" zoomScaleSheetLayoutView="100" workbookViewId="0">
      <selection activeCell="N7" sqref="N7:P7"/>
    </sheetView>
  </sheetViews>
  <sheetFormatPr defaultColWidth="9.140625" defaultRowHeight="12.75"/>
  <cols>
    <col min="1" max="1" width="8.28515625" style="23" customWidth="1"/>
    <col min="2" max="2" width="9.140625" style="23"/>
    <col min="3" max="3" width="14.28515625" style="23" customWidth="1"/>
    <col min="4" max="4" width="9.42578125" style="23" customWidth="1"/>
    <col min="5" max="5" width="7.42578125" style="23" customWidth="1"/>
    <col min="6" max="6" width="24.140625" style="23" customWidth="1"/>
    <col min="7" max="7" width="21.42578125" style="23" customWidth="1"/>
    <col min="8" max="8" width="8.28515625" style="23" customWidth="1"/>
    <col min="9" max="9" width="14.7109375" style="23" customWidth="1"/>
    <col min="10" max="10" width="7.85546875" style="23" hidden="1" customWidth="1"/>
    <col min="11" max="11" width="9.28515625" style="23" hidden="1" customWidth="1"/>
    <col min="12" max="12" width="8.85546875" style="23" hidden="1" customWidth="1"/>
    <col min="13" max="13" width="7" style="23" customWidth="1"/>
    <col min="14" max="14" width="9.85546875" style="23" customWidth="1"/>
    <col min="15" max="15" width="11.85546875" style="23" customWidth="1"/>
    <col min="16" max="16" width="11.28515625" style="23" customWidth="1"/>
    <col min="17" max="16384" width="9.140625" style="23"/>
  </cols>
  <sheetData>
    <row r="1" spans="1:18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4"/>
    </row>
    <row r="2" spans="1:18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4"/>
    </row>
    <row r="3" spans="1:18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20"/>
      <c r="R3" s="254"/>
    </row>
    <row r="4" spans="1:18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4"/>
      <c r="R4" s="255"/>
    </row>
    <row r="5" spans="1:18" s="128" customFormat="1" ht="9" customHeight="1"/>
    <row r="6" spans="1:18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7" t="s">
        <v>58</v>
      </c>
      <c r="O6" s="577"/>
      <c r="P6" s="577"/>
    </row>
    <row r="7" spans="1:18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6" t="s">
        <v>20</v>
      </c>
      <c r="O7" s="566"/>
      <c r="P7" s="566"/>
    </row>
    <row r="8" spans="1:18" ht="15">
      <c r="A8" s="569" t="s">
        <v>34</v>
      </c>
      <c r="B8" s="569"/>
      <c r="C8" s="569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2"/>
      <c r="N8" s="569" t="s">
        <v>2</v>
      </c>
      <c r="O8" s="569"/>
      <c r="P8" s="569"/>
    </row>
    <row r="9" spans="1:18" ht="15.75">
      <c r="A9" s="568">
        <v>59</v>
      </c>
      <c r="B9" s="568"/>
      <c r="C9" s="568"/>
      <c r="D9" s="573" t="s">
        <v>162</v>
      </c>
      <c r="E9" s="574"/>
      <c r="F9" s="574"/>
      <c r="G9" s="574"/>
      <c r="H9" s="574"/>
      <c r="I9" s="574"/>
      <c r="J9" s="574"/>
      <c r="K9" s="574"/>
      <c r="L9" s="574"/>
      <c r="M9" s="575"/>
      <c r="N9" s="256" t="s">
        <v>3</v>
      </c>
      <c r="O9" s="256" t="s">
        <v>4</v>
      </c>
      <c r="P9" s="256" t="s">
        <v>5</v>
      </c>
    </row>
    <row r="10" spans="1:18" ht="15">
      <c r="A10" s="568"/>
      <c r="B10" s="568"/>
      <c r="C10" s="568"/>
      <c r="D10" s="556" t="s">
        <v>120</v>
      </c>
      <c r="E10" s="556"/>
      <c r="F10" s="556"/>
      <c r="G10" s="556"/>
      <c r="H10" s="556"/>
      <c r="I10" s="556"/>
      <c r="J10" s="556"/>
      <c r="K10" s="556"/>
      <c r="L10" s="556"/>
      <c r="M10" s="556"/>
      <c r="N10" s="257">
        <v>59</v>
      </c>
      <c r="O10" s="257">
        <v>44</v>
      </c>
      <c r="P10" s="257">
        <v>35</v>
      </c>
    </row>
    <row r="11" spans="1:18" s="10" customFormat="1">
      <c r="A11" s="62"/>
      <c r="B11" s="62"/>
      <c r="C11" s="62"/>
      <c r="N11" s="62"/>
      <c r="O11" s="62"/>
      <c r="P11" s="62"/>
    </row>
    <row r="12" spans="1:18">
      <c r="A12" s="260" t="s">
        <v>60</v>
      </c>
      <c r="B12" s="258"/>
      <c r="C12" s="258"/>
      <c r="D12" s="377">
        <v>172</v>
      </c>
      <c r="E12" s="34"/>
      <c r="F12" s="34"/>
      <c r="G12" s="34"/>
      <c r="H12" s="34"/>
      <c r="I12" s="34"/>
      <c r="J12" s="34"/>
      <c r="K12" s="34"/>
      <c r="L12" s="34"/>
      <c r="M12" s="34"/>
      <c r="N12" s="3"/>
      <c r="O12" s="3"/>
      <c r="P12" s="3"/>
    </row>
    <row r="13" spans="1:18">
      <c r="A13" s="261" t="s">
        <v>61</v>
      </c>
      <c r="B13" s="262"/>
      <c r="C13" s="259"/>
      <c r="D13" s="378">
        <v>30</v>
      </c>
      <c r="E13" s="34"/>
      <c r="F13" s="34"/>
      <c r="G13" s="34"/>
      <c r="H13" s="34"/>
      <c r="I13" s="34"/>
      <c r="J13" s="34"/>
      <c r="K13" s="34"/>
      <c r="L13" s="34"/>
      <c r="M13" s="34"/>
      <c r="N13" s="3"/>
      <c r="O13" s="3"/>
      <c r="P13" s="3"/>
    </row>
    <row r="15" spans="1:18" s="50" customFormat="1" ht="11.25" customHeight="1">
      <c r="A15" s="601" t="s">
        <v>6</v>
      </c>
      <c r="B15" s="596" t="s">
        <v>117</v>
      </c>
      <c r="C15" s="596"/>
      <c r="D15" s="596" t="s">
        <v>7</v>
      </c>
      <c r="E15" s="596" t="s">
        <v>8</v>
      </c>
      <c r="F15" s="596" t="s">
        <v>9</v>
      </c>
      <c r="G15" s="596" t="s">
        <v>10</v>
      </c>
      <c r="H15" s="596" t="s">
        <v>11</v>
      </c>
      <c r="I15" s="596" t="s">
        <v>12</v>
      </c>
      <c r="J15" s="600" t="s">
        <v>19</v>
      </c>
      <c r="K15" s="600"/>
      <c r="L15" s="596" t="s">
        <v>22</v>
      </c>
      <c r="M15" s="596" t="s">
        <v>13</v>
      </c>
      <c r="N15" s="596" t="s">
        <v>14</v>
      </c>
      <c r="O15" s="596" t="s">
        <v>15</v>
      </c>
      <c r="P15" s="598"/>
    </row>
    <row r="16" spans="1:18" s="50" customFormat="1">
      <c r="A16" s="602"/>
      <c r="B16" s="597"/>
      <c r="C16" s="597"/>
      <c r="D16" s="597"/>
      <c r="E16" s="597"/>
      <c r="F16" s="597"/>
      <c r="G16" s="597"/>
      <c r="H16" s="597"/>
      <c r="I16" s="597"/>
      <c r="J16" s="51" t="s">
        <v>21</v>
      </c>
      <c r="K16" s="51" t="s">
        <v>23</v>
      </c>
      <c r="L16" s="597"/>
      <c r="M16" s="597"/>
      <c r="N16" s="597"/>
      <c r="O16" s="597"/>
      <c r="P16" s="599"/>
    </row>
    <row r="17" spans="1:17" s="50" customFormat="1">
      <c r="A17" s="156">
        <f t="shared" ref="A17" si="0">_xlfn.RANK.EQ(I17,I$17:I$26)</f>
        <v>1</v>
      </c>
      <c r="B17" s="166" t="s">
        <v>345</v>
      </c>
      <c r="C17" s="263"/>
      <c r="D17" s="108">
        <v>1991</v>
      </c>
      <c r="E17" s="106" t="s">
        <v>4</v>
      </c>
      <c r="F17" s="106" t="s">
        <v>185</v>
      </c>
      <c r="G17" s="26" t="s">
        <v>92</v>
      </c>
      <c r="H17" s="264">
        <v>56.56</v>
      </c>
      <c r="I17" s="106">
        <v>58</v>
      </c>
      <c r="J17" s="106"/>
      <c r="K17" s="106"/>
      <c r="L17" s="108"/>
      <c r="M17" s="142">
        <f t="shared" ref="M17" si="1">IF(A17=1,20,IF(A17=2,18,IF(A17=3,16,IF(A17&gt;19,0,19-A17))))</f>
        <v>20</v>
      </c>
      <c r="N17" s="49" t="str">
        <f t="shared" ref="N17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112" t="s">
        <v>349</v>
      </c>
      <c r="P17" s="45"/>
    </row>
    <row r="18" spans="1:17" s="50" customFormat="1">
      <c r="A18" s="156">
        <f t="shared" ref="A18:A24" si="3">_xlfn.RANK.EQ(I18,I$17:I$26)</f>
        <v>2</v>
      </c>
      <c r="B18" s="166" t="s">
        <v>346</v>
      </c>
      <c r="C18" s="263"/>
      <c r="D18" s="108">
        <v>2002</v>
      </c>
      <c r="E18" s="106" t="s">
        <v>5</v>
      </c>
      <c r="F18" s="106" t="s">
        <v>185</v>
      </c>
      <c r="G18" s="26" t="s">
        <v>92</v>
      </c>
      <c r="H18" s="264">
        <v>63</v>
      </c>
      <c r="I18" s="106">
        <v>24</v>
      </c>
      <c r="J18" s="106"/>
      <c r="K18" s="106"/>
      <c r="L18" s="108"/>
      <c r="M18" s="142">
        <f t="shared" ref="M18:M24" si="4">IF(A18=1,20,IF(A18=2,18,IF(A18=3,16,IF(A18&gt;19,0,19-A18))))</f>
        <v>18</v>
      </c>
      <c r="N18" s="49" t="str">
        <f t="shared" ref="N18:N24" si="5"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112" t="s">
        <v>350</v>
      </c>
      <c r="P18" s="45"/>
    </row>
    <row r="19" spans="1:17" s="50" customFormat="1">
      <c r="A19" s="156">
        <f t="shared" si="3"/>
        <v>3</v>
      </c>
      <c r="B19" s="166" t="s">
        <v>347</v>
      </c>
      <c r="C19" s="263"/>
      <c r="D19" s="108">
        <v>2003</v>
      </c>
      <c r="E19" s="106">
        <v>1</v>
      </c>
      <c r="F19" s="106" t="s">
        <v>49</v>
      </c>
      <c r="G19" s="26"/>
      <c r="H19" s="264">
        <v>60.45</v>
      </c>
      <c r="I19" s="106">
        <v>19</v>
      </c>
      <c r="J19" s="106"/>
      <c r="K19" s="106"/>
      <c r="L19" s="108"/>
      <c r="M19" s="142">
        <f t="shared" si="4"/>
        <v>16</v>
      </c>
      <c r="N19" s="49" t="str">
        <f t="shared" si="5"/>
        <v>-</v>
      </c>
      <c r="O19" s="112" t="s">
        <v>351</v>
      </c>
      <c r="P19" s="45"/>
    </row>
    <row r="20" spans="1:17" s="50" customFormat="1">
      <c r="A20" s="156">
        <f t="shared" si="3"/>
        <v>4</v>
      </c>
      <c r="B20" s="166" t="s">
        <v>348</v>
      </c>
      <c r="C20" s="263"/>
      <c r="D20" s="108">
        <v>1990</v>
      </c>
      <c r="E20" s="106" t="s">
        <v>4</v>
      </c>
      <c r="F20" s="106" t="s">
        <v>46</v>
      </c>
      <c r="G20" s="26"/>
      <c r="H20" s="264">
        <v>62.65</v>
      </c>
      <c r="I20" s="106">
        <v>11</v>
      </c>
      <c r="J20" s="106"/>
      <c r="K20" s="106"/>
      <c r="L20" s="108"/>
      <c r="M20" s="142">
        <f t="shared" si="4"/>
        <v>15</v>
      </c>
      <c r="N20" s="49" t="str">
        <f t="shared" si="5"/>
        <v>-</v>
      </c>
      <c r="O20" s="112" t="s">
        <v>352</v>
      </c>
      <c r="P20" s="45"/>
    </row>
    <row r="21" spans="1:17" s="50" customFormat="1" hidden="1">
      <c r="A21" s="156" t="e">
        <f t="shared" si="3"/>
        <v>#N/A</v>
      </c>
      <c r="B21" s="166"/>
      <c r="C21" s="263"/>
      <c r="D21" s="108"/>
      <c r="E21" s="106"/>
      <c r="F21" s="106"/>
      <c r="G21" s="26"/>
      <c r="H21" s="264"/>
      <c r="I21" s="106"/>
      <c r="J21" s="106"/>
      <c r="K21" s="106"/>
      <c r="L21" s="108"/>
      <c r="M21" s="142" t="e">
        <f t="shared" si="4"/>
        <v>#N/A</v>
      </c>
      <c r="N21" s="49" t="str">
        <f t="shared" si="5"/>
        <v>-</v>
      </c>
      <c r="O21" s="112"/>
      <c r="P21" s="45"/>
    </row>
    <row r="22" spans="1:17" s="50" customFormat="1" hidden="1">
      <c r="A22" s="156" t="e">
        <f t="shared" si="3"/>
        <v>#N/A</v>
      </c>
      <c r="B22" s="166"/>
      <c r="C22" s="263"/>
      <c r="D22" s="108"/>
      <c r="E22" s="106"/>
      <c r="F22" s="106"/>
      <c r="G22" s="26"/>
      <c r="H22" s="264"/>
      <c r="I22" s="106"/>
      <c r="J22" s="106"/>
      <c r="K22" s="106"/>
      <c r="L22" s="108"/>
      <c r="M22" s="142" t="e">
        <f t="shared" si="4"/>
        <v>#N/A</v>
      </c>
      <c r="N22" s="49" t="str">
        <f t="shared" si="5"/>
        <v>-</v>
      </c>
      <c r="O22" s="112"/>
      <c r="P22" s="45"/>
    </row>
    <row r="23" spans="1:17" s="50" customFormat="1" hidden="1">
      <c r="A23" s="156" t="e">
        <f t="shared" si="3"/>
        <v>#N/A</v>
      </c>
      <c r="B23" s="166"/>
      <c r="C23" s="263"/>
      <c r="D23" s="108"/>
      <c r="E23" s="106"/>
      <c r="F23" s="106"/>
      <c r="G23" s="26"/>
      <c r="H23" s="264"/>
      <c r="I23" s="106"/>
      <c r="J23" s="106"/>
      <c r="K23" s="106"/>
      <c r="L23" s="108"/>
      <c r="M23" s="142" t="e">
        <f t="shared" si="4"/>
        <v>#N/A</v>
      </c>
      <c r="N23" s="49" t="str">
        <f t="shared" si="5"/>
        <v>-</v>
      </c>
      <c r="O23" s="112"/>
      <c r="P23" s="45"/>
    </row>
    <row r="24" spans="1:17" s="50" customFormat="1" hidden="1">
      <c r="A24" s="156" t="e">
        <f t="shared" si="3"/>
        <v>#N/A</v>
      </c>
      <c r="B24" s="166"/>
      <c r="C24" s="263"/>
      <c r="D24" s="108"/>
      <c r="E24" s="106"/>
      <c r="F24" s="106"/>
      <c r="G24" s="26"/>
      <c r="H24" s="264"/>
      <c r="I24" s="106"/>
      <c r="J24" s="106"/>
      <c r="K24" s="106"/>
      <c r="L24" s="108"/>
      <c r="M24" s="142" t="e">
        <f t="shared" si="4"/>
        <v>#N/A</v>
      </c>
      <c r="N24" s="49" t="str">
        <f t="shared" si="5"/>
        <v>-</v>
      </c>
      <c r="O24" s="112"/>
      <c r="P24" s="45"/>
    </row>
    <row r="25" spans="1:17" s="128" customFormat="1" hidden="1">
      <c r="A25" s="156" t="e">
        <f>_xlfn.RANK.EQ(I25,I$17:I$26)</f>
        <v>#N/A</v>
      </c>
      <c r="B25" s="166"/>
      <c r="C25" s="263"/>
      <c r="D25" s="108"/>
      <c r="E25" s="106"/>
      <c r="F25" s="106"/>
      <c r="G25" s="26"/>
      <c r="H25" s="264"/>
      <c r="I25" s="106"/>
      <c r="J25" s="106"/>
      <c r="K25" s="106"/>
      <c r="L25" s="108"/>
      <c r="M25" s="142" t="e">
        <f>IF(A25=1,20,IF(A25=2,18,IF(A25=3,16,IF(A25&gt;19,0,19-A25))))</f>
        <v>#N/A</v>
      </c>
      <c r="N25" s="49" t="str">
        <f>IF(AND(NOT(OR(E25="МСМК",E25="ЗМС")),I25&gt;=$N$10),"+МСМК",IF(AND(OR(E25="МСМК",E25="ЗМС"),I25&gt;=$N$10),"МСМК",IF(AND(NOT(OR(E25="МСМК",E25="МС",E25="ЗМС")),I25&gt;=$O$10),"+МС",IF(AND(OR(E25="МСМК",E25="МС",E25="ЗМС"),I25&gt;=$O$10),"МС",IF(AND(NOT(OR(E25="ЗМС",E25="МСМК",E25="МС",E25="КМС")),I25&gt;=$P$10),"+КМС",IF(AND(OR(E25="ЗМС",E25="МСМК",E25="МС",E25="КМС"),I25&gt;=$P$10),"КМС","-"))))))</f>
        <v>-</v>
      </c>
      <c r="O25" s="112"/>
      <c r="P25" s="45"/>
      <c r="Q25" s="50"/>
    </row>
    <row r="26" spans="1:17" s="128" customFormat="1" hidden="1">
      <c r="A26" s="156" t="e">
        <f>_xlfn.RANK.EQ(I26,I$17:I$26)</f>
        <v>#N/A</v>
      </c>
      <c r="B26" s="166"/>
      <c r="C26" s="263"/>
      <c r="D26" s="108"/>
      <c r="E26" s="106"/>
      <c r="F26" s="106"/>
      <c r="G26" s="106"/>
      <c r="H26" s="264"/>
      <c r="I26" s="106"/>
      <c r="J26" s="106"/>
      <c r="K26" s="106"/>
      <c r="L26" s="108"/>
      <c r="M26" s="142" t="e">
        <f>IF(A26=1,20,IF(A26=2,18,IF(A26=3,16,IF(A26&gt;19,0,19-A26))))</f>
        <v>#N/A</v>
      </c>
      <c r="N26" s="49" t="str">
        <f>IF(AND(NOT(OR(E26="МСМК",E26="ЗМС")),I26&gt;=$N$10),"+МСМК",IF(AND(OR(E26="МСМК",E26="ЗМС"),I26&gt;=$N$10),"МСМК",IF(AND(NOT(OR(E26="МСМК",E26="МС",E26="ЗМС")),I26&gt;=$O$10),"+МС",IF(AND(OR(E26="МСМК",E26="МС",E26="ЗМС"),I26&gt;=$O$10),"МС",IF(AND(NOT(OR(E26="ЗМС",E26="МСМК",E26="МС",E26="КМС")),I26&gt;=$P$10),"+КМС",IF(AND(OR(E26="ЗМС",E26="МСМК",E26="МС",E26="КМС"),I26&gt;=$P$10),"КМС","-"))))))</f>
        <v>-</v>
      </c>
      <c r="O26" s="112"/>
      <c r="P26" s="45"/>
      <c r="Q26" s="50"/>
    </row>
    <row r="27" spans="1:17" s="128" customFormat="1">
      <c r="H27" s="129"/>
      <c r="I27" s="129"/>
      <c r="J27" s="129"/>
      <c r="K27" s="129"/>
      <c r="L27" s="129"/>
      <c r="M27" s="129"/>
      <c r="N27" s="129"/>
      <c r="O27" s="129"/>
      <c r="P27" s="129"/>
    </row>
    <row r="28" spans="1:17" s="128" customFormat="1">
      <c r="A28" s="265" t="s">
        <v>16</v>
      </c>
      <c r="B28" s="129"/>
      <c r="C28" s="129"/>
      <c r="D28" s="266" t="s">
        <v>163</v>
      </c>
      <c r="F28" s="6"/>
      <c r="G28" s="265" t="s">
        <v>164</v>
      </c>
      <c r="I28" s="129"/>
      <c r="J28" s="129"/>
      <c r="K28" s="129"/>
      <c r="M28" s="392" t="s">
        <v>165</v>
      </c>
    </row>
    <row r="29" spans="1:17" s="128" customFormat="1" ht="4.5" customHeight="1">
      <c r="A29" s="265"/>
      <c r="B29" s="129"/>
      <c r="C29" s="129"/>
      <c r="D29" s="266"/>
      <c r="F29" s="6"/>
      <c r="G29" s="265"/>
      <c r="I29" s="129"/>
      <c r="J29" s="129"/>
      <c r="K29" s="129"/>
      <c r="M29" s="392"/>
    </row>
    <row r="30" spans="1:17" s="128" customFormat="1">
      <c r="A30" s="265" t="s">
        <v>17</v>
      </c>
      <c r="B30" s="129"/>
      <c r="C30" s="129"/>
      <c r="D30" s="5" t="s">
        <v>166</v>
      </c>
      <c r="E30" s="129"/>
      <c r="F30" s="129"/>
      <c r="G30" s="265" t="s">
        <v>167</v>
      </c>
      <c r="I30" s="129"/>
      <c r="J30" s="129"/>
      <c r="K30" s="129"/>
      <c r="M30" s="392" t="s">
        <v>168</v>
      </c>
    </row>
    <row r="31" spans="1:17" s="50" customFormat="1"/>
    <row r="32" spans="1:17" s="50" customFormat="1"/>
  </sheetData>
  <sheetProtection selectLockedCells="1" selectUnlockedCells="1"/>
  <autoFilter ref="A15:P16">
    <filterColumn colId="1" showButton="0"/>
    <filterColumn colId="9" showButton="0"/>
    <filterColumn colId="14" showButton="0"/>
    <sortState ref="A18:P20">
      <sortCondition ref="A16:A17"/>
    </sortState>
  </autoFilter>
  <mergeCells count="29">
    <mergeCell ref="N6:P6"/>
    <mergeCell ref="A7:C7"/>
    <mergeCell ref="D7:M7"/>
    <mergeCell ref="N7:P7"/>
    <mergeCell ref="A1:P1"/>
    <mergeCell ref="A3:P3"/>
    <mergeCell ref="A4:P4"/>
    <mergeCell ref="D6:M6"/>
    <mergeCell ref="E15:E16"/>
    <mergeCell ref="F15:F16"/>
    <mergeCell ref="A6:C6"/>
    <mergeCell ref="L15:L16"/>
    <mergeCell ref="M15:M16"/>
    <mergeCell ref="N15:N16"/>
    <mergeCell ref="O15:P16"/>
    <mergeCell ref="A2:P2"/>
    <mergeCell ref="A9:C10"/>
    <mergeCell ref="G15:G16"/>
    <mergeCell ref="H15:H16"/>
    <mergeCell ref="I15:I16"/>
    <mergeCell ref="J15:K15"/>
    <mergeCell ref="A8:C8"/>
    <mergeCell ref="D8:M8"/>
    <mergeCell ref="N8:P8"/>
    <mergeCell ref="A15:A16"/>
    <mergeCell ref="B15:C16"/>
    <mergeCell ref="D15:D16"/>
    <mergeCell ref="D10:M10"/>
    <mergeCell ref="D9:M9"/>
  </mergeCells>
  <printOptions horizontalCentered="1"/>
  <pageMargins left="0.59055118110236227" right="0.19685039370078741" top="0.59055118110236227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5" tint="0.59999389629810485"/>
    <pageSetUpPr fitToPage="1"/>
  </sheetPr>
  <dimension ref="A1:R30"/>
  <sheetViews>
    <sheetView view="pageBreakPreview" topLeftCell="A4" zoomScaleNormal="70" zoomScaleSheetLayoutView="100" workbookViewId="0">
      <selection activeCell="N7" sqref="N7:P7"/>
    </sheetView>
  </sheetViews>
  <sheetFormatPr defaultColWidth="9.140625" defaultRowHeight="12.75"/>
  <cols>
    <col min="1" max="1" width="8.28515625" style="23" customWidth="1"/>
    <col min="2" max="2" width="9.140625" style="23"/>
    <col min="3" max="3" width="14.28515625" style="23" customWidth="1"/>
    <col min="4" max="4" width="9.42578125" style="23" customWidth="1"/>
    <col min="5" max="5" width="7.42578125" style="23" customWidth="1"/>
    <col min="6" max="6" width="20.85546875" style="23" customWidth="1"/>
    <col min="7" max="7" width="27" style="23" customWidth="1"/>
    <col min="8" max="8" width="9.140625" style="23" customWidth="1"/>
    <col min="9" max="9" width="9" style="23" customWidth="1"/>
    <col min="10" max="10" width="7.7109375" style="23" hidden="1" customWidth="1"/>
    <col min="11" max="11" width="6.85546875" style="23" hidden="1" customWidth="1"/>
    <col min="12" max="12" width="9.85546875" style="23" hidden="1" customWidth="1"/>
    <col min="13" max="13" width="7" style="23" customWidth="1"/>
    <col min="14" max="14" width="9.140625" style="23" customWidth="1"/>
    <col min="15" max="15" width="11.140625" style="23" customWidth="1"/>
    <col min="16" max="16" width="14.140625" style="23" customWidth="1"/>
    <col min="17" max="16384" width="9.140625" style="23"/>
  </cols>
  <sheetData>
    <row r="1" spans="1:18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4"/>
    </row>
    <row r="2" spans="1:18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4"/>
    </row>
    <row r="3" spans="1:18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20"/>
      <c r="R3" s="254"/>
    </row>
    <row r="4" spans="1:18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4"/>
      <c r="R4" s="255"/>
    </row>
    <row r="5" spans="1:18" s="128" customFormat="1" ht="9" customHeight="1"/>
    <row r="6" spans="1:18" s="128" customFormat="1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7" t="s">
        <v>58</v>
      </c>
      <c r="O6" s="577"/>
      <c r="P6" s="577"/>
    </row>
    <row r="7" spans="1:18" s="128" customFormat="1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6" t="s">
        <v>20</v>
      </c>
      <c r="O7" s="566"/>
      <c r="P7" s="566"/>
    </row>
    <row r="8" spans="1:18" s="128" customFormat="1" ht="15">
      <c r="A8" s="569" t="s">
        <v>34</v>
      </c>
      <c r="B8" s="569"/>
      <c r="C8" s="569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2"/>
      <c r="N8" s="569" t="s">
        <v>2</v>
      </c>
      <c r="O8" s="569"/>
      <c r="P8" s="569"/>
    </row>
    <row r="9" spans="1:18" s="128" customFormat="1" ht="15.75">
      <c r="A9" s="568">
        <v>75</v>
      </c>
      <c r="B9" s="568"/>
      <c r="C9" s="568"/>
      <c r="D9" s="573" t="s">
        <v>162</v>
      </c>
      <c r="E9" s="574"/>
      <c r="F9" s="574"/>
      <c r="G9" s="574"/>
      <c r="H9" s="574"/>
      <c r="I9" s="574"/>
      <c r="J9" s="574"/>
      <c r="K9" s="574"/>
      <c r="L9" s="574"/>
      <c r="M9" s="575"/>
      <c r="N9" s="268" t="s">
        <v>3</v>
      </c>
      <c r="O9" s="268" t="s">
        <v>4</v>
      </c>
      <c r="P9" s="268" t="s">
        <v>5</v>
      </c>
    </row>
    <row r="10" spans="1:18" s="128" customFormat="1" ht="15">
      <c r="A10" s="568"/>
      <c r="B10" s="568"/>
      <c r="C10" s="568"/>
      <c r="D10" s="556" t="s">
        <v>122</v>
      </c>
      <c r="E10" s="556"/>
      <c r="F10" s="556"/>
      <c r="G10" s="556"/>
      <c r="H10" s="556"/>
      <c r="I10" s="556"/>
      <c r="J10" s="556"/>
      <c r="K10" s="556"/>
      <c r="L10" s="556"/>
      <c r="M10" s="556"/>
      <c r="N10" s="271">
        <v>72</v>
      </c>
      <c r="O10" s="271">
        <v>56</v>
      </c>
      <c r="P10" s="271">
        <v>45</v>
      </c>
    </row>
    <row r="11" spans="1:18" s="10" customFormat="1">
      <c r="A11" s="62"/>
      <c r="B11" s="62"/>
      <c r="C11" s="62"/>
      <c r="N11" s="62"/>
      <c r="O11" s="62"/>
      <c r="P11" s="62"/>
    </row>
    <row r="12" spans="1:18" s="128" customFormat="1">
      <c r="A12" s="260" t="s">
        <v>60</v>
      </c>
      <c r="B12" s="258"/>
      <c r="C12" s="258"/>
      <c r="D12" s="377">
        <v>172</v>
      </c>
      <c r="E12" s="267"/>
      <c r="F12" s="267"/>
      <c r="G12" s="267"/>
      <c r="H12" s="267"/>
      <c r="I12" s="267"/>
      <c r="J12" s="267"/>
      <c r="K12" s="267"/>
      <c r="L12" s="267"/>
      <c r="M12" s="267"/>
      <c r="N12" s="62"/>
      <c r="O12" s="62"/>
      <c r="P12" s="62"/>
    </row>
    <row r="13" spans="1:18" s="128" customFormat="1">
      <c r="A13" s="261" t="s">
        <v>61</v>
      </c>
      <c r="B13" s="262"/>
      <c r="C13" s="259"/>
      <c r="D13" s="378">
        <v>30</v>
      </c>
      <c r="E13" s="267"/>
      <c r="F13" s="267"/>
      <c r="G13" s="267"/>
      <c r="H13" s="267"/>
      <c r="I13" s="267"/>
      <c r="J13" s="267"/>
      <c r="K13" s="267"/>
      <c r="L13" s="267"/>
      <c r="M13" s="267"/>
      <c r="N13" s="62"/>
      <c r="O13" s="62"/>
      <c r="P13" s="62"/>
    </row>
    <row r="14" spans="1:18" s="128" customFormat="1"/>
    <row r="15" spans="1:18" ht="11.25" customHeight="1">
      <c r="A15" s="603" t="s">
        <v>6</v>
      </c>
      <c r="B15" s="596" t="s">
        <v>117</v>
      </c>
      <c r="C15" s="596"/>
      <c r="D15" s="560" t="s">
        <v>7</v>
      </c>
      <c r="E15" s="560" t="s">
        <v>8</v>
      </c>
      <c r="F15" s="560" t="s">
        <v>9</v>
      </c>
      <c r="G15" s="560" t="s">
        <v>10</v>
      </c>
      <c r="H15" s="560" t="s">
        <v>11</v>
      </c>
      <c r="I15" s="560" t="s">
        <v>12</v>
      </c>
      <c r="J15" s="565" t="s">
        <v>19</v>
      </c>
      <c r="K15" s="565"/>
      <c r="L15" s="560" t="s">
        <v>22</v>
      </c>
      <c r="M15" s="560" t="s">
        <v>13</v>
      </c>
      <c r="N15" s="560" t="s">
        <v>14</v>
      </c>
      <c r="O15" s="560" t="s">
        <v>15</v>
      </c>
      <c r="P15" s="563"/>
    </row>
    <row r="16" spans="1:18">
      <c r="A16" s="604"/>
      <c r="B16" s="597"/>
      <c r="C16" s="597"/>
      <c r="D16" s="562"/>
      <c r="E16" s="562"/>
      <c r="F16" s="562"/>
      <c r="G16" s="562"/>
      <c r="H16" s="562"/>
      <c r="I16" s="562"/>
      <c r="J16" s="103" t="s">
        <v>21</v>
      </c>
      <c r="K16" s="103" t="s">
        <v>23</v>
      </c>
      <c r="L16" s="562"/>
      <c r="M16" s="562"/>
      <c r="N16" s="562"/>
      <c r="O16" s="562"/>
      <c r="P16" s="580"/>
    </row>
    <row r="17" spans="1:18">
      <c r="A17" s="155">
        <f t="shared" ref="A17:A25" si="0">_xlfn.RANK.EQ(I17,I$17:I$26)</f>
        <v>1</v>
      </c>
      <c r="B17" s="168" t="s">
        <v>353</v>
      </c>
      <c r="C17" s="170"/>
      <c r="D17" s="108">
        <v>1999</v>
      </c>
      <c r="E17" s="321" t="s">
        <v>3</v>
      </c>
      <c r="F17" s="106" t="s">
        <v>308</v>
      </c>
      <c r="G17" s="322"/>
      <c r="H17" s="310">
        <v>81.05</v>
      </c>
      <c r="I17" s="322">
        <v>73</v>
      </c>
      <c r="J17" s="322"/>
      <c r="K17" s="322"/>
      <c r="L17" s="159"/>
      <c r="M17" s="159">
        <f t="shared" ref="M17:M26" si="1">IF(A17=1,20,IF(A17=2,18,IF(A17=3,16,IF(A17&gt;19,0,19-A17))))</f>
        <v>20</v>
      </c>
      <c r="N17" s="323" t="str">
        <f t="shared" ref="N17:N26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171" t="s">
        <v>75</v>
      </c>
      <c r="P17" s="44"/>
      <c r="R17" s="128"/>
    </row>
    <row r="18" spans="1:18">
      <c r="A18" s="155">
        <f t="shared" si="0"/>
        <v>2</v>
      </c>
      <c r="B18" s="30" t="s">
        <v>66</v>
      </c>
      <c r="C18" s="109"/>
      <c r="D18" s="110">
        <v>1991</v>
      </c>
      <c r="E18" s="111" t="s">
        <v>5</v>
      </c>
      <c r="F18" s="106" t="s">
        <v>230</v>
      </c>
      <c r="G18" s="15"/>
      <c r="H18" s="304">
        <v>74.5</v>
      </c>
      <c r="I18" s="27">
        <v>50</v>
      </c>
      <c r="J18" s="42"/>
      <c r="K18" s="27"/>
      <c r="L18" s="7"/>
      <c r="M18" s="7">
        <f t="shared" si="1"/>
        <v>18</v>
      </c>
      <c r="N18" s="323" t="str">
        <f t="shared" si="2"/>
        <v>КМС</v>
      </c>
      <c r="O18" s="171" t="s">
        <v>48</v>
      </c>
      <c r="P18" s="80"/>
      <c r="Q18" s="128"/>
      <c r="R18" s="24"/>
    </row>
    <row r="19" spans="1:18" s="128" customFormat="1">
      <c r="A19" s="155">
        <f t="shared" si="0"/>
        <v>3</v>
      </c>
      <c r="B19" s="22" t="s">
        <v>354</v>
      </c>
      <c r="C19" s="102"/>
      <c r="D19" s="108">
        <v>1993</v>
      </c>
      <c r="E19" s="323" t="s">
        <v>5</v>
      </c>
      <c r="F19" s="106" t="s">
        <v>185</v>
      </c>
      <c r="G19" s="120"/>
      <c r="H19" s="309">
        <v>78.849999999999994</v>
      </c>
      <c r="I19" s="27">
        <v>47</v>
      </c>
      <c r="J19" s="27"/>
      <c r="K19" s="27"/>
      <c r="L19" s="7"/>
      <c r="M19" s="7">
        <f t="shared" si="1"/>
        <v>16</v>
      </c>
      <c r="N19" s="323" t="str">
        <f t="shared" si="2"/>
        <v>КМС</v>
      </c>
      <c r="O19" s="171" t="s">
        <v>364</v>
      </c>
      <c r="P19" s="82"/>
      <c r="R19" s="24"/>
    </row>
    <row r="20" spans="1:18" s="128" customFormat="1">
      <c r="A20" s="155">
        <f t="shared" si="0"/>
        <v>4</v>
      </c>
      <c r="B20" s="22" t="s">
        <v>74</v>
      </c>
      <c r="C20" s="102"/>
      <c r="D20" s="108">
        <v>1995</v>
      </c>
      <c r="E20" s="323" t="s">
        <v>5</v>
      </c>
      <c r="F20" s="106" t="s">
        <v>184</v>
      </c>
      <c r="G20" s="120"/>
      <c r="H20" s="309">
        <v>89.85</v>
      </c>
      <c r="I20" s="27">
        <v>30</v>
      </c>
      <c r="J20" s="27"/>
      <c r="K20" s="27"/>
      <c r="L20" s="7"/>
      <c r="M20" s="7">
        <f t="shared" si="1"/>
        <v>15</v>
      </c>
      <c r="N20" s="323" t="str">
        <f t="shared" si="2"/>
        <v>-</v>
      </c>
      <c r="O20" s="171" t="s">
        <v>366</v>
      </c>
      <c r="P20" s="82"/>
      <c r="R20" s="24"/>
    </row>
    <row r="21" spans="1:18" s="128" customFormat="1">
      <c r="A21" s="155">
        <f t="shared" si="0"/>
        <v>5</v>
      </c>
      <c r="B21" s="22" t="s">
        <v>355</v>
      </c>
      <c r="C21" s="102"/>
      <c r="D21" s="108">
        <v>1990</v>
      </c>
      <c r="E21" s="323">
        <v>1</v>
      </c>
      <c r="F21" s="106" t="s">
        <v>356</v>
      </c>
      <c r="G21" s="120" t="s">
        <v>357</v>
      </c>
      <c r="H21" s="309">
        <v>75.7</v>
      </c>
      <c r="I21" s="27">
        <v>24</v>
      </c>
      <c r="J21" s="27"/>
      <c r="K21" s="27"/>
      <c r="L21" s="7"/>
      <c r="M21" s="7">
        <f t="shared" si="1"/>
        <v>14</v>
      </c>
      <c r="N21" s="323" t="str">
        <f t="shared" si="2"/>
        <v>-</v>
      </c>
      <c r="O21" s="171" t="s">
        <v>365</v>
      </c>
      <c r="P21" s="82"/>
      <c r="R21" s="24"/>
    </row>
    <row r="22" spans="1:18" s="128" customFormat="1">
      <c r="A22" s="155">
        <f t="shared" si="0"/>
        <v>6</v>
      </c>
      <c r="B22" s="22" t="s">
        <v>358</v>
      </c>
      <c r="C22" s="102"/>
      <c r="D22" s="108">
        <v>1990</v>
      </c>
      <c r="E22" s="323" t="s">
        <v>5</v>
      </c>
      <c r="F22" s="106" t="s">
        <v>185</v>
      </c>
      <c r="G22" s="120"/>
      <c r="H22" s="309">
        <v>67.400000000000006</v>
      </c>
      <c r="I22" s="27">
        <v>22</v>
      </c>
      <c r="J22" s="27"/>
      <c r="K22" s="27"/>
      <c r="L22" s="7"/>
      <c r="M22" s="7">
        <f t="shared" si="1"/>
        <v>13</v>
      </c>
      <c r="N22" s="323" t="str">
        <f t="shared" si="2"/>
        <v>-</v>
      </c>
      <c r="O22" s="171" t="s">
        <v>372</v>
      </c>
      <c r="P22" s="82"/>
      <c r="R22" s="24"/>
    </row>
    <row r="23" spans="1:18" s="128" customFormat="1" ht="14.25" customHeight="1">
      <c r="A23" s="155">
        <f t="shared" si="0"/>
        <v>7</v>
      </c>
      <c r="B23" s="22" t="s">
        <v>360</v>
      </c>
      <c r="C23" s="102"/>
      <c r="D23" s="108">
        <v>2002</v>
      </c>
      <c r="E23" s="323" t="s">
        <v>5</v>
      </c>
      <c r="F23" s="106" t="s">
        <v>361</v>
      </c>
      <c r="G23" s="120" t="s">
        <v>362</v>
      </c>
      <c r="H23" s="309">
        <v>78.099999999999994</v>
      </c>
      <c r="I23" s="27">
        <v>8</v>
      </c>
      <c r="J23" s="27"/>
      <c r="K23" s="27"/>
      <c r="L23" s="7"/>
      <c r="M23" s="7">
        <f t="shared" si="1"/>
        <v>12</v>
      </c>
      <c r="N23" s="323" t="str">
        <f t="shared" si="2"/>
        <v>-</v>
      </c>
      <c r="O23" s="171" t="s">
        <v>368</v>
      </c>
      <c r="P23" s="82"/>
      <c r="R23" s="24"/>
    </row>
    <row r="24" spans="1:18">
      <c r="A24" s="155">
        <f t="shared" si="0"/>
        <v>8</v>
      </c>
      <c r="B24" s="41" t="s">
        <v>363</v>
      </c>
      <c r="C24" s="437"/>
      <c r="D24" s="110">
        <v>2004</v>
      </c>
      <c r="E24" s="408" t="s">
        <v>5</v>
      </c>
      <c r="F24" s="106" t="s">
        <v>171</v>
      </c>
      <c r="G24" s="37" t="s">
        <v>172</v>
      </c>
      <c r="H24" s="303">
        <v>69.349999999999994</v>
      </c>
      <c r="I24" s="42">
        <v>7</v>
      </c>
      <c r="J24" s="42"/>
      <c r="K24" s="27"/>
      <c r="L24" s="7"/>
      <c r="M24" s="7">
        <f t="shared" si="1"/>
        <v>11</v>
      </c>
      <c r="N24" s="408" t="str">
        <f t="shared" si="2"/>
        <v>-</v>
      </c>
      <c r="O24" s="171" t="s">
        <v>369</v>
      </c>
      <c r="P24" s="85"/>
      <c r="Q24" s="128"/>
      <c r="R24" s="129"/>
    </row>
    <row r="25" spans="1:18">
      <c r="A25" s="155">
        <f t="shared" si="0"/>
        <v>9</v>
      </c>
      <c r="B25" s="436" t="s">
        <v>359</v>
      </c>
      <c r="C25" s="438"/>
      <c r="D25" s="108">
        <v>1993</v>
      </c>
      <c r="E25" s="17" t="s">
        <v>4</v>
      </c>
      <c r="F25" s="106" t="s">
        <v>184</v>
      </c>
      <c r="G25" s="120" t="s">
        <v>86</v>
      </c>
      <c r="H25" s="439">
        <v>81.5</v>
      </c>
      <c r="I25" s="17">
        <v>1</v>
      </c>
      <c r="J25" s="17"/>
      <c r="K25" s="17"/>
      <c r="L25" s="38"/>
      <c r="M25" s="38">
        <f t="shared" si="1"/>
        <v>10</v>
      </c>
      <c r="N25" s="31" t="str">
        <f t="shared" si="2"/>
        <v>-</v>
      </c>
      <c r="O25" s="171" t="s">
        <v>367</v>
      </c>
      <c r="P25" s="45"/>
      <c r="Q25" s="128"/>
      <c r="R25" s="24"/>
    </row>
    <row r="26" spans="1:18" hidden="1">
      <c r="A26" s="379" t="e">
        <f t="shared" ref="A26" si="3">_xlfn.RANK.EQ(I26,I$17:I$26)</f>
        <v>#N/A</v>
      </c>
      <c r="B26" s="127"/>
      <c r="C26" s="18"/>
      <c r="D26" s="19"/>
      <c r="E26" s="393"/>
      <c r="F26" s="394"/>
      <c r="G26" s="160"/>
      <c r="H26" s="311"/>
      <c r="I26" s="28"/>
      <c r="J26" s="393"/>
      <c r="K26" s="393"/>
      <c r="L26" s="395"/>
      <c r="M26" s="396" t="e">
        <f t="shared" si="1"/>
        <v>#N/A</v>
      </c>
      <c r="N26" s="397" t="str">
        <f t="shared" si="2"/>
        <v>-</v>
      </c>
      <c r="O26" s="125"/>
      <c r="P26" s="113"/>
      <c r="Q26" s="128"/>
      <c r="R26" s="35"/>
    </row>
    <row r="27" spans="1:18" s="128" customFormat="1">
      <c r="H27" s="129"/>
      <c r="I27" s="129"/>
      <c r="J27" s="129"/>
      <c r="K27" s="129"/>
      <c r="L27" s="129"/>
      <c r="M27" s="129"/>
      <c r="N27" s="129"/>
      <c r="O27" s="129"/>
      <c r="P27" s="129"/>
    </row>
    <row r="28" spans="1:18" s="128" customFormat="1">
      <c r="A28" s="265" t="s">
        <v>16</v>
      </c>
      <c r="B28" s="129"/>
      <c r="C28" s="129"/>
      <c r="D28" s="266" t="s">
        <v>163</v>
      </c>
      <c r="F28" s="6"/>
      <c r="G28" s="265" t="s">
        <v>164</v>
      </c>
      <c r="I28" s="129"/>
      <c r="J28" s="129"/>
      <c r="K28" s="129"/>
      <c r="M28" s="392" t="s">
        <v>165</v>
      </c>
    </row>
    <row r="29" spans="1:18" s="128" customFormat="1" ht="4.5" customHeight="1">
      <c r="A29" s="265"/>
      <c r="B29" s="129"/>
      <c r="C29" s="129"/>
      <c r="D29" s="266"/>
      <c r="F29" s="6"/>
      <c r="G29" s="265"/>
      <c r="I29" s="129"/>
      <c r="J29" s="129"/>
      <c r="K29" s="129"/>
      <c r="M29" s="392"/>
    </row>
    <row r="30" spans="1:18" s="128" customFormat="1">
      <c r="A30" s="265" t="s">
        <v>17</v>
      </c>
      <c r="B30" s="129"/>
      <c r="C30" s="129"/>
      <c r="D30" s="5" t="s">
        <v>166</v>
      </c>
      <c r="E30" s="129"/>
      <c r="F30" s="129"/>
      <c r="G30" s="265" t="s">
        <v>167</v>
      </c>
      <c r="I30" s="129"/>
      <c r="J30" s="129"/>
      <c r="K30" s="129"/>
      <c r="M30" s="392" t="s">
        <v>168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5">
      <sortCondition ref="A15:A16"/>
    </sortState>
  </autoFilter>
  <sortState ref="A18:R27">
    <sortCondition ref="I18:I27"/>
  </sortState>
  <mergeCells count="29">
    <mergeCell ref="A1:P1"/>
    <mergeCell ref="A2:P2"/>
    <mergeCell ref="A3:P3"/>
    <mergeCell ref="A4:P4"/>
    <mergeCell ref="N7:P7"/>
    <mergeCell ref="A6:C6"/>
    <mergeCell ref="N6:P6"/>
    <mergeCell ref="N15:N16"/>
    <mergeCell ref="I15:I16"/>
    <mergeCell ref="J15:K15"/>
    <mergeCell ref="D6:M6"/>
    <mergeCell ref="A7:C7"/>
    <mergeCell ref="D7:M7"/>
    <mergeCell ref="L15:L16"/>
    <mergeCell ref="A8:C8"/>
    <mergeCell ref="D8:M8"/>
    <mergeCell ref="N8:P8"/>
    <mergeCell ref="G15:G16"/>
    <mergeCell ref="D9:M9"/>
    <mergeCell ref="D10:M10"/>
    <mergeCell ref="A15:A16"/>
    <mergeCell ref="B15:C16"/>
    <mergeCell ref="O15:P16"/>
    <mergeCell ref="M15:M16"/>
    <mergeCell ref="H15:H16"/>
    <mergeCell ref="D15:D16"/>
    <mergeCell ref="E15:E16"/>
    <mergeCell ref="A9:C10"/>
    <mergeCell ref="F15:F16"/>
  </mergeCells>
  <printOptions horizontalCentered="1"/>
  <pageMargins left="0.59055118110236227" right="0.19685039370078741" top="0.59055118110236227" bottom="0.59055118110236227" header="0" footer="0"/>
  <pageSetup paperSize="9" scale="91" firstPageNumber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39997558519241921"/>
    <pageSetUpPr fitToPage="1"/>
  </sheetPr>
  <dimension ref="A1:O67"/>
  <sheetViews>
    <sheetView view="pageBreakPreview" zoomScale="90" zoomScaleNormal="90" zoomScaleSheetLayoutView="90" workbookViewId="0">
      <selection activeCell="I17" sqref="I17"/>
    </sheetView>
  </sheetViews>
  <sheetFormatPr defaultColWidth="36.140625" defaultRowHeight="12.75"/>
  <cols>
    <col min="1" max="1" width="8.85546875" customWidth="1"/>
    <col min="2" max="2" width="8.42578125" customWidth="1"/>
    <col min="3" max="3" width="21.14062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8" customWidth="1"/>
    <col min="10" max="10" width="39.7109375" customWidth="1"/>
    <col min="11" max="12" width="0.140625" hidden="1" customWidth="1"/>
    <col min="13" max="13" width="0.140625" customWidth="1"/>
    <col min="14" max="15" width="19.140625" customWidth="1"/>
    <col min="16" max="16" width="8.7109375" customWidth="1"/>
    <col min="17" max="241" width="9.140625" customWidth="1"/>
    <col min="242" max="242" width="8.85546875" customWidth="1"/>
    <col min="243" max="243" width="8.42578125" customWidth="1"/>
    <col min="244" max="244" width="7" customWidth="1"/>
    <col min="245" max="245" width="22.7109375" customWidth="1"/>
    <col min="246" max="246" width="17" customWidth="1"/>
    <col min="247" max="247" width="10.85546875" customWidth="1"/>
    <col min="248" max="248" width="10.42578125" customWidth="1"/>
    <col min="249" max="249" width="11.7109375" customWidth="1"/>
  </cols>
  <sheetData>
    <row r="1" spans="1:15">
      <c r="A1" s="616" t="s">
        <v>39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458"/>
      <c r="M1" s="458"/>
    </row>
    <row r="2" spans="1:15" ht="10.5" customHeight="1">
      <c r="A2" s="617" t="s">
        <v>170</v>
      </c>
      <c r="B2" s="617"/>
      <c r="C2" s="617"/>
      <c r="D2" s="617"/>
      <c r="E2" s="617"/>
      <c r="F2" s="617"/>
      <c r="G2" s="617"/>
      <c r="H2" s="617"/>
      <c r="I2" s="617"/>
      <c r="J2" s="617"/>
      <c r="K2" s="617"/>
      <c r="L2" s="461"/>
      <c r="M2" s="461"/>
    </row>
    <row r="3" spans="1:15" ht="11.25" customHeight="1">
      <c r="A3" s="617" t="s">
        <v>158</v>
      </c>
      <c r="B3" s="617"/>
      <c r="C3" s="617"/>
      <c r="D3" s="617"/>
      <c r="E3" s="617"/>
      <c r="F3" s="617"/>
      <c r="G3" s="617"/>
      <c r="H3" s="617"/>
      <c r="I3" s="617"/>
      <c r="J3" s="617"/>
      <c r="K3" s="617"/>
      <c r="L3" s="461"/>
      <c r="M3" s="461"/>
    </row>
    <row r="4" spans="1:15" ht="11.25" customHeight="1">
      <c r="A4" s="618" t="s">
        <v>169</v>
      </c>
      <c r="B4" s="618"/>
      <c r="C4" s="618"/>
      <c r="D4" s="618"/>
      <c r="E4" s="618"/>
      <c r="F4" s="618"/>
      <c r="G4" s="618"/>
      <c r="H4" s="618"/>
      <c r="I4" s="618"/>
      <c r="J4" s="618"/>
      <c r="K4" s="618"/>
      <c r="L4" s="462"/>
      <c r="M4" s="462"/>
    </row>
    <row r="5" spans="1:15" ht="11.25" customHeight="1">
      <c r="A5" s="462"/>
      <c r="B5" s="462"/>
      <c r="C5" s="462"/>
      <c r="D5" s="462"/>
      <c r="E5" s="467"/>
      <c r="F5" s="462"/>
      <c r="G5" s="462"/>
      <c r="H5" s="462"/>
      <c r="I5" s="467"/>
      <c r="J5" s="462"/>
      <c r="K5" s="462"/>
      <c r="L5" s="462"/>
      <c r="M5" s="462"/>
    </row>
    <row r="6" spans="1:15" ht="15.75">
      <c r="D6" s="619" t="s">
        <v>1</v>
      </c>
      <c r="E6" s="619"/>
      <c r="F6" s="619"/>
      <c r="G6" s="619"/>
      <c r="H6" s="619"/>
      <c r="I6" s="619"/>
    </row>
    <row r="7" spans="1:15" ht="15.75">
      <c r="A7" s="577" t="s">
        <v>160</v>
      </c>
      <c r="B7" s="577"/>
      <c r="C7" s="577"/>
      <c r="D7" s="619" t="s">
        <v>161</v>
      </c>
      <c r="E7" s="619"/>
      <c r="F7" s="619"/>
      <c r="G7" s="619"/>
      <c r="H7" s="619"/>
      <c r="I7" s="619"/>
      <c r="J7" s="313" t="s">
        <v>178</v>
      </c>
    </row>
    <row r="8" spans="1:15" ht="15">
      <c r="A8" s="577" t="s">
        <v>159</v>
      </c>
      <c r="B8" s="577"/>
      <c r="C8" s="577"/>
      <c r="D8" s="620" t="s">
        <v>177</v>
      </c>
      <c r="E8" s="620"/>
      <c r="F8" s="620"/>
      <c r="G8" s="620"/>
      <c r="H8" s="620"/>
      <c r="I8" s="620"/>
      <c r="J8" s="313" t="s">
        <v>179</v>
      </c>
    </row>
    <row r="9" spans="1:15">
      <c r="A9" s="178"/>
      <c r="B9" s="178"/>
      <c r="C9" s="464"/>
      <c r="D9" s="464"/>
      <c r="E9" s="469"/>
      <c r="F9" s="464"/>
      <c r="G9" s="464"/>
      <c r="H9" s="464"/>
      <c r="I9" s="469"/>
    </row>
    <row r="10" spans="1:15" s="128" customFormat="1" ht="13.5" thickBot="1">
      <c r="A10" s="613" t="s">
        <v>385</v>
      </c>
      <c r="B10" s="613"/>
      <c r="C10" s="613"/>
    </row>
    <row r="11" spans="1:15" s="128" customFormat="1" ht="26.25" customHeight="1" thickBot="1">
      <c r="A11" s="181" t="s">
        <v>6</v>
      </c>
      <c r="B11" s="181" t="s">
        <v>129</v>
      </c>
      <c r="C11" s="181" t="s">
        <v>117</v>
      </c>
      <c r="D11" s="182" t="s">
        <v>7</v>
      </c>
      <c r="E11" s="182" t="s">
        <v>8</v>
      </c>
      <c r="F11" s="182" t="s">
        <v>131</v>
      </c>
      <c r="G11" s="182" t="s">
        <v>132</v>
      </c>
      <c r="H11" s="182" t="s">
        <v>133</v>
      </c>
      <c r="I11" s="182" t="s">
        <v>14</v>
      </c>
      <c r="J11" s="183" t="s">
        <v>134</v>
      </c>
      <c r="K11" s="184"/>
      <c r="L11" s="10"/>
      <c r="M11" s="10"/>
    </row>
    <row r="12" spans="1:15" s="128" customFormat="1" ht="14.1" customHeight="1" thickBot="1">
      <c r="A12" s="608">
        <v>1</v>
      </c>
      <c r="B12" s="181">
        <v>1</v>
      </c>
      <c r="C12" s="186" t="s">
        <v>387</v>
      </c>
      <c r="D12" s="200">
        <v>1982</v>
      </c>
      <c r="E12" s="200" t="s">
        <v>4</v>
      </c>
      <c r="F12" s="413">
        <v>84.9</v>
      </c>
      <c r="G12" s="185">
        <v>35</v>
      </c>
      <c r="H12" s="181">
        <f>G12</f>
        <v>35</v>
      </c>
      <c r="I12" s="605" t="s">
        <v>4</v>
      </c>
      <c r="J12" s="416" t="s">
        <v>157</v>
      </c>
      <c r="K12" s="189"/>
      <c r="L12" s="6"/>
      <c r="M12" s="6"/>
      <c r="N12" s="128" t="s">
        <v>4</v>
      </c>
      <c r="O12" s="128">
        <v>136</v>
      </c>
    </row>
    <row r="13" spans="1:15" ht="14.1" customHeight="1">
      <c r="A13" s="608"/>
      <c r="B13" s="181">
        <v>2</v>
      </c>
      <c r="C13" s="186" t="s">
        <v>388</v>
      </c>
      <c r="D13" s="200">
        <v>1996</v>
      </c>
      <c r="E13" s="200" t="s">
        <v>4</v>
      </c>
      <c r="F13" s="413">
        <v>101.1</v>
      </c>
      <c r="G13" s="185">
        <v>33</v>
      </c>
      <c r="H13" s="181">
        <f>H12+G13</f>
        <v>68</v>
      </c>
      <c r="I13" s="606"/>
      <c r="J13" s="416" t="s">
        <v>390</v>
      </c>
      <c r="K13" s="189"/>
      <c r="L13" s="6"/>
      <c r="M13" s="6"/>
      <c r="N13" t="s">
        <v>3</v>
      </c>
      <c r="O13">
        <v>146</v>
      </c>
    </row>
    <row r="14" spans="1:15" s="128" customFormat="1" ht="14.1" customHeight="1" thickBot="1">
      <c r="A14" s="608"/>
      <c r="B14" s="181">
        <v>3</v>
      </c>
      <c r="C14" s="186" t="s">
        <v>222</v>
      </c>
      <c r="D14" s="200">
        <v>1996</v>
      </c>
      <c r="E14" s="200" t="s">
        <v>4</v>
      </c>
      <c r="F14" s="413">
        <v>80.099999999999994</v>
      </c>
      <c r="G14" s="185">
        <v>33</v>
      </c>
      <c r="H14" s="181">
        <f t="shared" ref="H14:H15" si="0">H13+G14</f>
        <v>101</v>
      </c>
      <c r="I14" s="606"/>
      <c r="J14" s="416" t="s">
        <v>294</v>
      </c>
      <c r="K14" s="194"/>
      <c r="L14" s="418"/>
      <c r="M14" s="418"/>
    </row>
    <row r="15" spans="1:15" s="128" customFormat="1" ht="14.1" customHeight="1" thickBot="1">
      <c r="A15" s="608"/>
      <c r="B15" s="181">
        <v>4</v>
      </c>
      <c r="C15" s="186" t="s">
        <v>386</v>
      </c>
      <c r="D15" s="200">
        <v>1987</v>
      </c>
      <c r="E15" s="200" t="s">
        <v>3</v>
      </c>
      <c r="F15" s="413">
        <v>109.6</v>
      </c>
      <c r="G15" s="185">
        <v>40</v>
      </c>
      <c r="H15" s="181">
        <f t="shared" si="0"/>
        <v>141</v>
      </c>
      <c r="I15" s="607"/>
      <c r="J15" s="416" t="s">
        <v>389</v>
      </c>
      <c r="K15" s="194"/>
      <c r="L15" s="418"/>
      <c r="M15" s="418"/>
    </row>
    <row r="16" spans="1:15" s="128" customFormat="1">
      <c r="A16" s="614" t="s">
        <v>136</v>
      </c>
      <c r="B16" s="614"/>
      <c r="C16" s="614"/>
      <c r="D16" s="614"/>
      <c r="E16" s="465"/>
      <c r="F16" s="196">
        <f>SUM(F12:F15)</f>
        <v>375.70000000000005</v>
      </c>
      <c r="H16" s="10"/>
      <c r="I16" s="10"/>
    </row>
    <row r="17" spans="1:13" s="128" customFormat="1">
      <c r="A17" s="615" t="s">
        <v>137</v>
      </c>
      <c r="B17" s="615"/>
      <c r="C17" s="615"/>
      <c r="D17" s="615"/>
      <c r="E17" s="615"/>
      <c r="F17" s="615"/>
      <c r="G17" s="615"/>
      <c r="H17" s="203">
        <f>H15</f>
        <v>141</v>
      </c>
      <c r="I17" s="468"/>
    </row>
    <row r="18" spans="1:13" s="128" customFormat="1">
      <c r="D18" s="128" t="s">
        <v>146</v>
      </c>
    </row>
    <row r="19" spans="1:13">
      <c r="A19" s="613" t="s">
        <v>384</v>
      </c>
      <c r="B19" s="613"/>
      <c r="C19" s="613"/>
      <c r="D19" s="128"/>
      <c r="E19" s="128"/>
      <c r="F19" s="128"/>
      <c r="G19" s="128"/>
      <c r="H19" s="128"/>
      <c r="I19" s="128"/>
      <c r="J19" s="128"/>
    </row>
    <row r="20" spans="1:13" ht="22.5">
      <c r="A20" s="181" t="s">
        <v>6</v>
      </c>
      <c r="B20" s="181" t="s">
        <v>129</v>
      </c>
      <c r="C20" s="181" t="s">
        <v>117</v>
      </c>
      <c r="D20" s="182" t="s">
        <v>7</v>
      </c>
      <c r="E20" s="182" t="s">
        <v>8</v>
      </c>
      <c r="F20" s="182" t="s">
        <v>131</v>
      </c>
      <c r="G20" s="182" t="s">
        <v>132</v>
      </c>
      <c r="H20" s="182" t="s">
        <v>133</v>
      </c>
      <c r="I20" s="182" t="s">
        <v>14</v>
      </c>
      <c r="J20" s="183" t="s">
        <v>134</v>
      </c>
      <c r="M20" s="128"/>
    </row>
    <row r="21" spans="1:13" ht="14.1" customHeight="1">
      <c r="A21" s="608">
        <v>2</v>
      </c>
      <c r="B21" s="181">
        <v>1</v>
      </c>
      <c r="C21" s="186" t="s">
        <v>245</v>
      </c>
      <c r="D21" s="200">
        <v>1983</v>
      </c>
      <c r="E21" s="200" t="s">
        <v>4</v>
      </c>
      <c r="F21" s="413">
        <v>68.25</v>
      </c>
      <c r="G21" s="185">
        <v>30</v>
      </c>
      <c r="H21" s="181">
        <f>G21</f>
        <v>30</v>
      </c>
      <c r="I21" s="605" t="s">
        <v>5</v>
      </c>
      <c r="J21" s="416" t="s">
        <v>383</v>
      </c>
      <c r="M21" s="128"/>
    </row>
    <row r="22" spans="1:13" ht="14.1" customHeight="1">
      <c r="A22" s="608"/>
      <c r="B22" s="181">
        <v>2</v>
      </c>
      <c r="C22" s="186" t="s">
        <v>382</v>
      </c>
      <c r="D22" s="200">
        <v>1983</v>
      </c>
      <c r="E22" s="200" t="s">
        <v>5</v>
      </c>
      <c r="F22" s="413">
        <v>109.1</v>
      </c>
      <c r="G22" s="185">
        <v>31</v>
      </c>
      <c r="H22" s="181">
        <f>H21+G22</f>
        <v>61</v>
      </c>
      <c r="I22" s="606"/>
      <c r="J22" s="416" t="s">
        <v>70</v>
      </c>
      <c r="M22" s="128"/>
    </row>
    <row r="23" spans="1:13" ht="14.1" customHeight="1">
      <c r="A23" s="608"/>
      <c r="B23" s="181">
        <v>3</v>
      </c>
      <c r="C23" s="186" t="s">
        <v>381</v>
      </c>
      <c r="D23" s="200">
        <v>1999</v>
      </c>
      <c r="E23" s="200" t="s">
        <v>4</v>
      </c>
      <c r="F23" s="413">
        <v>92.35</v>
      </c>
      <c r="G23" s="185">
        <v>36</v>
      </c>
      <c r="H23" s="181">
        <f>H22+G23</f>
        <v>97</v>
      </c>
      <c r="I23" s="606"/>
      <c r="J23" s="416" t="s">
        <v>70</v>
      </c>
      <c r="M23" s="24"/>
    </row>
    <row r="24" spans="1:13" ht="14.1" customHeight="1">
      <c r="A24" s="608"/>
      <c r="B24" s="181">
        <v>4</v>
      </c>
      <c r="C24" s="186" t="s">
        <v>380</v>
      </c>
      <c r="D24" s="200">
        <v>1986</v>
      </c>
      <c r="E24" s="200" t="s">
        <v>4</v>
      </c>
      <c r="F24" s="413">
        <v>96.35</v>
      </c>
      <c r="G24" s="185">
        <v>37</v>
      </c>
      <c r="H24" s="181">
        <f>H23+G24</f>
        <v>134</v>
      </c>
      <c r="I24" s="607"/>
      <c r="J24" s="416" t="s">
        <v>70</v>
      </c>
      <c r="M24" s="128"/>
    </row>
    <row r="25" spans="1:13" ht="12.75" customHeight="1">
      <c r="A25" s="614" t="s">
        <v>136</v>
      </c>
      <c r="B25" s="614"/>
      <c r="C25" s="614"/>
      <c r="D25" s="614"/>
      <c r="E25" s="465"/>
      <c r="F25" s="196">
        <f>SUM(F21:F24)</f>
        <v>366.04999999999995</v>
      </c>
      <c r="G25" s="128"/>
      <c r="H25" s="10"/>
      <c r="I25" s="10"/>
      <c r="J25" s="128"/>
      <c r="M25" s="128"/>
    </row>
    <row r="26" spans="1:13" ht="12.75" customHeight="1">
      <c r="A26" s="615" t="s">
        <v>137</v>
      </c>
      <c r="B26" s="615"/>
      <c r="C26" s="615"/>
      <c r="D26" s="615"/>
      <c r="E26" s="615"/>
      <c r="F26" s="615"/>
      <c r="G26" s="615"/>
      <c r="H26" s="203">
        <f>H24</f>
        <v>134</v>
      </c>
      <c r="I26" s="468"/>
      <c r="J26" s="128"/>
      <c r="M26" s="128"/>
    </row>
    <row r="27" spans="1:13">
      <c r="A27" s="459"/>
      <c r="B27" s="459"/>
      <c r="C27" s="459"/>
      <c r="D27" s="459"/>
      <c r="E27" s="466"/>
      <c r="F27" s="459"/>
      <c r="G27" s="459"/>
      <c r="H27" s="463"/>
      <c r="I27" s="468"/>
      <c r="J27" s="128"/>
      <c r="K27" s="128"/>
      <c r="L27" s="128"/>
      <c r="M27" s="128"/>
    </row>
    <row r="28" spans="1:13">
      <c r="A28" s="460" t="s">
        <v>398</v>
      </c>
      <c r="B28" s="460"/>
      <c r="C28" s="460"/>
      <c r="D28" s="128"/>
      <c r="E28" s="128"/>
      <c r="F28" s="128"/>
      <c r="G28" s="128"/>
      <c r="H28" s="128"/>
      <c r="I28" s="128"/>
      <c r="J28" s="128"/>
    </row>
    <row r="29" spans="1:13" ht="22.5">
      <c r="A29" s="181" t="s">
        <v>6</v>
      </c>
      <c r="B29" s="181" t="s">
        <v>129</v>
      </c>
      <c r="C29" s="181" t="s">
        <v>117</v>
      </c>
      <c r="D29" s="182" t="s">
        <v>7</v>
      </c>
      <c r="E29" s="182" t="s">
        <v>8</v>
      </c>
      <c r="F29" s="182" t="s">
        <v>131</v>
      </c>
      <c r="G29" s="182" t="s">
        <v>132</v>
      </c>
      <c r="H29" s="182" t="s">
        <v>133</v>
      </c>
      <c r="I29" s="182" t="s">
        <v>14</v>
      </c>
      <c r="J29" s="183" t="s">
        <v>134</v>
      </c>
      <c r="K29" s="128"/>
      <c r="L29" s="128"/>
      <c r="M29" s="128"/>
    </row>
    <row r="30" spans="1:13" ht="14.1" customHeight="1">
      <c r="A30" s="610">
        <v>3</v>
      </c>
      <c r="B30" s="181">
        <v>1</v>
      </c>
      <c r="C30" s="186" t="s">
        <v>401</v>
      </c>
      <c r="D30" s="200">
        <v>2002</v>
      </c>
      <c r="E30" s="200" t="s">
        <v>5</v>
      </c>
      <c r="F30" s="413">
        <v>101.55</v>
      </c>
      <c r="G30" s="185">
        <v>29</v>
      </c>
      <c r="H30" s="181">
        <f>G30</f>
        <v>29</v>
      </c>
      <c r="I30" s="605" t="s">
        <v>5</v>
      </c>
      <c r="J30" s="416" t="s">
        <v>344</v>
      </c>
      <c r="K30" s="128"/>
      <c r="L30" s="128"/>
      <c r="M30" s="128"/>
    </row>
    <row r="31" spans="1:13" ht="14.1" customHeight="1">
      <c r="A31" s="611"/>
      <c r="B31" s="181">
        <v>2</v>
      </c>
      <c r="C31" s="186" t="s">
        <v>399</v>
      </c>
      <c r="D31" s="200">
        <v>1998</v>
      </c>
      <c r="E31" s="200" t="s">
        <v>4</v>
      </c>
      <c r="F31" s="413">
        <v>87.6</v>
      </c>
      <c r="G31" s="185">
        <v>35</v>
      </c>
      <c r="H31" s="181">
        <f>H30+G31</f>
        <v>64</v>
      </c>
      <c r="I31" s="606"/>
      <c r="J31" s="416" t="s">
        <v>50</v>
      </c>
      <c r="K31" s="128"/>
      <c r="L31" s="128"/>
      <c r="M31" s="128"/>
    </row>
    <row r="32" spans="1:13" ht="14.1" customHeight="1">
      <c r="A32" s="611"/>
      <c r="B32" s="181">
        <v>3</v>
      </c>
      <c r="C32" s="186" t="s">
        <v>195</v>
      </c>
      <c r="D32" s="200">
        <v>1993</v>
      </c>
      <c r="E32" s="200" t="s">
        <v>3</v>
      </c>
      <c r="F32" s="413">
        <v>67.900000000000006</v>
      </c>
      <c r="G32" s="185">
        <v>31</v>
      </c>
      <c r="H32" s="181">
        <f t="shared" ref="H32:H33" si="1">H31+G32</f>
        <v>95</v>
      </c>
      <c r="I32" s="606"/>
      <c r="J32" s="416" t="s">
        <v>335</v>
      </c>
      <c r="K32" s="24"/>
      <c r="L32" s="24"/>
      <c r="M32" s="24"/>
    </row>
    <row r="33" spans="1:13" ht="14.1" customHeight="1">
      <c r="A33" s="612"/>
      <c r="B33" s="181">
        <v>4</v>
      </c>
      <c r="C33" s="186" t="s">
        <v>400</v>
      </c>
      <c r="D33" s="200">
        <v>1992</v>
      </c>
      <c r="E33" s="200" t="s">
        <v>76</v>
      </c>
      <c r="F33" s="419">
        <v>73.7</v>
      </c>
      <c r="G33" s="185">
        <v>35</v>
      </c>
      <c r="H33" s="181">
        <f t="shared" si="1"/>
        <v>130</v>
      </c>
      <c r="I33" s="607"/>
      <c r="J33" s="416" t="s">
        <v>402</v>
      </c>
      <c r="K33" s="128"/>
      <c r="L33" s="128"/>
      <c r="M33" s="128"/>
    </row>
    <row r="34" spans="1:13" ht="12.75" customHeight="1">
      <c r="A34" s="195" t="s">
        <v>136</v>
      </c>
      <c r="B34" s="205"/>
      <c r="C34" s="205"/>
      <c r="D34" s="205"/>
      <c r="E34" s="205"/>
      <c r="F34" s="196">
        <f>SUM(F31:F33)</f>
        <v>229.2</v>
      </c>
      <c r="G34" s="128"/>
      <c r="H34" s="10"/>
      <c r="I34" s="10"/>
      <c r="J34" s="128"/>
      <c r="K34" s="128"/>
      <c r="L34" s="128"/>
      <c r="M34" s="128"/>
    </row>
    <row r="35" spans="1:13" ht="12.75" customHeight="1">
      <c r="A35" s="195" t="s">
        <v>137</v>
      </c>
      <c r="B35" s="205"/>
      <c r="C35" s="205"/>
      <c r="D35" s="205"/>
      <c r="E35" s="205"/>
      <c r="F35" s="205"/>
      <c r="G35" s="205"/>
      <c r="H35" s="203">
        <f>H33</f>
        <v>130</v>
      </c>
      <c r="I35" s="468"/>
      <c r="J35" s="128"/>
      <c r="K35" s="128"/>
      <c r="L35" s="128"/>
      <c r="M35" s="128"/>
    </row>
    <row r="36" spans="1:13" s="128" customFormat="1"/>
    <row r="37" spans="1:13">
      <c r="A37" s="472" t="s">
        <v>376</v>
      </c>
      <c r="B37" s="460"/>
      <c r="C37" s="460"/>
      <c r="D37" s="128"/>
      <c r="E37" s="128"/>
      <c r="F37" s="128"/>
      <c r="G37" s="128"/>
      <c r="H37" s="128"/>
      <c r="I37" s="128"/>
      <c r="J37" s="128"/>
    </row>
    <row r="38" spans="1:13" s="128" customFormat="1" ht="22.5">
      <c r="A38" s="181" t="s">
        <v>6</v>
      </c>
      <c r="B38" s="181" t="s">
        <v>129</v>
      </c>
      <c r="C38" s="181" t="s">
        <v>117</v>
      </c>
      <c r="D38" s="182" t="s">
        <v>7</v>
      </c>
      <c r="E38" s="182" t="s">
        <v>8</v>
      </c>
      <c r="F38" s="182" t="s">
        <v>131</v>
      </c>
      <c r="G38" s="182" t="s">
        <v>132</v>
      </c>
      <c r="H38" s="182" t="s">
        <v>133</v>
      </c>
      <c r="I38" s="182" t="s">
        <v>14</v>
      </c>
      <c r="J38" s="183" t="s">
        <v>134</v>
      </c>
    </row>
    <row r="39" spans="1:13" s="128" customFormat="1" ht="14.1" customHeight="1">
      <c r="A39" s="608">
        <v>4</v>
      </c>
      <c r="B39" s="181">
        <v>1</v>
      </c>
      <c r="C39" s="186" t="s">
        <v>254</v>
      </c>
      <c r="D39" s="200">
        <v>2001</v>
      </c>
      <c r="E39" s="200" t="s">
        <v>4</v>
      </c>
      <c r="F39" s="413">
        <v>72.5</v>
      </c>
      <c r="G39" s="185">
        <v>27</v>
      </c>
      <c r="H39" s="181">
        <f>G39</f>
        <v>27</v>
      </c>
      <c r="I39" s="605" t="s">
        <v>5</v>
      </c>
      <c r="J39" s="416" t="s">
        <v>378</v>
      </c>
    </row>
    <row r="40" spans="1:13" s="128" customFormat="1" ht="14.1" customHeight="1">
      <c r="A40" s="609"/>
      <c r="B40" s="181">
        <v>2</v>
      </c>
      <c r="C40" s="186" t="s">
        <v>377</v>
      </c>
      <c r="D40" s="200">
        <v>1989</v>
      </c>
      <c r="E40" s="200" t="s">
        <v>3</v>
      </c>
      <c r="F40" s="414">
        <v>74.099999999999994</v>
      </c>
      <c r="G40" s="185">
        <v>31</v>
      </c>
      <c r="H40" s="181">
        <f>H39+G40</f>
        <v>58</v>
      </c>
      <c r="I40" s="606"/>
      <c r="J40" s="417" t="s">
        <v>379</v>
      </c>
    </row>
    <row r="41" spans="1:13" s="24" customFormat="1" ht="14.1" customHeight="1">
      <c r="A41" s="609"/>
      <c r="B41" s="181">
        <v>3</v>
      </c>
      <c r="C41" s="186" t="s">
        <v>208</v>
      </c>
      <c r="D41" s="200">
        <v>1998</v>
      </c>
      <c r="E41" s="200" t="s">
        <v>3</v>
      </c>
      <c r="F41" s="415">
        <v>73</v>
      </c>
      <c r="G41" s="192">
        <v>38</v>
      </c>
      <c r="H41" s="181">
        <f>H40+G41</f>
        <v>96</v>
      </c>
      <c r="I41" s="606"/>
      <c r="J41" s="417" t="s">
        <v>331</v>
      </c>
    </row>
    <row r="42" spans="1:13" s="128" customFormat="1" ht="13.5" customHeight="1">
      <c r="A42" s="609"/>
      <c r="B42" s="181">
        <v>4</v>
      </c>
      <c r="C42" s="186" t="s">
        <v>73</v>
      </c>
      <c r="D42" s="200">
        <v>1992</v>
      </c>
      <c r="E42" s="200" t="s">
        <v>3</v>
      </c>
      <c r="F42" s="413">
        <v>82.35</v>
      </c>
      <c r="G42" s="192">
        <v>34</v>
      </c>
      <c r="H42" s="181">
        <f>H41+G42</f>
        <v>130</v>
      </c>
      <c r="I42" s="607"/>
      <c r="J42" s="417" t="s">
        <v>320</v>
      </c>
    </row>
    <row r="43" spans="1:13" s="128" customFormat="1">
      <c r="A43" s="195" t="s">
        <v>136</v>
      </c>
      <c r="B43" s="195"/>
      <c r="C43" s="195"/>
      <c r="D43" s="195"/>
      <c r="E43" s="195"/>
      <c r="F43" s="196">
        <f>SUM(F39:F42)</f>
        <v>301.95</v>
      </c>
      <c r="H43" s="10"/>
      <c r="I43" s="10"/>
    </row>
    <row r="44" spans="1:13" ht="12.75" customHeight="1">
      <c r="A44" s="197" t="s">
        <v>137</v>
      </c>
      <c r="B44" s="197"/>
      <c r="C44" s="197"/>
      <c r="D44" s="195"/>
      <c r="E44" s="195"/>
      <c r="F44" s="195"/>
      <c r="G44" s="195"/>
      <c r="H44" s="198">
        <f>H42</f>
        <v>130</v>
      </c>
      <c r="I44" s="476"/>
      <c r="J44" s="199"/>
      <c r="M44" s="128"/>
    </row>
    <row r="46" spans="1:13" s="128" customFormat="1">
      <c r="A46" s="460" t="s">
        <v>397</v>
      </c>
      <c r="B46" s="460"/>
      <c r="C46" s="460"/>
    </row>
    <row r="47" spans="1:13" s="128" customFormat="1" ht="22.5">
      <c r="A47" s="181" t="s">
        <v>6</v>
      </c>
      <c r="B47" s="181" t="s">
        <v>129</v>
      </c>
      <c r="C47" s="181" t="s">
        <v>117</v>
      </c>
      <c r="D47" s="182" t="s">
        <v>7</v>
      </c>
      <c r="E47" s="182" t="s">
        <v>8</v>
      </c>
      <c r="F47" s="182" t="s">
        <v>131</v>
      </c>
      <c r="G47" s="182" t="s">
        <v>132</v>
      </c>
      <c r="H47" s="182" t="s">
        <v>133</v>
      </c>
      <c r="I47" s="182" t="s">
        <v>14</v>
      </c>
      <c r="J47" s="183" t="s">
        <v>134</v>
      </c>
    </row>
    <row r="48" spans="1:13" s="128" customFormat="1" ht="14.1" customHeight="1">
      <c r="A48" s="608">
        <v>5</v>
      </c>
      <c r="B48" s="181">
        <v>1</v>
      </c>
      <c r="C48" s="186" t="s">
        <v>302</v>
      </c>
      <c r="D48" s="200">
        <v>1998</v>
      </c>
      <c r="E48" s="200" t="s">
        <v>5</v>
      </c>
      <c r="F48" s="413">
        <v>71.5</v>
      </c>
      <c r="G48" s="185">
        <v>30</v>
      </c>
      <c r="H48" s="181">
        <f>G48</f>
        <v>30</v>
      </c>
      <c r="I48" s="605" t="s">
        <v>5</v>
      </c>
      <c r="J48" s="416" t="s">
        <v>493</v>
      </c>
    </row>
    <row r="49" spans="1:13" s="24" customFormat="1" ht="14.1" customHeight="1">
      <c r="A49" s="609"/>
      <c r="B49" s="181">
        <v>2</v>
      </c>
      <c r="C49" s="186" t="s">
        <v>276</v>
      </c>
      <c r="D49" s="200">
        <v>1986</v>
      </c>
      <c r="E49" s="200" t="s">
        <v>4</v>
      </c>
      <c r="F49" s="413">
        <v>94.05</v>
      </c>
      <c r="G49" s="185">
        <v>32</v>
      </c>
      <c r="H49" s="181">
        <f>H48+G49</f>
        <v>62</v>
      </c>
      <c r="I49" s="606"/>
      <c r="J49" s="416" t="s">
        <v>396</v>
      </c>
    </row>
    <row r="50" spans="1:13" s="128" customFormat="1" ht="13.5" customHeight="1">
      <c r="A50" s="609"/>
      <c r="B50" s="181">
        <v>3</v>
      </c>
      <c r="C50" s="186" t="s">
        <v>232</v>
      </c>
      <c r="D50" s="200">
        <v>1990</v>
      </c>
      <c r="E50" s="200" t="s">
        <v>4</v>
      </c>
      <c r="F50" s="413">
        <v>87.7</v>
      </c>
      <c r="G50" s="185">
        <v>31</v>
      </c>
      <c r="H50" s="181">
        <f t="shared" ref="H50:H51" si="2">H49+G50</f>
        <v>93</v>
      </c>
      <c r="I50" s="606"/>
      <c r="J50" s="416" t="s">
        <v>313</v>
      </c>
    </row>
    <row r="51" spans="1:13" s="128" customFormat="1">
      <c r="A51" s="609"/>
      <c r="B51" s="181">
        <v>4</v>
      </c>
      <c r="C51" s="186" t="s">
        <v>231</v>
      </c>
      <c r="D51" s="200">
        <v>1999</v>
      </c>
      <c r="E51" s="200" t="s">
        <v>4</v>
      </c>
      <c r="F51" s="413">
        <v>103.8</v>
      </c>
      <c r="G51" s="185">
        <v>32</v>
      </c>
      <c r="H51" s="181">
        <f t="shared" si="2"/>
        <v>125</v>
      </c>
      <c r="I51" s="607"/>
      <c r="J51" s="416" t="s">
        <v>100</v>
      </c>
    </row>
    <row r="52" spans="1:13" ht="12.75" customHeight="1">
      <c r="A52" s="195" t="s">
        <v>136</v>
      </c>
      <c r="B52" s="205"/>
      <c r="C52" s="205"/>
      <c r="D52" s="205"/>
      <c r="E52" s="205"/>
      <c r="F52" s="196">
        <f>SUM(F48:F51)</f>
        <v>357.05</v>
      </c>
      <c r="G52" s="128"/>
      <c r="H52" s="10"/>
      <c r="I52" s="10"/>
      <c r="J52" s="128"/>
      <c r="K52" s="128"/>
      <c r="L52" s="128"/>
      <c r="M52" s="128"/>
    </row>
    <row r="53" spans="1:13" s="128" customFormat="1">
      <c r="A53" s="195" t="s">
        <v>137</v>
      </c>
      <c r="B53" s="205"/>
      <c r="C53" s="205"/>
      <c r="D53" s="205"/>
      <c r="E53" s="205"/>
      <c r="F53" s="205"/>
      <c r="G53" s="205"/>
      <c r="H53" s="203">
        <f>H51</f>
        <v>125</v>
      </c>
      <c r="I53" s="468"/>
    </row>
    <row r="54" spans="1:13" s="128" customFormat="1">
      <c r="A54"/>
      <c r="B54"/>
      <c r="C54"/>
      <c r="D54"/>
      <c r="E54"/>
      <c r="F54"/>
      <c r="G54"/>
      <c r="H54"/>
      <c r="I54"/>
      <c r="J54"/>
    </row>
    <row r="55" spans="1:13">
      <c r="A55" s="460" t="s">
        <v>391</v>
      </c>
      <c r="B55" s="460"/>
      <c r="C55" s="460"/>
      <c r="D55" s="128"/>
      <c r="E55" s="128"/>
      <c r="F55" s="128"/>
      <c r="G55" s="128"/>
      <c r="H55" s="128"/>
      <c r="I55" s="128"/>
      <c r="J55" s="128"/>
    </row>
    <row r="56" spans="1:13" s="128" customFormat="1" ht="22.5">
      <c r="A56" s="181" t="s">
        <v>6</v>
      </c>
      <c r="B56" s="181" t="s">
        <v>129</v>
      </c>
      <c r="C56" s="181" t="s">
        <v>117</v>
      </c>
      <c r="D56" s="182" t="s">
        <v>7</v>
      </c>
      <c r="E56" s="182" t="s">
        <v>8</v>
      </c>
      <c r="F56" s="182" t="s">
        <v>131</v>
      </c>
      <c r="G56" s="182" t="s">
        <v>132</v>
      </c>
      <c r="H56" s="182" t="s">
        <v>133</v>
      </c>
      <c r="I56" s="182" t="s">
        <v>14</v>
      </c>
      <c r="J56" s="183" t="s">
        <v>134</v>
      </c>
    </row>
    <row r="57" spans="1:13" s="128" customFormat="1" ht="14.1" customHeight="1">
      <c r="A57" s="610">
        <v>6</v>
      </c>
      <c r="B57" s="181">
        <v>1</v>
      </c>
      <c r="C57" s="186" t="s">
        <v>393</v>
      </c>
      <c r="D57" s="200">
        <v>1991</v>
      </c>
      <c r="E57" s="200" t="s">
        <v>4</v>
      </c>
      <c r="F57" s="413">
        <v>76.400000000000006</v>
      </c>
      <c r="G57" s="185">
        <v>24</v>
      </c>
      <c r="H57" s="181">
        <f>G57</f>
        <v>24</v>
      </c>
      <c r="I57" s="605"/>
      <c r="J57" s="416" t="s">
        <v>395</v>
      </c>
    </row>
    <row r="58" spans="1:13" s="128" customFormat="1" ht="14.1" customHeight="1">
      <c r="A58" s="611"/>
      <c r="B58" s="181">
        <v>2</v>
      </c>
      <c r="C58" s="186" t="s">
        <v>234</v>
      </c>
      <c r="D58" s="200">
        <v>1982</v>
      </c>
      <c r="E58" s="200">
        <v>1</v>
      </c>
      <c r="F58" s="413">
        <v>113.3</v>
      </c>
      <c r="G58" s="185">
        <v>28</v>
      </c>
      <c r="H58" s="181">
        <f>H57+G58</f>
        <v>52</v>
      </c>
      <c r="I58" s="606"/>
      <c r="J58" s="416" t="s">
        <v>327</v>
      </c>
    </row>
    <row r="59" spans="1:13" s="24" customFormat="1" ht="14.1" customHeight="1">
      <c r="A59" s="611"/>
      <c r="B59" s="181">
        <v>3</v>
      </c>
      <c r="C59" s="186" t="s">
        <v>209</v>
      </c>
      <c r="D59" s="200">
        <v>1999</v>
      </c>
      <c r="E59" s="200" t="s">
        <v>4</v>
      </c>
      <c r="F59" s="413">
        <v>72.849999999999994</v>
      </c>
      <c r="G59" s="185">
        <v>31</v>
      </c>
      <c r="H59" s="181">
        <f t="shared" ref="H59:H60" si="3">H58+G59</f>
        <v>83</v>
      </c>
      <c r="I59" s="606"/>
      <c r="J59" s="416" t="s">
        <v>112</v>
      </c>
    </row>
    <row r="60" spans="1:13" s="128" customFormat="1" ht="13.5" customHeight="1">
      <c r="A60" s="612"/>
      <c r="B60" s="181">
        <v>4</v>
      </c>
      <c r="C60" s="186" t="s">
        <v>392</v>
      </c>
      <c r="D60" s="200">
        <v>1979</v>
      </c>
      <c r="E60" s="200" t="s">
        <v>76</v>
      </c>
      <c r="F60" s="413">
        <v>85</v>
      </c>
      <c r="G60" s="185">
        <v>30</v>
      </c>
      <c r="H60" s="181">
        <f t="shared" si="3"/>
        <v>113</v>
      </c>
      <c r="I60" s="607"/>
      <c r="J60" s="416" t="s">
        <v>394</v>
      </c>
    </row>
    <row r="61" spans="1:13" s="128" customFormat="1">
      <c r="A61" s="195" t="s">
        <v>136</v>
      </c>
      <c r="B61" s="205"/>
      <c r="C61" s="205"/>
      <c r="D61" s="205"/>
      <c r="E61" s="205"/>
      <c r="F61" s="196">
        <f>SUM(F57:F60)</f>
        <v>347.54999999999995</v>
      </c>
      <c r="H61" s="10"/>
      <c r="I61" s="10"/>
    </row>
    <row r="62" spans="1:13" ht="12.75" customHeight="1">
      <c r="A62" s="195" t="s">
        <v>137</v>
      </c>
      <c r="B62" s="205"/>
      <c r="C62" s="205"/>
      <c r="D62" s="205"/>
      <c r="E62" s="205"/>
      <c r="F62" s="205"/>
      <c r="G62" s="205"/>
      <c r="H62" s="203">
        <f>H60</f>
        <v>113</v>
      </c>
      <c r="I62" s="468"/>
      <c r="J62" s="128"/>
      <c r="K62" s="128"/>
      <c r="L62" s="128"/>
      <c r="M62" s="128"/>
    </row>
    <row r="63" spans="1:13" ht="21.75" customHeight="1"/>
    <row r="64" spans="1:13">
      <c r="B64" s="265" t="s">
        <v>16</v>
      </c>
      <c r="C64" s="129"/>
      <c r="D64" s="266" t="s">
        <v>163</v>
      </c>
      <c r="E64" s="129"/>
      <c r="F64" s="6"/>
      <c r="G64" s="265" t="s">
        <v>164</v>
      </c>
      <c r="J64" s="392" t="s">
        <v>528</v>
      </c>
    </row>
    <row r="65" spans="2:10">
      <c r="B65" s="265"/>
      <c r="C65" s="129"/>
      <c r="D65" s="266"/>
      <c r="E65" s="129"/>
      <c r="G65" s="265"/>
      <c r="J65" s="392"/>
    </row>
    <row r="66" spans="2:10">
      <c r="B66" s="265" t="s">
        <v>17</v>
      </c>
      <c r="C66" s="129"/>
      <c r="D66" s="5" t="s">
        <v>527</v>
      </c>
      <c r="E66" s="129"/>
      <c r="F66" s="129"/>
      <c r="G66" s="265" t="s">
        <v>167</v>
      </c>
      <c r="J66" s="392" t="s">
        <v>168</v>
      </c>
    </row>
    <row r="67" spans="2:10">
      <c r="J67" s="128"/>
    </row>
  </sheetData>
  <sheetProtection selectLockedCells="1" selectUnlockedCells="1"/>
  <mergeCells count="27">
    <mergeCell ref="A17:G17"/>
    <mergeCell ref="A1:K1"/>
    <mergeCell ref="A2:K2"/>
    <mergeCell ref="A3:K3"/>
    <mergeCell ref="A4:K4"/>
    <mergeCell ref="D7:I7"/>
    <mergeCell ref="D6:I6"/>
    <mergeCell ref="D8:I8"/>
    <mergeCell ref="A7:C7"/>
    <mergeCell ref="A8:C8"/>
    <mergeCell ref="I12:I15"/>
    <mergeCell ref="A10:C10"/>
    <mergeCell ref="A12:A15"/>
    <mergeCell ref="A16:D16"/>
    <mergeCell ref="A48:A51"/>
    <mergeCell ref="A57:A60"/>
    <mergeCell ref="A19:C19"/>
    <mergeCell ref="A21:A24"/>
    <mergeCell ref="A25:D25"/>
    <mergeCell ref="A26:G26"/>
    <mergeCell ref="A30:A33"/>
    <mergeCell ref="A39:A42"/>
    <mergeCell ref="I21:I24"/>
    <mergeCell ref="I30:I33"/>
    <mergeCell ref="I39:I42"/>
    <mergeCell ref="I48:I51"/>
    <mergeCell ref="I57:I60"/>
  </mergeCells>
  <printOptions horizontalCentered="1"/>
  <pageMargins left="0.59055118110236227" right="0.19685039370078741" top="0.63" bottom="0.38" header="0.5" footer="0.24"/>
  <pageSetup paperSize="9" scale="68" firstPageNumber="0" fitToHeight="0" orientation="portrait" r:id="rId1"/>
  <headerFooter alignWithMargins="0"/>
  <colBreaks count="1" manualBreakCount="1">
    <brk id="10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9" tint="0.59999389629810485"/>
    <pageSetUpPr fitToPage="1"/>
  </sheetPr>
  <dimension ref="A1:R40"/>
  <sheetViews>
    <sheetView view="pageBreakPreview" zoomScaleNormal="70" zoomScaleSheetLayoutView="100" workbookViewId="0">
      <selection activeCell="N7" sqref="N7:P7"/>
    </sheetView>
  </sheetViews>
  <sheetFormatPr defaultColWidth="9.140625" defaultRowHeight="12.75"/>
  <cols>
    <col min="1" max="1" width="6.5703125" style="23" customWidth="1"/>
    <col min="2" max="2" width="9.140625" style="23"/>
    <col min="3" max="3" width="14.28515625" style="23" customWidth="1"/>
    <col min="4" max="4" width="9.42578125" style="23" customWidth="1"/>
    <col min="5" max="5" width="7.42578125" style="23" customWidth="1"/>
    <col min="6" max="6" width="24.28515625" style="23" bestFit="1" customWidth="1"/>
    <col min="7" max="7" width="20.28515625" style="23" customWidth="1"/>
    <col min="8" max="8" width="7.28515625" style="23" customWidth="1"/>
    <col min="9" max="9" width="12.140625" style="23" customWidth="1"/>
    <col min="10" max="10" width="7.7109375" style="23" hidden="1" customWidth="1"/>
    <col min="11" max="11" width="6.85546875" style="23" hidden="1" customWidth="1"/>
    <col min="12" max="12" width="9.85546875" style="23" hidden="1" customWidth="1"/>
    <col min="13" max="13" width="7" style="23" customWidth="1"/>
    <col min="14" max="14" width="9.85546875" style="23" customWidth="1"/>
    <col min="15" max="15" width="18.28515625" style="23" customWidth="1"/>
    <col min="16" max="16" width="15.140625" style="23" customWidth="1"/>
    <col min="17" max="16384" width="9.140625" style="23"/>
  </cols>
  <sheetData>
    <row r="1" spans="1:18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4"/>
    </row>
    <row r="2" spans="1:18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4"/>
    </row>
    <row r="3" spans="1:18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20"/>
      <c r="R3" s="254"/>
    </row>
    <row r="4" spans="1:18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4"/>
      <c r="R4" s="255"/>
    </row>
    <row r="5" spans="1:18" s="128" customFormat="1" ht="9" customHeight="1"/>
    <row r="6" spans="1:18" s="128" customFormat="1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7" t="s">
        <v>58</v>
      </c>
      <c r="O6" s="577"/>
      <c r="P6" s="577"/>
    </row>
    <row r="7" spans="1:18" s="128" customFormat="1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6" t="s">
        <v>20</v>
      </c>
      <c r="O7" s="566"/>
      <c r="P7" s="566"/>
    </row>
    <row r="8" spans="1:18" s="128" customFormat="1" ht="15">
      <c r="A8" s="569" t="s">
        <v>34</v>
      </c>
      <c r="B8" s="569"/>
      <c r="C8" s="569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2"/>
      <c r="N8" s="569" t="s">
        <v>2</v>
      </c>
      <c r="O8" s="569"/>
      <c r="P8" s="569"/>
    </row>
    <row r="9" spans="1:18" s="128" customFormat="1" ht="15.75">
      <c r="A9" s="568">
        <v>206</v>
      </c>
      <c r="B9" s="568"/>
      <c r="C9" s="568"/>
      <c r="D9" s="573" t="s">
        <v>19</v>
      </c>
      <c r="E9" s="574"/>
      <c r="F9" s="574"/>
      <c r="G9" s="574"/>
      <c r="H9" s="574"/>
      <c r="I9" s="574"/>
      <c r="J9" s="574"/>
      <c r="K9" s="574"/>
      <c r="L9" s="574"/>
      <c r="M9" s="575"/>
      <c r="N9" s="268" t="s">
        <v>3</v>
      </c>
      <c r="O9" s="268" t="s">
        <v>4</v>
      </c>
      <c r="P9" s="268" t="s">
        <v>5</v>
      </c>
    </row>
    <row r="10" spans="1:18" s="128" customFormat="1" ht="15">
      <c r="A10" s="568"/>
      <c r="B10" s="568"/>
      <c r="C10" s="568"/>
      <c r="D10" s="556" t="s">
        <v>120</v>
      </c>
      <c r="E10" s="556"/>
      <c r="F10" s="556"/>
      <c r="G10" s="556"/>
      <c r="H10" s="556"/>
      <c r="I10" s="556"/>
      <c r="J10" s="556"/>
      <c r="K10" s="556"/>
      <c r="L10" s="556"/>
      <c r="M10" s="556"/>
      <c r="N10" s="274">
        <v>159</v>
      </c>
      <c r="O10" s="274">
        <v>126</v>
      </c>
      <c r="P10" s="274">
        <v>73</v>
      </c>
    </row>
    <row r="11" spans="1:18" s="10" customFormat="1">
      <c r="A11" s="62"/>
      <c r="B11" s="62"/>
      <c r="C11" s="62"/>
      <c r="N11" s="62"/>
      <c r="O11" s="62"/>
      <c r="P11" s="62"/>
    </row>
    <row r="12" spans="1:18" s="128" customFormat="1">
      <c r="A12" s="260" t="s">
        <v>60</v>
      </c>
      <c r="B12" s="258"/>
      <c r="C12" s="258"/>
      <c r="D12" s="377">
        <v>172</v>
      </c>
      <c r="E12" s="267"/>
      <c r="F12" s="267"/>
      <c r="G12" s="267"/>
      <c r="H12" s="267"/>
      <c r="I12" s="267"/>
      <c r="J12" s="267"/>
      <c r="K12" s="267"/>
      <c r="L12" s="267"/>
      <c r="M12" s="267"/>
      <c r="N12" s="62"/>
      <c r="O12" s="62"/>
      <c r="P12" s="62"/>
    </row>
    <row r="13" spans="1:18" s="128" customFormat="1">
      <c r="A13" s="261" t="s">
        <v>61</v>
      </c>
      <c r="B13" s="262"/>
      <c r="C13" s="259"/>
      <c r="D13" s="378">
        <v>30</v>
      </c>
      <c r="E13" s="267"/>
      <c r="F13" s="267"/>
      <c r="G13" s="267"/>
      <c r="H13" s="267"/>
      <c r="I13" s="267"/>
      <c r="J13" s="267"/>
      <c r="K13" s="267"/>
      <c r="L13" s="267"/>
      <c r="M13" s="267"/>
      <c r="N13" s="62"/>
      <c r="O13" s="62"/>
      <c r="P13" s="62"/>
    </row>
    <row r="14" spans="1:18" s="128" customFormat="1"/>
    <row r="15" spans="1:18" ht="11.25" customHeight="1">
      <c r="A15" s="603" t="s">
        <v>6</v>
      </c>
      <c r="B15" s="557" t="s">
        <v>117</v>
      </c>
      <c r="C15" s="557"/>
      <c r="D15" s="560" t="s">
        <v>7</v>
      </c>
      <c r="E15" s="560" t="s">
        <v>8</v>
      </c>
      <c r="F15" s="560" t="s">
        <v>9</v>
      </c>
      <c r="G15" s="560" t="s">
        <v>10</v>
      </c>
      <c r="H15" s="560" t="s">
        <v>11</v>
      </c>
      <c r="I15" s="560" t="s">
        <v>19</v>
      </c>
      <c r="J15" s="565" t="s">
        <v>19</v>
      </c>
      <c r="K15" s="565"/>
      <c r="L15" s="560" t="s">
        <v>22</v>
      </c>
      <c r="M15" s="560" t="s">
        <v>13</v>
      </c>
      <c r="N15" s="560" t="s">
        <v>14</v>
      </c>
      <c r="O15" s="560" t="s">
        <v>15</v>
      </c>
      <c r="P15" s="563"/>
    </row>
    <row r="16" spans="1:18">
      <c r="A16" s="604"/>
      <c r="B16" s="579"/>
      <c r="C16" s="579"/>
      <c r="D16" s="562"/>
      <c r="E16" s="562"/>
      <c r="F16" s="562"/>
      <c r="G16" s="562"/>
      <c r="H16" s="562"/>
      <c r="I16" s="562"/>
      <c r="J16" s="47" t="s">
        <v>21</v>
      </c>
      <c r="K16" s="47" t="s">
        <v>23</v>
      </c>
      <c r="L16" s="562"/>
      <c r="M16" s="562"/>
      <c r="N16" s="562"/>
      <c r="O16" s="562"/>
      <c r="P16" s="580"/>
    </row>
    <row r="17" spans="1:18" s="24" customFormat="1">
      <c r="A17" s="155">
        <f t="shared" ref="A17:A36" si="0">_xlfn.RANK.EQ(I17,I$17:I$36)</f>
        <v>1</v>
      </c>
      <c r="B17" s="139" t="s">
        <v>463</v>
      </c>
      <c r="C17" s="139"/>
      <c r="D17" s="108">
        <v>1984</v>
      </c>
      <c r="E17" s="106" t="s">
        <v>3</v>
      </c>
      <c r="F17" s="120" t="s">
        <v>308</v>
      </c>
      <c r="G17" s="122"/>
      <c r="H17" s="264">
        <v>63</v>
      </c>
      <c r="I17" s="106">
        <v>181</v>
      </c>
      <c r="J17" s="106"/>
      <c r="K17" s="106"/>
      <c r="L17" s="108"/>
      <c r="M17" s="43">
        <f t="shared" ref="M17:M32" si="1">IF(A17=1,20,IF(A17=2,18,IF(A17=3,16,IF(A17&gt;19,0,19-A17))))</f>
        <v>20</v>
      </c>
      <c r="N17" s="110" t="str">
        <f t="shared" ref="N17:N36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124" t="s">
        <v>75</v>
      </c>
      <c r="P17" s="44"/>
      <c r="Q17" s="100"/>
      <c r="R17" s="101"/>
    </row>
    <row r="18" spans="1:18">
      <c r="A18" s="155">
        <f t="shared" si="0"/>
        <v>2</v>
      </c>
      <c r="B18" s="133" t="s">
        <v>464</v>
      </c>
      <c r="C18" s="126"/>
      <c r="D18" s="110">
        <v>1991</v>
      </c>
      <c r="E18" s="110" t="s">
        <v>3</v>
      </c>
      <c r="F18" s="106" t="s">
        <v>185</v>
      </c>
      <c r="G18" s="106" t="s">
        <v>92</v>
      </c>
      <c r="H18" s="264">
        <v>54.66</v>
      </c>
      <c r="I18" s="43">
        <v>176</v>
      </c>
      <c r="J18" s="43"/>
      <c r="K18" s="106"/>
      <c r="L18" s="108"/>
      <c r="M18" s="43">
        <f t="shared" si="1"/>
        <v>18</v>
      </c>
      <c r="N18" s="110" t="str">
        <f t="shared" si="2"/>
        <v>МСМК</v>
      </c>
      <c r="O18" s="242" t="s">
        <v>318</v>
      </c>
      <c r="P18" s="84"/>
      <c r="R18" s="101"/>
    </row>
    <row r="19" spans="1:18">
      <c r="A19" s="155">
        <f t="shared" si="0"/>
        <v>3</v>
      </c>
      <c r="B19" s="138" t="s">
        <v>346</v>
      </c>
      <c r="C19" s="139"/>
      <c r="D19" s="108">
        <v>2002</v>
      </c>
      <c r="E19" s="106" t="s">
        <v>5</v>
      </c>
      <c r="F19" s="106" t="s">
        <v>185</v>
      </c>
      <c r="G19" s="26" t="s">
        <v>92</v>
      </c>
      <c r="H19" s="264">
        <v>63</v>
      </c>
      <c r="I19" s="106">
        <v>160</v>
      </c>
      <c r="J19" s="106"/>
      <c r="K19" s="106"/>
      <c r="L19" s="108"/>
      <c r="M19" s="43">
        <f t="shared" si="1"/>
        <v>16</v>
      </c>
      <c r="N19" s="110" t="str">
        <f t="shared" si="2"/>
        <v>+МСМК</v>
      </c>
      <c r="O19" s="116" t="s">
        <v>350</v>
      </c>
      <c r="P19" s="45"/>
      <c r="Q19" s="128"/>
      <c r="R19" s="46"/>
    </row>
    <row r="20" spans="1:18" s="128" customFormat="1">
      <c r="A20" s="155">
        <f t="shared" si="0"/>
        <v>4</v>
      </c>
      <c r="B20" s="138" t="s">
        <v>467</v>
      </c>
      <c r="C20" s="139"/>
      <c r="D20" s="108">
        <v>1999</v>
      </c>
      <c r="E20" s="106" t="s">
        <v>4</v>
      </c>
      <c r="F20" s="106" t="s">
        <v>49</v>
      </c>
      <c r="G20" s="26"/>
      <c r="H20" s="264">
        <v>55.98</v>
      </c>
      <c r="I20" s="106">
        <v>138</v>
      </c>
      <c r="J20" s="106"/>
      <c r="K20" s="106"/>
      <c r="L20" s="108"/>
      <c r="M20" s="43">
        <f t="shared" si="1"/>
        <v>15</v>
      </c>
      <c r="N20" s="110" t="str">
        <f t="shared" si="2"/>
        <v>МС</v>
      </c>
      <c r="O20" s="116" t="s">
        <v>470</v>
      </c>
      <c r="P20" s="45"/>
      <c r="R20" s="129"/>
    </row>
    <row r="21" spans="1:18" s="128" customFormat="1">
      <c r="A21" s="155">
        <f t="shared" si="0"/>
        <v>5</v>
      </c>
      <c r="B21" s="138" t="s">
        <v>126</v>
      </c>
      <c r="C21" s="139"/>
      <c r="D21" s="108">
        <v>1997</v>
      </c>
      <c r="E21" s="106" t="s">
        <v>5</v>
      </c>
      <c r="F21" s="106" t="s">
        <v>184</v>
      </c>
      <c r="G21" s="26" t="s">
        <v>86</v>
      </c>
      <c r="H21" s="264">
        <v>63</v>
      </c>
      <c r="I21" s="106">
        <v>120</v>
      </c>
      <c r="J21" s="106"/>
      <c r="K21" s="106"/>
      <c r="L21" s="108"/>
      <c r="M21" s="43">
        <f t="shared" si="1"/>
        <v>14</v>
      </c>
      <c r="N21" s="110" t="str">
        <f t="shared" si="2"/>
        <v>КМС</v>
      </c>
      <c r="O21" s="116" t="s">
        <v>440</v>
      </c>
      <c r="P21" s="45"/>
      <c r="R21" s="129"/>
    </row>
    <row r="22" spans="1:18" s="128" customFormat="1">
      <c r="A22" s="155">
        <f t="shared" si="0"/>
        <v>6</v>
      </c>
      <c r="B22" s="138" t="s">
        <v>348</v>
      </c>
      <c r="C22" s="139"/>
      <c r="D22" s="108">
        <v>1990</v>
      </c>
      <c r="E22" s="106" t="s">
        <v>4</v>
      </c>
      <c r="F22" s="106" t="s">
        <v>46</v>
      </c>
      <c r="G22" s="26"/>
      <c r="H22" s="264">
        <v>63</v>
      </c>
      <c r="I22" s="106">
        <v>116</v>
      </c>
      <c r="J22" s="106"/>
      <c r="K22" s="106"/>
      <c r="L22" s="108"/>
      <c r="M22" s="43">
        <f t="shared" si="1"/>
        <v>13</v>
      </c>
      <c r="N22" s="110" t="str">
        <f t="shared" si="2"/>
        <v>КМС</v>
      </c>
      <c r="O22" s="116" t="s">
        <v>352</v>
      </c>
      <c r="P22" s="45"/>
      <c r="R22" s="129"/>
    </row>
    <row r="23" spans="1:18" s="128" customFormat="1">
      <c r="A23" s="155">
        <f t="shared" si="0"/>
        <v>7</v>
      </c>
      <c r="B23" s="138" t="s">
        <v>97</v>
      </c>
      <c r="C23" s="139"/>
      <c r="D23" s="108">
        <v>1997</v>
      </c>
      <c r="E23" s="106" t="s">
        <v>4</v>
      </c>
      <c r="F23" s="106" t="s">
        <v>189</v>
      </c>
      <c r="G23" s="26" t="s">
        <v>433</v>
      </c>
      <c r="H23" s="264">
        <v>50.94</v>
      </c>
      <c r="I23" s="106">
        <v>104</v>
      </c>
      <c r="J23" s="106"/>
      <c r="K23" s="106"/>
      <c r="L23" s="108"/>
      <c r="M23" s="43">
        <f t="shared" si="1"/>
        <v>12</v>
      </c>
      <c r="N23" s="110" t="str">
        <f t="shared" si="2"/>
        <v>КМС</v>
      </c>
      <c r="O23" s="116" t="s">
        <v>96</v>
      </c>
      <c r="P23" s="45"/>
      <c r="R23" s="129"/>
    </row>
    <row r="24" spans="1:18" s="128" customFormat="1">
      <c r="A24" s="155">
        <f t="shared" si="0"/>
        <v>8</v>
      </c>
      <c r="B24" s="138" t="s">
        <v>468</v>
      </c>
      <c r="C24" s="139"/>
      <c r="D24" s="108">
        <v>1986</v>
      </c>
      <c r="E24" s="106" t="s">
        <v>4</v>
      </c>
      <c r="F24" s="106" t="s">
        <v>185</v>
      </c>
      <c r="G24" s="26" t="s">
        <v>92</v>
      </c>
      <c r="H24" s="264">
        <v>62.9</v>
      </c>
      <c r="I24" s="106">
        <v>101</v>
      </c>
      <c r="J24" s="106"/>
      <c r="K24" s="106"/>
      <c r="L24" s="108"/>
      <c r="M24" s="43">
        <f t="shared" si="1"/>
        <v>11</v>
      </c>
      <c r="N24" s="110" t="str">
        <f t="shared" si="2"/>
        <v>КМС</v>
      </c>
      <c r="O24" s="116" t="s">
        <v>471</v>
      </c>
      <c r="P24" s="45"/>
      <c r="R24" s="129"/>
    </row>
    <row r="25" spans="1:18" s="128" customFormat="1">
      <c r="A25" s="155">
        <f t="shared" si="0"/>
        <v>9</v>
      </c>
      <c r="B25" s="138" t="s">
        <v>432</v>
      </c>
      <c r="C25" s="139"/>
      <c r="D25" s="108">
        <v>2003</v>
      </c>
      <c r="E25" s="106" t="s">
        <v>5</v>
      </c>
      <c r="F25" s="106" t="s">
        <v>194</v>
      </c>
      <c r="G25" s="26" t="s">
        <v>172</v>
      </c>
      <c r="H25" s="264">
        <v>59.1</v>
      </c>
      <c r="I25" s="106">
        <v>93</v>
      </c>
      <c r="J25" s="106"/>
      <c r="K25" s="106"/>
      <c r="L25" s="108"/>
      <c r="M25" s="43">
        <f t="shared" si="1"/>
        <v>10</v>
      </c>
      <c r="N25" s="110" t="str">
        <f t="shared" si="2"/>
        <v>КМС</v>
      </c>
      <c r="O25" s="116" t="s">
        <v>310</v>
      </c>
      <c r="P25" s="45"/>
      <c r="R25" s="129"/>
    </row>
    <row r="26" spans="1:18" s="128" customFormat="1">
      <c r="A26" s="155">
        <f t="shared" si="0"/>
        <v>10</v>
      </c>
      <c r="B26" s="138" t="s">
        <v>436</v>
      </c>
      <c r="C26" s="139"/>
      <c r="D26" s="108">
        <v>1984</v>
      </c>
      <c r="E26" s="106" t="s">
        <v>5</v>
      </c>
      <c r="F26" s="106" t="s">
        <v>185</v>
      </c>
      <c r="G26" s="26"/>
      <c r="H26" s="264">
        <v>52.04</v>
      </c>
      <c r="I26" s="106">
        <v>91</v>
      </c>
      <c r="J26" s="106"/>
      <c r="K26" s="106"/>
      <c r="L26" s="108"/>
      <c r="M26" s="43">
        <f t="shared" si="1"/>
        <v>9</v>
      </c>
      <c r="N26" s="110" t="str">
        <f t="shared" si="2"/>
        <v>КМС</v>
      </c>
      <c r="O26" s="116" t="s">
        <v>476</v>
      </c>
      <c r="P26" s="45"/>
      <c r="R26" s="129"/>
    </row>
    <row r="27" spans="1:18" s="128" customFormat="1">
      <c r="A27" s="155">
        <f t="shared" si="0"/>
        <v>11</v>
      </c>
      <c r="B27" s="138" t="s">
        <v>435</v>
      </c>
      <c r="C27" s="139"/>
      <c r="D27" s="108">
        <v>2000</v>
      </c>
      <c r="E27" s="106" t="s">
        <v>5</v>
      </c>
      <c r="F27" s="106" t="s">
        <v>185</v>
      </c>
      <c r="G27" s="26" t="s">
        <v>92</v>
      </c>
      <c r="H27" s="264">
        <v>62</v>
      </c>
      <c r="I27" s="106">
        <v>84</v>
      </c>
      <c r="J27" s="106"/>
      <c r="K27" s="106"/>
      <c r="L27" s="108"/>
      <c r="M27" s="43">
        <f t="shared" si="1"/>
        <v>8</v>
      </c>
      <c r="N27" s="110" t="str">
        <f t="shared" si="2"/>
        <v>КМС</v>
      </c>
      <c r="O27" s="116" t="s">
        <v>442</v>
      </c>
      <c r="P27" s="45"/>
      <c r="R27" s="129"/>
    </row>
    <row r="28" spans="1:18" s="128" customFormat="1">
      <c r="A28" s="155">
        <f t="shared" si="0"/>
        <v>12</v>
      </c>
      <c r="B28" s="138" t="s">
        <v>434</v>
      </c>
      <c r="C28" s="139"/>
      <c r="D28" s="108">
        <v>1999</v>
      </c>
      <c r="E28" s="106">
        <v>1</v>
      </c>
      <c r="F28" s="106" t="s">
        <v>46</v>
      </c>
      <c r="G28" s="26"/>
      <c r="H28" s="264">
        <v>58.84</v>
      </c>
      <c r="I28" s="106">
        <v>73</v>
      </c>
      <c r="J28" s="106"/>
      <c r="K28" s="106"/>
      <c r="L28" s="108"/>
      <c r="M28" s="43">
        <f t="shared" si="1"/>
        <v>7</v>
      </c>
      <c r="N28" s="110" t="str">
        <f t="shared" si="2"/>
        <v>+КМС</v>
      </c>
      <c r="O28" s="116" t="s">
        <v>516</v>
      </c>
      <c r="P28" s="45"/>
      <c r="R28" s="129"/>
    </row>
    <row r="29" spans="1:18" s="128" customFormat="1">
      <c r="A29" s="155">
        <f t="shared" si="0"/>
        <v>13</v>
      </c>
      <c r="B29" s="138" t="s">
        <v>438</v>
      </c>
      <c r="C29" s="139"/>
      <c r="D29" s="108">
        <v>1991</v>
      </c>
      <c r="E29" s="106">
        <v>1</v>
      </c>
      <c r="F29" s="106" t="s">
        <v>187</v>
      </c>
      <c r="G29" s="26"/>
      <c r="H29" s="264">
        <v>62.55</v>
      </c>
      <c r="I29" s="106">
        <v>69</v>
      </c>
      <c r="J29" s="106"/>
      <c r="K29" s="106"/>
      <c r="L29" s="108"/>
      <c r="M29" s="43">
        <f t="shared" si="1"/>
        <v>6</v>
      </c>
      <c r="N29" s="110" t="str">
        <f t="shared" si="2"/>
        <v>-</v>
      </c>
      <c r="O29" s="116" t="s">
        <v>444</v>
      </c>
      <c r="P29" s="45"/>
      <c r="R29" s="129"/>
    </row>
    <row r="30" spans="1:18" s="128" customFormat="1">
      <c r="A30" s="155">
        <f t="shared" si="0"/>
        <v>14</v>
      </c>
      <c r="B30" s="138" t="s">
        <v>465</v>
      </c>
      <c r="C30" s="139"/>
      <c r="D30" s="108">
        <v>2003</v>
      </c>
      <c r="E30" s="106" t="s">
        <v>4</v>
      </c>
      <c r="F30" s="106" t="s">
        <v>466</v>
      </c>
      <c r="G30" s="26"/>
      <c r="H30" s="264">
        <v>61.3</v>
      </c>
      <c r="I30" s="106">
        <v>67</v>
      </c>
      <c r="J30" s="106"/>
      <c r="K30" s="106"/>
      <c r="L30" s="108"/>
      <c r="M30" s="43">
        <f t="shared" si="1"/>
        <v>5</v>
      </c>
      <c r="N30" s="110" t="str">
        <f t="shared" si="2"/>
        <v>-</v>
      </c>
      <c r="O30" s="116" t="s">
        <v>469</v>
      </c>
      <c r="P30" s="45"/>
      <c r="R30" s="129"/>
    </row>
    <row r="31" spans="1:18" s="128" customFormat="1">
      <c r="A31" s="155">
        <f t="shared" si="0"/>
        <v>15</v>
      </c>
      <c r="B31" s="138" t="s">
        <v>437</v>
      </c>
      <c r="C31" s="139"/>
      <c r="D31" s="108">
        <v>1999</v>
      </c>
      <c r="E31" s="106">
        <v>1</v>
      </c>
      <c r="F31" s="106" t="s">
        <v>46</v>
      </c>
      <c r="G31" s="26"/>
      <c r="H31" s="264">
        <v>62.85</v>
      </c>
      <c r="I31" s="106">
        <v>60</v>
      </c>
      <c r="J31" s="106"/>
      <c r="K31" s="106"/>
      <c r="L31" s="108"/>
      <c r="M31" s="43">
        <f t="shared" si="1"/>
        <v>4</v>
      </c>
      <c r="N31" s="110" t="str">
        <f t="shared" si="2"/>
        <v>-</v>
      </c>
      <c r="O31" s="116" t="s">
        <v>516</v>
      </c>
      <c r="P31" s="45"/>
      <c r="R31" s="129"/>
    </row>
    <row r="32" spans="1:18" s="128" customFormat="1">
      <c r="A32" s="155">
        <f t="shared" si="0"/>
        <v>16</v>
      </c>
      <c r="B32" s="138" t="s">
        <v>439</v>
      </c>
      <c r="C32" s="139"/>
      <c r="D32" s="108">
        <v>2002</v>
      </c>
      <c r="E32" s="106">
        <v>1</v>
      </c>
      <c r="F32" s="106" t="s">
        <v>194</v>
      </c>
      <c r="G32" s="26" t="s">
        <v>172</v>
      </c>
      <c r="H32" s="264">
        <v>47.94</v>
      </c>
      <c r="I32" s="106">
        <v>55</v>
      </c>
      <c r="J32" s="106"/>
      <c r="K32" s="106"/>
      <c r="L32" s="108"/>
      <c r="M32" s="43">
        <f t="shared" si="1"/>
        <v>3</v>
      </c>
      <c r="N32" s="110" t="str">
        <f t="shared" si="2"/>
        <v>-</v>
      </c>
      <c r="O32" s="116" t="s">
        <v>445</v>
      </c>
      <c r="P32" s="45"/>
      <c r="R32" s="129"/>
    </row>
    <row r="33" spans="1:18" s="100" customFormat="1" hidden="1">
      <c r="A33" s="155" t="e">
        <f t="shared" si="0"/>
        <v>#N/A</v>
      </c>
      <c r="B33" s="138"/>
      <c r="C33" s="139"/>
      <c r="D33" s="108"/>
      <c r="E33" s="120"/>
      <c r="F33" s="106"/>
      <c r="G33" s="106"/>
      <c r="H33" s="264"/>
      <c r="I33" s="106"/>
      <c r="J33" s="106"/>
      <c r="K33" s="106"/>
      <c r="L33" s="108"/>
      <c r="M33" s="43" t="e">
        <f t="shared" ref="M33:M36" si="3">IF(A33=1,20,IF(A33=2,18,IF(A33=3,16,IF(A33&gt;19,0,19-A33))))</f>
        <v>#N/A</v>
      </c>
      <c r="N33" s="110" t="str">
        <f t="shared" si="2"/>
        <v>-</v>
      </c>
      <c r="O33" s="79"/>
      <c r="P33" s="45"/>
      <c r="Q33" s="128"/>
      <c r="R33" s="24"/>
    </row>
    <row r="34" spans="1:18" s="100" customFormat="1" hidden="1">
      <c r="A34" s="155" t="e">
        <f t="shared" si="0"/>
        <v>#N/A</v>
      </c>
      <c r="B34" s="133"/>
      <c r="C34" s="133"/>
      <c r="D34" s="108"/>
      <c r="E34" s="106"/>
      <c r="F34" s="110"/>
      <c r="G34" s="167"/>
      <c r="H34" s="307"/>
      <c r="I34" s="43"/>
      <c r="J34" s="43"/>
      <c r="K34" s="106"/>
      <c r="L34" s="108"/>
      <c r="M34" s="43" t="e">
        <f t="shared" si="3"/>
        <v>#N/A</v>
      </c>
      <c r="N34" s="110" t="str">
        <f t="shared" si="2"/>
        <v>-</v>
      </c>
      <c r="O34" s="115"/>
      <c r="P34" s="140"/>
      <c r="Q34" s="128"/>
      <c r="R34" s="101"/>
    </row>
    <row r="35" spans="1:18" hidden="1">
      <c r="A35" s="155" t="e">
        <f t="shared" si="0"/>
        <v>#N/A</v>
      </c>
      <c r="B35" s="133"/>
      <c r="C35" s="126"/>
      <c r="D35" s="110"/>
      <c r="E35" s="110"/>
      <c r="F35" s="106"/>
      <c r="G35" s="26"/>
      <c r="H35" s="307"/>
      <c r="I35" s="106"/>
      <c r="J35" s="43"/>
      <c r="K35" s="106"/>
      <c r="L35" s="108"/>
      <c r="M35" s="108" t="e">
        <f t="shared" si="3"/>
        <v>#N/A</v>
      </c>
      <c r="N35" s="106" t="str">
        <f t="shared" si="2"/>
        <v>-</v>
      </c>
      <c r="O35" s="116"/>
      <c r="P35" s="95"/>
      <c r="Q35" s="128"/>
      <c r="R35" s="46"/>
    </row>
    <row r="36" spans="1:18" hidden="1">
      <c r="A36" s="155" t="e">
        <f t="shared" si="0"/>
        <v>#N/A</v>
      </c>
      <c r="B36" s="126"/>
      <c r="C36" s="126"/>
      <c r="D36" s="108"/>
      <c r="E36" s="106"/>
      <c r="F36" s="106"/>
      <c r="G36" s="106"/>
      <c r="H36" s="264"/>
      <c r="I36" s="106"/>
      <c r="J36" s="106"/>
      <c r="K36" s="106"/>
      <c r="L36" s="108"/>
      <c r="M36" s="43" t="e">
        <f t="shared" si="3"/>
        <v>#N/A</v>
      </c>
      <c r="N36" s="110" t="str">
        <f t="shared" si="2"/>
        <v>-</v>
      </c>
      <c r="O36" s="115"/>
      <c r="P36" s="45"/>
      <c r="Q36" s="128"/>
    </row>
    <row r="37" spans="1:18" s="128" customFormat="1">
      <c r="H37" s="129"/>
      <c r="I37" s="129"/>
      <c r="J37" s="129"/>
      <c r="K37" s="129"/>
      <c r="L37" s="129"/>
      <c r="M37" s="129"/>
      <c r="N37" s="129"/>
      <c r="O37" s="129"/>
      <c r="P37" s="129"/>
    </row>
    <row r="38" spans="1:18" s="128" customFormat="1">
      <c r="A38" s="265" t="s">
        <v>16</v>
      </c>
      <c r="B38" s="129"/>
      <c r="C38" s="129"/>
      <c r="D38" s="266" t="s">
        <v>163</v>
      </c>
      <c r="F38" s="6"/>
      <c r="G38" s="265" t="s">
        <v>164</v>
      </c>
      <c r="I38" s="129"/>
      <c r="J38" s="129"/>
      <c r="K38" s="129"/>
      <c r="M38" s="392" t="s">
        <v>165</v>
      </c>
    </row>
    <row r="39" spans="1:18" s="128" customFormat="1" ht="4.5" customHeight="1">
      <c r="A39" s="265"/>
      <c r="B39" s="129"/>
      <c r="C39" s="129"/>
      <c r="D39" s="266"/>
      <c r="F39" s="6"/>
      <c r="G39" s="265"/>
      <c r="I39" s="129"/>
      <c r="J39" s="129"/>
      <c r="K39" s="129"/>
      <c r="M39" s="392"/>
    </row>
    <row r="40" spans="1:18" s="128" customFormat="1">
      <c r="A40" s="265" t="s">
        <v>17</v>
      </c>
      <c r="B40" s="129"/>
      <c r="C40" s="129"/>
      <c r="D40" s="5" t="s">
        <v>166</v>
      </c>
      <c r="E40" s="129"/>
      <c r="F40" s="129"/>
      <c r="G40" s="265" t="s">
        <v>167</v>
      </c>
      <c r="I40" s="129"/>
      <c r="J40" s="129"/>
      <c r="K40" s="129"/>
      <c r="M40" s="392" t="s">
        <v>168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32">
      <sortCondition ref="A15:A16"/>
    </sortState>
  </autoFilter>
  <sortState ref="A18:R29">
    <sortCondition ref="I18:I29"/>
  </sortState>
  <mergeCells count="29">
    <mergeCell ref="O15:P16"/>
    <mergeCell ref="H15:H16"/>
    <mergeCell ref="I15:I16"/>
    <mergeCell ref="N15:N16"/>
    <mergeCell ref="G15:G16"/>
    <mergeCell ref="L15:L16"/>
    <mergeCell ref="M15:M16"/>
    <mergeCell ref="J15:K15"/>
    <mergeCell ref="A9:C10"/>
    <mergeCell ref="A8:C8"/>
    <mergeCell ref="D8:M8"/>
    <mergeCell ref="D9:M9"/>
    <mergeCell ref="D10:M10"/>
    <mergeCell ref="A15:A16"/>
    <mergeCell ref="B15:C16"/>
    <mergeCell ref="D15:D16"/>
    <mergeCell ref="E15:E16"/>
    <mergeCell ref="F15:F16"/>
    <mergeCell ref="N8:P8"/>
    <mergeCell ref="D6:M6"/>
    <mergeCell ref="A6:C6"/>
    <mergeCell ref="N6:P6"/>
    <mergeCell ref="A1:P1"/>
    <mergeCell ref="A2:P2"/>
    <mergeCell ref="A3:P3"/>
    <mergeCell ref="A4:P4"/>
    <mergeCell ref="N7:P7"/>
    <mergeCell ref="A7:C7"/>
    <mergeCell ref="D7:M7"/>
  </mergeCells>
  <printOptions horizontalCentered="1"/>
  <pageMargins left="0.59055118110236227" right="0.19685039370078741" top="0.59055118110236227" bottom="0.59055118110236227" header="0" footer="0"/>
  <pageSetup paperSize="9" scale="88" firstPageNumber="0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9" tint="0.59999389629810485"/>
    <pageSetUpPr fitToPage="1"/>
  </sheetPr>
  <dimension ref="A1:R43"/>
  <sheetViews>
    <sheetView view="pageBreakPreview" zoomScaleNormal="70" zoomScaleSheetLayoutView="100" workbookViewId="0">
      <selection activeCell="D8" sqref="D8:M8"/>
    </sheetView>
  </sheetViews>
  <sheetFormatPr defaultColWidth="9.140625" defaultRowHeight="12.75"/>
  <cols>
    <col min="1" max="1" width="6.5703125" style="23" customWidth="1"/>
    <col min="2" max="2" width="9.140625" style="23"/>
    <col min="3" max="3" width="14.28515625" style="23" customWidth="1"/>
    <col min="4" max="4" width="9.42578125" style="23" customWidth="1"/>
    <col min="5" max="5" width="7.42578125" style="23" customWidth="1"/>
    <col min="6" max="6" width="24.28515625" style="23" bestFit="1" customWidth="1"/>
    <col min="7" max="7" width="28.28515625" style="23" customWidth="1"/>
    <col min="8" max="8" width="7.28515625" style="23" customWidth="1"/>
    <col min="9" max="9" width="12.140625" style="23" customWidth="1"/>
    <col min="10" max="10" width="7.7109375" style="23" hidden="1" customWidth="1"/>
    <col min="11" max="11" width="6.85546875" style="23" hidden="1" customWidth="1"/>
    <col min="12" max="12" width="9.85546875" style="23" hidden="1" customWidth="1"/>
    <col min="13" max="13" width="7" style="23" customWidth="1"/>
    <col min="14" max="14" width="9.85546875" style="23" customWidth="1"/>
    <col min="15" max="15" width="13.140625" style="23" customWidth="1"/>
    <col min="16" max="16" width="12" style="23" customWidth="1"/>
    <col min="17" max="16384" width="9.140625" style="23"/>
  </cols>
  <sheetData>
    <row r="1" spans="1:18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39"/>
      <c r="R1" s="539"/>
    </row>
    <row r="2" spans="1:18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4"/>
    </row>
    <row r="3" spans="1:18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20"/>
      <c r="R3" s="254"/>
    </row>
    <row r="4" spans="1:18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4"/>
      <c r="R4" s="255"/>
    </row>
    <row r="5" spans="1:18" s="128" customFormat="1" ht="9" customHeight="1"/>
    <row r="6" spans="1:18" s="128" customFormat="1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7" t="s">
        <v>58</v>
      </c>
      <c r="O6" s="577"/>
      <c r="P6" s="577"/>
    </row>
    <row r="7" spans="1:18" s="128" customFormat="1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6" t="s">
        <v>20</v>
      </c>
      <c r="O7" s="566"/>
      <c r="P7" s="566"/>
    </row>
    <row r="8" spans="1:18" s="128" customFormat="1" ht="15">
      <c r="A8" s="569" t="s">
        <v>34</v>
      </c>
      <c r="B8" s="569"/>
      <c r="C8" s="569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2"/>
      <c r="N8" s="569" t="s">
        <v>2</v>
      </c>
      <c r="O8" s="569"/>
      <c r="P8" s="569"/>
    </row>
    <row r="9" spans="1:18" s="128" customFormat="1" ht="15.75">
      <c r="A9" s="568">
        <v>213</v>
      </c>
      <c r="B9" s="568"/>
      <c r="C9" s="568"/>
      <c r="D9" s="573" t="s">
        <v>19</v>
      </c>
      <c r="E9" s="574"/>
      <c r="F9" s="574"/>
      <c r="G9" s="574"/>
      <c r="H9" s="574"/>
      <c r="I9" s="574"/>
      <c r="J9" s="574"/>
      <c r="K9" s="574"/>
      <c r="L9" s="574"/>
      <c r="M9" s="575"/>
      <c r="N9" s="268" t="s">
        <v>3</v>
      </c>
      <c r="O9" s="268" t="s">
        <v>4</v>
      </c>
      <c r="P9" s="268" t="s">
        <v>5</v>
      </c>
    </row>
    <row r="10" spans="1:18" s="128" customFormat="1" ht="15">
      <c r="A10" s="568"/>
      <c r="B10" s="568"/>
      <c r="C10" s="568"/>
      <c r="D10" s="556" t="s">
        <v>122</v>
      </c>
      <c r="E10" s="556"/>
      <c r="F10" s="556"/>
      <c r="G10" s="556"/>
      <c r="H10" s="556"/>
      <c r="I10" s="556"/>
      <c r="J10" s="556"/>
      <c r="K10" s="556"/>
      <c r="L10" s="556"/>
      <c r="M10" s="556"/>
      <c r="N10" s="185">
        <v>181</v>
      </c>
      <c r="O10" s="272">
        <v>146</v>
      </c>
      <c r="P10" s="270">
        <v>86</v>
      </c>
    </row>
    <row r="11" spans="1:18" s="10" customFormat="1">
      <c r="A11" s="62"/>
      <c r="B11" s="62"/>
      <c r="C11" s="62"/>
      <c r="N11" s="62"/>
      <c r="O11" s="62"/>
      <c r="P11" s="62"/>
    </row>
    <row r="12" spans="1:18" s="128" customFormat="1">
      <c r="A12" s="260" t="s">
        <v>60</v>
      </c>
      <c r="B12" s="258"/>
      <c r="C12" s="258"/>
      <c r="D12" s="377">
        <v>172</v>
      </c>
      <c r="E12" s="267"/>
      <c r="F12" s="267"/>
      <c r="G12" s="267"/>
      <c r="H12" s="267"/>
      <c r="I12" s="267"/>
      <c r="J12" s="267"/>
      <c r="K12" s="267"/>
      <c r="L12" s="267"/>
      <c r="M12" s="267"/>
      <c r="N12" s="62"/>
      <c r="O12" s="62"/>
      <c r="P12" s="62"/>
    </row>
    <row r="13" spans="1:18" s="128" customFormat="1">
      <c r="A13" s="261" t="s">
        <v>61</v>
      </c>
      <c r="B13" s="262"/>
      <c r="C13" s="259"/>
      <c r="D13" s="378">
        <v>30</v>
      </c>
      <c r="E13" s="267"/>
      <c r="F13" s="267"/>
      <c r="G13" s="267"/>
      <c r="H13" s="267"/>
      <c r="I13" s="267"/>
      <c r="J13" s="267"/>
      <c r="K13" s="267"/>
      <c r="L13" s="267"/>
      <c r="M13" s="267"/>
      <c r="N13" s="62"/>
      <c r="O13" s="62"/>
      <c r="P13" s="62"/>
    </row>
    <row r="14" spans="1:18" s="128" customFormat="1"/>
    <row r="15" spans="1:18" ht="11.25" customHeight="1">
      <c r="A15" s="603" t="s">
        <v>6</v>
      </c>
      <c r="B15" s="557" t="s">
        <v>117</v>
      </c>
      <c r="C15" s="557"/>
      <c r="D15" s="560" t="s">
        <v>7</v>
      </c>
      <c r="E15" s="560" t="s">
        <v>8</v>
      </c>
      <c r="F15" s="560" t="s">
        <v>9</v>
      </c>
      <c r="G15" s="560" t="s">
        <v>10</v>
      </c>
      <c r="H15" s="560" t="s">
        <v>11</v>
      </c>
      <c r="I15" s="560" t="s">
        <v>19</v>
      </c>
      <c r="J15" s="565" t="s">
        <v>19</v>
      </c>
      <c r="K15" s="565"/>
      <c r="L15" s="560" t="s">
        <v>22</v>
      </c>
      <c r="M15" s="560" t="s">
        <v>13</v>
      </c>
      <c r="N15" s="560" t="s">
        <v>14</v>
      </c>
      <c r="O15" s="560" t="s">
        <v>15</v>
      </c>
      <c r="P15" s="563"/>
    </row>
    <row r="16" spans="1:18">
      <c r="A16" s="604"/>
      <c r="B16" s="579"/>
      <c r="C16" s="579"/>
      <c r="D16" s="562"/>
      <c r="E16" s="562"/>
      <c r="F16" s="562"/>
      <c r="G16" s="562"/>
      <c r="H16" s="562"/>
      <c r="I16" s="562"/>
      <c r="J16" s="47" t="s">
        <v>21</v>
      </c>
      <c r="K16" s="47" t="s">
        <v>23</v>
      </c>
      <c r="L16" s="562"/>
      <c r="M16" s="562"/>
      <c r="N16" s="562"/>
      <c r="O16" s="562"/>
      <c r="P16" s="580"/>
    </row>
    <row r="17" spans="1:18">
      <c r="A17" s="155">
        <f t="shared" ref="A17:A26" si="0">_xlfn.RANK.EQ(I17,I$17:I$39)</f>
        <v>1</v>
      </c>
      <c r="B17" s="139" t="s">
        <v>353</v>
      </c>
      <c r="C17" s="158"/>
      <c r="D17" s="108">
        <v>1999</v>
      </c>
      <c r="E17" s="120" t="s">
        <v>3</v>
      </c>
      <c r="F17" s="106" t="s">
        <v>308</v>
      </c>
      <c r="G17" s="26"/>
      <c r="H17" s="264">
        <v>81.7</v>
      </c>
      <c r="I17" s="106">
        <v>210</v>
      </c>
      <c r="J17" s="106"/>
      <c r="K17" s="106"/>
      <c r="L17" s="108"/>
      <c r="M17" s="108">
        <f t="shared" ref="M17:M26" si="1">IF(A17=1,20,IF(A17=2,18,IF(A17=3,16,IF(A17&gt;19,0,19-A17))))</f>
        <v>20</v>
      </c>
      <c r="N17" s="106" t="str">
        <f t="shared" ref="N17:N26" si="2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МСМК</v>
      </c>
      <c r="O17" s="243" t="s">
        <v>75</v>
      </c>
      <c r="P17" s="44"/>
    </row>
    <row r="18" spans="1:18" s="24" customFormat="1">
      <c r="A18" s="155">
        <f t="shared" si="0"/>
        <v>2</v>
      </c>
      <c r="B18" s="138" t="s">
        <v>110</v>
      </c>
      <c r="C18" s="139"/>
      <c r="D18" s="108">
        <v>1985</v>
      </c>
      <c r="E18" s="106" t="s">
        <v>4</v>
      </c>
      <c r="F18" s="106" t="s">
        <v>49</v>
      </c>
      <c r="G18" s="26"/>
      <c r="H18" s="264">
        <v>99.45</v>
      </c>
      <c r="I18" s="106">
        <v>187</v>
      </c>
      <c r="J18" s="106"/>
      <c r="K18" s="106"/>
      <c r="L18" s="108"/>
      <c r="M18" s="108">
        <f t="shared" si="1"/>
        <v>18</v>
      </c>
      <c r="N18" s="106" t="str">
        <f t="shared" si="2"/>
        <v>+МСМК</v>
      </c>
      <c r="O18" s="150" t="s">
        <v>475</v>
      </c>
      <c r="P18" s="44"/>
      <c r="Q18" s="128"/>
      <c r="R18" s="100"/>
    </row>
    <row r="19" spans="1:18">
      <c r="A19" s="155">
        <f t="shared" si="0"/>
        <v>3</v>
      </c>
      <c r="B19" s="139" t="s">
        <v>472</v>
      </c>
      <c r="C19" s="139"/>
      <c r="D19" s="108">
        <v>1999</v>
      </c>
      <c r="E19" s="106" t="s">
        <v>3</v>
      </c>
      <c r="F19" s="106" t="s">
        <v>189</v>
      </c>
      <c r="G19" s="26" t="s">
        <v>515</v>
      </c>
      <c r="H19" s="264">
        <v>65.5</v>
      </c>
      <c r="I19" s="106">
        <v>161</v>
      </c>
      <c r="J19" s="106"/>
      <c r="K19" s="106"/>
      <c r="L19" s="108"/>
      <c r="M19" s="108">
        <f t="shared" si="1"/>
        <v>16</v>
      </c>
      <c r="N19" s="106" t="str">
        <f t="shared" si="2"/>
        <v>МС</v>
      </c>
      <c r="O19" s="150" t="s">
        <v>96</v>
      </c>
      <c r="P19" s="44"/>
      <c r="Q19" s="128"/>
      <c r="R19" s="46"/>
    </row>
    <row r="20" spans="1:18" s="128" customFormat="1">
      <c r="A20" s="155">
        <f t="shared" si="0"/>
        <v>4</v>
      </c>
      <c r="B20" s="138" t="s">
        <v>474</v>
      </c>
      <c r="C20" s="139"/>
      <c r="D20" s="108">
        <v>1989</v>
      </c>
      <c r="E20" s="106" t="s">
        <v>5</v>
      </c>
      <c r="F20" s="106" t="s">
        <v>185</v>
      </c>
      <c r="G20" s="26" t="s">
        <v>86</v>
      </c>
      <c r="H20" s="264">
        <v>71.03</v>
      </c>
      <c r="I20" s="106">
        <v>156</v>
      </c>
      <c r="J20" s="106"/>
      <c r="K20" s="106"/>
      <c r="L20" s="108"/>
      <c r="M20" s="108">
        <f t="shared" si="1"/>
        <v>15</v>
      </c>
      <c r="N20" s="106" t="str">
        <f t="shared" si="2"/>
        <v>+МС</v>
      </c>
      <c r="O20" s="150" t="s">
        <v>476</v>
      </c>
      <c r="P20" s="44"/>
      <c r="R20" s="129"/>
    </row>
    <row r="21" spans="1:18" s="128" customFormat="1">
      <c r="A21" s="155">
        <f t="shared" si="0"/>
        <v>5</v>
      </c>
      <c r="B21" s="138" t="s">
        <v>359</v>
      </c>
      <c r="C21" s="139"/>
      <c r="D21" s="108">
        <v>1993</v>
      </c>
      <c r="E21" s="106" t="s">
        <v>4</v>
      </c>
      <c r="F21" s="106" t="s">
        <v>184</v>
      </c>
      <c r="G21" s="26" t="s">
        <v>86</v>
      </c>
      <c r="H21" s="264">
        <v>80.650000000000006</v>
      </c>
      <c r="I21" s="106">
        <v>120</v>
      </c>
      <c r="J21" s="106"/>
      <c r="K21" s="106"/>
      <c r="L21" s="108"/>
      <c r="M21" s="108">
        <f t="shared" si="1"/>
        <v>14</v>
      </c>
      <c r="N21" s="106" t="str">
        <f t="shared" si="2"/>
        <v>КМС</v>
      </c>
      <c r="O21" s="150" t="s">
        <v>367</v>
      </c>
      <c r="P21" s="44"/>
      <c r="R21" s="129"/>
    </row>
    <row r="22" spans="1:18" s="128" customFormat="1">
      <c r="A22" s="155">
        <f t="shared" si="0"/>
        <v>6</v>
      </c>
      <c r="B22" s="138" t="s">
        <v>102</v>
      </c>
      <c r="C22" s="139"/>
      <c r="D22" s="108">
        <v>1999</v>
      </c>
      <c r="E22" s="106" t="s">
        <v>5</v>
      </c>
      <c r="F22" s="106" t="s">
        <v>187</v>
      </c>
      <c r="G22" s="26"/>
      <c r="H22" s="264">
        <v>85.5</v>
      </c>
      <c r="I22" s="106">
        <v>109</v>
      </c>
      <c r="J22" s="106"/>
      <c r="K22" s="106"/>
      <c r="L22" s="108"/>
      <c r="M22" s="108">
        <f t="shared" si="1"/>
        <v>13</v>
      </c>
      <c r="N22" s="106" t="str">
        <f t="shared" si="2"/>
        <v>КМС</v>
      </c>
      <c r="O22" s="150" t="s">
        <v>103</v>
      </c>
      <c r="P22" s="44"/>
      <c r="R22" s="129"/>
    </row>
    <row r="23" spans="1:18" s="128" customFormat="1">
      <c r="A23" s="155">
        <f t="shared" si="0"/>
        <v>7</v>
      </c>
      <c r="B23" s="138" t="s">
        <v>74</v>
      </c>
      <c r="C23" s="139"/>
      <c r="D23" s="108">
        <v>1995</v>
      </c>
      <c r="E23" s="106" t="s">
        <v>5</v>
      </c>
      <c r="F23" s="106" t="s">
        <v>184</v>
      </c>
      <c r="G23" s="26"/>
      <c r="H23" s="264">
        <v>89.6</v>
      </c>
      <c r="I23" s="106">
        <v>101</v>
      </c>
      <c r="J23" s="106"/>
      <c r="K23" s="106"/>
      <c r="L23" s="108"/>
      <c r="M23" s="108">
        <f t="shared" si="1"/>
        <v>12</v>
      </c>
      <c r="N23" s="106" t="str">
        <f t="shared" si="2"/>
        <v>КМС</v>
      </c>
      <c r="O23" s="150" t="s">
        <v>366</v>
      </c>
      <c r="P23" s="44"/>
      <c r="R23" s="129"/>
    </row>
    <row r="24" spans="1:18" s="128" customFormat="1">
      <c r="A24" s="155">
        <f t="shared" si="0"/>
        <v>7</v>
      </c>
      <c r="B24" s="138" t="s">
        <v>446</v>
      </c>
      <c r="C24" s="139"/>
      <c r="D24" s="108">
        <v>2005</v>
      </c>
      <c r="E24" s="106" t="s">
        <v>5</v>
      </c>
      <c r="F24" s="106" t="s">
        <v>278</v>
      </c>
      <c r="G24" s="26"/>
      <c r="H24" s="264">
        <v>81.5</v>
      </c>
      <c r="I24" s="106">
        <v>101</v>
      </c>
      <c r="J24" s="106"/>
      <c r="K24" s="106"/>
      <c r="L24" s="108"/>
      <c r="M24" s="108">
        <f t="shared" si="1"/>
        <v>12</v>
      </c>
      <c r="N24" s="106" t="str">
        <f t="shared" si="2"/>
        <v>КМС</v>
      </c>
      <c r="O24" s="150" t="s">
        <v>448</v>
      </c>
      <c r="P24" s="44"/>
      <c r="R24" s="129"/>
    </row>
    <row r="25" spans="1:18" s="128" customFormat="1">
      <c r="A25" s="155">
        <f t="shared" si="0"/>
        <v>9</v>
      </c>
      <c r="B25" s="138" t="s">
        <v>360</v>
      </c>
      <c r="C25" s="139"/>
      <c r="D25" s="108">
        <v>2002</v>
      </c>
      <c r="E25" s="106" t="s">
        <v>5</v>
      </c>
      <c r="F25" s="106" t="s">
        <v>361</v>
      </c>
      <c r="G25" s="26" t="s">
        <v>362</v>
      </c>
      <c r="H25" s="264">
        <v>77.849999999999994</v>
      </c>
      <c r="I25" s="106">
        <v>65</v>
      </c>
      <c r="J25" s="106"/>
      <c r="K25" s="106"/>
      <c r="L25" s="108"/>
      <c r="M25" s="108">
        <f t="shared" si="1"/>
        <v>10</v>
      </c>
      <c r="N25" s="106" t="str">
        <f t="shared" si="2"/>
        <v>-</v>
      </c>
      <c r="O25" s="150" t="s">
        <v>368</v>
      </c>
      <c r="P25" s="44"/>
      <c r="R25" s="129"/>
    </row>
    <row r="26" spans="1:18" s="128" customFormat="1">
      <c r="A26" s="155">
        <f t="shared" si="0"/>
        <v>10</v>
      </c>
      <c r="B26" s="138" t="s">
        <v>447</v>
      </c>
      <c r="C26" s="139"/>
      <c r="D26" s="108">
        <v>2004</v>
      </c>
      <c r="E26" s="106" t="s">
        <v>5</v>
      </c>
      <c r="F26" s="106" t="s">
        <v>171</v>
      </c>
      <c r="G26" s="26" t="s">
        <v>172</v>
      </c>
      <c r="H26" s="264">
        <v>67.25</v>
      </c>
      <c r="I26" s="106">
        <v>15</v>
      </c>
      <c r="J26" s="106"/>
      <c r="K26" s="106"/>
      <c r="L26" s="108"/>
      <c r="M26" s="108">
        <f t="shared" si="1"/>
        <v>9</v>
      </c>
      <c r="N26" s="106" t="str">
        <f t="shared" si="2"/>
        <v>-</v>
      </c>
      <c r="O26" s="150" t="s">
        <v>70</v>
      </c>
      <c r="P26" s="44"/>
      <c r="R26" s="129"/>
    </row>
    <row r="27" spans="1:18" s="128" customFormat="1" hidden="1">
      <c r="A27" s="155" t="e">
        <f t="shared" ref="A27:A39" si="3">_xlfn.RANK.EQ(I27,I$17:I$39)</f>
        <v>#N/A</v>
      </c>
      <c r="B27" s="138"/>
      <c r="C27" s="139"/>
      <c r="D27" s="108"/>
      <c r="E27" s="106"/>
      <c r="F27" s="106"/>
      <c r="G27" s="26"/>
      <c r="H27" s="264"/>
      <c r="I27" s="106"/>
      <c r="J27" s="106"/>
      <c r="K27" s="106"/>
      <c r="L27" s="108"/>
      <c r="M27" s="108" t="e">
        <f t="shared" ref="M27:M31" si="4">IF(A27=1,20,IF(A27=2,18,IF(A27=3,16,IF(A27&gt;19,0,19-A27))))</f>
        <v>#N/A</v>
      </c>
      <c r="N27" s="106" t="str">
        <f t="shared" ref="N27:N39" si="5">IF(AND(NOT(OR(E27="МСМК",E27="ЗМС")),I27&gt;=$N$10),"+МСМК",IF(AND(OR(E27="МСМК",E27="ЗМС"),I27&gt;=$N$10),"МСМК",IF(AND(NOT(OR(E27="МСМК",E27="МС",E27="ЗМС")),I27&gt;=$O$10),"+МС",IF(AND(OR(E27="МСМК",E27="МС",E27="ЗМС"),I27&gt;=$O$10),"МС",IF(AND(NOT(OR(E27="ЗМС",E27="МСМК",E27="МС",E27="КМС")),I27&gt;=$P$10),"+КМС",IF(AND(OR(E27="ЗМС",E27="МСМК",E27="МС",E27="КМС"),I27&gt;=$P$10),"КМС","-"))))))</f>
        <v>-</v>
      </c>
      <c r="O27" s="150"/>
      <c r="P27" s="44"/>
      <c r="R27" s="129"/>
    </row>
    <row r="28" spans="1:18" s="128" customFormat="1" hidden="1">
      <c r="A28" s="155" t="e">
        <f t="shared" si="3"/>
        <v>#N/A</v>
      </c>
      <c r="B28" s="138"/>
      <c r="C28" s="139"/>
      <c r="D28" s="108"/>
      <c r="E28" s="106"/>
      <c r="F28" s="106"/>
      <c r="G28" s="26"/>
      <c r="H28" s="264"/>
      <c r="I28" s="106"/>
      <c r="J28" s="106"/>
      <c r="K28" s="106"/>
      <c r="L28" s="108"/>
      <c r="M28" s="108" t="e">
        <f t="shared" si="4"/>
        <v>#N/A</v>
      </c>
      <c r="N28" s="106" t="str">
        <f t="shared" si="5"/>
        <v>-</v>
      </c>
      <c r="O28" s="150"/>
      <c r="P28" s="44"/>
      <c r="R28" s="129"/>
    </row>
    <row r="29" spans="1:18" s="128" customFormat="1" hidden="1">
      <c r="A29" s="155" t="e">
        <f t="shared" si="3"/>
        <v>#N/A</v>
      </c>
      <c r="B29" s="138"/>
      <c r="C29" s="139"/>
      <c r="D29" s="108"/>
      <c r="E29" s="106"/>
      <c r="F29" s="106"/>
      <c r="G29" s="26"/>
      <c r="H29" s="264"/>
      <c r="I29" s="106"/>
      <c r="J29" s="106"/>
      <c r="K29" s="106"/>
      <c r="L29" s="108"/>
      <c r="M29" s="108" t="e">
        <f t="shared" si="4"/>
        <v>#N/A</v>
      </c>
      <c r="N29" s="106" t="str">
        <f t="shared" si="5"/>
        <v>-</v>
      </c>
      <c r="O29" s="150"/>
      <c r="P29" s="44"/>
      <c r="R29" s="129"/>
    </row>
    <row r="30" spans="1:18" s="128" customFormat="1" hidden="1">
      <c r="A30" s="155" t="e">
        <f t="shared" si="3"/>
        <v>#N/A</v>
      </c>
      <c r="B30" s="138"/>
      <c r="C30" s="139"/>
      <c r="D30" s="108"/>
      <c r="E30" s="106"/>
      <c r="F30" s="106"/>
      <c r="G30" s="26"/>
      <c r="H30" s="264"/>
      <c r="I30" s="106"/>
      <c r="J30" s="106"/>
      <c r="K30" s="106"/>
      <c r="L30" s="108"/>
      <c r="M30" s="108" t="e">
        <f t="shared" si="4"/>
        <v>#N/A</v>
      </c>
      <c r="N30" s="106" t="str">
        <f t="shared" si="5"/>
        <v>-</v>
      </c>
      <c r="O30" s="150"/>
      <c r="P30" s="44"/>
      <c r="R30" s="129"/>
    </row>
    <row r="31" spans="1:18" s="128" customFormat="1" hidden="1">
      <c r="A31" s="155" t="e">
        <f t="shared" si="3"/>
        <v>#N/A</v>
      </c>
      <c r="B31" s="138"/>
      <c r="C31" s="139"/>
      <c r="D31" s="108"/>
      <c r="E31" s="106"/>
      <c r="F31" s="106"/>
      <c r="G31" s="26"/>
      <c r="H31" s="264"/>
      <c r="I31" s="106"/>
      <c r="J31" s="106"/>
      <c r="K31" s="106"/>
      <c r="L31" s="108"/>
      <c r="M31" s="108" t="e">
        <f t="shared" si="4"/>
        <v>#N/A</v>
      </c>
      <c r="N31" s="106" t="str">
        <f t="shared" si="5"/>
        <v>-</v>
      </c>
      <c r="O31" s="150"/>
      <c r="P31" s="44"/>
      <c r="R31" s="129"/>
    </row>
    <row r="32" spans="1:18" hidden="1">
      <c r="A32" s="155" t="e">
        <f t="shared" si="3"/>
        <v>#N/A</v>
      </c>
      <c r="B32" s="139"/>
      <c r="C32" s="139"/>
      <c r="D32" s="108"/>
      <c r="E32" s="106"/>
      <c r="F32" s="106"/>
      <c r="G32" s="99"/>
      <c r="H32" s="264"/>
      <c r="I32" s="106"/>
      <c r="J32" s="106"/>
      <c r="K32" s="106"/>
      <c r="L32" s="108"/>
      <c r="M32" s="108" t="e">
        <f t="shared" ref="M32:M39" si="6">IF(A32=1,20,IF(A32=2,18,IF(A32=3,16,IF(A32&gt;19,0,19-A32))))</f>
        <v>#N/A</v>
      </c>
      <c r="N32" s="106" t="str">
        <f t="shared" si="5"/>
        <v>-</v>
      </c>
      <c r="O32" s="244"/>
      <c r="P32" s="82"/>
      <c r="Q32" s="128"/>
      <c r="R32" s="24"/>
    </row>
    <row r="33" spans="1:18" s="53" customFormat="1" hidden="1">
      <c r="A33" s="155" t="e">
        <f t="shared" si="3"/>
        <v>#N/A</v>
      </c>
      <c r="B33" s="139"/>
      <c r="C33" s="139"/>
      <c r="D33" s="108"/>
      <c r="E33" s="106"/>
      <c r="F33" s="106"/>
      <c r="G33" s="172"/>
      <c r="H33" s="264"/>
      <c r="I33" s="106"/>
      <c r="J33" s="106"/>
      <c r="K33" s="106"/>
      <c r="L33" s="108"/>
      <c r="M33" s="108" t="e">
        <f t="shared" si="6"/>
        <v>#N/A</v>
      </c>
      <c r="N33" s="106" t="str">
        <f t="shared" si="5"/>
        <v>-</v>
      </c>
      <c r="O33" s="116"/>
      <c r="P33" s="45"/>
      <c r="Q33" s="128"/>
      <c r="R33" s="101"/>
    </row>
    <row r="34" spans="1:18" s="100" customFormat="1" hidden="1">
      <c r="A34" s="155" t="e">
        <f t="shared" si="3"/>
        <v>#N/A</v>
      </c>
      <c r="B34" s="138"/>
      <c r="C34" s="139"/>
      <c r="D34" s="108"/>
      <c r="E34" s="106"/>
      <c r="F34" s="106"/>
      <c r="G34" s="106"/>
      <c r="H34" s="264"/>
      <c r="I34" s="106"/>
      <c r="J34" s="106"/>
      <c r="K34" s="106"/>
      <c r="L34" s="108"/>
      <c r="M34" s="108" t="e">
        <f t="shared" si="6"/>
        <v>#N/A</v>
      </c>
      <c r="N34" s="106" t="str">
        <f t="shared" si="5"/>
        <v>-</v>
      </c>
      <c r="O34" s="81"/>
      <c r="P34" s="45"/>
      <c r="R34" s="101"/>
    </row>
    <row r="35" spans="1:18" s="100" customFormat="1" hidden="1">
      <c r="A35" s="155" t="e">
        <f t="shared" si="3"/>
        <v>#N/A</v>
      </c>
      <c r="B35" s="139"/>
      <c r="C35" s="139"/>
      <c r="D35" s="108"/>
      <c r="E35" s="106"/>
      <c r="F35" s="106"/>
      <c r="G35" s="99"/>
      <c r="H35" s="264"/>
      <c r="I35" s="106"/>
      <c r="J35" s="106"/>
      <c r="K35" s="106"/>
      <c r="L35" s="108"/>
      <c r="M35" s="108" t="e">
        <f t="shared" si="6"/>
        <v>#N/A</v>
      </c>
      <c r="N35" s="106" t="str">
        <f t="shared" si="5"/>
        <v>-</v>
      </c>
      <c r="O35" s="173"/>
      <c r="P35" s="82"/>
      <c r="Q35" s="128"/>
      <c r="R35" s="101"/>
    </row>
    <row r="36" spans="1:18" s="100" customFormat="1" ht="16.149999999999999" hidden="1" customHeight="1">
      <c r="A36" s="155" t="e">
        <f t="shared" si="3"/>
        <v>#N/A</v>
      </c>
      <c r="B36" s="133"/>
      <c r="C36" s="126"/>
      <c r="D36" s="110"/>
      <c r="E36" s="110"/>
      <c r="F36" s="106"/>
      <c r="G36" s="106"/>
      <c r="H36" s="37"/>
      <c r="I36" s="43"/>
      <c r="J36" s="43"/>
      <c r="K36" s="106"/>
      <c r="L36" s="108"/>
      <c r="M36" s="108" t="e">
        <f t="shared" si="6"/>
        <v>#N/A</v>
      </c>
      <c r="N36" s="106" t="str">
        <f t="shared" si="5"/>
        <v>-</v>
      </c>
      <c r="O36" s="83"/>
      <c r="P36" s="95"/>
      <c r="Q36" s="128"/>
      <c r="R36" s="101"/>
    </row>
    <row r="37" spans="1:18" s="100" customFormat="1" ht="16.149999999999999" hidden="1" customHeight="1">
      <c r="A37" s="155" t="e">
        <f t="shared" si="3"/>
        <v>#N/A</v>
      </c>
      <c r="B37" s="133"/>
      <c r="C37" s="133"/>
      <c r="D37" s="110"/>
      <c r="E37" s="106"/>
      <c r="F37" s="106"/>
      <c r="G37" s="26"/>
      <c r="H37" s="37"/>
      <c r="I37" s="106"/>
      <c r="J37" s="43"/>
      <c r="K37" s="106"/>
      <c r="L37" s="108"/>
      <c r="M37" s="108" t="e">
        <f t="shared" si="6"/>
        <v>#N/A</v>
      </c>
      <c r="N37" s="106" t="str">
        <f t="shared" si="5"/>
        <v>-</v>
      </c>
      <c r="O37" s="116"/>
      <c r="P37" s="95"/>
      <c r="Q37" s="128"/>
      <c r="R37" s="101"/>
    </row>
    <row r="38" spans="1:18" s="100" customFormat="1" ht="16.149999999999999" hidden="1" customHeight="1">
      <c r="A38" s="155" t="e">
        <f t="shared" si="3"/>
        <v>#N/A</v>
      </c>
      <c r="B38" s="138"/>
      <c r="C38" s="139"/>
      <c r="D38" s="108"/>
      <c r="E38" s="106"/>
      <c r="F38" s="106"/>
      <c r="G38" s="120"/>
      <c r="H38" s="107"/>
      <c r="I38" s="106"/>
      <c r="J38" s="106"/>
      <c r="K38" s="106"/>
      <c r="L38" s="108"/>
      <c r="M38" s="108" t="e">
        <f t="shared" si="6"/>
        <v>#N/A</v>
      </c>
      <c r="N38" s="106" t="str">
        <f t="shared" si="5"/>
        <v>-</v>
      </c>
      <c r="O38" s="125"/>
      <c r="P38" s="113"/>
      <c r="Q38" s="128"/>
      <c r="R38" s="101"/>
    </row>
    <row r="39" spans="1:18" s="100" customFormat="1" ht="16.149999999999999" hidden="1" customHeight="1">
      <c r="A39" s="155" t="e">
        <f t="shared" si="3"/>
        <v>#N/A</v>
      </c>
      <c r="B39" s="138"/>
      <c r="C39" s="139"/>
      <c r="D39" s="108"/>
      <c r="E39" s="106"/>
      <c r="F39" s="106"/>
      <c r="G39" s="132"/>
      <c r="H39" s="107"/>
      <c r="I39" s="106"/>
      <c r="J39" s="106"/>
      <c r="K39" s="106"/>
      <c r="L39" s="108"/>
      <c r="M39" s="108" t="e">
        <f t="shared" si="6"/>
        <v>#N/A</v>
      </c>
      <c r="N39" s="106" t="str">
        <f t="shared" si="5"/>
        <v>-</v>
      </c>
      <c r="O39" s="116"/>
      <c r="P39" s="45"/>
      <c r="Q39" s="128"/>
      <c r="R39" s="24"/>
    </row>
    <row r="40" spans="1:18" s="128" customFormat="1">
      <c r="H40" s="129"/>
      <c r="I40" s="129"/>
      <c r="J40" s="129"/>
      <c r="K40" s="129"/>
      <c r="L40" s="129"/>
      <c r="M40" s="129"/>
      <c r="N40" s="129"/>
      <c r="O40" s="129"/>
      <c r="P40" s="129"/>
    </row>
    <row r="41" spans="1:18" s="128" customFormat="1">
      <c r="A41" s="265" t="s">
        <v>16</v>
      </c>
      <c r="B41" s="129"/>
      <c r="C41" s="129"/>
      <c r="D41" s="266" t="s">
        <v>163</v>
      </c>
      <c r="F41" s="6"/>
      <c r="G41" s="265" t="s">
        <v>164</v>
      </c>
      <c r="I41" s="129"/>
      <c r="J41" s="129"/>
      <c r="K41" s="129"/>
      <c r="M41" s="392" t="s">
        <v>165</v>
      </c>
    </row>
    <row r="42" spans="1:18" s="128" customFormat="1" ht="4.5" customHeight="1">
      <c r="A42" s="265"/>
      <c r="B42" s="129"/>
      <c r="C42" s="129"/>
      <c r="D42" s="266"/>
      <c r="F42" s="6"/>
      <c r="G42" s="265"/>
      <c r="I42" s="129"/>
      <c r="J42" s="129"/>
      <c r="K42" s="129"/>
      <c r="M42" s="392"/>
    </row>
    <row r="43" spans="1:18" s="128" customFormat="1">
      <c r="A43" s="265" t="s">
        <v>17</v>
      </c>
      <c r="B43" s="129"/>
      <c r="C43" s="129"/>
      <c r="D43" s="5" t="s">
        <v>166</v>
      </c>
      <c r="E43" s="129"/>
      <c r="F43" s="129"/>
      <c r="G43" s="265" t="s">
        <v>167</v>
      </c>
      <c r="I43" s="129"/>
      <c r="J43" s="129"/>
      <c r="K43" s="129"/>
      <c r="M43" s="392" t="s">
        <v>168</v>
      </c>
    </row>
  </sheetData>
  <sheetProtection selectLockedCells="1" selectUnlockedCells="1"/>
  <autoFilter ref="A15:P16">
    <filterColumn colId="1" showButton="0"/>
    <filterColumn colId="9" showButton="0"/>
    <filterColumn colId="14" showButton="0"/>
    <sortState ref="A18:P26">
      <sortCondition ref="A15:A16"/>
    </sortState>
  </autoFilter>
  <sortState ref="A18:R32">
    <sortCondition ref="I18:I32"/>
  </sortState>
  <mergeCells count="29">
    <mergeCell ref="O15:P16"/>
    <mergeCell ref="H15:H16"/>
    <mergeCell ref="I15:I16"/>
    <mergeCell ref="N15:N16"/>
    <mergeCell ref="G15:G16"/>
    <mergeCell ref="L15:L16"/>
    <mergeCell ref="M15:M16"/>
    <mergeCell ref="J15:K15"/>
    <mergeCell ref="A9:C10"/>
    <mergeCell ref="A8:C8"/>
    <mergeCell ref="D8:M8"/>
    <mergeCell ref="D9:M9"/>
    <mergeCell ref="D10:M10"/>
    <mergeCell ref="A15:A16"/>
    <mergeCell ref="B15:C16"/>
    <mergeCell ref="D15:D16"/>
    <mergeCell ref="E15:E16"/>
    <mergeCell ref="F15:F16"/>
    <mergeCell ref="A1:P1"/>
    <mergeCell ref="N8:P8"/>
    <mergeCell ref="D6:M6"/>
    <mergeCell ref="A6:C6"/>
    <mergeCell ref="N6:P6"/>
    <mergeCell ref="A2:P2"/>
    <mergeCell ref="A3:P3"/>
    <mergeCell ref="A4:P4"/>
    <mergeCell ref="N7:P7"/>
    <mergeCell ref="A7:C7"/>
    <mergeCell ref="D7:M7"/>
  </mergeCells>
  <printOptions horizontalCentered="1"/>
  <pageMargins left="0.59055118110236227" right="0.19685039370078741" top="0.59055118110236227" bottom="0.59055118110236227" header="0" footer="0"/>
  <pageSetup paperSize="9" scale="88" firstPageNumber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V46"/>
  <sheetViews>
    <sheetView tabSelected="1" view="pageBreakPreview" zoomScale="80" zoomScaleNormal="70" zoomScaleSheetLayoutView="80" workbookViewId="0">
      <selection sqref="A1:R1"/>
    </sheetView>
  </sheetViews>
  <sheetFormatPr defaultColWidth="9.140625" defaultRowHeight="12.75"/>
  <cols>
    <col min="1" max="1" width="8.28515625" style="23" customWidth="1"/>
    <col min="2" max="2" width="9.140625" style="23"/>
    <col min="3" max="3" width="14.28515625" style="23" customWidth="1"/>
    <col min="4" max="4" width="9.28515625" style="23" customWidth="1"/>
    <col min="5" max="5" width="7.42578125" style="23" customWidth="1"/>
    <col min="6" max="6" width="20.7109375" style="23" customWidth="1"/>
    <col min="7" max="7" width="21.42578125" style="23" customWidth="1"/>
    <col min="8" max="8" width="7.28515625" style="23" customWidth="1"/>
    <col min="9" max="9" width="8.140625" style="23" customWidth="1"/>
    <col min="10" max="10" width="6.5703125" style="128" customWidth="1"/>
    <col min="11" max="11" width="9.5703125" style="23" customWidth="1"/>
    <col min="12" max="12" width="10.5703125" style="23" customWidth="1"/>
    <col min="13" max="13" width="8.28515625" style="128" customWidth="1"/>
    <col min="14" max="14" width="10.85546875" style="23" customWidth="1"/>
    <col min="15" max="15" width="8.5703125" style="23" customWidth="1"/>
    <col min="16" max="16" width="9.140625" style="23" customWidth="1"/>
    <col min="17" max="17" width="12.42578125" style="23" customWidth="1"/>
    <col min="18" max="18" width="21.28515625" style="23" customWidth="1"/>
    <col min="19" max="16384" width="9.140625" style="23"/>
  </cols>
  <sheetData>
    <row r="1" spans="1:20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4"/>
    </row>
    <row r="2" spans="1:20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4"/>
    </row>
    <row r="3" spans="1:20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20"/>
      <c r="T3" s="254"/>
    </row>
    <row r="4" spans="1:20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4"/>
      <c r="T4" s="255"/>
    </row>
    <row r="5" spans="1:20" s="128" customFormat="1" ht="9" customHeight="1"/>
    <row r="6" spans="1:20" s="128" customFormat="1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77" t="s">
        <v>540</v>
      </c>
      <c r="Q6" s="577"/>
      <c r="R6" s="577"/>
    </row>
    <row r="7" spans="1:20" s="128" customFormat="1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7"/>
      <c r="O7" s="567"/>
      <c r="P7" s="566" t="s">
        <v>20</v>
      </c>
      <c r="Q7" s="566"/>
      <c r="R7" s="566"/>
    </row>
    <row r="8" spans="1:20" s="128" customFormat="1" ht="15">
      <c r="A8" s="622" t="s">
        <v>34</v>
      </c>
      <c r="B8" s="623"/>
      <c r="C8" s="624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1"/>
      <c r="N8" s="571"/>
      <c r="O8" s="572"/>
      <c r="P8" s="569" t="s">
        <v>2</v>
      </c>
      <c r="Q8" s="569"/>
      <c r="R8" s="569"/>
    </row>
    <row r="9" spans="1:20" s="128" customFormat="1" ht="15.75">
      <c r="A9" s="274" t="s">
        <v>12</v>
      </c>
      <c r="B9" s="274" t="s">
        <v>19</v>
      </c>
      <c r="C9" s="274" t="s">
        <v>21</v>
      </c>
      <c r="D9" s="573" t="s">
        <v>176</v>
      </c>
      <c r="E9" s="574"/>
      <c r="F9" s="574"/>
      <c r="G9" s="574"/>
      <c r="H9" s="574"/>
      <c r="I9" s="574"/>
      <c r="J9" s="574"/>
      <c r="K9" s="574"/>
      <c r="L9" s="574"/>
      <c r="M9" s="574"/>
      <c r="N9" s="574"/>
      <c r="O9" s="575"/>
      <c r="P9" s="268" t="s">
        <v>3</v>
      </c>
      <c r="Q9" s="268" t="s">
        <v>4</v>
      </c>
      <c r="R9" s="268" t="s">
        <v>5</v>
      </c>
    </row>
    <row r="10" spans="1:20" s="128" customFormat="1" ht="15" customHeight="1">
      <c r="A10" s="284">
        <v>151</v>
      </c>
      <c r="B10" s="284">
        <v>204</v>
      </c>
      <c r="C10" s="284">
        <v>234.5</v>
      </c>
      <c r="D10" s="556" t="s">
        <v>120</v>
      </c>
      <c r="E10" s="556"/>
      <c r="F10" s="556"/>
      <c r="G10" s="556"/>
      <c r="H10" s="556"/>
      <c r="I10" s="556"/>
      <c r="J10" s="556"/>
      <c r="K10" s="556"/>
      <c r="L10" s="556"/>
      <c r="M10" s="556"/>
      <c r="N10" s="556"/>
      <c r="O10" s="556"/>
      <c r="P10" s="274">
        <v>192</v>
      </c>
      <c r="Q10" s="274">
        <v>126</v>
      </c>
      <c r="R10" s="274">
        <v>75</v>
      </c>
    </row>
    <row r="11" spans="1:20" s="10" customFormat="1">
      <c r="A11" s="62"/>
      <c r="B11" s="62"/>
      <c r="C11" s="62"/>
      <c r="P11" s="62"/>
      <c r="Q11" s="62"/>
      <c r="R11" s="62"/>
    </row>
    <row r="12" spans="1:20" s="128" customFormat="1">
      <c r="A12" s="260" t="s">
        <v>60</v>
      </c>
      <c r="B12" s="258"/>
      <c r="C12" s="258"/>
      <c r="D12" s="377">
        <v>172</v>
      </c>
      <c r="E12" s="267"/>
      <c r="F12" s="267"/>
      <c r="G12" s="267"/>
      <c r="H12" s="267"/>
      <c r="I12" s="267"/>
      <c r="J12" s="283"/>
      <c r="K12" s="267"/>
      <c r="L12" s="267"/>
      <c r="M12" s="283"/>
      <c r="N12" s="267"/>
      <c r="O12" s="267"/>
      <c r="P12" s="62"/>
      <c r="Q12" s="62"/>
      <c r="R12" s="62"/>
    </row>
    <row r="13" spans="1:20" s="128" customFormat="1">
      <c r="A13" s="261" t="s">
        <v>61</v>
      </c>
      <c r="B13" s="262"/>
      <c r="C13" s="259"/>
      <c r="D13" s="378">
        <v>30</v>
      </c>
      <c r="E13" s="267"/>
      <c r="F13" s="267"/>
      <c r="G13" s="267"/>
      <c r="H13" s="267"/>
      <c r="I13" s="267"/>
      <c r="J13" s="283"/>
      <c r="K13" s="267"/>
      <c r="L13" s="267"/>
      <c r="M13" s="283"/>
      <c r="N13" s="267"/>
      <c r="O13" s="267"/>
      <c r="P13" s="62"/>
      <c r="Q13" s="62"/>
      <c r="R13" s="62"/>
    </row>
    <row r="14" spans="1:20" s="128" customFormat="1"/>
    <row r="15" spans="1:20" s="50" customFormat="1" ht="11.25" customHeight="1">
      <c r="A15" s="601" t="s">
        <v>6</v>
      </c>
      <c r="B15" s="557" t="s">
        <v>117</v>
      </c>
      <c r="C15" s="557"/>
      <c r="D15" s="596" t="s">
        <v>7</v>
      </c>
      <c r="E15" s="596" t="s">
        <v>8</v>
      </c>
      <c r="F15" s="596" t="s">
        <v>9</v>
      </c>
      <c r="G15" s="596" t="s">
        <v>10</v>
      </c>
      <c r="H15" s="596" t="s">
        <v>11</v>
      </c>
      <c r="I15" s="596" t="s">
        <v>12</v>
      </c>
      <c r="J15" s="596" t="s">
        <v>6</v>
      </c>
      <c r="K15" s="600" t="s">
        <v>19</v>
      </c>
      <c r="L15" s="600"/>
      <c r="M15" s="596" t="s">
        <v>6</v>
      </c>
      <c r="N15" s="596" t="s">
        <v>22</v>
      </c>
      <c r="O15" s="596" t="s">
        <v>13</v>
      </c>
      <c r="P15" s="596" t="s">
        <v>14</v>
      </c>
      <c r="Q15" s="596" t="s">
        <v>15</v>
      </c>
      <c r="R15" s="598"/>
    </row>
    <row r="16" spans="1:20" s="50" customFormat="1">
      <c r="A16" s="602"/>
      <c r="B16" s="579"/>
      <c r="C16" s="579"/>
      <c r="D16" s="597"/>
      <c r="E16" s="597"/>
      <c r="F16" s="597"/>
      <c r="G16" s="597"/>
      <c r="H16" s="597"/>
      <c r="I16" s="597"/>
      <c r="J16" s="597"/>
      <c r="K16" s="51" t="s">
        <v>21</v>
      </c>
      <c r="L16" s="51" t="s">
        <v>23</v>
      </c>
      <c r="M16" s="597"/>
      <c r="N16" s="597"/>
      <c r="O16" s="597"/>
      <c r="P16" s="597"/>
      <c r="Q16" s="597"/>
      <c r="R16" s="599"/>
    </row>
    <row r="17" spans="1:22" s="53" customFormat="1" ht="15" customHeight="1">
      <c r="A17" s="156">
        <f t="shared" ref="A17:A28" si="0">_xlfn.RANK.EQ(N17,N$17:N$32)</f>
        <v>1</v>
      </c>
      <c r="B17" s="137" t="s">
        <v>405</v>
      </c>
      <c r="C17" s="137"/>
      <c r="D17" s="55">
        <v>1990</v>
      </c>
      <c r="E17" s="49" t="s">
        <v>76</v>
      </c>
      <c r="F17" s="49" t="s">
        <v>185</v>
      </c>
      <c r="G17" s="49" t="s">
        <v>92</v>
      </c>
      <c r="H17" s="308">
        <v>63</v>
      </c>
      <c r="I17" s="52">
        <v>111</v>
      </c>
      <c r="J17" s="52">
        <f t="shared" ref="J17:J30" si="1">_xlfn.RANK.EQ(I17,I$17:I$32)</f>
        <v>1</v>
      </c>
      <c r="K17" s="49">
        <v>190</v>
      </c>
      <c r="L17" s="106">
        <f t="shared" ref="L17:L30" si="2">K17/2</f>
        <v>95</v>
      </c>
      <c r="M17" s="52">
        <f t="shared" ref="M17:M30" si="3">_xlfn.RANK.EQ(L17,L$17:L$32)</f>
        <v>1</v>
      </c>
      <c r="N17" s="108">
        <f t="shared" ref="N17:N30" si="4">L17+I17</f>
        <v>206</v>
      </c>
      <c r="O17" s="108">
        <f t="shared" ref="O17:O30" si="5">IF(A17=1,20,IF(A17=2,18,IF(A17=3,16,IF(A17&gt;19,0,19-A17))))</f>
        <v>20</v>
      </c>
      <c r="P17" s="110" t="str">
        <f t="shared" ref="P17:P30" si="6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245" t="s">
        <v>410</v>
      </c>
      <c r="R17" s="91"/>
      <c r="S17" s="128"/>
      <c r="T17" s="129"/>
      <c r="U17" s="128"/>
      <c r="V17" s="128"/>
    </row>
    <row r="18" spans="1:22" s="50" customFormat="1" ht="15" customHeight="1">
      <c r="A18" s="156">
        <f t="shared" si="0"/>
        <v>2</v>
      </c>
      <c r="B18" s="295" t="s">
        <v>183</v>
      </c>
      <c r="C18" s="295"/>
      <c r="D18" s="55">
        <v>1992</v>
      </c>
      <c r="E18" s="55" t="s">
        <v>3</v>
      </c>
      <c r="F18" s="49" t="s">
        <v>184</v>
      </c>
      <c r="G18" s="49" t="s">
        <v>86</v>
      </c>
      <c r="H18" s="308">
        <v>62.9</v>
      </c>
      <c r="I18" s="52">
        <v>90</v>
      </c>
      <c r="J18" s="52">
        <f t="shared" si="1"/>
        <v>2</v>
      </c>
      <c r="K18" s="58">
        <v>83</v>
      </c>
      <c r="L18" s="106">
        <f t="shared" si="2"/>
        <v>41.5</v>
      </c>
      <c r="M18" s="52">
        <f t="shared" si="3"/>
        <v>10</v>
      </c>
      <c r="N18" s="108">
        <f t="shared" si="4"/>
        <v>131.5</v>
      </c>
      <c r="O18" s="108">
        <f t="shared" si="5"/>
        <v>18</v>
      </c>
      <c r="P18" s="110" t="str">
        <f t="shared" si="6"/>
        <v>МС</v>
      </c>
      <c r="Q18" s="289" t="s">
        <v>341</v>
      </c>
      <c r="R18" s="93"/>
      <c r="S18" s="128"/>
      <c r="T18" s="57"/>
    </row>
    <row r="19" spans="1:22" s="50" customFormat="1" ht="15" customHeight="1">
      <c r="A19" s="291">
        <f t="shared" si="0"/>
        <v>3</v>
      </c>
      <c r="B19" s="166" t="s">
        <v>409</v>
      </c>
      <c r="C19" s="263"/>
      <c r="D19" s="292">
        <v>1992</v>
      </c>
      <c r="E19" s="49" t="s">
        <v>5</v>
      </c>
      <c r="F19" s="49" t="s">
        <v>46</v>
      </c>
      <c r="G19" s="226"/>
      <c r="H19" s="308">
        <v>62.8</v>
      </c>
      <c r="I19" s="52">
        <v>49</v>
      </c>
      <c r="J19" s="52">
        <f t="shared" si="1"/>
        <v>8</v>
      </c>
      <c r="K19" s="49">
        <v>131</v>
      </c>
      <c r="L19" s="106">
        <f t="shared" si="2"/>
        <v>65.5</v>
      </c>
      <c r="M19" s="52">
        <f t="shared" si="3"/>
        <v>2</v>
      </c>
      <c r="N19" s="108">
        <f t="shared" si="4"/>
        <v>114.5</v>
      </c>
      <c r="O19" s="108">
        <f t="shared" si="5"/>
        <v>16</v>
      </c>
      <c r="P19" s="286" t="str">
        <f t="shared" si="6"/>
        <v>КМС</v>
      </c>
      <c r="Q19" s="90" t="s">
        <v>414</v>
      </c>
      <c r="R19" s="94"/>
      <c r="T19" s="57"/>
    </row>
    <row r="20" spans="1:22" s="50" customFormat="1" ht="15" customHeight="1">
      <c r="A20" s="291">
        <f t="shared" si="0"/>
        <v>4</v>
      </c>
      <c r="B20" s="166" t="s">
        <v>406</v>
      </c>
      <c r="C20" s="263"/>
      <c r="D20" s="52">
        <v>2004</v>
      </c>
      <c r="E20" s="49" t="s">
        <v>5</v>
      </c>
      <c r="F20" s="49" t="s">
        <v>407</v>
      </c>
      <c r="G20" s="269"/>
      <c r="H20" s="308">
        <v>62.35</v>
      </c>
      <c r="I20" s="52">
        <v>64</v>
      </c>
      <c r="J20" s="52">
        <f t="shared" si="1"/>
        <v>3</v>
      </c>
      <c r="K20" s="49">
        <v>100</v>
      </c>
      <c r="L20" s="106">
        <f t="shared" si="2"/>
        <v>50</v>
      </c>
      <c r="M20" s="52">
        <f t="shared" si="3"/>
        <v>5</v>
      </c>
      <c r="N20" s="108">
        <f t="shared" si="4"/>
        <v>114</v>
      </c>
      <c r="O20" s="108">
        <f t="shared" si="5"/>
        <v>15</v>
      </c>
      <c r="P20" s="286" t="str">
        <f t="shared" si="6"/>
        <v>КМС</v>
      </c>
      <c r="Q20" s="90" t="s">
        <v>411</v>
      </c>
      <c r="R20" s="94"/>
      <c r="T20" s="57"/>
    </row>
    <row r="21" spans="1:22" s="50" customFormat="1" ht="15" customHeight="1">
      <c r="A21" s="291">
        <f t="shared" si="0"/>
        <v>5</v>
      </c>
      <c r="B21" s="166" t="s">
        <v>235</v>
      </c>
      <c r="C21" s="263"/>
      <c r="D21" s="52">
        <v>2002</v>
      </c>
      <c r="E21" s="49" t="s">
        <v>5</v>
      </c>
      <c r="F21" s="49" t="s">
        <v>194</v>
      </c>
      <c r="G21" s="269" t="s">
        <v>172</v>
      </c>
      <c r="H21" s="308">
        <v>61.85</v>
      </c>
      <c r="I21" s="52">
        <v>64</v>
      </c>
      <c r="J21" s="52">
        <f t="shared" si="1"/>
        <v>3</v>
      </c>
      <c r="K21" s="49">
        <v>92</v>
      </c>
      <c r="L21" s="106">
        <f t="shared" si="2"/>
        <v>46</v>
      </c>
      <c r="M21" s="52">
        <f t="shared" si="3"/>
        <v>7</v>
      </c>
      <c r="N21" s="108">
        <f t="shared" si="4"/>
        <v>110</v>
      </c>
      <c r="O21" s="108">
        <f t="shared" si="5"/>
        <v>14</v>
      </c>
      <c r="P21" s="286" t="str">
        <f t="shared" si="6"/>
        <v>КМС</v>
      </c>
      <c r="Q21" s="90" t="s">
        <v>310</v>
      </c>
      <c r="R21" s="94"/>
      <c r="T21" s="57"/>
    </row>
    <row r="22" spans="1:22" s="50" customFormat="1" ht="15" customHeight="1">
      <c r="A22" s="291">
        <f t="shared" si="0"/>
        <v>6</v>
      </c>
      <c r="B22" s="166" t="s">
        <v>408</v>
      </c>
      <c r="C22" s="263"/>
      <c r="D22" s="52">
        <v>2002</v>
      </c>
      <c r="E22" s="49">
        <v>1</v>
      </c>
      <c r="F22" s="49" t="s">
        <v>317</v>
      </c>
      <c r="G22" s="269"/>
      <c r="H22" s="308">
        <v>62.6</v>
      </c>
      <c r="I22" s="52">
        <v>50</v>
      </c>
      <c r="J22" s="52">
        <f t="shared" si="1"/>
        <v>7</v>
      </c>
      <c r="K22" s="49">
        <v>99</v>
      </c>
      <c r="L22" s="106">
        <f t="shared" si="2"/>
        <v>49.5</v>
      </c>
      <c r="M22" s="52">
        <f t="shared" si="3"/>
        <v>6</v>
      </c>
      <c r="N22" s="108">
        <f t="shared" si="4"/>
        <v>99.5</v>
      </c>
      <c r="O22" s="108">
        <f t="shared" si="5"/>
        <v>13</v>
      </c>
      <c r="P22" s="286" t="str">
        <f t="shared" si="6"/>
        <v>+КМС</v>
      </c>
      <c r="Q22" s="90" t="s">
        <v>412</v>
      </c>
      <c r="R22" s="94"/>
      <c r="T22" s="57"/>
    </row>
    <row r="23" spans="1:22" s="50" customFormat="1" ht="15" customHeight="1">
      <c r="A23" s="291">
        <f t="shared" si="0"/>
        <v>7</v>
      </c>
      <c r="B23" s="166" t="s">
        <v>236</v>
      </c>
      <c r="C23" s="263"/>
      <c r="D23" s="52">
        <v>2004</v>
      </c>
      <c r="E23" s="49" t="s">
        <v>5</v>
      </c>
      <c r="F23" s="49" t="s">
        <v>184</v>
      </c>
      <c r="G23" s="269" t="s">
        <v>172</v>
      </c>
      <c r="H23" s="308">
        <v>62.5</v>
      </c>
      <c r="I23" s="52">
        <v>30</v>
      </c>
      <c r="J23" s="52">
        <f t="shared" si="1"/>
        <v>14</v>
      </c>
      <c r="K23" s="49">
        <v>115</v>
      </c>
      <c r="L23" s="106">
        <f t="shared" si="2"/>
        <v>57.5</v>
      </c>
      <c r="M23" s="52">
        <f t="shared" si="3"/>
        <v>3</v>
      </c>
      <c r="N23" s="108">
        <f t="shared" si="4"/>
        <v>87.5</v>
      </c>
      <c r="O23" s="108">
        <f t="shared" si="5"/>
        <v>12</v>
      </c>
      <c r="P23" s="286" t="str">
        <f t="shared" si="6"/>
        <v>КМС</v>
      </c>
      <c r="Q23" s="90" t="s">
        <v>413</v>
      </c>
      <c r="R23" s="94"/>
      <c r="T23" s="57"/>
    </row>
    <row r="24" spans="1:22" s="50" customFormat="1" ht="15" customHeight="1">
      <c r="A24" s="291">
        <f t="shared" si="0"/>
        <v>8</v>
      </c>
      <c r="B24" s="166" t="s">
        <v>242</v>
      </c>
      <c r="C24" s="263"/>
      <c r="D24" s="52">
        <v>2000</v>
      </c>
      <c r="E24" s="49" t="s">
        <v>4</v>
      </c>
      <c r="F24" s="49" t="s">
        <v>227</v>
      </c>
      <c r="G24" s="269"/>
      <c r="H24" s="308">
        <v>53</v>
      </c>
      <c r="I24" s="52">
        <v>46</v>
      </c>
      <c r="J24" s="52">
        <f t="shared" si="1"/>
        <v>9</v>
      </c>
      <c r="K24" s="49">
        <v>80</v>
      </c>
      <c r="L24" s="106">
        <f t="shared" si="2"/>
        <v>40</v>
      </c>
      <c r="M24" s="52">
        <f t="shared" si="3"/>
        <v>11</v>
      </c>
      <c r="N24" s="108">
        <f t="shared" si="4"/>
        <v>86</v>
      </c>
      <c r="O24" s="108">
        <f t="shared" si="5"/>
        <v>11</v>
      </c>
      <c r="P24" s="286" t="str">
        <f t="shared" si="6"/>
        <v>КМС</v>
      </c>
      <c r="Q24" s="90" t="s">
        <v>416</v>
      </c>
      <c r="R24" s="94"/>
      <c r="T24" s="57"/>
    </row>
    <row r="25" spans="1:22" s="50" customFormat="1" ht="15" customHeight="1">
      <c r="A25" s="291">
        <f t="shared" si="0"/>
        <v>9</v>
      </c>
      <c r="B25" s="166" t="s">
        <v>238</v>
      </c>
      <c r="C25" s="263"/>
      <c r="D25" s="52">
        <v>2000</v>
      </c>
      <c r="E25" s="49" t="s">
        <v>5</v>
      </c>
      <c r="F25" s="49" t="s">
        <v>185</v>
      </c>
      <c r="G25" s="269" t="s">
        <v>86</v>
      </c>
      <c r="H25" s="308">
        <v>61.3</v>
      </c>
      <c r="I25" s="52">
        <v>35</v>
      </c>
      <c r="J25" s="52">
        <f t="shared" si="1"/>
        <v>12</v>
      </c>
      <c r="K25" s="49">
        <v>101</v>
      </c>
      <c r="L25" s="106">
        <f t="shared" si="2"/>
        <v>50.5</v>
      </c>
      <c r="M25" s="52">
        <f t="shared" si="3"/>
        <v>4</v>
      </c>
      <c r="N25" s="108">
        <f t="shared" si="4"/>
        <v>85.5</v>
      </c>
      <c r="O25" s="108">
        <f t="shared" si="5"/>
        <v>10</v>
      </c>
      <c r="P25" s="286" t="str">
        <f t="shared" si="6"/>
        <v>КМС</v>
      </c>
      <c r="Q25" s="90" t="s">
        <v>415</v>
      </c>
      <c r="R25" s="94"/>
      <c r="T25" s="57"/>
    </row>
    <row r="26" spans="1:22" s="50" customFormat="1" ht="15" customHeight="1">
      <c r="A26" s="291">
        <f t="shared" si="0"/>
        <v>10</v>
      </c>
      <c r="B26" s="166" t="s">
        <v>239</v>
      </c>
      <c r="C26" s="263"/>
      <c r="D26" s="52">
        <v>1997</v>
      </c>
      <c r="E26" s="49" t="s">
        <v>5</v>
      </c>
      <c r="F26" s="49" t="s">
        <v>46</v>
      </c>
      <c r="G26" s="269"/>
      <c r="H26" s="308">
        <v>62.7</v>
      </c>
      <c r="I26" s="52">
        <v>42</v>
      </c>
      <c r="J26" s="52">
        <f t="shared" si="1"/>
        <v>10</v>
      </c>
      <c r="K26" s="49">
        <v>84</v>
      </c>
      <c r="L26" s="106">
        <f t="shared" si="2"/>
        <v>42</v>
      </c>
      <c r="M26" s="52">
        <f t="shared" si="3"/>
        <v>9</v>
      </c>
      <c r="N26" s="108">
        <f t="shared" si="4"/>
        <v>84</v>
      </c>
      <c r="O26" s="108">
        <f t="shared" si="5"/>
        <v>9</v>
      </c>
      <c r="P26" s="286" t="str">
        <f t="shared" si="6"/>
        <v>КМС</v>
      </c>
      <c r="Q26" s="90" t="s">
        <v>112</v>
      </c>
      <c r="R26" s="94"/>
      <c r="T26" s="57"/>
    </row>
    <row r="27" spans="1:22" s="50" customFormat="1" ht="15" customHeight="1">
      <c r="A27" s="291">
        <f t="shared" si="0"/>
        <v>11</v>
      </c>
      <c r="B27" s="166" t="s">
        <v>241</v>
      </c>
      <c r="C27" s="263"/>
      <c r="D27" s="55">
        <v>2002</v>
      </c>
      <c r="E27" s="49">
        <v>1</v>
      </c>
      <c r="F27" s="49" t="s">
        <v>194</v>
      </c>
      <c r="G27" s="49" t="s">
        <v>172</v>
      </c>
      <c r="H27" s="308">
        <v>62.15</v>
      </c>
      <c r="I27" s="52">
        <v>54</v>
      </c>
      <c r="J27" s="52">
        <f t="shared" si="1"/>
        <v>5</v>
      </c>
      <c r="K27" s="49">
        <v>53</v>
      </c>
      <c r="L27" s="106">
        <f t="shared" si="2"/>
        <v>26.5</v>
      </c>
      <c r="M27" s="52">
        <f t="shared" si="3"/>
        <v>13</v>
      </c>
      <c r="N27" s="108">
        <f t="shared" si="4"/>
        <v>80.5</v>
      </c>
      <c r="O27" s="108">
        <f t="shared" si="5"/>
        <v>8</v>
      </c>
      <c r="P27" s="286" t="str">
        <f t="shared" si="6"/>
        <v>+КМС</v>
      </c>
      <c r="Q27" s="90" t="s">
        <v>418</v>
      </c>
      <c r="R27" s="94"/>
      <c r="T27" s="57"/>
    </row>
    <row r="28" spans="1:22" s="50" customFormat="1" ht="15" customHeight="1">
      <c r="A28" s="291">
        <f t="shared" si="0"/>
        <v>12</v>
      </c>
      <c r="B28" s="166" t="s">
        <v>237</v>
      </c>
      <c r="C28" s="263"/>
      <c r="D28" s="52">
        <v>1998</v>
      </c>
      <c r="E28" s="49" t="s">
        <v>5</v>
      </c>
      <c r="F28" s="49" t="s">
        <v>184</v>
      </c>
      <c r="G28" s="269"/>
      <c r="H28" s="308">
        <v>61.4</v>
      </c>
      <c r="I28" s="52">
        <v>33</v>
      </c>
      <c r="J28" s="52">
        <f t="shared" si="1"/>
        <v>13</v>
      </c>
      <c r="K28" s="49">
        <v>90</v>
      </c>
      <c r="L28" s="106">
        <f t="shared" si="2"/>
        <v>45</v>
      </c>
      <c r="M28" s="52">
        <f t="shared" si="3"/>
        <v>8</v>
      </c>
      <c r="N28" s="108">
        <f t="shared" si="4"/>
        <v>78</v>
      </c>
      <c r="O28" s="108">
        <f t="shared" si="5"/>
        <v>7</v>
      </c>
      <c r="P28" s="286" t="str">
        <f t="shared" si="6"/>
        <v>КМС</v>
      </c>
      <c r="Q28" s="90" t="s">
        <v>366</v>
      </c>
      <c r="R28" s="94"/>
      <c r="T28" s="57"/>
    </row>
    <row r="29" spans="1:22" s="50" customFormat="1" ht="15" customHeight="1">
      <c r="A29" s="291">
        <v>13</v>
      </c>
      <c r="B29" s="166" t="s">
        <v>243</v>
      </c>
      <c r="C29" s="263"/>
      <c r="D29" s="55">
        <v>1987</v>
      </c>
      <c r="E29" s="49">
        <v>1</v>
      </c>
      <c r="F29" s="49" t="s">
        <v>214</v>
      </c>
      <c r="G29" s="97" t="s">
        <v>215</v>
      </c>
      <c r="H29" s="308">
        <v>62.3</v>
      </c>
      <c r="I29" s="52">
        <v>52</v>
      </c>
      <c r="J29" s="52">
        <f t="shared" si="1"/>
        <v>6</v>
      </c>
      <c r="K29" s="49">
        <v>52</v>
      </c>
      <c r="L29" s="106">
        <f t="shared" si="2"/>
        <v>26</v>
      </c>
      <c r="M29" s="52">
        <f t="shared" si="3"/>
        <v>14</v>
      </c>
      <c r="N29" s="108">
        <f t="shared" si="4"/>
        <v>78</v>
      </c>
      <c r="O29" s="108">
        <f t="shared" si="5"/>
        <v>6</v>
      </c>
      <c r="P29" s="286" t="str">
        <f t="shared" si="6"/>
        <v>+КМС</v>
      </c>
      <c r="Q29" s="90" t="s">
        <v>417</v>
      </c>
      <c r="R29" s="94"/>
      <c r="T29" s="57"/>
    </row>
    <row r="30" spans="1:22" s="50" customFormat="1" ht="15" customHeight="1">
      <c r="A30" s="291">
        <f>_xlfn.RANK.EQ(N30,N$17:N$32)</f>
        <v>14</v>
      </c>
      <c r="B30" s="166" t="s">
        <v>240</v>
      </c>
      <c r="C30" s="263"/>
      <c r="D30" s="52">
        <v>2003</v>
      </c>
      <c r="E30" s="49" t="s">
        <v>5</v>
      </c>
      <c r="F30" s="49" t="s">
        <v>184</v>
      </c>
      <c r="G30" s="470" t="s">
        <v>172</v>
      </c>
      <c r="H30" s="308">
        <v>61.25</v>
      </c>
      <c r="I30" s="52">
        <v>36</v>
      </c>
      <c r="J30" s="52">
        <f t="shared" si="1"/>
        <v>11</v>
      </c>
      <c r="K30" s="49">
        <v>80</v>
      </c>
      <c r="L30" s="106">
        <f t="shared" si="2"/>
        <v>40</v>
      </c>
      <c r="M30" s="52">
        <f t="shared" si="3"/>
        <v>11</v>
      </c>
      <c r="N30" s="108">
        <f t="shared" si="4"/>
        <v>76</v>
      </c>
      <c r="O30" s="108">
        <f t="shared" si="5"/>
        <v>5</v>
      </c>
      <c r="P30" s="110" t="str">
        <f t="shared" si="6"/>
        <v>КМС</v>
      </c>
      <c r="Q30" s="90" t="s">
        <v>63</v>
      </c>
      <c r="R30" s="94"/>
      <c r="T30" s="53"/>
      <c r="U30" s="53"/>
      <c r="V30" s="53"/>
    </row>
    <row r="31" spans="1:22" ht="15" hidden="1" customHeight="1">
      <c r="A31" s="291">
        <f t="shared" ref="A31:A32" si="7">_xlfn.RANK.EQ(N31,N$17:N$32)</f>
        <v>15</v>
      </c>
      <c r="B31" s="166"/>
      <c r="C31" s="263"/>
      <c r="D31" s="52"/>
      <c r="E31" s="49"/>
      <c r="F31" s="49"/>
      <c r="G31" s="60"/>
      <c r="H31" s="308"/>
      <c r="I31" s="52"/>
      <c r="J31" s="52" t="e">
        <f t="shared" ref="J31:J32" si="8">_xlfn.RANK.EQ(I31,I$17:I$32)</f>
        <v>#N/A</v>
      </c>
      <c r="K31" s="49"/>
      <c r="L31" s="106">
        <f t="shared" ref="L31:L32" si="9">K31/2</f>
        <v>0</v>
      </c>
      <c r="M31" s="52">
        <f t="shared" ref="M31:M32" si="10">_xlfn.RANK.EQ(L31,L$17:L$32)</f>
        <v>15</v>
      </c>
      <c r="N31" s="108">
        <f t="shared" ref="N31:N32" si="11">L31+I31</f>
        <v>0</v>
      </c>
      <c r="O31" s="108">
        <f t="shared" ref="O31:O32" si="12">IF(A31=1,20,IF(A31=2,18,IF(A31=3,16,IF(A31&gt;19,0,19-A31))))</f>
        <v>4</v>
      </c>
      <c r="P31" s="110" t="str">
        <f t="shared" ref="P31:P32" si="13">IF(AND(NOT(OR(E31="МСМК",E31="ЗМС")),N31&gt;=$P$10),"+МСМК",IF(AND(OR(E31="МСМК",E31="ЗМС"),N31&gt;=$P$10),"МСМК",IF(AND(NOT(OR(E31="МСМК",E31="МС",E31="ЗМС")),N31&gt;=$Q$10),"+МС",IF(AND(OR(E31="МСМК",E31="МС",E31="ЗМС"),N31&gt;=$Q$10),"МС",IF(AND(NOT(OR(E31="ЗМС",E31="МСМК",E31="МС",E31="КМС")),N31&gt;=$R$10),"+КМС",IF(AND(OR(E31="ЗМС",E31="МСМК",E31="МС",E31="КМС"),N31&gt;=$R$10),"КМС","-"))))))</f>
        <v>-</v>
      </c>
      <c r="Q31" s="90"/>
      <c r="R31" s="94"/>
      <c r="S31" s="50"/>
      <c r="T31" s="57"/>
      <c r="U31" s="50"/>
      <c r="V31" s="50"/>
    </row>
    <row r="32" spans="1:22" s="128" customFormat="1" ht="15" hidden="1" customHeight="1">
      <c r="A32" s="291">
        <f t="shared" si="7"/>
        <v>15</v>
      </c>
      <c r="B32" s="166"/>
      <c r="C32" s="263"/>
      <c r="D32" s="108"/>
      <c r="E32" s="106"/>
      <c r="F32" s="106"/>
      <c r="G32" s="106"/>
      <c r="H32" s="264"/>
      <c r="I32" s="108"/>
      <c r="J32" s="52" t="e">
        <f t="shared" si="8"/>
        <v>#N/A</v>
      </c>
      <c r="K32" s="106"/>
      <c r="L32" s="106">
        <f t="shared" si="9"/>
        <v>0</v>
      </c>
      <c r="M32" s="52">
        <f t="shared" si="10"/>
        <v>15</v>
      </c>
      <c r="N32" s="108">
        <f t="shared" si="11"/>
        <v>0</v>
      </c>
      <c r="O32" s="108">
        <f t="shared" si="12"/>
        <v>4</v>
      </c>
      <c r="P32" s="110" t="str">
        <f t="shared" si="13"/>
        <v>-</v>
      </c>
      <c r="Q32" s="90"/>
      <c r="R32" s="94"/>
      <c r="S32" s="50"/>
      <c r="T32" s="57"/>
      <c r="U32" s="50"/>
      <c r="V32" s="50"/>
    </row>
    <row r="33" spans="2:22" s="128" customFormat="1">
      <c r="H33" s="129"/>
      <c r="I33" s="129"/>
      <c r="J33" s="129"/>
      <c r="K33" s="129"/>
      <c r="L33" s="129"/>
      <c r="M33" s="129"/>
      <c r="N33" s="129"/>
      <c r="O33" s="129"/>
      <c r="P33" s="129"/>
    </row>
    <row r="34" spans="2:22" s="128" customFormat="1">
      <c r="B34" s="265" t="s">
        <v>16</v>
      </c>
      <c r="C34" s="129"/>
      <c r="F34" s="266" t="s">
        <v>163</v>
      </c>
      <c r="I34" s="129"/>
      <c r="J34" s="129"/>
      <c r="L34" s="265" t="s">
        <v>164</v>
      </c>
      <c r="P34" s="392" t="s">
        <v>165</v>
      </c>
    </row>
    <row r="35" spans="2:22" s="128" customFormat="1" ht="4.5" customHeight="1">
      <c r="B35" s="265"/>
      <c r="C35" s="129"/>
      <c r="F35" s="266"/>
      <c r="I35" s="129"/>
      <c r="J35" s="129"/>
      <c r="L35" s="265"/>
      <c r="P35" s="392"/>
    </row>
    <row r="36" spans="2:22" s="128" customFormat="1">
      <c r="B36" s="265" t="s">
        <v>17</v>
      </c>
      <c r="C36" s="129"/>
      <c r="F36" s="5" t="s">
        <v>166</v>
      </c>
      <c r="I36" s="129"/>
      <c r="J36" s="129"/>
      <c r="L36" s="265" t="s">
        <v>167</v>
      </c>
      <c r="P36" s="392" t="s">
        <v>168</v>
      </c>
    </row>
    <row r="37" spans="2:22" s="50" customFormat="1"/>
    <row r="38" spans="2:22" s="50" customFormat="1"/>
    <row r="40" spans="2:22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2:22"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2:22">
      <c r="H42" s="10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2:22">
      <c r="H43" s="10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2:22"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2:22"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  <row r="46" spans="2:22"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30">
      <sortCondition ref="A15:A16"/>
    </sortState>
  </autoFilter>
  <sortState ref="A18:V26">
    <sortCondition ref="N18:N26"/>
  </sortState>
  <mergeCells count="32">
    <mergeCell ref="D6:O6"/>
    <mergeCell ref="A1:R1"/>
    <mergeCell ref="A2:R2"/>
    <mergeCell ref="A3:R3"/>
    <mergeCell ref="A4:R4"/>
    <mergeCell ref="A6:C6"/>
    <mergeCell ref="P6:R6"/>
    <mergeCell ref="A7:C7"/>
    <mergeCell ref="D7:O7"/>
    <mergeCell ref="P7:R7"/>
    <mergeCell ref="A8:C8"/>
    <mergeCell ref="D8:O8"/>
    <mergeCell ref="P8:R8"/>
    <mergeCell ref="G15:G16"/>
    <mergeCell ref="D9:O9"/>
    <mergeCell ref="D10:O10"/>
    <mergeCell ref="A15:A16"/>
    <mergeCell ref="B15:C16"/>
    <mergeCell ref="D15:D16"/>
    <mergeCell ref="E15:E16"/>
    <mergeCell ref="F15:F16"/>
    <mergeCell ref="I42:V42"/>
    <mergeCell ref="I43:V43"/>
    <mergeCell ref="H15:H16"/>
    <mergeCell ref="I15:I16"/>
    <mergeCell ref="K15:L15"/>
    <mergeCell ref="N15:N16"/>
    <mergeCell ref="O15:O16"/>
    <mergeCell ref="P15:P16"/>
    <mergeCell ref="Q15:R16"/>
    <mergeCell ref="J15:J16"/>
    <mergeCell ref="M15:M16"/>
  </mergeCells>
  <printOptions horizontalCentered="1"/>
  <pageMargins left="0.59055118110236227" right="0.19685039370078741" top="0.59055118110236227" bottom="0.59055118110236227" header="0" footer="0"/>
  <pageSetup paperSize="9" scale="69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V45"/>
  <sheetViews>
    <sheetView view="pageBreakPreview" zoomScale="85" zoomScaleNormal="55" zoomScaleSheetLayoutView="85" workbookViewId="0">
      <selection activeCell="D7" sqref="D7:R7"/>
    </sheetView>
  </sheetViews>
  <sheetFormatPr defaultColWidth="9.140625" defaultRowHeight="12.75"/>
  <cols>
    <col min="1" max="1" width="8.28515625" style="23" customWidth="1"/>
    <col min="2" max="2" width="9.140625" style="23"/>
    <col min="3" max="3" width="14.28515625" style="23" customWidth="1"/>
    <col min="4" max="4" width="9.42578125" style="23" customWidth="1"/>
    <col min="5" max="5" width="7.42578125" style="23" customWidth="1"/>
    <col min="6" max="6" width="17.7109375" style="23" customWidth="1"/>
    <col min="7" max="7" width="25.85546875" style="23" customWidth="1"/>
    <col min="8" max="8" width="7.28515625" style="23" customWidth="1"/>
    <col min="9" max="9" width="8.140625" style="23" customWidth="1"/>
    <col min="10" max="10" width="6.5703125" style="128" customWidth="1"/>
    <col min="11" max="11" width="9.5703125" style="23" customWidth="1"/>
    <col min="12" max="12" width="8.7109375" style="23" customWidth="1"/>
    <col min="13" max="13" width="7.28515625" style="128" customWidth="1"/>
    <col min="14" max="14" width="10.7109375" style="23" customWidth="1"/>
    <col min="15" max="15" width="8.5703125" style="23" customWidth="1"/>
    <col min="16" max="16" width="9.140625" style="23" customWidth="1"/>
    <col min="17" max="17" width="16.28515625" style="23" customWidth="1"/>
    <col min="18" max="18" width="17.28515625" style="23" customWidth="1"/>
    <col min="19" max="16384" width="9.140625" style="23"/>
  </cols>
  <sheetData>
    <row r="1" spans="1:20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4"/>
    </row>
    <row r="2" spans="1:20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4"/>
    </row>
    <row r="3" spans="1:20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20"/>
      <c r="T3" s="254"/>
    </row>
    <row r="4" spans="1:20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4"/>
      <c r="T4" s="255"/>
    </row>
    <row r="5" spans="1:20" s="128" customFormat="1" ht="9" customHeight="1"/>
    <row r="6" spans="1:20" s="128" customFormat="1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77" t="s">
        <v>540</v>
      </c>
      <c r="Q6" s="577"/>
      <c r="R6" s="577"/>
    </row>
    <row r="7" spans="1:20" s="128" customFormat="1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7"/>
      <c r="O7" s="567"/>
      <c r="P7" s="566" t="s">
        <v>20</v>
      </c>
      <c r="Q7" s="566"/>
      <c r="R7" s="566"/>
    </row>
    <row r="8" spans="1:20" s="128" customFormat="1" ht="15">
      <c r="A8" s="622" t="s">
        <v>34</v>
      </c>
      <c r="B8" s="623"/>
      <c r="C8" s="624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1"/>
      <c r="N8" s="571"/>
      <c r="O8" s="572"/>
      <c r="P8" s="569" t="s">
        <v>2</v>
      </c>
      <c r="Q8" s="569"/>
      <c r="R8" s="569"/>
    </row>
    <row r="9" spans="1:20" s="128" customFormat="1" ht="15.75">
      <c r="A9" s="274" t="s">
        <v>12</v>
      </c>
      <c r="B9" s="274" t="s">
        <v>19</v>
      </c>
      <c r="C9" s="274" t="s">
        <v>21</v>
      </c>
      <c r="D9" s="573" t="s">
        <v>176</v>
      </c>
      <c r="E9" s="574"/>
      <c r="F9" s="574"/>
      <c r="G9" s="574"/>
      <c r="H9" s="574"/>
      <c r="I9" s="574"/>
      <c r="J9" s="574"/>
      <c r="K9" s="574"/>
      <c r="L9" s="574"/>
      <c r="M9" s="574"/>
      <c r="N9" s="574"/>
      <c r="O9" s="575"/>
      <c r="P9" s="268" t="s">
        <v>3</v>
      </c>
      <c r="Q9" s="268" t="s">
        <v>4</v>
      </c>
      <c r="R9" s="268" t="s">
        <v>5</v>
      </c>
    </row>
    <row r="10" spans="1:20" s="128" customFormat="1" ht="15" customHeight="1">
      <c r="A10" s="285">
        <v>141</v>
      </c>
      <c r="B10" s="285">
        <v>286</v>
      </c>
      <c r="C10" s="285">
        <v>233</v>
      </c>
      <c r="D10" s="556" t="s">
        <v>123</v>
      </c>
      <c r="E10" s="556"/>
      <c r="F10" s="556"/>
      <c r="G10" s="556"/>
      <c r="H10" s="556"/>
      <c r="I10" s="556"/>
      <c r="J10" s="556"/>
      <c r="K10" s="556"/>
      <c r="L10" s="556"/>
      <c r="M10" s="556"/>
      <c r="N10" s="556"/>
      <c r="O10" s="556"/>
      <c r="P10" s="274">
        <v>210</v>
      </c>
      <c r="Q10" s="274">
        <v>146</v>
      </c>
      <c r="R10" s="274">
        <v>83</v>
      </c>
    </row>
    <row r="11" spans="1:20" s="10" customFormat="1">
      <c r="A11" s="62"/>
      <c r="B11" s="62"/>
      <c r="C11" s="62"/>
      <c r="P11" s="62"/>
      <c r="Q11" s="62"/>
      <c r="R11" s="62"/>
    </row>
    <row r="12" spans="1:20" s="128" customFormat="1">
      <c r="A12" s="260" t="s">
        <v>60</v>
      </c>
      <c r="B12" s="258"/>
      <c r="C12" s="258"/>
      <c r="D12" s="377">
        <v>172</v>
      </c>
      <c r="E12" s="267"/>
      <c r="F12" s="267"/>
      <c r="G12" s="267"/>
      <c r="H12" s="267"/>
      <c r="I12" s="267"/>
      <c r="J12" s="283"/>
      <c r="K12" s="267"/>
      <c r="L12" s="267"/>
      <c r="M12" s="283"/>
      <c r="N12" s="267"/>
      <c r="O12" s="267"/>
      <c r="P12" s="62"/>
      <c r="Q12" s="62"/>
      <c r="R12" s="62"/>
    </row>
    <row r="13" spans="1:20" s="128" customFormat="1">
      <c r="A13" s="261" t="s">
        <v>61</v>
      </c>
      <c r="B13" s="262"/>
      <c r="C13" s="259"/>
      <c r="D13" s="378">
        <v>30</v>
      </c>
      <c r="E13" s="267"/>
      <c r="F13" s="267"/>
      <c r="G13" s="267"/>
      <c r="H13" s="267"/>
      <c r="I13" s="267"/>
      <c r="J13" s="283"/>
      <c r="K13" s="267"/>
      <c r="L13" s="267"/>
      <c r="M13" s="283"/>
      <c r="N13" s="267"/>
      <c r="O13" s="267"/>
      <c r="P13" s="62"/>
      <c r="Q13" s="62"/>
      <c r="R13" s="62"/>
    </row>
    <row r="14" spans="1:20" s="128" customFormat="1"/>
    <row r="15" spans="1:20" s="50" customFormat="1" ht="11.25" customHeight="1">
      <c r="A15" s="601" t="s">
        <v>6</v>
      </c>
      <c r="B15" s="557" t="s">
        <v>117</v>
      </c>
      <c r="C15" s="557"/>
      <c r="D15" s="596" t="s">
        <v>7</v>
      </c>
      <c r="E15" s="596" t="s">
        <v>8</v>
      </c>
      <c r="F15" s="596" t="s">
        <v>9</v>
      </c>
      <c r="G15" s="596" t="s">
        <v>10</v>
      </c>
      <c r="H15" s="596" t="s">
        <v>11</v>
      </c>
      <c r="I15" s="596" t="s">
        <v>12</v>
      </c>
      <c r="J15" s="596" t="s">
        <v>6</v>
      </c>
      <c r="K15" s="626" t="s">
        <v>19</v>
      </c>
      <c r="L15" s="627"/>
      <c r="M15" s="596" t="s">
        <v>6</v>
      </c>
      <c r="N15" s="596" t="s">
        <v>22</v>
      </c>
      <c r="O15" s="596" t="s">
        <v>13</v>
      </c>
      <c r="P15" s="596" t="s">
        <v>14</v>
      </c>
      <c r="Q15" s="581" t="s">
        <v>15</v>
      </c>
      <c r="R15" s="583"/>
    </row>
    <row r="16" spans="1:20" s="50" customFormat="1">
      <c r="A16" s="602"/>
      <c r="B16" s="579"/>
      <c r="C16" s="579"/>
      <c r="D16" s="597"/>
      <c r="E16" s="597"/>
      <c r="F16" s="597"/>
      <c r="G16" s="597"/>
      <c r="H16" s="597"/>
      <c r="I16" s="597"/>
      <c r="J16" s="597"/>
      <c r="K16" s="51" t="s">
        <v>21</v>
      </c>
      <c r="L16" s="51" t="s">
        <v>23</v>
      </c>
      <c r="M16" s="597"/>
      <c r="N16" s="597"/>
      <c r="O16" s="597"/>
      <c r="P16" s="597"/>
      <c r="Q16" s="582"/>
      <c r="R16" s="625"/>
    </row>
    <row r="17" spans="1:22" s="50" customFormat="1" ht="15" customHeight="1">
      <c r="A17" s="156">
        <f t="shared" ref="A17:A25" si="0">_xlfn.RANK.EQ(N17,N$17:N$31)</f>
        <v>1</v>
      </c>
      <c r="B17" s="131" t="s">
        <v>198</v>
      </c>
      <c r="C17" s="134"/>
      <c r="D17" s="52">
        <v>1999</v>
      </c>
      <c r="E17" s="49" t="s">
        <v>4</v>
      </c>
      <c r="F17" s="49" t="s">
        <v>184</v>
      </c>
      <c r="G17" s="60" t="s">
        <v>86</v>
      </c>
      <c r="H17" s="308">
        <v>68</v>
      </c>
      <c r="I17" s="52">
        <v>109</v>
      </c>
      <c r="J17" s="108">
        <f t="shared" ref="J17:J25" si="1">_xlfn.RANK.EQ(I17,I$17:I$31)</f>
        <v>1</v>
      </c>
      <c r="K17" s="49">
        <v>147</v>
      </c>
      <c r="L17" s="49">
        <f t="shared" ref="L17:L25" si="2">K17/2</f>
        <v>73.5</v>
      </c>
      <c r="M17" s="108">
        <f t="shared" ref="M17:M25" si="3">_xlfn.RANK.EQ(L17,L$17:L$31)</f>
        <v>2</v>
      </c>
      <c r="N17" s="142">
        <f t="shared" ref="N17:N25" si="4">L17+I17</f>
        <v>182.5</v>
      </c>
      <c r="O17" s="52">
        <f t="shared" ref="O17:O25" si="5">IF(A17=1,20,IF(A17=2,18,IF(A17=3,16,IF(A17&gt;19,0,19-A17))))</f>
        <v>20</v>
      </c>
      <c r="P17" s="55" t="str">
        <f t="shared" ref="P17:P25" si="6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175" t="s">
        <v>337</v>
      </c>
      <c r="R17" s="84"/>
      <c r="T17" s="57"/>
    </row>
    <row r="18" spans="1:22" s="53" customFormat="1" ht="15" customHeight="1">
      <c r="A18" s="156">
        <f t="shared" si="0"/>
        <v>2</v>
      </c>
      <c r="B18" s="295" t="s">
        <v>452</v>
      </c>
      <c r="C18" s="295"/>
      <c r="D18" s="55">
        <v>2002</v>
      </c>
      <c r="E18" s="55" t="s">
        <v>5</v>
      </c>
      <c r="F18" s="49" t="s">
        <v>453</v>
      </c>
      <c r="G18" s="49"/>
      <c r="H18" s="312">
        <v>66.650000000000006</v>
      </c>
      <c r="I18" s="52">
        <v>96</v>
      </c>
      <c r="J18" s="108">
        <f t="shared" si="1"/>
        <v>5</v>
      </c>
      <c r="K18" s="58">
        <v>152</v>
      </c>
      <c r="L18" s="49">
        <f t="shared" si="2"/>
        <v>76</v>
      </c>
      <c r="M18" s="108">
        <f t="shared" si="3"/>
        <v>1</v>
      </c>
      <c r="N18" s="142">
        <f t="shared" si="4"/>
        <v>172</v>
      </c>
      <c r="O18" s="52">
        <f t="shared" si="5"/>
        <v>18</v>
      </c>
      <c r="P18" s="55" t="str">
        <f t="shared" si="6"/>
        <v>+МС</v>
      </c>
      <c r="Q18" s="175" t="s">
        <v>455</v>
      </c>
      <c r="R18" s="84"/>
      <c r="S18" s="50"/>
      <c r="T18" s="50"/>
      <c r="U18" s="50"/>
      <c r="V18" s="50"/>
    </row>
    <row r="19" spans="1:22" s="53" customFormat="1" ht="15" customHeight="1">
      <c r="A19" s="291">
        <f t="shared" si="0"/>
        <v>3</v>
      </c>
      <c r="B19" s="300" t="s">
        <v>244</v>
      </c>
      <c r="C19" s="299"/>
      <c r="D19" s="293">
        <v>2000</v>
      </c>
      <c r="E19" s="110" t="s">
        <v>4</v>
      </c>
      <c r="F19" s="106" t="s">
        <v>185</v>
      </c>
      <c r="G19" s="106" t="s">
        <v>94</v>
      </c>
      <c r="H19" s="307">
        <v>68</v>
      </c>
      <c r="I19" s="108">
        <v>98</v>
      </c>
      <c r="J19" s="108">
        <f t="shared" si="1"/>
        <v>4</v>
      </c>
      <c r="K19" s="43">
        <v>147</v>
      </c>
      <c r="L19" s="49">
        <f t="shared" si="2"/>
        <v>73.5</v>
      </c>
      <c r="M19" s="108">
        <f t="shared" si="3"/>
        <v>2</v>
      </c>
      <c r="N19" s="142">
        <f t="shared" si="4"/>
        <v>171.5</v>
      </c>
      <c r="O19" s="52">
        <f t="shared" si="5"/>
        <v>16</v>
      </c>
      <c r="P19" s="288" t="str">
        <f t="shared" si="6"/>
        <v>МС</v>
      </c>
      <c r="Q19" s="175" t="s">
        <v>454</v>
      </c>
      <c r="R19" s="84"/>
      <c r="S19" s="50"/>
      <c r="T19" s="129"/>
      <c r="U19" s="128"/>
      <c r="V19" s="128"/>
    </row>
    <row r="20" spans="1:22" s="53" customFormat="1" ht="15" customHeight="1">
      <c r="A20" s="291">
        <f t="shared" si="0"/>
        <v>4</v>
      </c>
      <c r="B20" s="301" t="s">
        <v>334</v>
      </c>
      <c r="C20" s="302"/>
      <c r="D20" s="55">
        <v>2002</v>
      </c>
      <c r="E20" s="55" t="s">
        <v>4</v>
      </c>
      <c r="F20" s="49" t="s">
        <v>308</v>
      </c>
      <c r="G20" s="49"/>
      <c r="H20" s="312">
        <v>67.25</v>
      </c>
      <c r="I20" s="52">
        <v>104</v>
      </c>
      <c r="J20" s="108">
        <f t="shared" si="1"/>
        <v>2</v>
      </c>
      <c r="K20" s="58">
        <v>111</v>
      </c>
      <c r="L20" s="49">
        <f t="shared" si="2"/>
        <v>55.5</v>
      </c>
      <c r="M20" s="108">
        <f t="shared" si="3"/>
        <v>7</v>
      </c>
      <c r="N20" s="142">
        <f t="shared" si="4"/>
        <v>159.5</v>
      </c>
      <c r="O20" s="52">
        <f t="shared" si="5"/>
        <v>15</v>
      </c>
      <c r="P20" s="288" t="str">
        <f t="shared" si="6"/>
        <v>МС</v>
      </c>
      <c r="Q20" s="175" t="s">
        <v>340</v>
      </c>
      <c r="R20" s="84"/>
      <c r="S20" s="50"/>
      <c r="T20" s="129"/>
      <c r="U20" s="128"/>
      <c r="V20" s="128"/>
    </row>
    <row r="21" spans="1:22" s="53" customFormat="1" ht="15" customHeight="1">
      <c r="A21" s="291">
        <f t="shared" si="0"/>
        <v>5</v>
      </c>
      <c r="B21" s="301" t="s">
        <v>246</v>
      </c>
      <c r="C21" s="302"/>
      <c r="D21" s="55">
        <v>1999</v>
      </c>
      <c r="E21" s="55" t="s">
        <v>4</v>
      </c>
      <c r="F21" s="49" t="s">
        <v>187</v>
      </c>
      <c r="G21" s="49"/>
      <c r="H21" s="312">
        <v>68</v>
      </c>
      <c r="I21" s="52">
        <v>100</v>
      </c>
      <c r="J21" s="108">
        <f t="shared" si="1"/>
        <v>3</v>
      </c>
      <c r="K21" s="58">
        <v>117</v>
      </c>
      <c r="L21" s="49">
        <f t="shared" si="2"/>
        <v>58.5</v>
      </c>
      <c r="M21" s="108">
        <f t="shared" si="3"/>
        <v>5</v>
      </c>
      <c r="N21" s="142">
        <f t="shared" si="4"/>
        <v>158.5</v>
      </c>
      <c r="O21" s="52">
        <f t="shared" si="5"/>
        <v>14</v>
      </c>
      <c r="P21" s="288" t="str">
        <f t="shared" si="6"/>
        <v>МС</v>
      </c>
      <c r="Q21" s="175" t="s">
        <v>456</v>
      </c>
      <c r="R21" s="84"/>
      <c r="S21" s="50"/>
      <c r="T21" s="129"/>
      <c r="U21" s="128"/>
      <c r="V21" s="128"/>
    </row>
    <row r="22" spans="1:22" s="53" customFormat="1" ht="15" customHeight="1">
      <c r="A22" s="291">
        <f t="shared" si="0"/>
        <v>6</v>
      </c>
      <c r="B22" s="301" t="s">
        <v>245</v>
      </c>
      <c r="C22" s="302"/>
      <c r="D22" s="55">
        <v>1983</v>
      </c>
      <c r="E22" s="55" t="s">
        <v>4</v>
      </c>
      <c r="F22" s="49" t="s">
        <v>171</v>
      </c>
      <c r="G22" s="49" t="s">
        <v>87</v>
      </c>
      <c r="H22" s="312">
        <v>68</v>
      </c>
      <c r="I22" s="52">
        <v>94</v>
      </c>
      <c r="J22" s="108">
        <f t="shared" si="1"/>
        <v>6</v>
      </c>
      <c r="K22" s="58">
        <v>114</v>
      </c>
      <c r="L22" s="49">
        <f t="shared" si="2"/>
        <v>57</v>
      </c>
      <c r="M22" s="108">
        <f t="shared" si="3"/>
        <v>6</v>
      </c>
      <c r="N22" s="142">
        <f t="shared" si="4"/>
        <v>151</v>
      </c>
      <c r="O22" s="52">
        <f t="shared" si="5"/>
        <v>13</v>
      </c>
      <c r="P22" s="288" t="str">
        <f t="shared" si="6"/>
        <v>МС</v>
      </c>
      <c r="Q22" s="175" t="s">
        <v>383</v>
      </c>
      <c r="R22" s="84"/>
      <c r="S22" s="50"/>
      <c r="T22" s="129"/>
      <c r="U22" s="128"/>
      <c r="V22" s="128"/>
    </row>
    <row r="23" spans="1:22" s="53" customFormat="1" ht="15" customHeight="1">
      <c r="A23" s="291">
        <f t="shared" si="0"/>
        <v>7</v>
      </c>
      <c r="B23" s="301" t="s">
        <v>247</v>
      </c>
      <c r="C23" s="302"/>
      <c r="D23" s="55">
        <v>2000</v>
      </c>
      <c r="E23" s="55" t="s">
        <v>5</v>
      </c>
      <c r="F23" s="49" t="s">
        <v>185</v>
      </c>
      <c r="G23" s="49" t="s">
        <v>86</v>
      </c>
      <c r="H23" s="312">
        <v>68</v>
      </c>
      <c r="I23" s="52">
        <v>71</v>
      </c>
      <c r="J23" s="108">
        <f t="shared" si="1"/>
        <v>7</v>
      </c>
      <c r="K23" s="58">
        <v>124</v>
      </c>
      <c r="L23" s="49">
        <f t="shared" si="2"/>
        <v>62</v>
      </c>
      <c r="M23" s="108">
        <f t="shared" si="3"/>
        <v>4</v>
      </c>
      <c r="N23" s="142">
        <f t="shared" si="4"/>
        <v>133</v>
      </c>
      <c r="O23" s="52">
        <f t="shared" si="5"/>
        <v>12</v>
      </c>
      <c r="P23" s="288" t="str">
        <f t="shared" si="6"/>
        <v>КМС</v>
      </c>
      <c r="Q23" s="175" t="s">
        <v>415</v>
      </c>
      <c r="R23" s="84"/>
      <c r="S23" s="50"/>
      <c r="T23" s="129"/>
      <c r="U23" s="128"/>
      <c r="V23" s="128"/>
    </row>
    <row r="24" spans="1:22" s="53" customFormat="1" ht="15" customHeight="1">
      <c r="A24" s="291">
        <f t="shared" si="0"/>
        <v>8</v>
      </c>
      <c r="B24" s="301" t="s">
        <v>200</v>
      </c>
      <c r="C24" s="302"/>
      <c r="D24" s="55">
        <v>1990</v>
      </c>
      <c r="E24" s="55" t="s">
        <v>5</v>
      </c>
      <c r="F24" s="49" t="s">
        <v>201</v>
      </c>
      <c r="G24" s="49"/>
      <c r="H24" s="312">
        <v>68</v>
      </c>
      <c r="I24" s="52">
        <v>65</v>
      </c>
      <c r="J24" s="108">
        <f t="shared" si="1"/>
        <v>8</v>
      </c>
      <c r="K24" s="58">
        <v>101</v>
      </c>
      <c r="L24" s="49">
        <f t="shared" si="2"/>
        <v>50.5</v>
      </c>
      <c r="M24" s="108">
        <f t="shared" si="3"/>
        <v>8</v>
      </c>
      <c r="N24" s="142">
        <f t="shared" si="4"/>
        <v>115.5</v>
      </c>
      <c r="O24" s="52">
        <f t="shared" si="5"/>
        <v>11</v>
      </c>
      <c r="P24" s="288" t="str">
        <f t="shared" si="6"/>
        <v>КМС</v>
      </c>
      <c r="Q24" s="175" t="s">
        <v>339</v>
      </c>
      <c r="R24" s="84"/>
      <c r="S24" s="50"/>
      <c r="T24" s="129"/>
      <c r="U24" s="128"/>
      <c r="V24" s="128"/>
    </row>
    <row r="25" spans="1:22" s="53" customFormat="1" ht="15" customHeight="1">
      <c r="A25" s="291">
        <f t="shared" si="0"/>
        <v>9</v>
      </c>
      <c r="B25" s="301" t="s">
        <v>248</v>
      </c>
      <c r="C25" s="302"/>
      <c r="D25" s="55">
        <v>2003</v>
      </c>
      <c r="E25" s="55" t="s">
        <v>5</v>
      </c>
      <c r="F25" s="49" t="s">
        <v>184</v>
      </c>
      <c r="G25" s="49" t="s">
        <v>172</v>
      </c>
      <c r="H25" s="312">
        <v>63.45</v>
      </c>
      <c r="I25" s="52">
        <v>50</v>
      </c>
      <c r="J25" s="108">
        <f t="shared" si="1"/>
        <v>9</v>
      </c>
      <c r="K25" s="58">
        <v>72</v>
      </c>
      <c r="L25" s="49">
        <f t="shared" si="2"/>
        <v>36</v>
      </c>
      <c r="M25" s="108">
        <f t="shared" si="3"/>
        <v>9</v>
      </c>
      <c r="N25" s="142">
        <f t="shared" si="4"/>
        <v>86</v>
      </c>
      <c r="O25" s="52">
        <f t="shared" si="5"/>
        <v>10</v>
      </c>
      <c r="P25" s="288" t="str">
        <f t="shared" si="6"/>
        <v>КМС</v>
      </c>
      <c r="Q25" s="83" t="s">
        <v>419</v>
      </c>
      <c r="R25" s="95"/>
      <c r="S25" s="50"/>
      <c r="T25" s="129"/>
      <c r="U25" s="128"/>
      <c r="V25" s="128"/>
    </row>
    <row r="26" spans="1:22" s="53" customFormat="1" ht="15" hidden="1" customHeight="1">
      <c r="A26" s="291">
        <f t="shared" ref="A26:A31" si="7">_xlfn.RANK.EQ(N26,N$17:N$31)</f>
        <v>10</v>
      </c>
      <c r="B26" s="301"/>
      <c r="C26" s="302"/>
      <c r="D26" s="55"/>
      <c r="E26" s="55"/>
      <c r="F26" s="49"/>
      <c r="G26" s="49"/>
      <c r="H26" s="312"/>
      <c r="I26" s="52"/>
      <c r="J26" s="108" t="e">
        <f t="shared" ref="J26:J31" si="8">_xlfn.RANK.EQ(I26,I$17:I$31)</f>
        <v>#N/A</v>
      </c>
      <c r="K26" s="58"/>
      <c r="L26" s="49">
        <f t="shared" ref="L26:L29" si="9">K26/2</f>
        <v>0</v>
      </c>
      <c r="M26" s="108">
        <f t="shared" ref="M26:M31" si="10">_xlfn.RANK.EQ(L26,L$17:L$31)</f>
        <v>10</v>
      </c>
      <c r="N26" s="142">
        <f t="shared" ref="N26:N29" si="11">L26+I26</f>
        <v>0</v>
      </c>
      <c r="O26" s="52">
        <f t="shared" ref="O26:O29" si="12">IF(A26=1,20,IF(A26=2,18,IF(A26=3,16,IF(A26&gt;19,0,19-A26))))</f>
        <v>9</v>
      </c>
      <c r="P26" s="288" t="str">
        <f t="shared" ref="P26:P29" si="13">IF(AND(NOT(OR(E26="МСМК",E26="ЗМС")),N26&gt;=$P$10),"+МСМК",IF(AND(OR(E26="МСМК",E26="ЗМС"),N26&gt;=$P$10),"МСМК",IF(AND(NOT(OR(E26="МСМК",E26="МС",E26="ЗМС")),N26&gt;=$Q$10),"+МС",IF(AND(OR(E26="МСМК",E26="МС",E26="ЗМС"),N26&gt;=$Q$10),"МС",IF(AND(NOT(OR(E26="ЗМС",E26="МСМК",E26="МС",E26="КМС")),N26&gt;=$R$10),"+КМС",IF(AND(OR(E26="ЗМС",E26="МСМК",E26="МС",E26="КМС"),N26&gt;=$R$10),"КМС","-"))))))</f>
        <v>-</v>
      </c>
      <c r="Q26" s="290"/>
      <c r="R26" s="130"/>
      <c r="S26" s="50"/>
      <c r="T26" s="129"/>
      <c r="U26" s="128"/>
      <c r="V26" s="128"/>
    </row>
    <row r="27" spans="1:22" s="53" customFormat="1" ht="15" hidden="1" customHeight="1">
      <c r="A27" s="291">
        <f t="shared" si="7"/>
        <v>10</v>
      </c>
      <c r="B27" s="301"/>
      <c r="C27" s="302"/>
      <c r="D27" s="55"/>
      <c r="E27" s="55"/>
      <c r="F27" s="49"/>
      <c r="G27" s="49"/>
      <c r="H27" s="312"/>
      <c r="I27" s="52"/>
      <c r="J27" s="108" t="e">
        <f t="shared" si="8"/>
        <v>#N/A</v>
      </c>
      <c r="K27" s="58"/>
      <c r="L27" s="49">
        <f t="shared" si="9"/>
        <v>0</v>
      </c>
      <c r="M27" s="108">
        <f t="shared" si="10"/>
        <v>10</v>
      </c>
      <c r="N27" s="142">
        <f t="shared" si="11"/>
        <v>0</v>
      </c>
      <c r="O27" s="52">
        <f t="shared" si="12"/>
        <v>9</v>
      </c>
      <c r="P27" s="288" t="str">
        <f t="shared" si="13"/>
        <v>-</v>
      </c>
      <c r="Q27" s="290"/>
      <c r="R27" s="130"/>
      <c r="S27" s="50"/>
      <c r="T27" s="129"/>
      <c r="U27" s="128"/>
      <c r="V27" s="128"/>
    </row>
    <row r="28" spans="1:22" s="53" customFormat="1" ht="15" hidden="1" customHeight="1">
      <c r="A28" s="291">
        <f t="shared" si="7"/>
        <v>10</v>
      </c>
      <c r="B28" s="301"/>
      <c r="C28" s="302"/>
      <c r="D28" s="55"/>
      <c r="E28" s="55"/>
      <c r="F28" s="49"/>
      <c r="G28" s="49"/>
      <c r="H28" s="312"/>
      <c r="I28" s="52"/>
      <c r="J28" s="108" t="e">
        <f t="shared" si="8"/>
        <v>#N/A</v>
      </c>
      <c r="K28" s="58"/>
      <c r="L28" s="49">
        <f t="shared" si="9"/>
        <v>0</v>
      </c>
      <c r="M28" s="108">
        <f t="shared" si="10"/>
        <v>10</v>
      </c>
      <c r="N28" s="142">
        <f t="shared" si="11"/>
        <v>0</v>
      </c>
      <c r="O28" s="52">
        <f t="shared" si="12"/>
        <v>9</v>
      </c>
      <c r="P28" s="288" t="str">
        <f t="shared" si="13"/>
        <v>-</v>
      </c>
      <c r="Q28" s="290"/>
      <c r="R28" s="130"/>
      <c r="S28" s="50"/>
      <c r="T28" s="129"/>
      <c r="U28" s="128"/>
      <c r="V28" s="128"/>
    </row>
    <row r="29" spans="1:22" s="50" customFormat="1" ht="15" hidden="1" customHeight="1">
      <c r="A29" s="291">
        <f t="shared" si="7"/>
        <v>10</v>
      </c>
      <c r="B29" s="301"/>
      <c r="C29" s="302"/>
      <c r="D29" s="52"/>
      <c r="E29" s="226"/>
      <c r="F29" s="49"/>
      <c r="G29" s="49"/>
      <c r="H29" s="312"/>
      <c r="I29" s="52"/>
      <c r="J29" s="108" t="e">
        <f t="shared" si="8"/>
        <v>#N/A</v>
      </c>
      <c r="K29" s="58"/>
      <c r="L29" s="49">
        <f t="shared" si="9"/>
        <v>0</v>
      </c>
      <c r="M29" s="108">
        <f t="shared" si="10"/>
        <v>10</v>
      </c>
      <c r="N29" s="142">
        <f t="shared" si="11"/>
        <v>0</v>
      </c>
      <c r="O29" s="52">
        <f t="shared" si="12"/>
        <v>9</v>
      </c>
      <c r="P29" s="288" t="str">
        <f t="shared" si="13"/>
        <v>-</v>
      </c>
      <c r="Q29" s="290"/>
      <c r="R29" s="130"/>
      <c r="T29" s="53"/>
      <c r="U29" s="53"/>
      <c r="V29" s="53"/>
    </row>
    <row r="30" spans="1:22" s="50" customFormat="1" ht="15" hidden="1" customHeight="1">
      <c r="A30" s="291">
        <f t="shared" si="7"/>
        <v>10</v>
      </c>
      <c r="B30" s="301"/>
      <c r="C30" s="302"/>
      <c r="D30" s="52"/>
      <c r="E30" s="49"/>
      <c r="F30" s="49"/>
      <c r="G30" s="226"/>
      <c r="H30" s="308"/>
      <c r="I30" s="52"/>
      <c r="J30" s="108" t="e">
        <f t="shared" si="8"/>
        <v>#N/A</v>
      </c>
      <c r="K30" s="58"/>
      <c r="L30" s="49">
        <f t="shared" ref="L30:L31" si="14">K30/2</f>
        <v>0</v>
      </c>
      <c r="M30" s="108">
        <f t="shared" si="10"/>
        <v>10</v>
      </c>
      <c r="N30" s="142">
        <f t="shared" ref="N30:N31" si="15">L30+I30</f>
        <v>0</v>
      </c>
      <c r="O30" s="52">
        <f t="shared" ref="O30:O31" si="16">IF(A30=1,20,IF(A30=2,18,IF(A30=3,16,IF(A30&gt;19,0,19-A30))))</f>
        <v>9</v>
      </c>
      <c r="P30" s="55" t="str">
        <f t="shared" ref="P30:P31" si="17">IF(AND(NOT(OR(E30="МСМК",E30="ЗМС")),N30&gt;=$P$10),"+МСМК",IF(AND(OR(E30="МСМК",E30="ЗМС"),N30&gt;=$P$10),"МСМК",IF(AND(NOT(OR(E30="МСМК",E30="МС",E30="ЗМС")),N30&gt;=$Q$10),"+МС",IF(AND(OR(E30="МСМК",E30="МС",E30="ЗМС"),N30&gt;=$Q$10),"МС",IF(AND(NOT(OR(E30="ЗМС",E30="МСМК",E30="МС",E30="КМС")),N30&gt;=$R$10),"+КМС",IF(AND(OR(E30="ЗМС",E30="МСМК",E30="МС",E30="КМС"),N30&gt;=$R$10),"КМС","-"))))))</f>
        <v>-</v>
      </c>
      <c r="Q30" s="290"/>
      <c r="R30" s="130"/>
      <c r="T30" s="57"/>
    </row>
    <row r="31" spans="1:22" s="50" customFormat="1" ht="15" hidden="1" customHeight="1">
      <c r="A31" s="291">
        <f t="shared" si="7"/>
        <v>10</v>
      </c>
      <c r="B31" s="301"/>
      <c r="C31" s="302"/>
      <c r="D31" s="52"/>
      <c r="E31" s="49"/>
      <c r="F31" s="106"/>
      <c r="G31" s="49"/>
      <c r="H31" s="308"/>
      <c r="I31" s="52"/>
      <c r="J31" s="108" t="e">
        <f t="shared" si="8"/>
        <v>#N/A</v>
      </c>
      <c r="K31" s="58"/>
      <c r="L31" s="49">
        <f t="shared" si="14"/>
        <v>0</v>
      </c>
      <c r="M31" s="108">
        <f t="shared" si="10"/>
        <v>10</v>
      </c>
      <c r="N31" s="142">
        <f t="shared" si="15"/>
        <v>0</v>
      </c>
      <c r="O31" s="52">
        <f t="shared" si="16"/>
        <v>9</v>
      </c>
      <c r="P31" s="55" t="str">
        <f t="shared" si="17"/>
        <v>-</v>
      </c>
      <c r="Q31" s="290"/>
      <c r="R31" s="130"/>
    </row>
    <row r="32" spans="1:22" s="128" customFormat="1">
      <c r="H32" s="129"/>
      <c r="I32" s="129"/>
      <c r="J32" s="129"/>
      <c r="K32" s="129"/>
      <c r="L32" s="129"/>
      <c r="M32" s="129"/>
      <c r="N32" s="129"/>
      <c r="O32" s="129"/>
      <c r="P32" s="129"/>
    </row>
    <row r="33" spans="2:22" s="128" customFormat="1">
      <c r="B33" s="265" t="s">
        <v>16</v>
      </c>
      <c r="C33" s="129"/>
      <c r="F33" s="266" t="s">
        <v>163</v>
      </c>
      <c r="I33" s="129"/>
      <c r="J33" s="129"/>
      <c r="L33" s="265" t="s">
        <v>164</v>
      </c>
      <c r="P33" s="392" t="s">
        <v>165</v>
      </c>
    </row>
    <row r="34" spans="2:22" s="128" customFormat="1" ht="4.5" customHeight="1">
      <c r="B34" s="265"/>
      <c r="C34" s="129"/>
      <c r="F34" s="266"/>
      <c r="I34" s="129"/>
      <c r="J34" s="129"/>
      <c r="L34" s="265"/>
      <c r="P34" s="392"/>
    </row>
    <row r="35" spans="2:22" s="128" customFormat="1">
      <c r="B35" s="265" t="s">
        <v>17</v>
      </c>
      <c r="C35" s="129"/>
      <c r="F35" s="5" t="s">
        <v>166</v>
      </c>
      <c r="I35" s="129"/>
      <c r="J35" s="129"/>
      <c r="L35" s="265" t="s">
        <v>167</v>
      </c>
      <c r="P35" s="392" t="s">
        <v>168</v>
      </c>
    </row>
    <row r="36" spans="2:22" s="50" customFormat="1"/>
    <row r="37" spans="2:22" s="50" customFormat="1"/>
    <row r="39" spans="2:22"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</row>
    <row r="40" spans="2:22"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</row>
    <row r="41" spans="2:22">
      <c r="H41" s="10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2:22">
      <c r="H42" s="10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2:22"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2:22"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2:22"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5">
      <sortCondition ref="A15:A16"/>
    </sortState>
  </autoFilter>
  <sortState ref="A18:V25">
    <sortCondition ref="N18:N25"/>
  </sortState>
  <mergeCells count="32">
    <mergeCell ref="I41:V41"/>
    <mergeCell ref="I42:V42"/>
    <mergeCell ref="G15:G16"/>
    <mergeCell ref="H15:H16"/>
    <mergeCell ref="I15:I16"/>
    <mergeCell ref="N15:N16"/>
    <mergeCell ref="O15:O16"/>
    <mergeCell ref="K15:L15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70" firstPageNumber="0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V49"/>
  <sheetViews>
    <sheetView view="pageBreakPreview" zoomScale="85" zoomScaleNormal="55" zoomScaleSheetLayoutView="85" workbookViewId="0">
      <selection activeCell="N7" sqref="N7:P7"/>
    </sheetView>
  </sheetViews>
  <sheetFormatPr defaultColWidth="9.140625" defaultRowHeight="12.75"/>
  <cols>
    <col min="1" max="1" width="8.28515625" style="23" customWidth="1"/>
    <col min="2" max="2" width="9.140625" style="23"/>
    <col min="3" max="3" width="14.28515625" style="23" customWidth="1"/>
    <col min="4" max="4" width="9.42578125" style="23" customWidth="1"/>
    <col min="5" max="5" width="7.42578125" style="23" customWidth="1"/>
    <col min="6" max="6" width="19.28515625" style="23" customWidth="1"/>
    <col min="7" max="7" width="26.5703125" style="23" customWidth="1"/>
    <col min="8" max="8" width="7.28515625" style="23" customWidth="1"/>
    <col min="9" max="9" width="8.140625" style="23" customWidth="1"/>
    <col min="10" max="10" width="6.5703125" style="128" customWidth="1"/>
    <col min="11" max="11" width="9.5703125" style="23" customWidth="1"/>
    <col min="12" max="12" width="10.5703125" style="23" customWidth="1"/>
    <col min="13" max="13" width="8.28515625" style="128" customWidth="1"/>
    <col min="14" max="14" width="11.28515625" style="23" customWidth="1"/>
    <col min="15" max="15" width="8.5703125" style="23" customWidth="1"/>
    <col min="16" max="16" width="9.140625" style="23" customWidth="1"/>
    <col min="17" max="17" width="18.42578125" style="23" customWidth="1"/>
    <col min="18" max="18" width="15.5703125" style="23" customWidth="1"/>
    <col min="19" max="16384" width="9.140625" style="23"/>
  </cols>
  <sheetData>
    <row r="1" spans="1:20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4"/>
    </row>
    <row r="2" spans="1:20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4"/>
    </row>
    <row r="3" spans="1:20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20"/>
      <c r="T3" s="254"/>
    </row>
    <row r="4" spans="1:20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4"/>
      <c r="T4" s="255"/>
    </row>
    <row r="5" spans="1:20" s="128" customFormat="1" ht="9" customHeight="1"/>
    <row r="6" spans="1:20" s="128" customFormat="1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77" t="s">
        <v>540</v>
      </c>
      <c r="Q6" s="577"/>
      <c r="R6" s="577"/>
    </row>
    <row r="7" spans="1:20" s="128" customFormat="1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7"/>
      <c r="O7" s="567"/>
      <c r="P7" s="566" t="s">
        <v>20</v>
      </c>
      <c r="Q7" s="566"/>
      <c r="R7" s="566"/>
    </row>
    <row r="8" spans="1:20" s="128" customFormat="1" ht="15">
      <c r="A8" s="622" t="s">
        <v>34</v>
      </c>
      <c r="B8" s="623"/>
      <c r="C8" s="624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1"/>
      <c r="N8" s="571"/>
      <c r="O8" s="572"/>
      <c r="P8" s="569" t="s">
        <v>2</v>
      </c>
      <c r="Q8" s="569"/>
      <c r="R8" s="569"/>
    </row>
    <row r="9" spans="1:20" s="128" customFormat="1" ht="15.75">
      <c r="A9" s="274" t="s">
        <v>12</v>
      </c>
      <c r="B9" s="274" t="s">
        <v>19</v>
      </c>
      <c r="C9" s="274" t="s">
        <v>21</v>
      </c>
      <c r="D9" s="573" t="s">
        <v>176</v>
      </c>
      <c r="E9" s="574"/>
      <c r="F9" s="574"/>
      <c r="G9" s="574"/>
      <c r="H9" s="574"/>
      <c r="I9" s="574"/>
      <c r="J9" s="574"/>
      <c r="K9" s="574"/>
      <c r="L9" s="574"/>
      <c r="M9" s="574"/>
      <c r="N9" s="574"/>
      <c r="O9" s="575"/>
      <c r="P9" s="268" t="s">
        <v>3</v>
      </c>
      <c r="Q9" s="268" t="s">
        <v>4</v>
      </c>
      <c r="R9" s="268" t="s">
        <v>5</v>
      </c>
    </row>
    <row r="10" spans="1:20" s="128" customFormat="1" ht="15" customHeight="1">
      <c r="A10" s="285">
        <v>155</v>
      </c>
      <c r="B10" s="285">
        <v>200</v>
      </c>
      <c r="C10" s="285">
        <v>235</v>
      </c>
      <c r="D10" s="556" t="s">
        <v>124</v>
      </c>
      <c r="E10" s="556"/>
      <c r="F10" s="556"/>
      <c r="G10" s="556"/>
      <c r="H10" s="556"/>
      <c r="I10" s="556"/>
      <c r="J10" s="556"/>
      <c r="K10" s="556"/>
      <c r="L10" s="556"/>
      <c r="M10" s="556"/>
      <c r="N10" s="556"/>
      <c r="O10" s="556"/>
      <c r="P10" s="274">
        <v>222</v>
      </c>
      <c r="Q10" s="274">
        <v>162</v>
      </c>
      <c r="R10" s="274">
        <v>95</v>
      </c>
    </row>
    <row r="11" spans="1:20" s="10" customFormat="1">
      <c r="A11" s="62"/>
      <c r="B11" s="62"/>
      <c r="C11" s="62"/>
      <c r="P11" s="62"/>
      <c r="Q11" s="62"/>
      <c r="R11" s="62"/>
    </row>
    <row r="12" spans="1:20" s="128" customFormat="1">
      <c r="A12" s="260" t="s">
        <v>60</v>
      </c>
      <c r="B12" s="258"/>
      <c r="C12" s="258"/>
      <c r="D12" s="377">
        <v>172</v>
      </c>
      <c r="E12" s="267"/>
      <c r="F12" s="267"/>
      <c r="G12" s="267"/>
      <c r="H12" s="267"/>
      <c r="I12" s="267"/>
      <c r="J12" s="283"/>
      <c r="K12" s="267"/>
      <c r="L12" s="267"/>
      <c r="M12" s="283"/>
      <c r="N12" s="267"/>
      <c r="O12" s="267"/>
      <c r="P12" s="62"/>
      <c r="Q12" s="62"/>
      <c r="R12" s="62"/>
    </row>
    <row r="13" spans="1:20" s="128" customFormat="1">
      <c r="A13" s="261" t="s">
        <v>61</v>
      </c>
      <c r="B13" s="262"/>
      <c r="C13" s="259"/>
      <c r="D13" s="378">
        <v>30</v>
      </c>
      <c r="E13" s="267"/>
      <c r="F13" s="267"/>
      <c r="G13" s="267"/>
      <c r="H13" s="267"/>
      <c r="I13" s="267"/>
      <c r="J13" s="283"/>
      <c r="K13" s="267"/>
      <c r="L13" s="267"/>
      <c r="M13" s="283"/>
      <c r="N13" s="267"/>
      <c r="O13" s="267"/>
      <c r="P13" s="62"/>
      <c r="Q13" s="62"/>
      <c r="R13" s="62"/>
    </row>
    <row r="14" spans="1:20" s="128" customFormat="1"/>
    <row r="15" spans="1:20" s="50" customFormat="1" ht="11.25" customHeight="1">
      <c r="A15" s="601" t="s">
        <v>6</v>
      </c>
      <c r="B15" s="557" t="s">
        <v>117</v>
      </c>
      <c r="C15" s="557"/>
      <c r="D15" s="596" t="s">
        <v>7</v>
      </c>
      <c r="E15" s="596" t="s">
        <v>8</v>
      </c>
      <c r="F15" s="596" t="s">
        <v>9</v>
      </c>
      <c r="G15" s="596" t="s">
        <v>10</v>
      </c>
      <c r="H15" s="596" t="s">
        <v>11</v>
      </c>
      <c r="I15" s="596" t="s">
        <v>12</v>
      </c>
      <c r="J15" s="596" t="s">
        <v>6</v>
      </c>
      <c r="K15" s="600" t="s">
        <v>19</v>
      </c>
      <c r="L15" s="600"/>
      <c r="M15" s="596" t="s">
        <v>6</v>
      </c>
      <c r="N15" s="596" t="s">
        <v>22</v>
      </c>
      <c r="O15" s="596" t="s">
        <v>13</v>
      </c>
      <c r="P15" s="596" t="s">
        <v>14</v>
      </c>
      <c r="Q15" s="596" t="s">
        <v>15</v>
      </c>
      <c r="R15" s="598"/>
    </row>
    <row r="16" spans="1:20" s="50" customFormat="1">
      <c r="A16" s="602"/>
      <c r="B16" s="579"/>
      <c r="C16" s="579"/>
      <c r="D16" s="597"/>
      <c r="E16" s="597"/>
      <c r="F16" s="597"/>
      <c r="G16" s="597"/>
      <c r="H16" s="597"/>
      <c r="I16" s="597"/>
      <c r="J16" s="597"/>
      <c r="K16" s="51" t="s">
        <v>21</v>
      </c>
      <c r="L16" s="51" t="s">
        <v>23</v>
      </c>
      <c r="M16" s="597"/>
      <c r="N16" s="597"/>
      <c r="O16" s="597"/>
      <c r="P16" s="597"/>
      <c r="Q16" s="597"/>
      <c r="R16" s="599"/>
    </row>
    <row r="17" spans="1:22" s="50" customFormat="1" ht="15" customHeight="1">
      <c r="A17" s="156">
        <f>_xlfn.RANK.EQ(N17,N$17:N$32)</f>
        <v>1</v>
      </c>
      <c r="B17" s="151" t="s">
        <v>377</v>
      </c>
      <c r="C17" s="137"/>
      <c r="D17" s="55">
        <v>1989</v>
      </c>
      <c r="E17" s="55" t="s">
        <v>3</v>
      </c>
      <c r="F17" s="49" t="s">
        <v>184</v>
      </c>
      <c r="G17" s="60" t="s">
        <v>86</v>
      </c>
      <c r="H17" s="308">
        <v>73</v>
      </c>
      <c r="I17" s="52">
        <v>134</v>
      </c>
      <c r="J17" s="52">
        <f t="shared" ref="J17:J33" si="0">_xlfn.RANK.EQ(I17,I$17:I$35)</f>
        <v>2</v>
      </c>
      <c r="K17" s="49">
        <v>202</v>
      </c>
      <c r="L17" s="49">
        <f t="shared" ref="L17:L33" si="1">K17/2</f>
        <v>101</v>
      </c>
      <c r="M17" s="52">
        <f t="shared" ref="M17:M33" si="2">_xlfn.RANK.EQ(L17,L$17:L$35)</f>
        <v>1</v>
      </c>
      <c r="N17" s="52">
        <f t="shared" ref="N17:N33" si="3">L17+I17</f>
        <v>235</v>
      </c>
      <c r="O17" s="52">
        <f t="shared" ref="O17:O23" si="4">IF(A17=1,20,IF(A17=2,18,IF(A17=3,16,IF(A17&gt;19,0,19-A17))))</f>
        <v>20</v>
      </c>
      <c r="P17" s="49" t="str">
        <f t="shared" ref="P17:P33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214" t="s">
        <v>379</v>
      </c>
      <c r="R17" s="86"/>
    </row>
    <row r="18" spans="1:22" s="50" customFormat="1" ht="15" customHeight="1">
      <c r="A18" s="156">
        <v>2</v>
      </c>
      <c r="B18" s="297" t="s">
        <v>457</v>
      </c>
      <c r="C18" s="278"/>
      <c r="D18" s="114">
        <v>1982</v>
      </c>
      <c r="E18" s="114" t="s">
        <v>76</v>
      </c>
      <c r="F18" s="114" t="s">
        <v>185</v>
      </c>
      <c r="G18" s="60" t="s">
        <v>92</v>
      </c>
      <c r="H18" s="312">
        <v>73</v>
      </c>
      <c r="I18" s="52">
        <v>138</v>
      </c>
      <c r="J18" s="52">
        <f t="shared" si="0"/>
        <v>1</v>
      </c>
      <c r="K18" s="58">
        <v>194</v>
      </c>
      <c r="L18" s="49">
        <f t="shared" si="1"/>
        <v>97</v>
      </c>
      <c r="M18" s="52">
        <f t="shared" si="2"/>
        <v>2</v>
      </c>
      <c r="N18" s="52">
        <f t="shared" si="3"/>
        <v>235</v>
      </c>
      <c r="O18" s="52">
        <f t="shared" si="4"/>
        <v>18</v>
      </c>
      <c r="P18" s="49" t="str">
        <f t="shared" si="5"/>
        <v>МСМК</v>
      </c>
      <c r="Q18" s="245" t="s">
        <v>93</v>
      </c>
      <c r="R18" s="252"/>
      <c r="T18" s="57"/>
    </row>
    <row r="19" spans="1:22" ht="15" customHeight="1">
      <c r="A19" s="291">
        <f t="shared" ref="A19:A33" si="6">_xlfn.RANK.EQ(N19,N$17:N$35)</f>
        <v>3</v>
      </c>
      <c r="B19" s="166" t="s">
        <v>329</v>
      </c>
      <c r="C19" s="263"/>
      <c r="D19" s="292">
        <v>1999</v>
      </c>
      <c r="E19" s="49" t="s">
        <v>3</v>
      </c>
      <c r="F19" s="49" t="s">
        <v>308</v>
      </c>
      <c r="G19" s="60"/>
      <c r="H19" s="308">
        <v>73</v>
      </c>
      <c r="I19" s="52">
        <v>121</v>
      </c>
      <c r="J19" s="52">
        <f t="shared" si="0"/>
        <v>3</v>
      </c>
      <c r="K19" s="49">
        <v>175</v>
      </c>
      <c r="L19" s="49">
        <f t="shared" si="1"/>
        <v>87.5</v>
      </c>
      <c r="M19" s="52">
        <f t="shared" si="2"/>
        <v>3</v>
      </c>
      <c r="N19" s="52">
        <f t="shared" si="3"/>
        <v>208.5</v>
      </c>
      <c r="O19" s="52">
        <f t="shared" si="4"/>
        <v>16</v>
      </c>
      <c r="P19" s="287" t="str">
        <f t="shared" si="5"/>
        <v>МС</v>
      </c>
      <c r="Q19" s="230" t="s">
        <v>75</v>
      </c>
      <c r="R19" s="94"/>
      <c r="S19" s="50"/>
      <c r="T19" s="129"/>
    </row>
    <row r="20" spans="1:22" s="128" customFormat="1" ht="15" customHeight="1">
      <c r="A20" s="291">
        <f t="shared" si="6"/>
        <v>4</v>
      </c>
      <c r="B20" s="166" t="s">
        <v>250</v>
      </c>
      <c r="C20" s="263"/>
      <c r="D20" s="292">
        <v>1993</v>
      </c>
      <c r="E20" s="49" t="s">
        <v>4</v>
      </c>
      <c r="F20" s="49" t="s">
        <v>251</v>
      </c>
      <c r="G20" s="60" t="s">
        <v>86</v>
      </c>
      <c r="H20" s="308">
        <v>72.400000000000006</v>
      </c>
      <c r="I20" s="52">
        <v>115</v>
      </c>
      <c r="J20" s="52">
        <f t="shared" si="0"/>
        <v>4</v>
      </c>
      <c r="K20" s="49">
        <v>172</v>
      </c>
      <c r="L20" s="49">
        <f t="shared" si="1"/>
        <v>86</v>
      </c>
      <c r="M20" s="52">
        <f t="shared" si="2"/>
        <v>4</v>
      </c>
      <c r="N20" s="52">
        <f t="shared" si="3"/>
        <v>201</v>
      </c>
      <c r="O20" s="52">
        <f t="shared" si="4"/>
        <v>15</v>
      </c>
      <c r="P20" s="287" t="str">
        <f t="shared" si="5"/>
        <v>МС</v>
      </c>
      <c r="Q20" s="230" t="s">
        <v>91</v>
      </c>
      <c r="R20" s="94"/>
      <c r="S20" s="50"/>
      <c r="T20" s="129"/>
    </row>
    <row r="21" spans="1:22" s="128" customFormat="1" ht="15" customHeight="1">
      <c r="A21" s="291">
        <f t="shared" si="6"/>
        <v>5</v>
      </c>
      <c r="B21" s="166" t="s">
        <v>209</v>
      </c>
      <c r="C21" s="263"/>
      <c r="D21" s="292">
        <v>1999</v>
      </c>
      <c r="E21" s="49" t="s">
        <v>4</v>
      </c>
      <c r="F21" s="49" t="s">
        <v>46</v>
      </c>
      <c r="G21" s="60"/>
      <c r="H21" s="308">
        <v>73</v>
      </c>
      <c r="I21" s="52">
        <v>107</v>
      </c>
      <c r="J21" s="52">
        <f t="shared" si="0"/>
        <v>5</v>
      </c>
      <c r="K21" s="49">
        <v>139</v>
      </c>
      <c r="L21" s="49">
        <f t="shared" si="1"/>
        <v>69.5</v>
      </c>
      <c r="M21" s="52">
        <f t="shared" si="2"/>
        <v>7</v>
      </c>
      <c r="N21" s="52">
        <f t="shared" si="3"/>
        <v>176.5</v>
      </c>
      <c r="O21" s="52">
        <f t="shared" si="4"/>
        <v>14</v>
      </c>
      <c r="P21" s="287" t="str">
        <f t="shared" si="5"/>
        <v>МС</v>
      </c>
      <c r="Q21" s="230" t="s">
        <v>112</v>
      </c>
      <c r="R21" s="94"/>
      <c r="S21" s="50"/>
      <c r="T21" s="129"/>
    </row>
    <row r="22" spans="1:22" s="128" customFormat="1" ht="15" customHeight="1">
      <c r="A22" s="291">
        <f t="shared" si="6"/>
        <v>6</v>
      </c>
      <c r="B22" s="166" t="s">
        <v>208</v>
      </c>
      <c r="C22" s="263"/>
      <c r="D22" s="292">
        <v>1998</v>
      </c>
      <c r="E22" s="49" t="s">
        <v>3</v>
      </c>
      <c r="F22" s="49" t="s">
        <v>184</v>
      </c>
      <c r="G22" s="60" t="s">
        <v>86</v>
      </c>
      <c r="H22" s="308">
        <v>72.75</v>
      </c>
      <c r="I22" s="52">
        <v>94</v>
      </c>
      <c r="J22" s="52">
        <f t="shared" si="0"/>
        <v>8</v>
      </c>
      <c r="K22" s="49">
        <v>141</v>
      </c>
      <c r="L22" s="49">
        <f t="shared" si="1"/>
        <v>70.5</v>
      </c>
      <c r="M22" s="52">
        <f t="shared" si="2"/>
        <v>6</v>
      </c>
      <c r="N22" s="52">
        <f t="shared" si="3"/>
        <v>164.5</v>
      </c>
      <c r="O22" s="52">
        <f t="shared" si="4"/>
        <v>13</v>
      </c>
      <c r="P22" s="287" t="str">
        <f t="shared" si="5"/>
        <v>МС</v>
      </c>
      <c r="Q22" s="230" t="s">
        <v>331</v>
      </c>
      <c r="R22" s="94"/>
      <c r="S22" s="50"/>
      <c r="T22" s="129"/>
    </row>
    <row r="23" spans="1:22" s="128" customFormat="1" ht="15" customHeight="1">
      <c r="A23" s="291">
        <f t="shared" si="6"/>
        <v>7</v>
      </c>
      <c r="B23" s="166" t="s">
        <v>257</v>
      </c>
      <c r="C23" s="263"/>
      <c r="D23" s="292">
        <v>1999</v>
      </c>
      <c r="E23" s="49" t="s">
        <v>4</v>
      </c>
      <c r="F23" s="49" t="s">
        <v>185</v>
      </c>
      <c r="G23" s="60" t="s">
        <v>94</v>
      </c>
      <c r="H23" s="308">
        <v>71.599999999999994</v>
      </c>
      <c r="I23" s="52">
        <v>95</v>
      </c>
      <c r="J23" s="52">
        <f t="shared" si="0"/>
        <v>7</v>
      </c>
      <c r="K23" s="49">
        <v>133</v>
      </c>
      <c r="L23" s="49">
        <f t="shared" si="1"/>
        <v>66.5</v>
      </c>
      <c r="M23" s="52">
        <f t="shared" si="2"/>
        <v>8</v>
      </c>
      <c r="N23" s="52">
        <f t="shared" si="3"/>
        <v>161.5</v>
      </c>
      <c r="O23" s="52">
        <f t="shared" si="4"/>
        <v>12</v>
      </c>
      <c r="P23" s="287" t="str">
        <f t="shared" si="5"/>
        <v>КМС</v>
      </c>
      <c r="Q23" s="230" t="s">
        <v>422</v>
      </c>
      <c r="R23" s="94"/>
      <c r="S23" s="50"/>
      <c r="T23" s="129"/>
    </row>
    <row r="24" spans="1:22" s="128" customFormat="1" ht="15" customHeight="1">
      <c r="A24" s="291">
        <f t="shared" si="6"/>
        <v>8</v>
      </c>
      <c r="B24" s="166" t="s">
        <v>256</v>
      </c>
      <c r="C24" s="263"/>
      <c r="D24" s="294">
        <v>2003</v>
      </c>
      <c r="E24" s="55">
        <v>1</v>
      </c>
      <c r="F24" s="49" t="s">
        <v>194</v>
      </c>
      <c r="G24" s="49" t="s">
        <v>172</v>
      </c>
      <c r="H24" s="308">
        <v>72.2</v>
      </c>
      <c r="I24" s="52">
        <v>101</v>
      </c>
      <c r="J24" s="52">
        <f t="shared" si="0"/>
        <v>6</v>
      </c>
      <c r="K24" s="58">
        <v>107</v>
      </c>
      <c r="L24" s="49">
        <f t="shared" si="1"/>
        <v>53.5</v>
      </c>
      <c r="M24" s="52">
        <f t="shared" si="2"/>
        <v>11</v>
      </c>
      <c r="N24" s="52">
        <f t="shared" si="3"/>
        <v>154.5</v>
      </c>
      <c r="O24" s="52" t="s">
        <v>404</v>
      </c>
      <c r="P24" s="287" t="str">
        <f t="shared" si="5"/>
        <v>+КМС</v>
      </c>
      <c r="Q24" s="230" t="s">
        <v>418</v>
      </c>
      <c r="R24" s="94"/>
      <c r="S24" s="50"/>
      <c r="T24" s="129"/>
    </row>
    <row r="25" spans="1:22" s="128" customFormat="1" ht="15" customHeight="1">
      <c r="A25" s="291">
        <f t="shared" si="6"/>
        <v>9</v>
      </c>
      <c r="B25" s="166" t="s">
        <v>252</v>
      </c>
      <c r="C25" s="263"/>
      <c r="D25" s="292">
        <v>2005</v>
      </c>
      <c r="E25" s="49" t="s">
        <v>5</v>
      </c>
      <c r="F25" s="49" t="s">
        <v>192</v>
      </c>
      <c r="G25" s="60" t="s">
        <v>193</v>
      </c>
      <c r="H25" s="308">
        <v>72.349999999999994</v>
      </c>
      <c r="I25" s="52">
        <v>86</v>
      </c>
      <c r="J25" s="52">
        <f t="shared" si="0"/>
        <v>9</v>
      </c>
      <c r="K25" s="49">
        <v>110</v>
      </c>
      <c r="L25" s="49">
        <f t="shared" si="1"/>
        <v>55</v>
      </c>
      <c r="M25" s="52">
        <f t="shared" si="2"/>
        <v>9</v>
      </c>
      <c r="N25" s="52">
        <f t="shared" si="3"/>
        <v>141</v>
      </c>
      <c r="O25" s="52">
        <v>11</v>
      </c>
      <c r="P25" s="287" t="str">
        <f t="shared" si="5"/>
        <v>КМС</v>
      </c>
      <c r="Q25" s="230" t="s">
        <v>85</v>
      </c>
      <c r="R25" s="94"/>
      <c r="S25" s="50"/>
      <c r="T25" s="129"/>
    </row>
    <row r="26" spans="1:22" s="128" customFormat="1" ht="15" customHeight="1">
      <c r="A26" s="291">
        <f t="shared" si="6"/>
        <v>10</v>
      </c>
      <c r="B26" s="166" t="s">
        <v>277</v>
      </c>
      <c r="C26" s="263"/>
      <c r="D26" s="292">
        <v>1990</v>
      </c>
      <c r="E26" s="49">
        <v>1</v>
      </c>
      <c r="F26" s="49" t="s">
        <v>278</v>
      </c>
      <c r="G26" s="60"/>
      <c r="H26" s="308">
        <v>72.95</v>
      </c>
      <c r="I26" s="52">
        <v>45</v>
      </c>
      <c r="J26" s="52">
        <f t="shared" si="0"/>
        <v>14</v>
      </c>
      <c r="K26" s="49">
        <v>142</v>
      </c>
      <c r="L26" s="49">
        <f t="shared" si="1"/>
        <v>71</v>
      </c>
      <c r="M26" s="52">
        <f t="shared" si="2"/>
        <v>5</v>
      </c>
      <c r="N26" s="52">
        <f t="shared" si="3"/>
        <v>116</v>
      </c>
      <c r="O26" s="52">
        <v>10</v>
      </c>
      <c r="P26" s="287" t="str">
        <f t="shared" si="5"/>
        <v>+КМС</v>
      </c>
      <c r="Q26" s="230" t="s">
        <v>421</v>
      </c>
      <c r="R26" s="94"/>
      <c r="S26" s="50"/>
      <c r="T26" s="129"/>
    </row>
    <row r="27" spans="1:22" s="128" customFormat="1" ht="15" customHeight="1">
      <c r="A27" s="291">
        <f t="shared" si="6"/>
        <v>11</v>
      </c>
      <c r="B27" s="166" t="s">
        <v>254</v>
      </c>
      <c r="C27" s="263"/>
      <c r="D27" s="292">
        <v>2001</v>
      </c>
      <c r="E27" s="49" t="s">
        <v>4</v>
      </c>
      <c r="F27" s="49" t="s">
        <v>184</v>
      </c>
      <c r="G27" s="60" t="s">
        <v>86</v>
      </c>
      <c r="H27" s="308">
        <v>72.55</v>
      </c>
      <c r="I27" s="52">
        <v>60</v>
      </c>
      <c r="J27" s="52">
        <f t="shared" si="0"/>
        <v>12</v>
      </c>
      <c r="K27" s="49">
        <v>110</v>
      </c>
      <c r="L27" s="49">
        <f t="shared" si="1"/>
        <v>55</v>
      </c>
      <c r="M27" s="52">
        <f t="shared" si="2"/>
        <v>9</v>
      </c>
      <c r="N27" s="52">
        <f t="shared" si="3"/>
        <v>115</v>
      </c>
      <c r="O27" s="52">
        <v>9</v>
      </c>
      <c r="P27" s="287" t="str">
        <f t="shared" si="5"/>
        <v>КМС</v>
      </c>
      <c r="Q27" s="230" t="s">
        <v>378</v>
      </c>
      <c r="R27" s="94"/>
      <c r="S27" s="50"/>
      <c r="T27" s="129"/>
    </row>
    <row r="28" spans="1:22" s="128" customFormat="1" ht="15" customHeight="1">
      <c r="A28" s="291">
        <f t="shared" si="6"/>
        <v>12</v>
      </c>
      <c r="B28" s="166" t="s">
        <v>259</v>
      </c>
      <c r="C28" s="263"/>
      <c r="D28" s="292">
        <v>2001</v>
      </c>
      <c r="E28" s="49">
        <v>1</v>
      </c>
      <c r="F28" s="49" t="s">
        <v>185</v>
      </c>
      <c r="G28" s="470" t="s">
        <v>86</v>
      </c>
      <c r="H28" s="308">
        <v>71.8</v>
      </c>
      <c r="I28" s="52">
        <v>60</v>
      </c>
      <c r="J28" s="52">
        <f t="shared" si="0"/>
        <v>12</v>
      </c>
      <c r="K28" s="49">
        <v>94</v>
      </c>
      <c r="L28" s="49">
        <f t="shared" si="1"/>
        <v>47</v>
      </c>
      <c r="M28" s="52">
        <f t="shared" si="2"/>
        <v>13</v>
      </c>
      <c r="N28" s="52">
        <f t="shared" si="3"/>
        <v>107</v>
      </c>
      <c r="O28" s="52">
        <v>8</v>
      </c>
      <c r="P28" s="287" t="str">
        <f t="shared" si="5"/>
        <v>+КМС</v>
      </c>
      <c r="Q28" s="230" t="s">
        <v>424</v>
      </c>
      <c r="R28" s="94"/>
      <c r="S28" s="50"/>
      <c r="T28" s="129"/>
    </row>
    <row r="29" spans="1:22" s="50" customFormat="1" ht="15" customHeight="1">
      <c r="A29" s="291">
        <f t="shared" si="6"/>
        <v>13</v>
      </c>
      <c r="B29" s="166" t="s">
        <v>253</v>
      </c>
      <c r="C29" s="263"/>
      <c r="D29" s="52">
        <v>2002</v>
      </c>
      <c r="E29" s="49" t="s">
        <v>5</v>
      </c>
      <c r="F29" s="49" t="s">
        <v>192</v>
      </c>
      <c r="G29" s="60" t="s">
        <v>193</v>
      </c>
      <c r="H29" s="308">
        <v>72.400000000000006</v>
      </c>
      <c r="I29" s="52">
        <v>70</v>
      </c>
      <c r="J29" s="52">
        <f t="shared" si="0"/>
        <v>10</v>
      </c>
      <c r="K29" s="49">
        <v>65</v>
      </c>
      <c r="L29" s="49">
        <f t="shared" si="1"/>
        <v>32.5</v>
      </c>
      <c r="M29" s="52">
        <f t="shared" si="2"/>
        <v>16</v>
      </c>
      <c r="N29" s="52">
        <f t="shared" si="3"/>
        <v>102.5</v>
      </c>
      <c r="O29" s="52">
        <v>7</v>
      </c>
      <c r="P29" s="287" t="str">
        <f t="shared" si="5"/>
        <v>КМС</v>
      </c>
      <c r="Q29" s="230" t="s">
        <v>85</v>
      </c>
      <c r="R29" s="94"/>
      <c r="T29" s="57"/>
    </row>
    <row r="30" spans="1:22" s="50" customFormat="1" ht="15" customHeight="1">
      <c r="A30" s="291">
        <f t="shared" si="6"/>
        <v>14</v>
      </c>
      <c r="B30" s="166" t="s">
        <v>255</v>
      </c>
      <c r="C30" s="263"/>
      <c r="D30" s="110">
        <v>1994</v>
      </c>
      <c r="E30" s="49" t="s">
        <v>5</v>
      </c>
      <c r="F30" s="106" t="s">
        <v>192</v>
      </c>
      <c r="G30" s="106" t="s">
        <v>193</v>
      </c>
      <c r="H30" s="308">
        <v>71.099999999999994</v>
      </c>
      <c r="I30" s="52">
        <v>61</v>
      </c>
      <c r="J30" s="52">
        <f t="shared" si="0"/>
        <v>11</v>
      </c>
      <c r="K30" s="49">
        <v>60</v>
      </c>
      <c r="L30" s="49">
        <f t="shared" si="1"/>
        <v>30</v>
      </c>
      <c r="M30" s="52">
        <f t="shared" si="2"/>
        <v>17</v>
      </c>
      <c r="N30" s="52">
        <f t="shared" si="3"/>
        <v>91</v>
      </c>
      <c r="O30" s="52">
        <v>6</v>
      </c>
      <c r="P30" s="49" t="str">
        <f t="shared" si="5"/>
        <v>-</v>
      </c>
      <c r="Q30" s="230" t="s">
        <v>85</v>
      </c>
      <c r="R30" s="94"/>
      <c r="T30" s="57"/>
    </row>
    <row r="31" spans="1:22" s="50" customFormat="1" ht="15" customHeight="1">
      <c r="A31" s="291">
        <f t="shared" si="6"/>
        <v>15</v>
      </c>
      <c r="B31" s="166" t="s">
        <v>258</v>
      </c>
      <c r="C31" s="263"/>
      <c r="D31" s="212">
        <v>2000</v>
      </c>
      <c r="E31" s="56" t="s">
        <v>5</v>
      </c>
      <c r="F31" s="56" t="s">
        <v>171</v>
      </c>
      <c r="G31" s="480" t="s">
        <v>71</v>
      </c>
      <c r="H31" s="308">
        <v>72.2</v>
      </c>
      <c r="I31" s="52">
        <v>45</v>
      </c>
      <c r="J31" s="52">
        <f t="shared" si="0"/>
        <v>14</v>
      </c>
      <c r="K31" s="49">
        <v>87</v>
      </c>
      <c r="L31" s="49">
        <f t="shared" si="1"/>
        <v>43.5</v>
      </c>
      <c r="M31" s="52">
        <f t="shared" si="2"/>
        <v>14</v>
      </c>
      <c r="N31" s="52">
        <f t="shared" si="3"/>
        <v>88.5</v>
      </c>
      <c r="O31" s="52">
        <v>5</v>
      </c>
      <c r="P31" s="49" t="str">
        <f t="shared" si="5"/>
        <v>-</v>
      </c>
      <c r="Q31" s="230" t="s">
        <v>420</v>
      </c>
      <c r="R31" s="94"/>
      <c r="T31" s="128"/>
      <c r="U31" s="128"/>
      <c r="V31" s="128"/>
    </row>
    <row r="32" spans="1:22" s="50" customFormat="1" ht="15" customHeight="1">
      <c r="A32" s="291">
        <f t="shared" si="6"/>
        <v>16</v>
      </c>
      <c r="B32" s="300" t="s">
        <v>249</v>
      </c>
      <c r="C32" s="299"/>
      <c r="D32" s="110">
        <v>2002</v>
      </c>
      <c r="E32" s="110" t="s">
        <v>5</v>
      </c>
      <c r="F32" s="106" t="s">
        <v>171</v>
      </c>
      <c r="G32" s="106" t="s">
        <v>172</v>
      </c>
      <c r="H32" s="37">
        <v>71.55</v>
      </c>
      <c r="I32" s="108">
        <v>35</v>
      </c>
      <c r="J32" s="52">
        <f t="shared" si="0"/>
        <v>17</v>
      </c>
      <c r="K32" s="43">
        <v>99</v>
      </c>
      <c r="L32" s="49">
        <f t="shared" si="1"/>
        <v>49.5</v>
      </c>
      <c r="M32" s="52">
        <f t="shared" si="2"/>
        <v>12</v>
      </c>
      <c r="N32" s="52">
        <f t="shared" si="3"/>
        <v>84.5</v>
      </c>
      <c r="O32" s="52">
        <v>4</v>
      </c>
      <c r="P32" s="49" t="str">
        <f t="shared" si="5"/>
        <v>-</v>
      </c>
      <c r="Q32" s="83" t="s">
        <v>420</v>
      </c>
      <c r="R32" s="95"/>
      <c r="T32" s="57"/>
    </row>
    <row r="33" spans="1:22" s="50" customFormat="1" ht="15" customHeight="1">
      <c r="A33" s="156">
        <f t="shared" si="6"/>
        <v>17</v>
      </c>
      <c r="B33" s="131" t="s">
        <v>260</v>
      </c>
      <c r="C33" s="134"/>
      <c r="D33" s="52">
        <v>2001</v>
      </c>
      <c r="E33" s="49" t="s">
        <v>5</v>
      </c>
      <c r="F33" s="49" t="s">
        <v>185</v>
      </c>
      <c r="G33" s="60" t="s">
        <v>86</v>
      </c>
      <c r="H33" s="308">
        <v>69.5</v>
      </c>
      <c r="I33" s="52">
        <v>42</v>
      </c>
      <c r="J33" s="52">
        <f t="shared" si="0"/>
        <v>16</v>
      </c>
      <c r="K33" s="49">
        <v>83</v>
      </c>
      <c r="L33" s="49">
        <f t="shared" si="1"/>
        <v>41.5</v>
      </c>
      <c r="M33" s="52">
        <f t="shared" si="2"/>
        <v>15</v>
      </c>
      <c r="N33" s="52">
        <f t="shared" si="3"/>
        <v>83.5</v>
      </c>
      <c r="O33" s="52">
        <v>3</v>
      </c>
      <c r="P33" s="49" t="str">
        <f t="shared" si="5"/>
        <v>-</v>
      </c>
      <c r="Q33" s="481" t="s">
        <v>423</v>
      </c>
      <c r="R33" s="162"/>
      <c r="T33" s="57"/>
    </row>
    <row r="34" spans="1:22" s="50" customFormat="1" ht="15" hidden="1" customHeight="1">
      <c r="A34" s="156">
        <f t="shared" ref="A34:A35" si="7">_xlfn.RANK.EQ(N34,N$17:N$35)</f>
        <v>18</v>
      </c>
      <c r="B34" s="137"/>
      <c r="C34" s="137"/>
      <c r="D34" s="55"/>
      <c r="E34" s="55"/>
      <c r="F34" s="49"/>
      <c r="G34" s="49"/>
      <c r="H34" s="54"/>
      <c r="I34" s="52"/>
      <c r="J34" s="52" t="e">
        <f t="shared" ref="J34:J35" si="8">_xlfn.RANK.EQ(I34,I$17:I$35)</f>
        <v>#N/A</v>
      </c>
      <c r="K34" s="58"/>
      <c r="L34" s="49">
        <f t="shared" ref="L34:L35" si="9">K34/2</f>
        <v>0</v>
      </c>
      <c r="M34" s="52">
        <f t="shared" ref="M34:M35" si="10">_xlfn.RANK.EQ(L34,L$17:L$35)</f>
        <v>18</v>
      </c>
      <c r="N34" s="52">
        <f t="shared" ref="N34:N35" si="11">L34+I34</f>
        <v>0</v>
      </c>
      <c r="O34" s="52">
        <f t="shared" ref="O34:O35" si="12">IF(A34=1,20,IF(A34=2,18,IF(A34=3,16,IF(A34&gt;19,0,19-A34))))</f>
        <v>1</v>
      </c>
      <c r="P34" s="49" t="str">
        <f t="shared" ref="P34:P35" si="13">IF(AND(NOT(OR(E34="МСМК",E34="ЗМС")),N34&gt;=$P$10),"+МСМК",IF(AND(OR(E34="МСМК",E34="ЗМС"),N34&gt;=$P$10),"МСМК",IF(AND(NOT(OR(E34="МСМК",E34="МС",E34="ЗМС")),N34&gt;=$Q$10),"+МС",IF(AND(OR(E34="МСМК",E34="МС",E34="ЗМС"),N34&gt;=$Q$10),"МС",IF(AND(NOT(OR(E34="ЗМС",E34="МСМК",E34="МС",E34="КМС")),N34&gt;=$R$10),"+КМС",IF(AND(OR(E34="ЗМС",E34="МСМК",E34="МС",E34="КМС"),N34&gt;=$R$10),"КМС","-"))))))</f>
        <v>-</v>
      </c>
      <c r="Q34" s="96"/>
      <c r="R34" s="93"/>
      <c r="T34" s="57"/>
    </row>
    <row r="35" spans="1:22" s="50" customFormat="1" ht="15" hidden="1" customHeight="1">
      <c r="A35" s="156">
        <f t="shared" si="7"/>
        <v>18</v>
      </c>
      <c r="B35" s="151"/>
      <c r="C35" s="137"/>
      <c r="D35" s="114"/>
      <c r="E35" s="49"/>
      <c r="F35" s="49"/>
      <c r="G35" s="49"/>
      <c r="H35" s="54"/>
      <c r="I35" s="52"/>
      <c r="J35" s="52" t="e">
        <f t="shared" si="8"/>
        <v>#N/A</v>
      </c>
      <c r="K35" s="49"/>
      <c r="L35" s="49">
        <f t="shared" si="9"/>
        <v>0</v>
      </c>
      <c r="M35" s="52">
        <f t="shared" si="10"/>
        <v>18</v>
      </c>
      <c r="N35" s="52">
        <f t="shared" si="11"/>
        <v>0</v>
      </c>
      <c r="O35" s="52">
        <f t="shared" si="12"/>
        <v>1</v>
      </c>
      <c r="P35" s="49" t="str">
        <f t="shared" si="13"/>
        <v>-</v>
      </c>
      <c r="Q35" s="247"/>
      <c r="R35" s="94"/>
      <c r="T35" s="57"/>
    </row>
    <row r="36" spans="1:22" s="128" customFormat="1">
      <c r="H36" s="129"/>
      <c r="I36" s="129"/>
      <c r="J36" s="129"/>
      <c r="K36" s="129"/>
      <c r="L36" s="129"/>
      <c r="M36" s="129"/>
      <c r="N36" s="129"/>
      <c r="O36" s="129"/>
      <c r="P36" s="129"/>
    </row>
    <row r="37" spans="1:22" s="128" customFormat="1">
      <c r="B37" s="265" t="s">
        <v>16</v>
      </c>
      <c r="C37" s="129"/>
      <c r="F37" s="266" t="s">
        <v>163</v>
      </c>
      <c r="I37" s="129"/>
      <c r="J37" s="129"/>
      <c r="L37" s="265" t="s">
        <v>164</v>
      </c>
      <c r="P37" s="392" t="s">
        <v>165</v>
      </c>
    </row>
    <row r="38" spans="1:22" s="128" customFormat="1" ht="4.5" customHeight="1">
      <c r="B38" s="265"/>
      <c r="C38" s="129"/>
      <c r="F38" s="266"/>
      <c r="I38" s="129"/>
      <c r="J38" s="129"/>
      <c r="L38" s="265"/>
      <c r="P38" s="392"/>
    </row>
    <row r="39" spans="1:22" s="128" customFormat="1">
      <c r="B39" s="265" t="s">
        <v>17</v>
      </c>
      <c r="C39" s="129"/>
      <c r="F39" s="5" t="s">
        <v>166</v>
      </c>
      <c r="I39" s="129"/>
      <c r="J39" s="129"/>
      <c r="L39" s="265" t="s">
        <v>167</v>
      </c>
      <c r="P39" s="392" t="s">
        <v>168</v>
      </c>
    </row>
    <row r="40" spans="1:22" s="50" customFormat="1"/>
    <row r="41" spans="1:22" s="50" customFormat="1"/>
    <row r="43" spans="1:22"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>
      <c r="H45" s="10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1:22">
      <c r="H46" s="10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1:22"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8:22"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33">
      <sortCondition ref="A15:A16"/>
    </sortState>
  </autoFilter>
  <sortState ref="A18:V35">
    <sortCondition ref="N18:N35"/>
  </sortState>
  <mergeCells count="32">
    <mergeCell ref="I45:V45"/>
    <mergeCell ref="I46:V46"/>
    <mergeCell ref="G15:G16"/>
    <mergeCell ref="H15:H16"/>
    <mergeCell ref="I15:I16"/>
    <mergeCell ref="K15:L15"/>
    <mergeCell ref="N15:N16"/>
    <mergeCell ref="O15:O16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68" firstPageNumber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V55"/>
  <sheetViews>
    <sheetView view="pageBreakPreview" topLeftCell="A16" zoomScale="85" zoomScaleNormal="55" zoomScaleSheetLayoutView="85" workbookViewId="0">
      <selection activeCell="N7" sqref="N7:P7"/>
    </sheetView>
  </sheetViews>
  <sheetFormatPr defaultColWidth="9.140625" defaultRowHeight="12.75"/>
  <cols>
    <col min="1" max="1" width="8.28515625" style="23" customWidth="1"/>
    <col min="2" max="2" width="9.140625" style="23"/>
    <col min="3" max="3" width="14.28515625" style="23" customWidth="1"/>
    <col min="4" max="4" width="9.42578125" style="23" customWidth="1"/>
    <col min="5" max="5" width="7.42578125" style="23" customWidth="1"/>
    <col min="6" max="6" width="19.28515625" style="23" customWidth="1"/>
    <col min="7" max="7" width="17.28515625" style="23" customWidth="1"/>
    <col min="8" max="8" width="7.28515625" style="23" customWidth="1"/>
    <col min="9" max="9" width="8.140625" style="23" customWidth="1"/>
    <col min="10" max="10" width="6.5703125" style="128" customWidth="1"/>
    <col min="11" max="11" width="7.85546875" style="23" customWidth="1"/>
    <col min="12" max="12" width="8.42578125" style="23" customWidth="1"/>
    <col min="13" max="13" width="7.28515625" style="128" customWidth="1"/>
    <col min="14" max="14" width="9.85546875" style="23" customWidth="1"/>
    <col min="15" max="15" width="8.5703125" style="23" customWidth="1"/>
    <col min="16" max="16" width="10" style="23" customWidth="1"/>
    <col min="17" max="17" width="15.85546875" style="23" customWidth="1"/>
    <col min="18" max="18" width="16.42578125" style="23" customWidth="1"/>
    <col min="19" max="16384" width="9.140625" style="23"/>
  </cols>
  <sheetData>
    <row r="1" spans="1:20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4"/>
    </row>
    <row r="2" spans="1:20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4"/>
    </row>
    <row r="3" spans="1:20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20"/>
      <c r="T3" s="254"/>
    </row>
    <row r="4" spans="1:20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4"/>
      <c r="T4" s="255"/>
    </row>
    <row r="5" spans="1:20" s="128" customFormat="1" ht="9" customHeight="1"/>
    <row r="6" spans="1:20" s="128" customFormat="1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77" t="s">
        <v>540</v>
      </c>
      <c r="Q6" s="577"/>
      <c r="R6" s="577"/>
    </row>
    <row r="7" spans="1:20" s="128" customFormat="1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7"/>
      <c r="O7" s="567"/>
      <c r="P7" s="566" t="s">
        <v>20</v>
      </c>
      <c r="Q7" s="566"/>
      <c r="R7" s="566"/>
    </row>
    <row r="8" spans="1:20" s="128" customFormat="1" ht="15">
      <c r="A8" s="622" t="s">
        <v>34</v>
      </c>
      <c r="B8" s="623"/>
      <c r="C8" s="624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1"/>
      <c r="N8" s="571"/>
      <c r="O8" s="572"/>
      <c r="P8" s="569" t="s">
        <v>2</v>
      </c>
      <c r="Q8" s="569"/>
      <c r="R8" s="569"/>
    </row>
    <row r="9" spans="1:20" s="128" customFormat="1" ht="15.75">
      <c r="A9" s="274" t="s">
        <v>12</v>
      </c>
      <c r="B9" s="274" t="s">
        <v>19</v>
      </c>
      <c r="C9" s="274" t="s">
        <v>21</v>
      </c>
      <c r="D9" s="573" t="s">
        <v>176</v>
      </c>
      <c r="E9" s="574"/>
      <c r="F9" s="574"/>
      <c r="G9" s="574"/>
      <c r="H9" s="574"/>
      <c r="I9" s="574"/>
      <c r="J9" s="574"/>
      <c r="K9" s="574"/>
      <c r="L9" s="574"/>
      <c r="M9" s="574"/>
      <c r="N9" s="574"/>
      <c r="O9" s="575"/>
      <c r="P9" s="268" t="s">
        <v>3</v>
      </c>
      <c r="Q9" s="268" t="s">
        <v>4</v>
      </c>
      <c r="R9" s="268" t="s">
        <v>5</v>
      </c>
    </row>
    <row r="10" spans="1:20" s="128" customFormat="1" ht="15" customHeight="1">
      <c r="A10" s="285">
        <v>166</v>
      </c>
      <c r="B10" s="285">
        <v>209</v>
      </c>
      <c r="C10" s="285">
        <v>266</v>
      </c>
      <c r="D10" s="556" t="s">
        <v>125</v>
      </c>
      <c r="E10" s="556"/>
      <c r="F10" s="556"/>
      <c r="G10" s="556"/>
      <c r="H10" s="556"/>
      <c r="I10" s="556"/>
      <c r="J10" s="556"/>
      <c r="K10" s="556"/>
      <c r="L10" s="556"/>
      <c r="M10" s="556"/>
      <c r="N10" s="556"/>
      <c r="O10" s="556"/>
      <c r="P10" s="274">
        <v>234</v>
      </c>
      <c r="Q10" s="274">
        <v>178</v>
      </c>
      <c r="R10" s="274">
        <v>117</v>
      </c>
    </row>
    <row r="11" spans="1:20" s="10" customFormat="1">
      <c r="A11" s="62"/>
      <c r="B11" s="62"/>
      <c r="C11" s="62"/>
      <c r="P11" s="62"/>
      <c r="Q11" s="62"/>
      <c r="R11" s="62"/>
    </row>
    <row r="12" spans="1:20" s="128" customFormat="1">
      <c r="A12" s="260" t="s">
        <v>60</v>
      </c>
      <c r="B12" s="258"/>
      <c r="C12" s="258"/>
      <c r="D12" s="377">
        <v>172</v>
      </c>
      <c r="E12" s="267"/>
      <c r="F12" s="267"/>
      <c r="G12" s="267"/>
      <c r="H12" s="267"/>
      <c r="I12" s="267"/>
      <c r="J12" s="283"/>
      <c r="K12" s="267"/>
      <c r="L12" s="267"/>
      <c r="M12" s="283"/>
      <c r="N12" s="267"/>
      <c r="O12" s="267"/>
      <c r="P12" s="62"/>
      <c r="Q12" s="62"/>
      <c r="R12" s="62"/>
    </row>
    <row r="13" spans="1:20" s="128" customFormat="1">
      <c r="A13" s="261" t="s">
        <v>61</v>
      </c>
      <c r="B13" s="262"/>
      <c r="C13" s="259"/>
      <c r="D13" s="378">
        <v>30</v>
      </c>
      <c r="E13" s="267"/>
      <c r="F13" s="267"/>
      <c r="G13" s="267"/>
      <c r="H13" s="267"/>
      <c r="I13" s="267"/>
      <c r="J13" s="283"/>
      <c r="K13" s="267"/>
      <c r="L13" s="267"/>
      <c r="M13" s="283"/>
      <c r="N13" s="267"/>
      <c r="O13" s="267"/>
      <c r="P13" s="62"/>
      <c r="Q13" s="62"/>
      <c r="R13" s="62"/>
    </row>
    <row r="14" spans="1:20" s="128" customFormat="1"/>
    <row r="15" spans="1:20" s="50" customFormat="1" ht="11.25" customHeight="1">
      <c r="A15" s="601" t="s">
        <v>6</v>
      </c>
      <c r="B15" s="557" t="s">
        <v>117</v>
      </c>
      <c r="C15" s="557"/>
      <c r="D15" s="596" t="s">
        <v>7</v>
      </c>
      <c r="E15" s="596" t="s">
        <v>8</v>
      </c>
      <c r="F15" s="596" t="s">
        <v>9</v>
      </c>
      <c r="G15" s="596" t="s">
        <v>10</v>
      </c>
      <c r="H15" s="596" t="s">
        <v>11</v>
      </c>
      <c r="I15" s="596" t="s">
        <v>12</v>
      </c>
      <c r="J15" s="596" t="s">
        <v>6</v>
      </c>
      <c r="K15" s="600" t="s">
        <v>19</v>
      </c>
      <c r="L15" s="600"/>
      <c r="M15" s="596" t="s">
        <v>6</v>
      </c>
      <c r="N15" s="596" t="s">
        <v>22</v>
      </c>
      <c r="O15" s="596" t="s">
        <v>13</v>
      </c>
      <c r="P15" s="596" t="s">
        <v>14</v>
      </c>
      <c r="Q15" s="596" t="s">
        <v>15</v>
      </c>
      <c r="R15" s="598"/>
    </row>
    <row r="16" spans="1:20" s="50" customFormat="1">
      <c r="A16" s="602"/>
      <c r="B16" s="579"/>
      <c r="C16" s="579"/>
      <c r="D16" s="597"/>
      <c r="E16" s="597"/>
      <c r="F16" s="597"/>
      <c r="G16" s="597"/>
      <c r="H16" s="597"/>
      <c r="I16" s="597"/>
      <c r="J16" s="597"/>
      <c r="K16" s="51" t="s">
        <v>21</v>
      </c>
      <c r="L16" s="51" t="s">
        <v>23</v>
      </c>
      <c r="M16" s="597"/>
      <c r="N16" s="597"/>
      <c r="O16" s="597"/>
      <c r="P16" s="597"/>
      <c r="Q16" s="597"/>
      <c r="R16" s="599"/>
    </row>
    <row r="17" spans="1:22" s="50" customFormat="1" ht="15" customHeight="1">
      <c r="A17" s="156">
        <f>_xlfn.RANK.EQ(N17,N$17:N$32)</f>
        <v>1</v>
      </c>
      <c r="B17" s="126" t="s">
        <v>392</v>
      </c>
      <c r="C17" s="126"/>
      <c r="D17" s="110">
        <v>1979</v>
      </c>
      <c r="E17" s="106" t="s">
        <v>76</v>
      </c>
      <c r="F17" s="106" t="s">
        <v>46</v>
      </c>
      <c r="G17" s="106"/>
      <c r="H17" s="264">
        <v>85</v>
      </c>
      <c r="I17" s="108">
        <v>125</v>
      </c>
      <c r="J17" s="108">
        <f t="shared" ref="J17:J33" si="0">_xlfn.RANK.EQ(I17,I$17:I$41)</f>
        <v>2</v>
      </c>
      <c r="K17" s="106">
        <v>199</v>
      </c>
      <c r="L17" s="49">
        <f t="shared" ref="L17:L33" si="1">K17/2</f>
        <v>99.5</v>
      </c>
      <c r="M17" s="108">
        <f t="shared" ref="M17:M33" si="2">_xlfn.RANK.EQ(L17,L$17:L$41)</f>
        <v>1</v>
      </c>
      <c r="N17" s="52">
        <f t="shared" ref="N17:N33" si="3">L17+I17</f>
        <v>224.5</v>
      </c>
      <c r="O17" s="52">
        <f t="shared" ref="O17:O33" si="4">IF(A17=1,20,IF(A17=2,18,IF(A17=3,16,IF(A17&gt;19,0,19-A17))))</f>
        <v>20</v>
      </c>
      <c r="P17" s="49" t="str">
        <f t="shared" ref="P17:P33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157" t="s">
        <v>394</v>
      </c>
      <c r="R17" s="44"/>
    </row>
    <row r="18" spans="1:22" s="53" customFormat="1" ht="15" customHeight="1">
      <c r="A18" s="156">
        <f t="shared" ref="A18:A33" si="6">_xlfn.RANK.EQ(N18,N$17:N$41)</f>
        <v>2</v>
      </c>
      <c r="B18" s="296" t="s">
        <v>261</v>
      </c>
      <c r="C18" s="295"/>
      <c r="D18" s="55">
        <v>2001</v>
      </c>
      <c r="E18" s="55" t="s">
        <v>4</v>
      </c>
      <c r="F18" s="49" t="s">
        <v>262</v>
      </c>
      <c r="G18" s="49" t="s">
        <v>263</v>
      </c>
      <c r="H18" s="312">
        <v>82.2</v>
      </c>
      <c r="I18" s="52">
        <v>139</v>
      </c>
      <c r="J18" s="108">
        <f t="shared" si="0"/>
        <v>1</v>
      </c>
      <c r="K18" s="58">
        <v>144</v>
      </c>
      <c r="L18" s="49">
        <f t="shared" si="1"/>
        <v>72</v>
      </c>
      <c r="M18" s="108">
        <f t="shared" si="2"/>
        <v>5</v>
      </c>
      <c r="N18" s="52">
        <f t="shared" si="3"/>
        <v>211</v>
      </c>
      <c r="O18" s="52">
        <f t="shared" si="4"/>
        <v>18</v>
      </c>
      <c r="P18" s="49" t="str">
        <f t="shared" si="5"/>
        <v>МС</v>
      </c>
      <c r="Q18" s="87" t="s">
        <v>458</v>
      </c>
      <c r="R18" s="93"/>
      <c r="S18" s="50"/>
    </row>
    <row r="19" spans="1:22" s="50" customFormat="1" ht="15" customHeight="1">
      <c r="A19" s="291">
        <f t="shared" si="6"/>
        <v>3</v>
      </c>
      <c r="B19" s="300" t="s">
        <v>73</v>
      </c>
      <c r="C19" s="299"/>
      <c r="D19" s="293">
        <v>1992</v>
      </c>
      <c r="E19" s="106" t="s">
        <v>3</v>
      </c>
      <c r="F19" s="106" t="s">
        <v>184</v>
      </c>
      <c r="G19" s="106" t="s">
        <v>86</v>
      </c>
      <c r="H19" s="264">
        <v>82</v>
      </c>
      <c r="I19" s="108">
        <v>110</v>
      </c>
      <c r="J19" s="108">
        <f t="shared" si="0"/>
        <v>3</v>
      </c>
      <c r="K19" s="106">
        <v>160</v>
      </c>
      <c r="L19" s="49">
        <f t="shared" si="1"/>
        <v>80</v>
      </c>
      <c r="M19" s="108">
        <f t="shared" si="2"/>
        <v>3</v>
      </c>
      <c r="N19" s="52">
        <f t="shared" si="3"/>
        <v>190</v>
      </c>
      <c r="O19" s="52">
        <f t="shared" si="4"/>
        <v>16</v>
      </c>
      <c r="P19" s="287" t="str">
        <f t="shared" si="5"/>
        <v>МС</v>
      </c>
      <c r="Q19" s="115" t="s">
        <v>320</v>
      </c>
      <c r="R19" s="45"/>
      <c r="T19" s="57"/>
    </row>
    <row r="20" spans="1:22" s="50" customFormat="1" ht="15" customHeight="1">
      <c r="A20" s="291">
        <f t="shared" si="6"/>
        <v>4</v>
      </c>
      <c r="B20" s="300" t="s">
        <v>272</v>
      </c>
      <c r="C20" s="299"/>
      <c r="D20" s="110">
        <v>1989</v>
      </c>
      <c r="E20" s="106" t="s">
        <v>5</v>
      </c>
      <c r="F20" s="106" t="s">
        <v>273</v>
      </c>
      <c r="G20" s="106"/>
      <c r="H20" s="264">
        <v>82.95</v>
      </c>
      <c r="I20" s="108">
        <v>93</v>
      </c>
      <c r="J20" s="108">
        <f t="shared" si="0"/>
        <v>6</v>
      </c>
      <c r="K20" s="106">
        <v>172</v>
      </c>
      <c r="L20" s="49">
        <f t="shared" si="1"/>
        <v>86</v>
      </c>
      <c r="M20" s="108">
        <f t="shared" si="2"/>
        <v>2</v>
      </c>
      <c r="N20" s="52">
        <f t="shared" si="3"/>
        <v>179</v>
      </c>
      <c r="O20" s="52">
        <f t="shared" si="4"/>
        <v>15</v>
      </c>
      <c r="P20" s="287" t="str">
        <f t="shared" si="5"/>
        <v>+МС</v>
      </c>
      <c r="Q20" s="115" t="s">
        <v>460</v>
      </c>
      <c r="R20" s="45"/>
      <c r="T20" s="57"/>
    </row>
    <row r="21" spans="1:22" s="50" customFormat="1" ht="15" customHeight="1">
      <c r="A21" s="291">
        <f t="shared" si="6"/>
        <v>5</v>
      </c>
      <c r="B21" s="300" t="s">
        <v>264</v>
      </c>
      <c r="C21" s="299"/>
      <c r="D21" s="110">
        <v>1998</v>
      </c>
      <c r="E21" s="106" t="s">
        <v>5</v>
      </c>
      <c r="F21" s="106" t="s">
        <v>189</v>
      </c>
      <c r="G21" s="106" t="s">
        <v>86</v>
      </c>
      <c r="H21" s="264">
        <v>84.65</v>
      </c>
      <c r="I21" s="108">
        <v>93</v>
      </c>
      <c r="J21" s="108">
        <f t="shared" si="0"/>
        <v>6</v>
      </c>
      <c r="K21" s="106">
        <v>148</v>
      </c>
      <c r="L21" s="49">
        <f t="shared" si="1"/>
        <v>74</v>
      </c>
      <c r="M21" s="108">
        <f t="shared" si="2"/>
        <v>4</v>
      </c>
      <c r="N21" s="52">
        <f t="shared" si="3"/>
        <v>167</v>
      </c>
      <c r="O21" s="52">
        <f t="shared" si="4"/>
        <v>14</v>
      </c>
      <c r="P21" s="287" t="str">
        <f t="shared" si="5"/>
        <v>КМС</v>
      </c>
      <c r="Q21" s="115" t="s">
        <v>301</v>
      </c>
      <c r="R21" s="45"/>
      <c r="T21" s="57"/>
    </row>
    <row r="22" spans="1:22" s="50" customFormat="1" ht="15" customHeight="1">
      <c r="A22" s="291">
        <f t="shared" si="6"/>
        <v>6</v>
      </c>
      <c r="B22" s="300" t="s">
        <v>265</v>
      </c>
      <c r="C22" s="299"/>
      <c r="D22" s="110">
        <v>1988</v>
      </c>
      <c r="E22" s="106" t="s">
        <v>5</v>
      </c>
      <c r="F22" s="106" t="s">
        <v>201</v>
      </c>
      <c r="G22" s="106"/>
      <c r="H22" s="264">
        <v>83.3</v>
      </c>
      <c r="I22" s="108">
        <v>103</v>
      </c>
      <c r="J22" s="108">
        <f t="shared" si="0"/>
        <v>4</v>
      </c>
      <c r="K22" s="106">
        <v>115</v>
      </c>
      <c r="L22" s="49">
        <f t="shared" si="1"/>
        <v>57.5</v>
      </c>
      <c r="M22" s="108">
        <f t="shared" si="2"/>
        <v>9</v>
      </c>
      <c r="N22" s="52">
        <f t="shared" si="3"/>
        <v>160.5</v>
      </c>
      <c r="O22" s="52">
        <f t="shared" si="4"/>
        <v>13</v>
      </c>
      <c r="P22" s="287" t="str">
        <f t="shared" si="5"/>
        <v>КМС</v>
      </c>
      <c r="Q22" s="115" t="s">
        <v>459</v>
      </c>
      <c r="R22" s="45"/>
      <c r="T22" s="57"/>
    </row>
    <row r="23" spans="1:22" s="50" customFormat="1" ht="15" customHeight="1">
      <c r="A23" s="291">
        <f t="shared" si="6"/>
        <v>7</v>
      </c>
      <c r="B23" s="300" t="s">
        <v>425</v>
      </c>
      <c r="C23" s="299"/>
      <c r="D23" s="110">
        <v>2004</v>
      </c>
      <c r="E23" s="106" t="s">
        <v>5</v>
      </c>
      <c r="F23" s="106" t="s">
        <v>407</v>
      </c>
      <c r="G23" s="106"/>
      <c r="H23" s="264">
        <v>79.599999999999994</v>
      </c>
      <c r="I23" s="108">
        <v>86</v>
      </c>
      <c r="J23" s="108">
        <f t="shared" si="0"/>
        <v>9</v>
      </c>
      <c r="K23" s="106">
        <v>133</v>
      </c>
      <c r="L23" s="49">
        <f t="shared" si="1"/>
        <v>66.5</v>
      </c>
      <c r="M23" s="108">
        <f t="shared" si="2"/>
        <v>6</v>
      </c>
      <c r="N23" s="52">
        <f t="shared" si="3"/>
        <v>152.5</v>
      </c>
      <c r="O23" s="52">
        <f t="shared" si="4"/>
        <v>12</v>
      </c>
      <c r="P23" s="287" t="str">
        <f t="shared" si="5"/>
        <v>КМС</v>
      </c>
      <c r="Q23" s="115" t="s">
        <v>428</v>
      </c>
      <c r="R23" s="45"/>
      <c r="T23" s="57"/>
    </row>
    <row r="24" spans="1:22" s="50" customFormat="1" ht="15" customHeight="1">
      <c r="A24" s="291">
        <f t="shared" si="6"/>
        <v>8</v>
      </c>
      <c r="B24" s="300" t="s">
        <v>266</v>
      </c>
      <c r="C24" s="299"/>
      <c r="D24" s="110">
        <v>2002</v>
      </c>
      <c r="E24" s="106">
        <v>1</v>
      </c>
      <c r="F24" s="106" t="s">
        <v>187</v>
      </c>
      <c r="G24" s="106"/>
      <c r="H24" s="264">
        <v>83.05</v>
      </c>
      <c r="I24" s="108">
        <v>97</v>
      </c>
      <c r="J24" s="108">
        <f t="shared" si="0"/>
        <v>5</v>
      </c>
      <c r="K24" s="106">
        <v>100</v>
      </c>
      <c r="L24" s="49">
        <f t="shared" si="1"/>
        <v>50</v>
      </c>
      <c r="M24" s="108">
        <f t="shared" si="2"/>
        <v>12</v>
      </c>
      <c r="N24" s="52">
        <f t="shared" si="3"/>
        <v>147</v>
      </c>
      <c r="O24" s="52">
        <f t="shared" si="4"/>
        <v>11</v>
      </c>
      <c r="P24" s="287" t="str">
        <f t="shared" si="5"/>
        <v>+КМС</v>
      </c>
      <c r="Q24" s="115" t="s">
        <v>113</v>
      </c>
      <c r="R24" s="45"/>
      <c r="T24" s="57"/>
    </row>
    <row r="25" spans="1:22" s="50" customFormat="1" ht="15" customHeight="1">
      <c r="A25" s="291">
        <f t="shared" si="6"/>
        <v>9</v>
      </c>
      <c r="B25" s="300" t="s">
        <v>173</v>
      </c>
      <c r="C25" s="299"/>
      <c r="D25" s="110">
        <v>2002</v>
      </c>
      <c r="E25" s="106" t="s">
        <v>5</v>
      </c>
      <c r="F25" s="106" t="s">
        <v>171</v>
      </c>
      <c r="G25" s="106" t="s">
        <v>172</v>
      </c>
      <c r="H25" s="264">
        <v>81.8</v>
      </c>
      <c r="I25" s="108">
        <v>92</v>
      </c>
      <c r="J25" s="108">
        <f t="shared" si="0"/>
        <v>8</v>
      </c>
      <c r="K25" s="106">
        <v>107</v>
      </c>
      <c r="L25" s="49">
        <f t="shared" si="1"/>
        <v>53.5</v>
      </c>
      <c r="M25" s="108">
        <f t="shared" si="2"/>
        <v>11</v>
      </c>
      <c r="N25" s="52">
        <f t="shared" si="3"/>
        <v>145.5</v>
      </c>
      <c r="O25" s="52">
        <f t="shared" si="4"/>
        <v>10</v>
      </c>
      <c r="P25" s="287" t="str">
        <f t="shared" si="5"/>
        <v>КМС</v>
      </c>
      <c r="Q25" s="115" t="s">
        <v>420</v>
      </c>
      <c r="R25" s="45"/>
      <c r="T25" s="57"/>
    </row>
    <row r="26" spans="1:22" s="50" customFormat="1" ht="15" customHeight="1">
      <c r="A26" s="291">
        <f t="shared" si="6"/>
        <v>10</v>
      </c>
      <c r="B26" s="300" t="s">
        <v>274</v>
      </c>
      <c r="C26" s="299"/>
      <c r="D26" s="110">
        <v>2000</v>
      </c>
      <c r="E26" s="106">
        <v>1</v>
      </c>
      <c r="F26" s="106" t="s">
        <v>185</v>
      </c>
      <c r="G26" s="106" t="s">
        <v>86</v>
      </c>
      <c r="H26" s="264">
        <v>78.5</v>
      </c>
      <c r="I26" s="108">
        <v>85</v>
      </c>
      <c r="J26" s="108">
        <f t="shared" si="0"/>
        <v>10</v>
      </c>
      <c r="K26" s="106">
        <v>120</v>
      </c>
      <c r="L26" s="49">
        <f t="shared" si="1"/>
        <v>60</v>
      </c>
      <c r="M26" s="108">
        <f t="shared" si="2"/>
        <v>8</v>
      </c>
      <c r="N26" s="52">
        <f t="shared" si="3"/>
        <v>145</v>
      </c>
      <c r="O26" s="52">
        <f t="shared" si="4"/>
        <v>9</v>
      </c>
      <c r="P26" s="287" t="str">
        <f t="shared" si="5"/>
        <v>+КМС</v>
      </c>
      <c r="Q26" s="115" t="s">
        <v>423</v>
      </c>
      <c r="R26" s="45"/>
      <c r="T26" s="57"/>
    </row>
    <row r="27" spans="1:22" s="50" customFormat="1" ht="15" customHeight="1">
      <c r="A27" s="291">
        <f t="shared" si="6"/>
        <v>11</v>
      </c>
      <c r="B27" s="300" t="s">
        <v>307</v>
      </c>
      <c r="C27" s="299"/>
      <c r="D27" s="110">
        <v>2003</v>
      </c>
      <c r="E27" s="106" t="s">
        <v>5</v>
      </c>
      <c r="F27" s="106" t="s">
        <v>308</v>
      </c>
      <c r="G27" s="106"/>
      <c r="H27" s="264">
        <v>81.599999999999994</v>
      </c>
      <c r="I27" s="108">
        <v>78</v>
      </c>
      <c r="J27" s="108">
        <f t="shared" si="0"/>
        <v>12</v>
      </c>
      <c r="K27" s="106">
        <v>124</v>
      </c>
      <c r="L27" s="49">
        <f t="shared" si="1"/>
        <v>62</v>
      </c>
      <c r="M27" s="108">
        <f t="shared" si="2"/>
        <v>7</v>
      </c>
      <c r="N27" s="52">
        <f t="shared" si="3"/>
        <v>140</v>
      </c>
      <c r="O27" s="52">
        <f t="shared" si="4"/>
        <v>8</v>
      </c>
      <c r="P27" s="287" t="str">
        <f t="shared" si="5"/>
        <v>КМС</v>
      </c>
      <c r="Q27" s="115" t="s">
        <v>314</v>
      </c>
      <c r="R27" s="45"/>
      <c r="T27" s="57"/>
    </row>
    <row r="28" spans="1:22" s="50" customFormat="1" ht="15" customHeight="1">
      <c r="A28" s="291">
        <f t="shared" si="6"/>
        <v>12</v>
      </c>
      <c r="B28" s="300" t="s">
        <v>309</v>
      </c>
      <c r="C28" s="299"/>
      <c r="D28" s="110">
        <v>1990</v>
      </c>
      <c r="E28" s="106" t="s">
        <v>5</v>
      </c>
      <c r="F28" s="106" t="s">
        <v>308</v>
      </c>
      <c r="G28" s="106"/>
      <c r="H28" s="312">
        <v>81.25</v>
      </c>
      <c r="I28" s="108">
        <v>79</v>
      </c>
      <c r="J28" s="108">
        <f t="shared" si="0"/>
        <v>11</v>
      </c>
      <c r="K28" s="106">
        <v>80</v>
      </c>
      <c r="L28" s="49">
        <f t="shared" si="1"/>
        <v>40</v>
      </c>
      <c r="M28" s="108">
        <f t="shared" si="2"/>
        <v>13</v>
      </c>
      <c r="N28" s="52">
        <f t="shared" si="3"/>
        <v>119</v>
      </c>
      <c r="O28" s="52">
        <f t="shared" si="4"/>
        <v>7</v>
      </c>
      <c r="P28" s="287" t="str">
        <f t="shared" si="5"/>
        <v>КМС</v>
      </c>
      <c r="Q28" s="115" t="s">
        <v>315</v>
      </c>
      <c r="R28" s="45"/>
      <c r="T28" s="57"/>
    </row>
    <row r="29" spans="1:22" s="50" customFormat="1" ht="15" customHeight="1">
      <c r="A29" s="291">
        <f t="shared" si="6"/>
        <v>13</v>
      </c>
      <c r="B29" s="300" t="s">
        <v>268</v>
      </c>
      <c r="C29" s="299"/>
      <c r="D29" s="110">
        <v>1983</v>
      </c>
      <c r="E29" s="106">
        <v>1</v>
      </c>
      <c r="F29" s="106" t="s">
        <v>269</v>
      </c>
      <c r="G29" s="106"/>
      <c r="H29" s="264">
        <v>83.6</v>
      </c>
      <c r="I29" s="108">
        <v>60</v>
      </c>
      <c r="J29" s="108">
        <f t="shared" si="0"/>
        <v>15</v>
      </c>
      <c r="K29" s="106">
        <v>114</v>
      </c>
      <c r="L29" s="49">
        <f t="shared" si="1"/>
        <v>57</v>
      </c>
      <c r="M29" s="108">
        <f t="shared" si="2"/>
        <v>10</v>
      </c>
      <c r="N29" s="52">
        <f t="shared" si="3"/>
        <v>117</v>
      </c>
      <c r="O29" s="52">
        <f t="shared" si="4"/>
        <v>6</v>
      </c>
      <c r="P29" s="287" t="str">
        <f t="shared" si="5"/>
        <v>+КМС</v>
      </c>
      <c r="Q29" s="115" t="s">
        <v>88</v>
      </c>
      <c r="R29" s="45"/>
      <c r="T29" s="129"/>
      <c r="U29" s="128"/>
      <c r="V29" s="128"/>
    </row>
    <row r="30" spans="1:22" ht="15" customHeight="1">
      <c r="A30" s="291">
        <f t="shared" si="6"/>
        <v>14</v>
      </c>
      <c r="B30" s="300" t="s">
        <v>426</v>
      </c>
      <c r="C30" s="299"/>
      <c r="D30" s="110">
        <v>1991</v>
      </c>
      <c r="E30" s="106">
        <v>1</v>
      </c>
      <c r="F30" s="241" t="s">
        <v>427</v>
      </c>
      <c r="G30" s="106"/>
      <c r="H30" s="264">
        <v>84.55</v>
      </c>
      <c r="I30" s="108">
        <v>75</v>
      </c>
      <c r="J30" s="108">
        <f t="shared" si="0"/>
        <v>13</v>
      </c>
      <c r="K30" s="106">
        <v>77</v>
      </c>
      <c r="L30" s="49">
        <f t="shared" si="1"/>
        <v>38.5</v>
      </c>
      <c r="M30" s="108">
        <f t="shared" si="2"/>
        <v>15</v>
      </c>
      <c r="N30" s="52">
        <f t="shared" si="3"/>
        <v>113.5</v>
      </c>
      <c r="O30" s="52">
        <f t="shared" si="4"/>
        <v>5</v>
      </c>
      <c r="P30" s="49" t="str">
        <f t="shared" si="5"/>
        <v>-</v>
      </c>
      <c r="Q30" s="115" t="s">
        <v>430</v>
      </c>
      <c r="R30" s="45"/>
      <c r="S30" s="50"/>
      <c r="T30" s="46"/>
    </row>
    <row r="31" spans="1:22" s="50" customFormat="1" ht="15" customHeight="1">
      <c r="A31" s="291">
        <f t="shared" si="6"/>
        <v>15</v>
      </c>
      <c r="B31" s="300" t="s">
        <v>271</v>
      </c>
      <c r="C31" s="299"/>
      <c r="D31" s="52">
        <v>2000</v>
      </c>
      <c r="E31" s="49">
        <v>1</v>
      </c>
      <c r="F31" s="49" t="s">
        <v>185</v>
      </c>
      <c r="G31" s="470" t="s">
        <v>86</v>
      </c>
      <c r="H31" s="308">
        <v>78.650000000000006</v>
      </c>
      <c r="I31" s="52">
        <v>70</v>
      </c>
      <c r="J31" s="108">
        <f t="shared" si="0"/>
        <v>14</v>
      </c>
      <c r="K31" s="49">
        <v>76</v>
      </c>
      <c r="L31" s="49">
        <f t="shared" si="1"/>
        <v>38</v>
      </c>
      <c r="M31" s="108">
        <f t="shared" si="2"/>
        <v>16</v>
      </c>
      <c r="N31" s="52">
        <f t="shared" si="3"/>
        <v>108</v>
      </c>
      <c r="O31" s="52">
        <f t="shared" si="4"/>
        <v>4</v>
      </c>
      <c r="P31" s="49" t="str">
        <f t="shared" si="5"/>
        <v>-</v>
      </c>
      <c r="Q31" s="115" t="s">
        <v>431</v>
      </c>
      <c r="R31" s="45"/>
      <c r="T31" s="57"/>
    </row>
    <row r="32" spans="1:22" s="50" customFormat="1" ht="15" customHeight="1">
      <c r="A32" s="291">
        <f t="shared" si="6"/>
        <v>16</v>
      </c>
      <c r="B32" s="300" t="s">
        <v>267</v>
      </c>
      <c r="C32" s="299"/>
      <c r="D32" s="110">
        <v>2001</v>
      </c>
      <c r="E32" s="106" t="s">
        <v>5</v>
      </c>
      <c r="F32" s="106" t="s">
        <v>184</v>
      </c>
      <c r="G32" s="106" t="s">
        <v>172</v>
      </c>
      <c r="H32" s="264">
        <v>77.599999999999994</v>
      </c>
      <c r="I32" s="108">
        <v>60</v>
      </c>
      <c r="J32" s="108">
        <f t="shared" si="0"/>
        <v>15</v>
      </c>
      <c r="K32" s="106">
        <v>80</v>
      </c>
      <c r="L32" s="49">
        <f t="shared" si="1"/>
        <v>40</v>
      </c>
      <c r="M32" s="108">
        <f t="shared" si="2"/>
        <v>13</v>
      </c>
      <c r="N32" s="52">
        <f t="shared" si="3"/>
        <v>100</v>
      </c>
      <c r="O32" s="52">
        <f t="shared" si="4"/>
        <v>3</v>
      </c>
      <c r="P32" s="49" t="str">
        <f t="shared" si="5"/>
        <v>-</v>
      </c>
      <c r="Q32" s="115" t="s">
        <v>429</v>
      </c>
      <c r="R32" s="45"/>
      <c r="T32" s="129"/>
      <c r="U32" s="128"/>
      <c r="V32" s="128"/>
    </row>
    <row r="33" spans="1:22" s="50" customFormat="1" ht="15" customHeight="1">
      <c r="A33" s="156">
        <f t="shared" si="6"/>
        <v>17</v>
      </c>
      <c r="B33" s="133" t="s">
        <v>270</v>
      </c>
      <c r="C33" s="126"/>
      <c r="D33" s="55">
        <v>2001</v>
      </c>
      <c r="E33" s="55">
        <v>1</v>
      </c>
      <c r="F33" s="49" t="s">
        <v>185</v>
      </c>
      <c r="G33" s="49" t="s">
        <v>86</v>
      </c>
      <c r="H33" s="312">
        <v>81.650000000000006</v>
      </c>
      <c r="I33" s="52">
        <v>38</v>
      </c>
      <c r="J33" s="108">
        <f t="shared" si="0"/>
        <v>17</v>
      </c>
      <c r="K33" s="58">
        <v>31</v>
      </c>
      <c r="L33" s="49">
        <f t="shared" si="1"/>
        <v>15.5</v>
      </c>
      <c r="M33" s="108">
        <f t="shared" si="2"/>
        <v>17</v>
      </c>
      <c r="N33" s="52">
        <f t="shared" si="3"/>
        <v>53.5</v>
      </c>
      <c r="O33" s="52">
        <f t="shared" si="4"/>
        <v>2</v>
      </c>
      <c r="P33" s="49" t="str">
        <f t="shared" si="5"/>
        <v>-</v>
      </c>
      <c r="Q33" s="112" t="s">
        <v>424</v>
      </c>
      <c r="R33" s="45"/>
      <c r="T33" s="129"/>
      <c r="U33" s="128"/>
      <c r="V33" s="128"/>
    </row>
    <row r="34" spans="1:22" ht="15" hidden="1" customHeight="1">
      <c r="A34" s="156">
        <f t="shared" ref="A34:A41" si="7">_xlfn.RANK.EQ(N34,N$17:N$41)</f>
        <v>18</v>
      </c>
      <c r="B34" s="126"/>
      <c r="C34" s="126"/>
      <c r="D34" s="110"/>
      <c r="E34" s="106"/>
      <c r="F34" s="106"/>
      <c r="G34" s="106"/>
      <c r="H34" s="107"/>
      <c r="I34" s="108"/>
      <c r="J34" s="108" t="e">
        <f t="shared" ref="J34:J41" si="8">_xlfn.RANK.EQ(I34,I$17:I$41)</f>
        <v>#N/A</v>
      </c>
      <c r="K34" s="106"/>
      <c r="L34" s="49">
        <f t="shared" ref="L34:L41" si="9">K34/2</f>
        <v>0</v>
      </c>
      <c r="M34" s="108">
        <f t="shared" ref="M34:M41" si="10">_xlfn.RANK.EQ(L34,L$17:L$41)</f>
        <v>18</v>
      </c>
      <c r="N34" s="52">
        <f t="shared" ref="N34:N41" si="11">L34+I34</f>
        <v>0</v>
      </c>
      <c r="O34" s="52">
        <f t="shared" ref="O34:O41" si="12">IF(A34=1,20,IF(A34=2,18,IF(A34=3,16,IF(A34&gt;19,0,19-A34))))</f>
        <v>1</v>
      </c>
      <c r="P34" s="49" t="str">
        <f t="shared" ref="P34:P41" si="13">IF(AND(NOT(OR(E34="МСМК",E34="ЗМС")),N34&gt;=$P$10),"+МСМК",IF(AND(OR(E34="МСМК",E34="ЗМС"),N34&gt;=$P$10),"МСМК",IF(AND(NOT(OR(E34="МСМК",E34="МС",E34="ЗМС")),N34&gt;=$Q$10),"+МС",IF(AND(OR(E34="МСМК",E34="МС",E34="ЗМС"),N34&gt;=$Q$10),"МС",IF(AND(NOT(OR(E34="ЗМС",E34="МСМК",E34="МС",E34="КМС")),N34&gt;=$R$10),"+КМС",IF(AND(OR(E34="ЗМС",E34="МСМК",E34="МС",E34="КМС"),N34&gt;=$R$10),"КМС","-"))))))</f>
        <v>-</v>
      </c>
      <c r="Q34" s="112"/>
      <c r="R34" s="45"/>
      <c r="S34" s="50"/>
      <c r="T34" s="57"/>
      <c r="U34" s="50"/>
      <c r="V34" s="50"/>
    </row>
    <row r="35" spans="1:22" ht="15" hidden="1" customHeight="1">
      <c r="A35" s="156">
        <f t="shared" si="7"/>
        <v>18</v>
      </c>
      <c r="B35" s="151"/>
      <c r="C35" s="151"/>
      <c r="D35" s="52"/>
      <c r="E35" s="49"/>
      <c r="F35" s="55"/>
      <c r="G35" s="97"/>
      <c r="H35" s="97"/>
      <c r="I35" s="52"/>
      <c r="J35" s="108" t="e">
        <f t="shared" si="8"/>
        <v>#N/A</v>
      </c>
      <c r="K35" s="58"/>
      <c r="L35" s="49">
        <f t="shared" si="9"/>
        <v>0</v>
      </c>
      <c r="M35" s="108">
        <f t="shared" si="10"/>
        <v>18</v>
      </c>
      <c r="N35" s="52">
        <f t="shared" si="11"/>
        <v>0</v>
      </c>
      <c r="O35" s="52">
        <f t="shared" si="12"/>
        <v>1</v>
      </c>
      <c r="P35" s="49" t="str">
        <f t="shared" si="13"/>
        <v>-</v>
      </c>
      <c r="Q35" s="245"/>
      <c r="R35" s="252"/>
      <c r="S35" s="50"/>
      <c r="T35" s="57"/>
      <c r="U35" s="50"/>
      <c r="V35" s="50"/>
    </row>
    <row r="36" spans="1:22" ht="15" hidden="1" customHeight="1">
      <c r="A36" s="156">
        <f t="shared" si="7"/>
        <v>18</v>
      </c>
      <c r="B36" s="126"/>
      <c r="C36" s="126"/>
      <c r="D36" s="110"/>
      <c r="E36" s="106"/>
      <c r="F36" s="106"/>
      <c r="G36" s="106"/>
      <c r="H36" s="107"/>
      <c r="I36" s="108"/>
      <c r="J36" s="108" t="e">
        <f t="shared" si="8"/>
        <v>#N/A</v>
      </c>
      <c r="K36" s="106"/>
      <c r="L36" s="49">
        <f t="shared" si="9"/>
        <v>0</v>
      </c>
      <c r="M36" s="108">
        <f>_xlfn.RANK.EQ(L36,L$17:L$41)</f>
        <v>18</v>
      </c>
      <c r="N36" s="52">
        <f t="shared" si="11"/>
        <v>0</v>
      </c>
      <c r="O36" s="52">
        <f t="shared" si="12"/>
        <v>1</v>
      </c>
      <c r="P36" s="49" t="str">
        <f t="shared" si="13"/>
        <v>-</v>
      </c>
      <c r="Q36" s="112"/>
      <c r="R36" s="45"/>
      <c r="S36" s="50"/>
      <c r="T36" s="46"/>
    </row>
    <row r="37" spans="1:22" ht="15" hidden="1" customHeight="1">
      <c r="A37" s="156">
        <f t="shared" si="7"/>
        <v>18</v>
      </c>
      <c r="B37" s="131"/>
      <c r="C37" s="134"/>
      <c r="D37" s="52"/>
      <c r="E37" s="49"/>
      <c r="F37" s="49"/>
      <c r="G37" s="49"/>
      <c r="H37" s="54"/>
      <c r="I37" s="52"/>
      <c r="J37" s="108" t="e">
        <f t="shared" si="8"/>
        <v>#N/A</v>
      </c>
      <c r="K37" s="49"/>
      <c r="L37" s="49">
        <f t="shared" si="9"/>
        <v>0</v>
      </c>
      <c r="M37" s="108">
        <f t="shared" si="10"/>
        <v>18</v>
      </c>
      <c r="N37" s="52">
        <f t="shared" si="11"/>
        <v>0</v>
      </c>
      <c r="O37" s="52">
        <f t="shared" si="12"/>
        <v>1</v>
      </c>
      <c r="P37" s="49" t="str">
        <f t="shared" si="13"/>
        <v>-</v>
      </c>
      <c r="Q37" s="249"/>
      <c r="R37" s="162"/>
      <c r="T37" s="46"/>
    </row>
    <row r="38" spans="1:22" ht="15" hidden="1" customHeight="1">
      <c r="A38" s="156">
        <f t="shared" si="7"/>
        <v>18</v>
      </c>
      <c r="B38" s="151"/>
      <c r="C38" s="137"/>
      <c r="D38" s="55"/>
      <c r="E38" s="55"/>
      <c r="F38" s="49"/>
      <c r="G38" s="49"/>
      <c r="H38" s="54"/>
      <c r="I38" s="52"/>
      <c r="J38" s="108" t="e">
        <f t="shared" si="8"/>
        <v>#N/A</v>
      </c>
      <c r="K38" s="58"/>
      <c r="L38" s="49">
        <f t="shared" si="9"/>
        <v>0</v>
      </c>
      <c r="M38" s="108">
        <f t="shared" si="10"/>
        <v>18</v>
      </c>
      <c r="N38" s="52">
        <f t="shared" si="11"/>
        <v>0</v>
      </c>
      <c r="O38" s="52">
        <f t="shared" si="12"/>
        <v>1</v>
      </c>
      <c r="P38" s="49" t="str">
        <f t="shared" si="13"/>
        <v>-</v>
      </c>
      <c r="Q38" s="250"/>
      <c r="R38" s="251"/>
      <c r="S38" s="128"/>
      <c r="T38" s="46"/>
    </row>
    <row r="39" spans="1:22" s="100" customFormat="1" ht="15" hidden="1" customHeight="1">
      <c r="A39" s="156">
        <f t="shared" si="7"/>
        <v>18</v>
      </c>
      <c r="B39" s="133"/>
      <c r="C39" s="126"/>
      <c r="D39" s="110"/>
      <c r="E39" s="106"/>
      <c r="F39" s="106"/>
      <c r="G39" s="106"/>
      <c r="H39" s="107"/>
      <c r="I39" s="108"/>
      <c r="J39" s="108" t="e">
        <f t="shared" si="8"/>
        <v>#N/A</v>
      </c>
      <c r="K39" s="106"/>
      <c r="L39" s="49">
        <f t="shared" si="9"/>
        <v>0</v>
      </c>
      <c r="M39" s="108">
        <f t="shared" si="10"/>
        <v>18</v>
      </c>
      <c r="N39" s="52">
        <f t="shared" si="11"/>
        <v>0</v>
      </c>
      <c r="O39" s="52">
        <f t="shared" si="12"/>
        <v>1</v>
      </c>
      <c r="P39" s="49" t="str">
        <f t="shared" si="13"/>
        <v>-</v>
      </c>
      <c r="Q39" s="115"/>
      <c r="R39" s="45"/>
      <c r="S39" s="128"/>
      <c r="T39" s="50"/>
      <c r="U39" s="50"/>
      <c r="V39" s="50"/>
    </row>
    <row r="40" spans="1:22" s="100" customFormat="1" ht="15" hidden="1" customHeight="1">
      <c r="A40" s="156">
        <f t="shared" si="7"/>
        <v>18</v>
      </c>
      <c r="B40" s="126"/>
      <c r="C40" s="126"/>
      <c r="D40" s="110"/>
      <c r="E40" s="106"/>
      <c r="F40" s="106"/>
      <c r="G40" s="106"/>
      <c r="H40" s="107"/>
      <c r="I40" s="108"/>
      <c r="J40" s="108" t="e">
        <f t="shared" si="8"/>
        <v>#N/A</v>
      </c>
      <c r="K40" s="106"/>
      <c r="L40" s="49">
        <f t="shared" si="9"/>
        <v>0</v>
      </c>
      <c r="M40" s="108">
        <f t="shared" si="10"/>
        <v>18</v>
      </c>
      <c r="N40" s="52">
        <f t="shared" si="11"/>
        <v>0</v>
      </c>
      <c r="O40" s="52">
        <f t="shared" si="12"/>
        <v>1</v>
      </c>
      <c r="P40" s="49" t="str">
        <f t="shared" si="13"/>
        <v>-</v>
      </c>
      <c r="Q40" s="115"/>
      <c r="R40" s="45"/>
      <c r="S40" s="128"/>
      <c r="T40" s="129"/>
      <c r="U40" s="128"/>
      <c r="V40" s="128"/>
    </row>
    <row r="41" spans="1:22" s="128" customFormat="1" ht="15" hidden="1" customHeight="1">
      <c r="A41" s="156">
        <f t="shared" si="7"/>
        <v>18</v>
      </c>
      <c r="B41" s="133"/>
      <c r="C41" s="126"/>
      <c r="D41" s="110"/>
      <c r="E41" s="106"/>
      <c r="F41" s="106"/>
      <c r="G41" s="106"/>
      <c r="H41" s="107"/>
      <c r="I41" s="108"/>
      <c r="J41" s="108" t="e">
        <f t="shared" si="8"/>
        <v>#N/A</v>
      </c>
      <c r="K41" s="106"/>
      <c r="L41" s="49">
        <f t="shared" si="9"/>
        <v>0</v>
      </c>
      <c r="M41" s="108">
        <f t="shared" si="10"/>
        <v>18</v>
      </c>
      <c r="N41" s="52">
        <f t="shared" si="11"/>
        <v>0</v>
      </c>
      <c r="O41" s="52">
        <f t="shared" si="12"/>
        <v>1</v>
      </c>
      <c r="P41" s="49" t="str">
        <f t="shared" si="13"/>
        <v>-</v>
      </c>
      <c r="Q41" s="115"/>
      <c r="R41" s="45"/>
      <c r="T41" s="129"/>
    </row>
    <row r="42" spans="1:22" s="128" customFormat="1">
      <c r="H42" s="129"/>
      <c r="I42" s="129"/>
      <c r="J42" s="129"/>
      <c r="K42" s="129"/>
      <c r="L42" s="129"/>
      <c r="M42" s="129"/>
      <c r="N42" s="129"/>
      <c r="O42" s="129"/>
      <c r="P42" s="129"/>
    </row>
    <row r="43" spans="1:22" s="128" customFormat="1">
      <c r="B43" s="265" t="s">
        <v>16</v>
      </c>
      <c r="C43" s="129"/>
      <c r="F43" s="266" t="s">
        <v>163</v>
      </c>
      <c r="I43" s="129"/>
      <c r="J43" s="129"/>
      <c r="L43" s="265" t="s">
        <v>164</v>
      </c>
      <c r="P43" s="392" t="s">
        <v>165</v>
      </c>
    </row>
    <row r="44" spans="1:22" s="128" customFormat="1" ht="4.5" customHeight="1">
      <c r="B44" s="265"/>
      <c r="C44" s="129"/>
      <c r="F44" s="266"/>
      <c r="I44" s="129"/>
      <c r="J44" s="129"/>
      <c r="L44" s="265"/>
      <c r="P44" s="392"/>
    </row>
    <row r="45" spans="1:22" s="128" customFormat="1">
      <c r="B45" s="265" t="s">
        <v>17</v>
      </c>
      <c r="C45" s="129"/>
      <c r="F45" s="5" t="s">
        <v>166</v>
      </c>
      <c r="I45" s="129"/>
      <c r="J45" s="129"/>
      <c r="L45" s="265" t="s">
        <v>167</v>
      </c>
      <c r="P45" s="392" t="s">
        <v>168</v>
      </c>
    </row>
    <row r="46" spans="1:22" s="50" customFormat="1"/>
    <row r="47" spans="1:22" s="50" customFormat="1"/>
    <row r="49" spans="8:22"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8:22"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spans="8:22">
      <c r="H51" s="10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8:22">
      <c r="H52" s="10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8:22"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8:22"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8:22"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33">
      <sortCondition ref="A15:A16"/>
    </sortState>
  </autoFilter>
  <sortState ref="A18:V41">
    <sortCondition ref="N18:N41"/>
  </sortState>
  <mergeCells count="32">
    <mergeCell ref="I51:V51"/>
    <mergeCell ref="I52:V52"/>
    <mergeCell ref="G15:G16"/>
    <mergeCell ref="H15:H16"/>
    <mergeCell ref="I15:I16"/>
    <mergeCell ref="K15:L15"/>
    <mergeCell ref="N15:N16"/>
    <mergeCell ref="O15:O16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V49"/>
  <sheetViews>
    <sheetView view="pageBreakPreview" zoomScale="90" zoomScaleNormal="70" zoomScaleSheetLayoutView="90" workbookViewId="0">
      <selection activeCell="N7" sqref="N7:P7"/>
    </sheetView>
  </sheetViews>
  <sheetFormatPr defaultColWidth="9.140625" defaultRowHeight="12.75"/>
  <cols>
    <col min="1" max="1" width="8.28515625" style="23" customWidth="1"/>
    <col min="2" max="2" width="9.140625" style="23"/>
    <col min="3" max="3" width="14.28515625" style="23" customWidth="1"/>
    <col min="4" max="4" width="9.42578125" style="23" customWidth="1"/>
    <col min="5" max="5" width="7.42578125" style="23" customWidth="1"/>
    <col min="6" max="6" width="32.42578125" style="23" customWidth="1"/>
    <col min="7" max="7" width="20.28515625" style="23" customWidth="1"/>
    <col min="8" max="8" width="10.28515625" style="23" customWidth="1"/>
    <col min="9" max="9" width="8.140625" style="23" customWidth="1"/>
    <col min="10" max="10" width="6.5703125" style="128" customWidth="1"/>
    <col min="11" max="11" width="9.5703125" style="23" customWidth="1"/>
    <col min="12" max="12" width="10.5703125" style="23" customWidth="1"/>
    <col min="13" max="13" width="8.28515625" style="128" customWidth="1"/>
    <col min="14" max="14" width="10.140625" style="23" customWidth="1"/>
    <col min="15" max="15" width="8.5703125" style="23" customWidth="1"/>
    <col min="16" max="16" width="9.140625" style="23" customWidth="1"/>
    <col min="17" max="17" width="13.42578125" style="23" customWidth="1"/>
    <col min="18" max="18" width="13.5703125" style="23" customWidth="1"/>
    <col min="19" max="16384" width="9.140625" style="23"/>
  </cols>
  <sheetData>
    <row r="1" spans="1:20" s="128" customFormat="1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4"/>
    </row>
    <row r="2" spans="1:20" s="128" customFormat="1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4"/>
    </row>
    <row r="3" spans="1:20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20"/>
      <c r="T3" s="254"/>
    </row>
    <row r="4" spans="1:20" s="128" customFormat="1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4"/>
      <c r="T4" s="255"/>
    </row>
    <row r="5" spans="1:20" s="128" customFormat="1" ht="9" customHeight="1"/>
    <row r="6" spans="1:20" s="128" customFormat="1" ht="15.75">
      <c r="A6" s="577" t="s">
        <v>160</v>
      </c>
      <c r="B6" s="577"/>
      <c r="C6" s="577"/>
      <c r="D6" s="574" t="s">
        <v>1</v>
      </c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77" t="s">
        <v>540</v>
      </c>
      <c r="Q6" s="577"/>
      <c r="R6" s="577"/>
    </row>
    <row r="7" spans="1:20" s="128" customFormat="1" ht="15.75">
      <c r="A7" s="566" t="s">
        <v>159</v>
      </c>
      <c r="B7" s="566"/>
      <c r="C7" s="566"/>
      <c r="D7" s="567" t="s">
        <v>161</v>
      </c>
      <c r="E7" s="567"/>
      <c r="F7" s="567"/>
      <c r="G7" s="567"/>
      <c r="H7" s="567"/>
      <c r="I7" s="567"/>
      <c r="J7" s="567"/>
      <c r="K7" s="567"/>
      <c r="L7" s="567"/>
      <c r="M7" s="567"/>
      <c r="N7" s="567"/>
      <c r="O7" s="567"/>
      <c r="P7" s="566" t="s">
        <v>20</v>
      </c>
      <c r="Q7" s="566"/>
      <c r="R7" s="566"/>
    </row>
    <row r="8" spans="1:20" s="128" customFormat="1" ht="15">
      <c r="A8" s="622" t="s">
        <v>34</v>
      </c>
      <c r="B8" s="623"/>
      <c r="C8" s="624"/>
      <c r="D8" s="570" t="s">
        <v>174</v>
      </c>
      <c r="E8" s="571"/>
      <c r="F8" s="571"/>
      <c r="G8" s="571"/>
      <c r="H8" s="571"/>
      <c r="I8" s="571"/>
      <c r="J8" s="571"/>
      <c r="K8" s="571"/>
      <c r="L8" s="571"/>
      <c r="M8" s="571"/>
      <c r="N8" s="571"/>
      <c r="O8" s="572"/>
      <c r="P8" s="569" t="s">
        <v>2</v>
      </c>
      <c r="Q8" s="569"/>
      <c r="R8" s="569"/>
    </row>
    <row r="9" spans="1:20" s="128" customFormat="1" ht="15.75">
      <c r="A9" s="274" t="s">
        <v>12</v>
      </c>
      <c r="B9" s="274" t="s">
        <v>19</v>
      </c>
      <c r="C9" s="274" t="s">
        <v>21</v>
      </c>
      <c r="D9" s="573" t="s">
        <v>176</v>
      </c>
      <c r="E9" s="574"/>
      <c r="F9" s="574"/>
      <c r="G9" s="574"/>
      <c r="H9" s="574"/>
      <c r="I9" s="574"/>
      <c r="J9" s="574"/>
      <c r="K9" s="574"/>
      <c r="L9" s="574"/>
      <c r="M9" s="574"/>
      <c r="N9" s="574"/>
      <c r="O9" s="575"/>
      <c r="P9" s="268" t="s">
        <v>3</v>
      </c>
      <c r="Q9" s="268" t="s">
        <v>4</v>
      </c>
      <c r="R9" s="268" t="s">
        <v>5</v>
      </c>
    </row>
    <row r="10" spans="1:20" s="128" customFormat="1" ht="15" customHeight="1">
      <c r="A10" s="285">
        <v>176</v>
      </c>
      <c r="B10" s="285">
        <v>225</v>
      </c>
      <c r="C10" s="285">
        <v>288.5</v>
      </c>
      <c r="D10" s="556" t="s">
        <v>121</v>
      </c>
      <c r="E10" s="556"/>
      <c r="F10" s="556"/>
      <c r="G10" s="556"/>
      <c r="H10" s="556"/>
      <c r="I10" s="556"/>
      <c r="J10" s="556"/>
      <c r="K10" s="556"/>
      <c r="L10" s="556"/>
      <c r="M10" s="556"/>
      <c r="N10" s="556"/>
      <c r="O10" s="556"/>
      <c r="P10" s="274">
        <v>246</v>
      </c>
      <c r="Q10" s="274">
        <v>190</v>
      </c>
      <c r="R10" s="274">
        <v>126</v>
      </c>
    </row>
    <row r="11" spans="1:20" s="10" customFormat="1">
      <c r="A11" s="62"/>
      <c r="B11" s="62"/>
      <c r="C11" s="62"/>
      <c r="P11" s="62"/>
      <c r="Q11" s="62"/>
      <c r="R11" s="62"/>
    </row>
    <row r="12" spans="1:20" s="128" customFormat="1">
      <c r="A12" s="260" t="s">
        <v>60</v>
      </c>
      <c r="B12" s="258"/>
      <c r="C12" s="258"/>
      <c r="D12" s="377">
        <v>172</v>
      </c>
      <c r="E12" s="267"/>
      <c r="F12" s="267"/>
      <c r="G12" s="267"/>
      <c r="H12" s="267"/>
      <c r="I12" s="267"/>
      <c r="J12" s="283"/>
      <c r="K12" s="267"/>
      <c r="L12" s="267"/>
      <c r="M12" s="283"/>
      <c r="N12" s="267"/>
      <c r="O12" s="267"/>
      <c r="P12" s="62"/>
      <c r="Q12" s="62"/>
      <c r="R12" s="62"/>
    </row>
    <row r="13" spans="1:20" s="128" customFormat="1">
      <c r="A13" s="261" t="s">
        <v>61</v>
      </c>
      <c r="B13" s="262"/>
      <c r="C13" s="259"/>
      <c r="D13" s="378">
        <v>30</v>
      </c>
      <c r="E13" s="267"/>
      <c r="F13" s="267"/>
      <c r="G13" s="267"/>
      <c r="H13" s="267"/>
      <c r="I13" s="267"/>
      <c r="J13" s="283"/>
      <c r="K13" s="267"/>
      <c r="L13" s="267"/>
      <c r="M13" s="283"/>
      <c r="N13" s="267"/>
      <c r="O13" s="267"/>
      <c r="P13" s="62"/>
      <c r="Q13" s="62"/>
      <c r="R13" s="62"/>
    </row>
    <row r="14" spans="1:20" s="128" customFormat="1"/>
    <row r="15" spans="1:20" s="50" customFormat="1" ht="11.25" customHeight="1">
      <c r="A15" s="601" t="s">
        <v>6</v>
      </c>
      <c r="B15" s="557" t="s">
        <v>117</v>
      </c>
      <c r="C15" s="557"/>
      <c r="D15" s="596" t="s">
        <v>7</v>
      </c>
      <c r="E15" s="596" t="s">
        <v>8</v>
      </c>
      <c r="F15" s="596" t="s">
        <v>9</v>
      </c>
      <c r="G15" s="596" t="s">
        <v>10</v>
      </c>
      <c r="H15" s="596" t="s">
        <v>11</v>
      </c>
      <c r="I15" s="596" t="s">
        <v>12</v>
      </c>
      <c r="J15" s="596" t="s">
        <v>6</v>
      </c>
      <c r="K15" s="600" t="s">
        <v>19</v>
      </c>
      <c r="L15" s="600"/>
      <c r="M15" s="596" t="s">
        <v>6</v>
      </c>
      <c r="N15" s="596" t="s">
        <v>22</v>
      </c>
      <c r="O15" s="596" t="s">
        <v>13</v>
      </c>
      <c r="P15" s="596" t="s">
        <v>14</v>
      </c>
      <c r="Q15" s="596" t="s">
        <v>15</v>
      </c>
      <c r="R15" s="598"/>
    </row>
    <row r="16" spans="1:20" s="50" customFormat="1">
      <c r="A16" s="602"/>
      <c r="B16" s="579"/>
      <c r="C16" s="579"/>
      <c r="D16" s="597"/>
      <c r="E16" s="597"/>
      <c r="F16" s="597"/>
      <c r="G16" s="597"/>
      <c r="H16" s="597"/>
      <c r="I16" s="597"/>
      <c r="J16" s="597"/>
      <c r="K16" s="51" t="s">
        <v>21</v>
      </c>
      <c r="L16" s="51" t="s">
        <v>23</v>
      </c>
      <c r="M16" s="597"/>
      <c r="N16" s="597"/>
      <c r="O16" s="597"/>
      <c r="P16" s="597"/>
      <c r="Q16" s="597"/>
      <c r="R16" s="599"/>
    </row>
    <row r="17" spans="1:22" s="53" customFormat="1" ht="15" customHeight="1">
      <c r="A17" s="156">
        <f>_xlfn.RANK.EQ(N17,N$17:N$32)</f>
        <v>1</v>
      </c>
      <c r="B17" s="137" t="s">
        <v>275</v>
      </c>
      <c r="C17" s="137"/>
      <c r="D17" s="52">
        <v>1995</v>
      </c>
      <c r="E17" s="55" t="s">
        <v>3</v>
      </c>
      <c r="F17" s="49" t="s">
        <v>185</v>
      </c>
      <c r="G17" s="49" t="s">
        <v>92</v>
      </c>
      <c r="H17" s="308">
        <v>100</v>
      </c>
      <c r="I17" s="52">
        <v>175</v>
      </c>
      <c r="J17" s="52">
        <f t="shared" ref="J17:J22" si="0">_xlfn.RANK.EQ(I17,I$17:I$35)</f>
        <v>1</v>
      </c>
      <c r="K17" s="58">
        <v>225</v>
      </c>
      <c r="L17" s="49">
        <f t="shared" ref="L17:L22" si="1">K17/2</f>
        <v>112.5</v>
      </c>
      <c r="M17" s="52">
        <f t="shared" ref="M17:M22" si="2">_xlfn.RANK.EQ(L17,L$17:L$35)</f>
        <v>1</v>
      </c>
      <c r="N17" s="52">
        <f t="shared" ref="N17:N22" si="3">L17+I17</f>
        <v>287.5</v>
      </c>
      <c r="O17" s="52">
        <f t="shared" ref="O17:O22" si="4">IF(A17=1,20,IF(A17=2,18,IF(A17=3,16,IF(A17&gt;19,0,19-A17))))</f>
        <v>20</v>
      </c>
      <c r="P17" s="49" t="str">
        <f t="shared" ref="P17:P22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87" t="s">
        <v>157</v>
      </c>
      <c r="R17" s="88"/>
      <c r="S17" s="50"/>
      <c r="T17" s="57"/>
      <c r="U17" s="50"/>
      <c r="V17" s="50"/>
    </row>
    <row r="18" spans="1:22" s="50" customFormat="1" ht="15" customHeight="1">
      <c r="A18" s="156">
        <f>_xlfn.RANK.EQ(N18,N$17:N$35)</f>
        <v>2</v>
      </c>
      <c r="B18" s="295" t="s">
        <v>68</v>
      </c>
      <c r="C18" s="295"/>
      <c r="D18" s="52">
        <v>1989</v>
      </c>
      <c r="E18" s="55" t="s">
        <v>4</v>
      </c>
      <c r="F18" s="49" t="s">
        <v>323</v>
      </c>
      <c r="G18" s="165"/>
      <c r="H18" s="308">
        <v>115.65</v>
      </c>
      <c r="I18" s="52">
        <v>121</v>
      </c>
      <c r="J18" s="52">
        <f t="shared" si="0"/>
        <v>2</v>
      </c>
      <c r="K18" s="58">
        <v>196</v>
      </c>
      <c r="L18" s="49">
        <f t="shared" si="1"/>
        <v>98</v>
      </c>
      <c r="M18" s="52">
        <f t="shared" si="2"/>
        <v>2</v>
      </c>
      <c r="N18" s="52">
        <f t="shared" si="3"/>
        <v>219</v>
      </c>
      <c r="O18" s="52">
        <f t="shared" si="4"/>
        <v>18</v>
      </c>
      <c r="P18" s="49" t="str">
        <f t="shared" si="5"/>
        <v>МС</v>
      </c>
      <c r="Q18" s="87" t="s">
        <v>325</v>
      </c>
      <c r="R18" s="93"/>
      <c r="T18" s="129"/>
      <c r="U18" s="128"/>
      <c r="V18" s="128"/>
    </row>
    <row r="19" spans="1:22" ht="15" customHeight="1">
      <c r="A19" s="291">
        <f>_xlfn.RANK.EQ(N19,N$17:N$35)</f>
        <v>3</v>
      </c>
      <c r="B19" s="298" t="s">
        <v>276</v>
      </c>
      <c r="C19" s="299"/>
      <c r="D19" s="293">
        <v>1986</v>
      </c>
      <c r="E19" s="106" t="s">
        <v>4</v>
      </c>
      <c r="F19" s="106" t="s">
        <v>187</v>
      </c>
      <c r="G19" s="106"/>
      <c r="H19" s="264">
        <v>94.75</v>
      </c>
      <c r="I19" s="108">
        <v>102</v>
      </c>
      <c r="J19" s="52">
        <f t="shared" si="0"/>
        <v>4</v>
      </c>
      <c r="K19" s="106">
        <v>179</v>
      </c>
      <c r="L19" s="49">
        <f t="shared" si="1"/>
        <v>89.5</v>
      </c>
      <c r="M19" s="52">
        <f t="shared" si="2"/>
        <v>3</v>
      </c>
      <c r="N19" s="52">
        <f t="shared" si="3"/>
        <v>191.5</v>
      </c>
      <c r="O19" s="52">
        <f t="shared" si="4"/>
        <v>16</v>
      </c>
      <c r="P19" s="49" t="str">
        <f t="shared" si="5"/>
        <v>МС</v>
      </c>
      <c r="Q19" s="115" t="s">
        <v>396</v>
      </c>
      <c r="R19" s="45"/>
      <c r="S19" s="50"/>
      <c r="T19" s="57"/>
      <c r="U19" s="50"/>
      <c r="V19" s="50"/>
    </row>
    <row r="20" spans="1:22" s="128" customFormat="1" ht="15" customHeight="1">
      <c r="A20" s="291">
        <f>_xlfn.RANK.EQ(N20,N$17:N$35)</f>
        <v>4</v>
      </c>
      <c r="B20" s="298" t="s">
        <v>324</v>
      </c>
      <c r="C20" s="299"/>
      <c r="D20" s="293">
        <v>2003</v>
      </c>
      <c r="E20" s="106" t="s">
        <v>5</v>
      </c>
      <c r="F20" s="106" t="s">
        <v>308</v>
      </c>
      <c r="G20" s="106"/>
      <c r="H20" s="264">
        <v>103.6</v>
      </c>
      <c r="I20" s="108">
        <v>104</v>
      </c>
      <c r="J20" s="52">
        <f t="shared" si="0"/>
        <v>3</v>
      </c>
      <c r="K20" s="106">
        <v>63</v>
      </c>
      <c r="L20" s="49">
        <f t="shared" si="1"/>
        <v>31.5</v>
      </c>
      <c r="M20" s="52">
        <f t="shared" si="2"/>
        <v>6</v>
      </c>
      <c r="N20" s="52">
        <f t="shared" si="3"/>
        <v>135.5</v>
      </c>
      <c r="O20" s="52">
        <f t="shared" si="4"/>
        <v>15</v>
      </c>
      <c r="P20" s="49" t="str">
        <f t="shared" si="5"/>
        <v>КМС</v>
      </c>
      <c r="Q20" s="115" t="s">
        <v>328</v>
      </c>
      <c r="R20" s="45"/>
      <c r="S20" s="50"/>
      <c r="T20" s="57"/>
      <c r="U20" s="50"/>
      <c r="V20" s="50"/>
    </row>
    <row r="21" spans="1:22" s="128" customFormat="1" ht="15" customHeight="1">
      <c r="A21" s="291">
        <f>_xlfn.RANK.EQ(N21,N$17:N$35)</f>
        <v>5</v>
      </c>
      <c r="B21" s="298" t="s">
        <v>461</v>
      </c>
      <c r="C21" s="299"/>
      <c r="D21" s="293">
        <v>2001</v>
      </c>
      <c r="E21" s="106" t="s">
        <v>5</v>
      </c>
      <c r="F21" s="106" t="s">
        <v>453</v>
      </c>
      <c r="G21" s="106"/>
      <c r="H21" s="264">
        <v>95.7</v>
      </c>
      <c r="I21" s="108">
        <v>82</v>
      </c>
      <c r="J21" s="52">
        <f t="shared" si="0"/>
        <v>5</v>
      </c>
      <c r="K21" s="106">
        <v>102</v>
      </c>
      <c r="L21" s="49">
        <f t="shared" si="1"/>
        <v>51</v>
      </c>
      <c r="M21" s="52">
        <f t="shared" si="2"/>
        <v>4</v>
      </c>
      <c r="N21" s="52">
        <f t="shared" si="3"/>
        <v>133</v>
      </c>
      <c r="O21" s="52">
        <f t="shared" si="4"/>
        <v>14</v>
      </c>
      <c r="P21" s="49" t="str">
        <f t="shared" si="5"/>
        <v>КМС</v>
      </c>
      <c r="Q21" s="115" t="s">
        <v>455</v>
      </c>
      <c r="R21" s="45"/>
      <c r="S21" s="50"/>
      <c r="T21" s="57"/>
      <c r="U21" s="50"/>
      <c r="V21" s="50"/>
    </row>
    <row r="22" spans="1:22" s="128" customFormat="1" ht="15" customHeight="1">
      <c r="A22" s="291">
        <f>_xlfn.RANK.EQ(N22,N$17:N$35)</f>
        <v>6</v>
      </c>
      <c r="B22" s="298" t="s">
        <v>462</v>
      </c>
      <c r="C22" s="299"/>
      <c r="D22" s="293">
        <v>1983</v>
      </c>
      <c r="E22" s="106">
        <v>1</v>
      </c>
      <c r="F22" s="106" t="s">
        <v>427</v>
      </c>
      <c r="G22" s="106"/>
      <c r="H22" s="264">
        <v>92</v>
      </c>
      <c r="I22" s="108">
        <v>44</v>
      </c>
      <c r="J22" s="52">
        <f t="shared" si="0"/>
        <v>6</v>
      </c>
      <c r="K22" s="106">
        <v>102</v>
      </c>
      <c r="L22" s="49">
        <f t="shared" si="1"/>
        <v>51</v>
      </c>
      <c r="M22" s="52">
        <f t="shared" si="2"/>
        <v>4</v>
      </c>
      <c r="N22" s="52">
        <f t="shared" si="3"/>
        <v>95</v>
      </c>
      <c r="O22" s="52">
        <f t="shared" si="4"/>
        <v>13</v>
      </c>
      <c r="P22" s="49" t="str">
        <f t="shared" si="5"/>
        <v>-</v>
      </c>
      <c r="Q22" s="115" t="s">
        <v>430</v>
      </c>
      <c r="R22" s="45"/>
      <c r="S22" s="50"/>
      <c r="T22" s="57"/>
      <c r="U22" s="50"/>
      <c r="V22" s="50"/>
    </row>
    <row r="23" spans="1:22" s="128" customFormat="1" ht="15" hidden="1" customHeight="1">
      <c r="A23" s="291">
        <f t="shared" ref="A23:A35" si="6">_xlfn.RANK.EQ(N23,N$17:N$35)</f>
        <v>7</v>
      </c>
      <c r="B23" s="298"/>
      <c r="C23" s="299"/>
      <c r="D23" s="293"/>
      <c r="E23" s="106"/>
      <c r="F23" s="106"/>
      <c r="G23" s="106"/>
      <c r="H23" s="264"/>
      <c r="I23" s="108"/>
      <c r="J23" s="52" t="e">
        <f t="shared" ref="J23:J35" si="7">_xlfn.RANK.EQ(I23,I$17:I$35)</f>
        <v>#N/A</v>
      </c>
      <c r="K23" s="106"/>
      <c r="L23" s="49">
        <f t="shared" ref="L23:L35" si="8">K23/2</f>
        <v>0</v>
      </c>
      <c r="M23" s="52">
        <f t="shared" ref="M23:M35" si="9">_xlfn.RANK.EQ(L23,L$17:L$35)</f>
        <v>7</v>
      </c>
      <c r="N23" s="52">
        <f t="shared" ref="N23:N35" si="10">L23+I23</f>
        <v>0</v>
      </c>
      <c r="O23" s="52">
        <f t="shared" ref="O23:O35" si="11">IF(A23=1,20,IF(A23=2,18,IF(A23=3,16,IF(A23&gt;19,0,19-A23))))</f>
        <v>12</v>
      </c>
      <c r="P23" s="49" t="str">
        <f t="shared" ref="P23:P35" si="12">IF(AND(NOT(OR(E23="МСМК",E23="ЗМС")),N23&gt;=$P$10),"+МСМК",IF(AND(OR(E23="МСМК",E23="ЗМС"),N23&gt;=$P$10),"МСМК",IF(AND(NOT(OR(E23="МСМК",E23="МС",E23="ЗМС")),N23&gt;=$Q$10),"+МС",IF(AND(OR(E23="МСМК",E23="МС",E23="ЗМС"),N23&gt;=$Q$10),"МС",IF(AND(NOT(OR(E23="ЗМС",E23="МСМК",E23="МС",E23="КМС")),N23&gt;=$R$10),"+КМС",IF(AND(OR(E23="ЗМС",E23="МСМК",E23="МС",E23="КМС"),N23&gt;=$R$10),"КМС","-"))))))</f>
        <v>-</v>
      </c>
      <c r="Q23" s="115" t="s">
        <v>98</v>
      </c>
      <c r="R23" s="45"/>
      <c r="S23" s="50"/>
      <c r="T23" s="57"/>
      <c r="U23" s="50"/>
      <c r="V23" s="50"/>
    </row>
    <row r="24" spans="1:22" s="128" customFormat="1" ht="15" hidden="1" customHeight="1">
      <c r="A24" s="291">
        <f t="shared" si="6"/>
        <v>7</v>
      </c>
      <c r="B24" s="298"/>
      <c r="C24" s="299"/>
      <c r="D24" s="293"/>
      <c r="E24" s="106"/>
      <c r="F24" s="106"/>
      <c r="G24" s="106"/>
      <c r="H24" s="264"/>
      <c r="I24" s="108"/>
      <c r="J24" s="52" t="e">
        <f t="shared" si="7"/>
        <v>#N/A</v>
      </c>
      <c r="K24" s="106"/>
      <c r="L24" s="49">
        <f t="shared" si="8"/>
        <v>0</v>
      </c>
      <c r="M24" s="52">
        <f t="shared" si="9"/>
        <v>7</v>
      </c>
      <c r="N24" s="52">
        <f t="shared" si="10"/>
        <v>0</v>
      </c>
      <c r="O24" s="52">
        <f t="shared" si="11"/>
        <v>12</v>
      </c>
      <c r="P24" s="49" t="str">
        <f t="shared" si="12"/>
        <v>-</v>
      </c>
      <c r="Q24" s="115" t="s">
        <v>98</v>
      </c>
      <c r="R24" s="45"/>
      <c r="S24" s="50"/>
      <c r="T24" s="57"/>
      <c r="U24" s="50"/>
      <c r="V24" s="50"/>
    </row>
    <row r="25" spans="1:22" s="128" customFormat="1" ht="15" hidden="1" customHeight="1">
      <c r="A25" s="291">
        <f t="shared" si="6"/>
        <v>7</v>
      </c>
      <c r="B25" s="298"/>
      <c r="C25" s="299"/>
      <c r="D25" s="293"/>
      <c r="E25" s="106"/>
      <c r="F25" s="106"/>
      <c r="G25" s="106"/>
      <c r="H25" s="264"/>
      <c r="I25" s="108"/>
      <c r="J25" s="52" t="e">
        <f t="shared" si="7"/>
        <v>#N/A</v>
      </c>
      <c r="K25" s="106"/>
      <c r="L25" s="49">
        <f t="shared" si="8"/>
        <v>0</v>
      </c>
      <c r="M25" s="52">
        <f t="shared" si="9"/>
        <v>7</v>
      </c>
      <c r="N25" s="52">
        <f t="shared" si="10"/>
        <v>0</v>
      </c>
      <c r="O25" s="52">
        <f t="shared" si="11"/>
        <v>12</v>
      </c>
      <c r="P25" s="49" t="str">
        <f t="shared" si="12"/>
        <v>-</v>
      </c>
      <c r="Q25" s="115" t="s">
        <v>98</v>
      </c>
      <c r="R25" s="45"/>
      <c r="S25" s="50"/>
      <c r="T25" s="57"/>
      <c r="U25" s="50"/>
      <c r="V25" s="50"/>
    </row>
    <row r="26" spans="1:22" s="128" customFormat="1" ht="15" hidden="1" customHeight="1">
      <c r="A26" s="291">
        <f t="shared" si="6"/>
        <v>7</v>
      </c>
      <c r="B26" s="298"/>
      <c r="C26" s="299"/>
      <c r="D26" s="293"/>
      <c r="E26" s="106"/>
      <c r="F26" s="106"/>
      <c r="G26" s="106"/>
      <c r="H26" s="264"/>
      <c r="I26" s="108"/>
      <c r="J26" s="52" t="e">
        <f t="shared" si="7"/>
        <v>#N/A</v>
      </c>
      <c r="K26" s="106"/>
      <c r="L26" s="49">
        <f t="shared" si="8"/>
        <v>0</v>
      </c>
      <c r="M26" s="52">
        <f t="shared" si="9"/>
        <v>7</v>
      </c>
      <c r="N26" s="52">
        <f t="shared" si="10"/>
        <v>0</v>
      </c>
      <c r="O26" s="52">
        <f t="shared" si="11"/>
        <v>12</v>
      </c>
      <c r="P26" s="49" t="str">
        <f t="shared" si="12"/>
        <v>-</v>
      </c>
      <c r="Q26" s="115" t="s">
        <v>98</v>
      </c>
      <c r="R26" s="45"/>
      <c r="S26" s="50"/>
      <c r="T26" s="57"/>
      <c r="U26" s="50"/>
      <c r="V26" s="50"/>
    </row>
    <row r="27" spans="1:22" s="128" customFormat="1" ht="15" hidden="1" customHeight="1">
      <c r="A27" s="291">
        <f t="shared" si="6"/>
        <v>7</v>
      </c>
      <c r="B27" s="298"/>
      <c r="C27" s="299"/>
      <c r="D27" s="293"/>
      <c r="E27" s="106"/>
      <c r="F27" s="106"/>
      <c r="G27" s="106"/>
      <c r="H27" s="264"/>
      <c r="I27" s="108"/>
      <c r="J27" s="52" t="e">
        <f t="shared" si="7"/>
        <v>#N/A</v>
      </c>
      <c r="K27" s="106"/>
      <c r="L27" s="49">
        <f t="shared" si="8"/>
        <v>0</v>
      </c>
      <c r="M27" s="52">
        <f t="shared" si="9"/>
        <v>7</v>
      </c>
      <c r="N27" s="52">
        <f t="shared" si="10"/>
        <v>0</v>
      </c>
      <c r="O27" s="52">
        <f t="shared" si="11"/>
        <v>12</v>
      </c>
      <c r="P27" s="49" t="str">
        <f t="shared" si="12"/>
        <v>-</v>
      </c>
      <c r="Q27" s="115" t="s">
        <v>98</v>
      </c>
      <c r="R27" s="45"/>
      <c r="S27" s="50"/>
      <c r="T27" s="57"/>
      <c r="U27" s="50"/>
      <c r="V27" s="50"/>
    </row>
    <row r="28" spans="1:22" s="128" customFormat="1" ht="15" hidden="1" customHeight="1">
      <c r="A28" s="291">
        <f t="shared" si="6"/>
        <v>7</v>
      </c>
      <c r="B28" s="298"/>
      <c r="C28" s="299"/>
      <c r="D28" s="293"/>
      <c r="E28" s="106"/>
      <c r="F28" s="106"/>
      <c r="G28" s="106"/>
      <c r="H28" s="264"/>
      <c r="I28" s="108"/>
      <c r="J28" s="52" t="e">
        <f t="shared" si="7"/>
        <v>#N/A</v>
      </c>
      <c r="K28" s="106"/>
      <c r="L28" s="49">
        <f t="shared" si="8"/>
        <v>0</v>
      </c>
      <c r="M28" s="52">
        <f t="shared" si="9"/>
        <v>7</v>
      </c>
      <c r="N28" s="52">
        <f t="shared" si="10"/>
        <v>0</v>
      </c>
      <c r="O28" s="52">
        <f t="shared" si="11"/>
        <v>12</v>
      </c>
      <c r="P28" s="49" t="str">
        <f t="shared" si="12"/>
        <v>-</v>
      </c>
      <c r="Q28" s="115" t="s">
        <v>98</v>
      </c>
      <c r="R28" s="45"/>
      <c r="S28" s="50"/>
      <c r="T28" s="57"/>
      <c r="U28" s="50"/>
      <c r="V28" s="50"/>
    </row>
    <row r="29" spans="1:22" s="50" customFormat="1" ht="15" hidden="1" customHeight="1">
      <c r="A29" s="291">
        <f t="shared" si="6"/>
        <v>7</v>
      </c>
      <c r="B29" s="298"/>
      <c r="C29" s="299"/>
      <c r="D29" s="110"/>
      <c r="E29" s="49"/>
      <c r="F29" s="240"/>
      <c r="G29" s="49"/>
      <c r="H29" s="264"/>
      <c r="I29" s="108"/>
      <c r="J29" s="52" t="e">
        <f t="shared" si="7"/>
        <v>#N/A</v>
      </c>
      <c r="K29" s="106"/>
      <c r="L29" s="49">
        <f t="shared" si="8"/>
        <v>0</v>
      </c>
      <c r="M29" s="52">
        <f t="shared" si="9"/>
        <v>7</v>
      </c>
      <c r="N29" s="52">
        <f t="shared" si="10"/>
        <v>0</v>
      </c>
      <c r="O29" s="52">
        <f t="shared" si="11"/>
        <v>12</v>
      </c>
      <c r="P29" s="49" t="str">
        <f t="shared" si="12"/>
        <v>-</v>
      </c>
      <c r="Q29" s="115" t="s">
        <v>98</v>
      </c>
      <c r="R29" s="45"/>
      <c r="T29" s="57"/>
    </row>
    <row r="30" spans="1:22" s="50" customFormat="1" ht="15" hidden="1" customHeight="1">
      <c r="A30" s="291">
        <f t="shared" si="6"/>
        <v>7</v>
      </c>
      <c r="B30" s="298"/>
      <c r="C30" s="299"/>
      <c r="D30" s="110"/>
      <c r="E30" s="49"/>
      <c r="F30" s="49"/>
      <c r="G30" s="49"/>
      <c r="H30" s="308"/>
      <c r="I30" s="52"/>
      <c r="J30" s="52" t="e">
        <f t="shared" si="7"/>
        <v>#N/A</v>
      </c>
      <c r="K30" s="49"/>
      <c r="L30" s="49">
        <f t="shared" si="8"/>
        <v>0</v>
      </c>
      <c r="M30" s="52">
        <f t="shared" si="9"/>
        <v>7</v>
      </c>
      <c r="N30" s="52">
        <f t="shared" si="10"/>
        <v>0</v>
      </c>
      <c r="O30" s="52">
        <f t="shared" si="11"/>
        <v>12</v>
      </c>
      <c r="P30" s="49" t="str">
        <f t="shared" si="12"/>
        <v>-</v>
      </c>
      <c r="Q30" s="115" t="s">
        <v>98</v>
      </c>
      <c r="R30" s="45"/>
      <c r="T30" s="57"/>
    </row>
    <row r="31" spans="1:22" s="100" customFormat="1" ht="15" hidden="1" customHeight="1">
      <c r="A31" s="291">
        <f t="shared" si="6"/>
        <v>7</v>
      </c>
      <c r="B31" s="298"/>
      <c r="C31" s="299"/>
      <c r="D31" s="52"/>
      <c r="E31" s="49"/>
      <c r="F31" s="49"/>
      <c r="G31" s="60"/>
      <c r="H31" s="308"/>
      <c r="I31" s="52"/>
      <c r="J31" s="52" t="e">
        <f t="shared" si="7"/>
        <v>#N/A</v>
      </c>
      <c r="K31" s="49"/>
      <c r="L31" s="49">
        <f t="shared" si="8"/>
        <v>0</v>
      </c>
      <c r="M31" s="52">
        <f t="shared" si="9"/>
        <v>7</v>
      </c>
      <c r="N31" s="52">
        <f t="shared" si="10"/>
        <v>0</v>
      </c>
      <c r="O31" s="52">
        <f t="shared" si="11"/>
        <v>12</v>
      </c>
      <c r="P31" s="49" t="str">
        <f t="shared" si="12"/>
        <v>-</v>
      </c>
      <c r="Q31" s="115" t="s">
        <v>98</v>
      </c>
      <c r="R31" s="45"/>
      <c r="T31" s="101"/>
    </row>
    <row r="32" spans="1:22" s="50" customFormat="1" ht="15" hidden="1" customHeight="1">
      <c r="A32" s="291">
        <f t="shared" si="6"/>
        <v>7</v>
      </c>
      <c r="B32" s="298"/>
      <c r="C32" s="299"/>
      <c r="D32" s="52"/>
      <c r="E32" s="49"/>
      <c r="F32" s="49"/>
      <c r="G32" s="49"/>
      <c r="H32" s="308"/>
      <c r="I32" s="52"/>
      <c r="J32" s="52" t="e">
        <f t="shared" si="7"/>
        <v>#N/A</v>
      </c>
      <c r="K32" s="49"/>
      <c r="L32" s="49">
        <f t="shared" si="8"/>
        <v>0</v>
      </c>
      <c r="M32" s="52">
        <f t="shared" si="9"/>
        <v>7</v>
      </c>
      <c r="N32" s="52">
        <f t="shared" si="10"/>
        <v>0</v>
      </c>
      <c r="O32" s="52">
        <f t="shared" si="11"/>
        <v>12</v>
      </c>
      <c r="P32" s="49" t="str">
        <f t="shared" si="12"/>
        <v>-</v>
      </c>
      <c r="Q32" s="115" t="s">
        <v>98</v>
      </c>
      <c r="R32" s="45"/>
      <c r="S32" s="128"/>
      <c r="T32" s="57"/>
    </row>
    <row r="33" spans="1:22" s="50" customFormat="1" ht="15" hidden="1" customHeight="1">
      <c r="A33" s="156">
        <f t="shared" si="6"/>
        <v>7</v>
      </c>
      <c r="B33" s="137"/>
      <c r="C33" s="137"/>
      <c r="D33" s="110"/>
      <c r="E33" s="49"/>
      <c r="F33" s="106"/>
      <c r="G33" s="49"/>
      <c r="H33" s="54"/>
      <c r="I33" s="52"/>
      <c r="J33" s="52" t="e">
        <f t="shared" si="7"/>
        <v>#N/A</v>
      </c>
      <c r="K33" s="49"/>
      <c r="L33" s="49">
        <f t="shared" si="8"/>
        <v>0</v>
      </c>
      <c r="M33" s="52">
        <f t="shared" si="9"/>
        <v>7</v>
      </c>
      <c r="N33" s="52">
        <f t="shared" si="10"/>
        <v>0</v>
      </c>
      <c r="O33" s="52">
        <f t="shared" si="11"/>
        <v>12</v>
      </c>
      <c r="P33" s="49" t="str">
        <f t="shared" si="12"/>
        <v>-</v>
      </c>
      <c r="Q33" s="163" t="s">
        <v>113</v>
      </c>
      <c r="R33" s="94"/>
      <c r="S33" s="128"/>
      <c r="T33" s="57"/>
    </row>
    <row r="34" spans="1:22" s="50" customFormat="1" ht="15" hidden="1" customHeight="1">
      <c r="A34" s="156">
        <f t="shared" si="6"/>
        <v>7</v>
      </c>
      <c r="B34" s="133"/>
      <c r="C34" s="126"/>
      <c r="D34" s="110"/>
      <c r="E34" s="106"/>
      <c r="F34" s="106"/>
      <c r="G34" s="106"/>
      <c r="H34" s="107"/>
      <c r="I34" s="108"/>
      <c r="J34" s="52" t="e">
        <f t="shared" si="7"/>
        <v>#N/A</v>
      </c>
      <c r="K34" s="106"/>
      <c r="L34" s="49">
        <f t="shared" si="8"/>
        <v>0</v>
      </c>
      <c r="M34" s="52">
        <f t="shared" si="9"/>
        <v>7</v>
      </c>
      <c r="N34" s="52">
        <f t="shared" si="10"/>
        <v>0</v>
      </c>
      <c r="O34" s="52">
        <f t="shared" si="11"/>
        <v>12</v>
      </c>
      <c r="P34" s="49" t="str">
        <f t="shared" si="12"/>
        <v>-</v>
      </c>
      <c r="Q34" s="115" t="s">
        <v>95</v>
      </c>
      <c r="R34" s="45"/>
      <c r="S34" s="128"/>
      <c r="T34" s="57"/>
    </row>
    <row r="35" spans="1:22" s="50" customFormat="1" ht="15" hidden="1" customHeight="1">
      <c r="A35" s="156">
        <f t="shared" si="6"/>
        <v>7</v>
      </c>
      <c r="B35" s="137"/>
      <c r="C35" s="137"/>
      <c r="D35" s="52"/>
      <c r="E35" s="55"/>
      <c r="F35" s="49"/>
      <c r="G35" s="165"/>
      <c r="H35" s="54"/>
      <c r="I35" s="52"/>
      <c r="J35" s="52" t="e">
        <f t="shared" si="7"/>
        <v>#N/A</v>
      </c>
      <c r="K35" s="58"/>
      <c r="L35" s="49">
        <f t="shared" si="8"/>
        <v>0</v>
      </c>
      <c r="M35" s="52">
        <f t="shared" si="9"/>
        <v>7</v>
      </c>
      <c r="N35" s="52">
        <f t="shared" si="10"/>
        <v>0</v>
      </c>
      <c r="O35" s="52">
        <f t="shared" si="11"/>
        <v>12</v>
      </c>
      <c r="P35" s="49" t="str">
        <f t="shared" si="12"/>
        <v>-</v>
      </c>
      <c r="Q35" s="92" t="s">
        <v>84</v>
      </c>
      <c r="R35" s="130"/>
      <c r="S35" s="128"/>
      <c r="T35" s="57"/>
    </row>
    <row r="36" spans="1:22" s="128" customFormat="1">
      <c r="H36" s="129"/>
      <c r="I36" s="129"/>
      <c r="J36" s="129"/>
      <c r="K36" s="129"/>
      <c r="L36" s="129"/>
      <c r="M36" s="129"/>
      <c r="N36" s="129"/>
      <c r="O36" s="129"/>
      <c r="P36" s="129"/>
    </row>
    <row r="37" spans="1:22" s="128" customFormat="1">
      <c r="B37" s="265" t="s">
        <v>16</v>
      </c>
      <c r="C37" s="129"/>
      <c r="F37" s="266" t="s">
        <v>163</v>
      </c>
      <c r="I37" s="129"/>
      <c r="J37" s="129"/>
      <c r="L37" s="265" t="s">
        <v>164</v>
      </c>
      <c r="P37" s="392" t="s">
        <v>165</v>
      </c>
    </row>
    <row r="38" spans="1:22" s="128" customFormat="1" ht="4.5" customHeight="1">
      <c r="B38" s="265"/>
      <c r="C38" s="129"/>
      <c r="F38" s="266"/>
      <c r="I38" s="129"/>
      <c r="J38" s="129"/>
      <c r="L38" s="265"/>
      <c r="P38" s="392"/>
    </row>
    <row r="39" spans="1:22" s="128" customFormat="1">
      <c r="B39" s="265" t="s">
        <v>17</v>
      </c>
      <c r="C39" s="129"/>
      <c r="F39" s="5" t="s">
        <v>166</v>
      </c>
      <c r="I39" s="129"/>
      <c r="J39" s="129"/>
      <c r="L39" s="265" t="s">
        <v>167</v>
      </c>
      <c r="P39" s="392" t="s">
        <v>168</v>
      </c>
    </row>
    <row r="40" spans="1:22" s="50" customFormat="1"/>
    <row r="41" spans="1:22" s="50" customFormat="1"/>
    <row r="43" spans="1:22"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</row>
    <row r="45" spans="1:22">
      <c r="H45" s="10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1:22">
      <c r="H46" s="10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1:22"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8:22"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A18:V30">
    <sortCondition ref="N18:N30"/>
  </sortState>
  <mergeCells count="32">
    <mergeCell ref="I45:V45"/>
    <mergeCell ref="I46:V46"/>
    <mergeCell ref="G15:G16"/>
    <mergeCell ref="H15:H16"/>
    <mergeCell ref="I15:I16"/>
    <mergeCell ref="K15:L15"/>
    <mergeCell ref="N15:N16"/>
    <mergeCell ref="O15:O16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>
      <c r="A1" s="616" t="s">
        <v>39</v>
      </c>
      <c r="B1" s="616"/>
      <c r="C1" s="616"/>
      <c r="D1" s="616"/>
      <c r="E1" s="616"/>
      <c r="F1" s="616"/>
      <c r="G1" s="616"/>
      <c r="H1" s="616"/>
      <c r="I1" s="616"/>
      <c r="J1" s="616"/>
    </row>
    <row r="2" spans="1:10" ht="10.5" customHeight="1">
      <c r="A2" s="617" t="s">
        <v>57</v>
      </c>
      <c r="B2" s="617"/>
      <c r="C2" s="617"/>
      <c r="D2" s="617"/>
      <c r="E2" s="617"/>
      <c r="F2" s="617"/>
      <c r="G2" s="617"/>
      <c r="H2" s="617"/>
      <c r="I2" s="617"/>
      <c r="J2" s="617"/>
    </row>
    <row r="3" spans="1:10" ht="11.25" customHeight="1">
      <c r="A3" s="617" t="s">
        <v>0</v>
      </c>
      <c r="B3" s="617"/>
      <c r="C3" s="617"/>
      <c r="D3" s="617"/>
      <c r="E3" s="617"/>
      <c r="F3" s="617"/>
      <c r="G3" s="617"/>
      <c r="H3" s="617"/>
      <c r="I3" s="617"/>
      <c r="J3" s="617"/>
    </row>
    <row r="4" spans="1:10" ht="11.25" customHeight="1">
      <c r="A4" s="618" t="s">
        <v>54</v>
      </c>
      <c r="B4" s="618"/>
      <c r="C4" s="618"/>
      <c r="D4" s="618"/>
      <c r="E4" s="618"/>
      <c r="F4" s="618"/>
      <c r="G4" s="618"/>
      <c r="H4" s="618"/>
      <c r="I4" s="618"/>
      <c r="J4" s="618"/>
    </row>
    <row r="5" spans="1:10" ht="17.25" customHeight="1">
      <c r="A5" s="180"/>
      <c r="B5" s="180"/>
      <c r="D5" s="628" t="s">
        <v>1</v>
      </c>
      <c r="E5" s="628"/>
      <c r="F5" s="628"/>
      <c r="G5" s="628"/>
      <c r="H5" s="628"/>
      <c r="I5" t="s">
        <v>127</v>
      </c>
    </row>
    <row r="6" spans="1:10" ht="18" customHeight="1">
      <c r="A6" s="629" t="s">
        <v>59</v>
      </c>
      <c r="B6" s="629"/>
      <c r="C6" s="629"/>
      <c r="D6" s="628" t="s">
        <v>55</v>
      </c>
      <c r="E6" s="628"/>
      <c r="F6" s="628"/>
      <c r="G6" s="628"/>
      <c r="H6" s="628"/>
      <c r="I6" t="s">
        <v>128</v>
      </c>
    </row>
    <row r="7" spans="1:10">
      <c r="A7" s="630" t="s">
        <v>56</v>
      </c>
      <c r="B7" s="630"/>
      <c r="C7" s="630"/>
      <c r="D7" s="631" t="s">
        <v>143</v>
      </c>
      <c r="E7" s="631"/>
      <c r="F7" s="631"/>
      <c r="G7" s="631"/>
      <c r="H7" s="631"/>
    </row>
    <row r="8" spans="1:10">
      <c r="A8" s="178"/>
      <c r="B8" s="178"/>
      <c r="C8" s="178"/>
      <c r="D8" s="176"/>
      <c r="E8" s="176"/>
      <c r="F8" s="176"/>
      <c r="G8" s="176"/>
      <c r="H8" s="176"/>
    </row>
    <row r="9" spans="1:10">
      <c r="A9" s="613" t="s">
        <v>148</v>
      </c>
      <c r="B9" s="613"/>
      <c r="C9" s="613"/>
      <c r="D9" s="613"/>
      <c r="E9" s="128"/>
      <c r="F9" s="128"/>
      <c r="G9" s="128"/>
      <c r="H9" s="128"/>
      <c r="I9" s="128"/>
    </row>
    <row r="10" spans="1:10" ht="22.5">
      <c r="A10" s="181" t="s">
        <v>6</v>
      </c>
      <c r="B10" s="181" t="s">
        <v>129</v>
      </c>
      <c r="C10" s="182" t="s">
        <v>130</v>
      </c>
      <c r="D10" s="181" t="s">
        <v>117</v>
      </c>
      <c r="E10" s="182" t="s">
        <v>7</v>
      </c>
      <c r="F10" s="182" t="s">
        <v>131</v>
      </c>
      <c r="G10" s="182" t="s">
        <v>132</v>
      </c>
      <c r="H10" s="182" t="s">
        <v>133</v>
      </c>
      <c r="I10" s="183" t="s">
        <v>134</v>
      </c>
    </row>
    <row r="11" spans="1:10" ht="15">
      <c r="A11" s="608">
        <v>1</v>
      </c>
      <c r="B11" s="181">
        <v>1</v>
      </c>
      <c r="C11" s="228">
        <v>68</v>
      </c>
      <c r="D11" s="186" t="s">
        <v>64</v>
      </c>
      <c r="E11" s="206">
        <v>1995</v>
      </c>
      <c r="F11" s="224">
        <v>65.55</v>
      </c>
      <c r="G11" s="181">
        <v>54</v>
      </c>
      <c r="H11" s="181">
        <f>G11</f>
        <v>54</v>
      </c>
      <c r="I11" s="201" t="s">
        <v>65</v>
      </c>
      <c r="J11" s="128"/>
    </row>
    <row r="12" spans="1:10" ht="15.75" thickBot="1">
      <c r="A12" s="608"/>
      <c r="B12" s="181">
        <v>2</v>
      </c>
      <c r="C12" s="228">
        <v>85</v>
      </c>
      <c r="D12" s="186" t="s">
        <v>67</v>
      </c>
      <c r="E12" s="207">
        <v>1992</v>
      </c>
      <c r="F12" s="224">
        <v>85.45</v>
      </c>
      <c r="G12" s="181">
        <v>52</v>
      </c>
      <c r="H12" s="181">
        <f t="shared" ref="H12" si="0">H11+G12</f>
        <v>106</v>
      </c>
      <c r="I12" s="201" t="s">
        <v>119</v>
      </c>
      <c r="J12" s="128"/>
    </row>
    <row r="13" spans="1:10" ht="15.75" thickBot="1">
      <c r="A13" s="608"/>
      <c r="B13" s="181">
        <v>3</v>
      </c>
      <c r="C13" s="228">
        <v>85</v>
      </c>
      <c r="D13" s="186" t="s">
        <v>51</v>
      </c>
      <c r="E13" s="207">
        <v>2002</v>
      </c>
      <c r="F13" s="224">
        <v>82.25</v>
      </c>
      <c r="G13" s="185">
        <v>58</v>
      </c>
      <c r="H13" s="181">
        <f>H12+G13</f>
        <v>164</v>
      </c>
      <c r="I13" s="201" t="s">
        <v>145</v>
      </c>
      <c r="J13" s="184"/>
    </row>
    <row r="14" spans="1:10">
      <c r="A14" s="608"/>
      <c r="B14" s="181">
        <v>4</v>
      </c>
      <c r="C14" s="228" t="s">
        <v>135</v>
      </c>
      <c r="D14" s="186" t="s">
        <v>144</v>
      </c>
      <c r="E14" s="200">
        <v>1989</v>
      </c>
      <c r="F14" s="232">
        <v>119.45</v>
      </c>
      <c r="G14" s="181">
        <v>58</v>
      </c>
      <c r="H14" s="181">
        <f t="shared" ref="H14" si="1">H13+G14</f>
        <v>222</v>
      </c>
      <c r="I14" s="201" t="s">
        <v>69</v>
      </c>
      <c r="J14" s="184"/>
    </row>
    <row r="15" spans="1:10" ht="14.1" customHeight="1">
      <c r="A15" s="614" t="s">
        <v>136</v>
      </c>
      <c r="B15" s="614"/>
      <c r="C15" s="614"/>
      <c r="D15" s="614"/>
      <c r="E15" s="632"/>
      <c r="F15" s="196">
        <f>SUM(F11:F14)</f>
        <v>352.7</v>
      </c>
      <c r="G15" s="128"/>
      <c r="H15" s="10"/>
      <c r="I15" s="128"/>
      <c r="J15" s="208"/>
    </row>
    <row r="16" spans="1:10" ht="14.1" customHeight="1" thickBot="1">
      <c r="A16" s="615" t="s">
        <v>137</v>
      </c>
      <c r="B16" s="615"/>
      <c r="C16" s="615"/>
      <c r="D16" s="615"/>
      <c r="E16" s="615"/>
      <c r="F16" s="615"/>
      <c r="G16" s="633"/>
      <c r="H16" s="203">
        <f>H14</f>
        <v>222</v>
      </c>
      <c r="I16" s="128"/>
      <c r="J16" s="209"/>
    </row>
    <row r="17" spans="1:10" ht="14.1" customHeight="1">
      <c r="A17" s="227"/>
      <c r="B17" s="227"/>
      <c r="C17" s="227"/>
      <c r="D17" s="227"/>
      <c r="E17" s="227"/>
      <c r="F17" s="227"/>
      <c r="G17" s="227"/>
      <c r="H17" s="225"/>
      <c r="I17" s="128"/>
      <c r="J17" s="10"/>
    </row>
    <row r="18" spans="1:10" ht="21" customHeight="1">
      <c r="A18" s="613" t="s">
        <v>138</v>
      </c>
      <c r="B18" s="613"/>
      <c r="C18" s="613"/>
      <c r="D18" s="613"/>
      <c r="E18" s="128"/>
      <c r="F18" s="236"/>
      <c r="G18" s="128"/>
      <c r="H18" s="128"/>
      <c r="I18" s="128"/>
    </row>
    <row r="19" spans="1:10" ht="22.5">
      <c r="A19" s="181" t="s">
        <v>6</v>
      </c>
      <c r="B19" s="181" t="s">
        <v>129</v>
      </c>
      <c r="C19" s="182" t="s">
        <v>130</v>
      </c>
      <c r="D19" s="181" t="s">
        <v>117</v>
      </c>
      <c r="E19" s="182" t="s">
        <v>7</v>
      </c>
      <c r="F19" s="237" t="s">
        <v>131</v>
      </c>
      <c r="G19" s="182" t="s">
        <v>132</v>
      </c>
      <c r="H19" s="182" t="s">
        <v>133</v>
      </c>
      <c r="I19" s="183" t="s">
        <v>134</v>
      </c>
      <c r="J19" s="128"/>
    </row>
    <row r="20" spans="1:10" ht="14.1" customHeight="1">
      <c r="A20" s="608">
        <v>2</v>
      </c>
      <c r="B20" s="181">
        <v>1</v>
      </c>
      <c r="C20" s="211">
        <v>85</v>
      </c>
      <c r="D20" s="186" t="s">
        <v>89</v>
      </c>
      <c r="E20" s="187">
        <v>1995</v>
      </c>
      <c r="F20" s="238">
        <v>84.9</v>
      </c>
      <c r="G20" s="181">
        <v>54</v>
      </c>
      <c r="H20" s="181">
        <f>G20</f>
        <v>54</v>
      </c>
      <c r="I20" s="201" t="s">
        <v>90</v>
      </c>
      <c r="J20" s="128"/>
    </row>
    <row r="21" spans="1:10" ht="14.1" customHeight="1">
      <c r="A21" s="608"/>
      <c r="B21" s="181">
        <v>2</v>
      </c>
      <c r="C21" s="211" t="s">
        <v>135</v>
      </c>
      <c r="D21" s="186" t="s">
        <v>139</v>
      </c>
      <c r="E21" s="187">
        <v>1990</v>
      </c>
      <c r="F21" s="232">
        <v>96.65</v>
      </c>
      <c r="G21" s="181">
        <v>56</v>
      </c>
      <c r="H21" s="181">
        <f>H20+G21</f>
        <v>110</v>
      </c>
      <c r="I21" s="201" t="s">
        <v>88</v>
      </c>
      <c r="J21" s="128"/>
    </row>
    <row r="22" spans="1:10" ht="14.1" customHeight="1">
      <c r="A22" s="608"/>
      <c r="B22" s="181">
        <v>3</v>
      </c>
      <c r="C22" s="211">
        <v>85</v>
      </c>
      <c r="D22" s="186" t="s">
        <v>118</v>
      </c>
      <c r="E22" s="187">
        <v>1997</v>
      </c>
      <c r="F22" s="232">
        <v>84.8</v>
      </c>
      <c r="G22" s="185">
        <v>52</v>
      </c>
      <c r="H22" s="181">
        <f t="shared" ref="H22:H23" si="2">H21+G22</f>
        <v>162</v>
      </c>
      <c r="I22" s="201" t="s">
        <v>88</v>
      </c>
      <c r="J22" s="24"/>
    </row>
    <row r="23" spans="1:10" ht="14.1" customHeight="1">
      <c r="A23" s="608"/>
      <c r="B23" s="181">
        <v>4</v>
      </c>
      <c r="C23" s="211" t="s">
        <v>135</v>
      </c>
      <c r="D23" s="186" t="s">
        <v>140</v>
      </c>
      <c r="E23" s="25">
        <v>1990</v>
      </c>
      <c r="F23" s="231">
        <v>96.2</v>
      </c>
      <c r="G23" s="192">
        <v>40</v>
      </c>
      <c r="H23" s="181">
        <f t="shared" si="2"/>
        <v>202</v>
      </c>
      <c r="I23" s="201" t="s">
        <v>88</v>
      </c>
      <c r="J23" s="128"/>
    </row>
    <row r="24" spans="1:10" ht="12.75" customHeight="1">
      <c r="A24" s="614" t="s">
        <v>136</v>
      </c>
      <c r="B24" s="614"/>
      <c r="C24" s="614"/>
      <c r="D24" s="614"/>
      <c r="E24" s="614"/>
      <c r="F24" s="196">
        <f>SUM(F20:F23)</f>
        <v>362.55</v>
      </c>
      <c r="G24" s="128"/>
      <c r="H24" s="10"/>
      <c r="I24" s="128"/>
      <c r="J24" s="128"/>
    </row>
    <row r="25" spans="1:10" ht="12.75" customHeight="1">
      <c r="A25" s="615" t="s">
        <v>137</v>
      </c>
      <c r="B25" s="615"/>
      <c r="C25" s="615"/>
      <c r="D25" s="615"/>
      <c r="E25" s="615"/>
      <c r="F25" s="615"/>
      <c r="G25" s="615"/>
      <c r="H25" s="203">
        <f>H23</f>
        <v>202</v>
      </c>
      <c r="I25" s="128"/>
      <c r="J25" s="128"/>
    </row>
    <row r="26" spans="1:10" s="128" customFormat="1" ht="17.25" customHeight="1"/>
    <row r="27" spans="1:10" ht="27.75" customHeight="1">
      <c r="A27" s="613" t="s">
        <v>141</v>
      </c>
      <c r="B27" s="613"/>
      <c r="C27" s="613"/>
      <c r="D27" s="613"/>
      <c r="E27" s="128"/>
      <c r="F27" s="128"/>
      <c r="G27" s="128"/>
      <c r="H27" s="128"/>
      <c r="I27" s="128"/>
    </row>
    <row r="28" spans="1:10" s="128" customFormat="1" ht="22.5">
      <c r="A28" s="181" t="s">
        <v>6</v>
      </c>
      <c r="B28" s="181" t="s">
        <v>129</v>
      </c>
      <c r="C28" s="182" t="s">
        <v>130</v>
      </c>
      <c r="D28" s="181" t="s">
        <v>117</v>
      </c>
      <c r="E28" s="182" t="s">
        <v>7</v>
      </c>
      <c r="F28" s="237" t="s">
        <v>131</v>
      </c>
      <c r="G28" s="182" t="s">
        <v>132</v>
      </c>
      <c r="H28" s="182" t="s">
        <v>133</v>
      </c>
      <c r="I28" s="183" t="s">
        <v>134</v>
      </c>
    </row>
    <row r="29" spans="1:10" s="128" customFormat="1" ht="14.1" customHeight="1">
      <c r="A29" s="608">
        <v>3</v>
      </c>
      <c r="B29" s="181">
        <v>1</v>
      </c>
      <c r="C29" s="211">
        <v>73</v>
      </c>
      <c r="D29" s="186" t="s">
        <v>104</v>
      </c>
      <c r="E29" s="200">
        <v>1992</v>
      </c>
      <c r="F29" s="239">
        <v>72.400000000000006</v>
      </c>
      <c r="G29" s="192">
        <v>50</v>
      </c>
      <c r="H29" s="181">
        <f>G29</f>
        <v>50</v>
      </c>
      <c r="I29" s="201" t="s">
        <v>105</v>
      </c>
    </row>
    <row r="30" spans="1:10" s="128" customFormat="1" ht="14.1" customHeight="1">
      <c r="A30" s="609"/>
      <c r="B30" s="181">
        <v>2</v>
      </c>
      <c r="C30" s="211" t="s">
        <v>135</v>
      </c>
      <c r="D30" s="186" t="s">
        <v>107</v>
      </c>
      <c r="E30" s="187">
        <v>1999</v>
      </c>
      <c r="F30" s="232">
        <v>87.7</v>
      </c>
      <c r="G30" s="192">
        <v>47</v>
      </c>
      <c r="H30" s="181">
        <f>H29+G30</f>
        <v>97</v>
      </c>
      <c r="I30" s="201" t="s">
        <v>98</v>
      </c>
    </row>
    <row r="31" spans="1:10" s="24" customFormat="1" ht="14.1" customHeight="1">
      <c r="A31" s="609"/>
      <c r="B31" s="181">
        <v>3</v>
      </c>
      <c r="C31" s="211" t="s">
        <v>135</v>
      </c>
      <c r="D31" s="186" t="s">
        <v>99</v>
      </c>
      <c r="E31" s="202">
        <v>1999</v>
      </c>
      <c r="F31" s="231">
        <v>106.3</v>
      </c>
      <c r="G31" s="192">
        <v>47</v>
      </c>
      <c r="H31" s="181">
        <f t="shared" ref="H31:H32" si="3">H30+G31</f>
        <v>144</v>
      </c>
      <c r="I31" s="201" t="s">
        <v>100</v>
      </c>
    </row>
    <row r="32" spans="1:10" s="128" customFormat="1" ht="13.5" customHeight="1">
      <c r="A32" s="609"/>
      <c r="B32" s="181">
        <v>4</v>
      </c>
      <c r="C32" s="190">
        <v>85</v>
      </c>
      <c r="D32" s="126" t="s">
        <v>106</v>
      </c>
      <c r="E32" s="187">
        <v>1999</v>
      </c>
      <c r="F32" s="231">
        <v>83.85</v>
      </c>
      <c r="G32" s="181">
        <v>46</v>
      </c>
      <c r="H32" s="181">
        <f t="shared" si="3"/>
        <v>190</v>
      </c>
      <c r="I32" s="201" t="s">
        <v>98</v>
      </c>
    </row>
    <row r="33" spans="1:10" s="128" customFormat="1" ht="22.5" customHeight="1">
      <c r="A33" s="195" t="s">
        <v>136</v>
      </c>
      <c r="B33" s="205"/>
      <c r="C33" s="205"/>
      <c r="D33" s="205"/>
      <c r="E33" s="205"/>
      <c r="F33" s="196">
        <f>SUM(F29:F32)</f>
        <v>350.25</v>
      </c>
      <c r="H33" s="10"/>
    </row>
    <row r="34" spans="1:10" ht="12.75" customHeight="1">
      <c r="A34" s="195" t="s">
        <v>137</v>
      </c>
      <c r="B34" s="205"/>
      <c r="C34" s="205"/>
      <c r="D34" s="205"/>
      <c r="E34" s="205"/>
      <c r="F34" s="205"/>
      <c r="G34" s="205"/>
      <c r="H34" s="203">
        <f>H32</f>
        <v>190</v>
      </c>
      <c r="I34" s="128"/>
      <c r="J34" s="128"/>
    </row>
    <row r="35" spans="1:10" ht="13.5" customHeight="1">
      <c r="A35" s="128"/>
      <c r="B35" s="128"/>
      <c r="C35" s="128"/>
      <c r="D35" s="128"/>
      <c r="E35" s="128"/>
      <c r="F35" s="128"/>
      <c r="G35" s="128"/>
      <c r="H35" s="128"/>
      <c r="I35" s="128"/>
      <c r="J35" s="128"/>
    </row>
    <row r="36" spans="1:10" s="128" customFormat="1" ht="23.25" customHeight="1" thickBot="1">
      <c r="A36" s="229" t="s">
        <v>149</v>
      </c>
      <c r="B36" s="229"/>
      <c r="C36" s="229"/>
      <c r="D36" s="229"/>
    </row>
    <row r="37" spans="1:10" s="128" customFormat="1" ht="26.25" customHeight="1" thickBot="1">
      <c r="A37" s="181" t="s">
        <v>6</v>
      </c>
      <c r="B37" s="181" t="s">
        <v>129</v>
      </c>
      <c r="C37" s="182" t="s">
        <v>130</v>
      </c>
      <c r="D37" s="181" t="s">
        <v>117</v>
      </c>
      <c r="E37" s="182" t="s">
        <v>7</v>
      </c>
      <c r="F37" s="182" t="s">
        <v>131</v>
      </c>
      <c r="G37" s="182" t="s">
        <v>132</v>
      </c>
      <c r="H37" s="182" t="s">
        <v>133</v>
      </c>
      <c r="I37" s="183" t="s">
        <v>134</v>
      </c>
      <c r="J37" s="184"/>
    </row>
    <row r="38" spans="1:10" s="128" customFormat="1" ht="14.1" customHeight="1" thickBot="1">
      <c r="A38" s="608">
        <v>4</v>
      </c>
      <c r="B38" s="181">
        <v>1</v>
      </c>
      <c r="C38" s="185">
        <v>85</v>
      </c>
      <c r="D38" s="186" t="s">
        <v>81</v>
      </c>
      <c r="E38" s="187">
        <v>1992</v>
      </c>
      <c r="F38" s="204">
        <v>78.5</v>
      </c>
      <c r="G38" s="185">
        <v>30</v>
      </c>
      <c r="H38" s="181">
        <f>G38</f>
        <v>30</v>
      </c>
      <c r="I38" s="188" t="s">
        <v>82</v>
      </c>
      <c r="J38" s="189"/>
    </row>
    <row r="39" spans="1:10" ht="14.1" customHeight="1">
      <c r="A39" s="609"/>
      <c r="B39" s="181">
        <v>2</v>
      </c>
      <c r="C39" s="228">
        <v>85</v>
      </c>
      <c r="D39" s="186" t="s">
        <v>77</v>
      </c>
      <c r="E39" s="187">
        <v>1983</v>
      </c>
      <c r="F39" s="231">
        <v>82.3</v>
      </c>
      <c r="G39" s="185">
        <v>39</v>
      </c>
      <c r="H39" s="181">
        <f>H38+G39</f>
        <v>69</v>
      </c>
      <c r="I39" s="188" t="s">
        <v>78</v>
      </c>
      <c r="J39" s="189"/>
    </row>
    <row r="40" spans="1:10" s="128" customFormat="1" ht="14.1" customHeight="1" thickBot="1">
      <c r="A40" s="609"/>
      <c r="B40" s="181">
        <v>3</v>
      </c>
      <c r="C40" s="228">
        <v>85</v>
      </c>
      <c r="D40" s="191" t="s">
        <v>79</v>
      </c>
      <c r="E40" s="108">
        <v>1993</v>
      </c>
      <c r="F40" s="232">
        <v>80.05</v>
      </c>
      <c r="G40" s="192">
        <v>39</v>
      </c>
      <c r="H40" s="181">
        <f t="shared" ref="H40:H41" si="4">H39+G40</f>
        <v>108</v>
      </c>
      <c r="I40" s="193" t="s">
        <v>80</v>
      </c>
      <c r="J40" s="194"/>
    </row>
    <row r="41" spans="1:10" s="128" customFormat="1" ht="14.1" customHeight="1" thickBot="1">
      <c r="A41" s="609"/>
      <c r="B41" s="181">
        <v>4</v>
      </c>
      <c r="C41" s="228" t="s">
        <v>135</v>
      </c>
      <c r="D41" s="137" t="s">
        <v>83</v>
      </c>
      <c r="E41" s="52">
        <v>1965</v>
      </c>
      <c r="F41" s="233">
        <v>103.15</v>
      </c>
      <c r="G41" s="192">
        <v>40</v>
      </c>
      <c r="H41" s="181">
        <f t="shared" si="4"/>
        <v>148</v>
      </c>
      <c r="I41" s="193" t="s">
        <v>84</v>
      </c>
      <c r="J41" s="194"/>
    </row>
    <row r="42" spans="1:10" s="128" customFormat="1" ht="15.75" customHeight="1">
      <c r="A42" s="195" t="s">
        <v>136</v>
      </c>
      <c r="B42" s="195"/>
      <c r="C42" s="195"/>
      <c r="D42" s="195"/>
      <c r="E42" s="195"/>
      <c r="F42" s="234">
        <f>SUM(F38:F41)</f>
        <v>344</v>
      </c>
      <c r="H42" s="10"/>
    </row>
    <row r="43" spans="1:10" s="128" customFormat="1" ht="20.25" customHeight="1">
      <c r="A43" s="197" t="s">
        <v>137</v>
      </c>
      <c r="B43" s="197"/>
      <c r="C43" s="197"/>
      <c r="D43" s="197"/>
      <c r="E43" s="195"/>
      <c r="F43" s="235"/>
      <c r="G43" s="195"/>
      <c r="H43" s="198">
        <f>H41</f>
        <v>148</v>
      </c>
      <c r="I43" s="199"/>
    </row>
    <row r="44" spans="1:10" ht="13.5" customHeight="1">
      <c r="A44" s="210"/>
      <c r="B44" s="210"/>
      <c r="C44" s="210"/>
      <c r="D44" s="210"/>
      <c r="E44" s="210"/>
      <c r="F44" s="210"/>
      <c r="G44" s="205"/>
      <c r="H44" s="177"/>
      <c r="I44" s="128"/>
      <c r="J44" s="128"/>
    </row>
    <row r="45" spans="1:10" ht="21.75" customHeight="1"/>
    <row r="46" spans="1:10">
      <c r="A46" s="129" t="s">
        <v>16</v>
      </c>
      <c r="B46" s="129"/>
      <c r="C46" s="129"/>
      <c r="D46" s="5" t="s">
        <v>150</v>
      </c>
      <c r="E46" s="129"/>
      <c r="F46" s="6"/>
      <c r="G46" s="53" t="s">
        <v>142</v>
      </c>
      <c r="I46" s="61" t="s">
        <v>151</v>
      </c>
    </row>
    <row r="47" spans="1:10">
      <c r="A47" s="129"/>
      <c r="B47" s="129"/>
      <c r="C47" s="129"/>
      <c r="D47" s="129"/>
      <c r="E47" s="129"/>
      <c r="G47" s="53"/>
      <c r="I47" s="50"/>
    </row>
    <row r="48" spans="1:10">
      <c r="A48" s="129" t="s">
        <v>17</v>
      </c>
      <c r="B48" s="129"/>
      <c r="C48" s="129"/>
      <c r="D48" s="61" t="s">
        <v>153</v>
      </c>
      <c r="E48" s="129"/>
      <c r="F48" s="129"/>
      <c r="G48" s="53" t="s">
        <v>18</v>
      </c>
      <c r="I48" s="61" t="s">
        <v>152</v>
      </c>
    </row>
  </sheetData>
  <sheetProtection selectLockedCells="1" selectUnlockedCells="1"/>
  <mergeCells count="20">
    <mergeCell ref="A6:C6"/>
    <mergeCell ref="D6:H6"/>
    <mergeCell ref="A7:C7"/>
    <mergeCell ref="D7:H7"/>
    <mergeCell ref="A18:D18"/>
    <mergeCell ref="A9:D9"/>
    <mergeCell ref="A11:A14"/>
    <mergeCell ref="A15:E15"/>
    <mergeCell ref="A16:G16"/>
    <mergeCell ref="A1:J1"/>
    <mergeCell ref="A2:J2"/>
    <mergeCell ref="A3:J3"/>
    <mergeCell ref="A4:J4"/>
    <mergeCell ref="D5:H5"/>
    <mergeCell ref="A29:A32"/>
    <mergeCell ref="A38:A41"/>
    <mergeCell ref="A27:D27"/>
    <mergeCell ref="A24:E24"/>
    <mergeCell ref="A20:A23"/>
    <mergeCell ref="A25:G25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8" tint="-0.249977111117893"/>
    <pageSetUpPr fitToPage="1"/>
  </sheetPr>
  <dimension ref="A1:AG51"/>
  <sheetViews>
    <sheetView view="pageBreakPreview" topLeftCell="A25" zoomScale="110" zoomScaleNormal="55" zoomScaleSheetLayoutView="110" workbookViewId="0">
      <selection activeCell="I41" sqref="I41"/>
    </sheetView>
  </sheetViews>
  <sheetFormatPr defaultColWidth="2.28515625" defaultRowHeight="12.75"/>
  <cols>
    <col min="1" max="1" width="6.85546875" customWidth="1"/>
    <col min="2" max="2" width="26.140625" customWidth="1"/>
    <col min="3" max="5" width="4.7109375" style="12" customWidth="1"/>
    <col min="6" max="6" width="4.7109375" customWidth="1"/>
    <col min="7" max="7" width="4.7109375" style="12" customWidth="1"/>
    <col min="8" max="8" width="4.7109375" customWidth="1"/>
    <col min="9" max="9" width="4.7109375" style="12" customWidth="1"/>
    <col min="10" max="10" width="4.7109375" customWidth="1"/>
    <col min="11" max="11" width="4.7109375" style="12" customWidth="1"/>
    <col min="12" max="12" width="4.7109375" customWidth="1"/>
    <col min="13" max="13" width="4.7109375" style="12" customWidth="1"/>
    <col min="14" max="14" width="4.7109375" customWidth="1"/>
    <col min="15" max="15" width="4.7109375" style="12" customWidth="1"/>
    <col min="16" max="16" width="4.7109375" customWidth="1"/>
    <col min="17" max="19" width="4.7109375" style="12" customWidth="1"/>
    <col min="20" max="20" width="4.7109375" customWidth="1"/>
    <col min="21" max="21" width="4.7109375" style="12" customWidth="1"/>
    <col min="22" max="24" width="4.7109375" customWidth="1"/>
    <col min="25" max="25" width="4.7109375" style="12" customWidth="1"/>
    <col min="26" max="27" width="4.7109375" customWidth="1"/>
    <col min="28" max="28" width="4.7109375" style="12" customWidth="1"/>
    <col min="29" max="29" width="4.7109375" customWidth="1"/>
    <col min="30" max="30" width="4.7109375" style="12" customWidth="1"/>
    <col min="31" max="31" width="4.7109375" customWidth="1"/>
    <col min="32" max="32" width="9.140625" style="447" customWidth="1"/>
    <col min="33" max="228" width="9.140625" customWidth="1"/>
    <col min="229" max="229" width="5.5703125" customWidth="1"/>
    <col min="230" max="230" width="26.140625" customWidth="1"/>
    <col min="231" max="231" width="3.140625" customWidth="1"/>
    <col min="232" max="232" width="1.5703125" customWidth="1"/>
    <col min="233" max="233" width="0" hidden="1" customWidth="1"/>
    <col min="234" max="234" width="3.140625" customWidth="1"/>
    <col min="235" max="235" width="2.28515625" customWidth="1"/>
    <col min="236" max="236" width="0.7109375" customWidth="1"/>
    <col min="237" max="237" width="3.5703125" customWidth="1"/>
    <col min="238" max="238" width="1.140625" customWidth="1"/>
    <col min="239" max="239" width="3.140625" customWidth="1"/>
    <col min="240" max="240" width="2.85546875" customWidth="1"/>
    <col min="241" max="242" width="2.28515625" customWidth="1"/>
    <col min="243" max="243" width="2.7109375" customWidth="1"/>
  </cols>
  <sheetData>
    <row r="1" spans="1:33" s="128" customFormat="1">
      <c r="A1" s="634" t="s">
        <v>39</v>
      </c>
      <c r="B1" s="634"/>
      <c r="C1" s="634"/>
      <c r="D1" s="634"/>
      <c r="E1" s="634"/>
      <c r="F1" s="634"/>
      <c r="G1" s="634"/>
      <c r="H1" s="634"/>
      <c r="I1" s="634"/>
      <c r="J1" s="634"/>
      <c r="K1" s="634"/>
      <c r="L1" s="634"/>
      <c r="M1" s="634"/>
      <c r="N1" s="634"/>
      <c r="O1" s="634"/>
      <c r="P1" s="634"/>
      <c r="Q1" s="634"/>
      <c r="R1" s="634"/>
      <c r="S1" s="634"/>
      <c r="T1" s="634"/>
      <c r="U1" s="634"/>
      <c r="V1" s="634"/>
      <c r="W1" s="634"/>
      <c r="X1" s="634"/>
      <c r="Y1" s="634"/>
      <c r="Z1" s="634"/>
      <c r="AA1" s="634"/>
      <c r="AB1" s="634"/>
      <c r="AC1" s="634"/>
      <c r="AD1" s="634"/>
      <c r="AE1" s="634"/>
      <c r="AF1" s="634"/>
    </row>
    <row r="2" spans="1:33" s="128" customFormat="1">
      <c r="A2" s="631" t="s">
        <v>170</v>
      </c>
      <c r="B2" s="631"/>
      <c r="C2" s="631"/>
      <c r="D2" s="631"/>
      <c r="E2" s="631"/>
      <c r="F2" s="631"/>
      <c r="G2" s="631"/>
      <c r="H2" s="631"/>
      <c r="I2" s="631"/>
      <c r="J2" s="631"/>
      <c r="K2" s="631"/>
      <c r="L2" s="631"/>
      <c r="M2" s="631"/>
      <c r="N2" s="631"/>
      <c r="O2" s="631"/>
      <c r="P2" s="631"/>
      <c r="Q2" s="631"/>
      <c r="R2" s="631"/>
      <c r="S2" s="631"/>
      <c r="T2" s="631"/>
      <c r="U2" s="631"/>
      <c r="V2" s="631"/>
      <c r="W2" s="631"/>
      <c r="X2" s="631"/>
      <c r="Y2" s="631"/>
      <c r="Z2" s="631"/>
      <c r="AA2" s="631"/>
      <c r="AB2" s="631"/>
      <c r="AC2" s="631"/>
      <c r="AD2" s="631"/>
      <c r="AE2" s="631"/>
      <c r="AF2" s="631"/>
    </row>
    <row r="3" spans="1:33" s="128" customFormat="1" ht="12.75" customHeight="1">
      <c r="A3" s="634" t="s">
        <v>158</v>
      </c>
      <c r="B3" s="634"/>
      <c r="C3" s="634"/>
      <c r="D3" s="634"/>
      <c r="E3" s="634"/>
      <c r="F3" s="634"/>
      <c r="G3" s="634"/>
      <c r="H3" s="634"/>
      <c r="I3" s="634"/>
      <c r="J3" s="634"/>
      <c r="K3" s="634"/>
      <c r="L3" s="634"/>
      <c r="M3" s="634"/>
      <c r="N3" s="634"/>
      <c r="O3" s="634"/>
      <c r="P3" s="634"/>
      <c r="Q3" s="634"/>
      <c r="R3" s="634"/>
      <c r="S3" s="634"/>
      <c r="T3" s="634"/>
      <c r="U3" s="634"/>
      <c r="V3" s="634"/>
      <c r="W3" s="634"/>
      <c r="X3" s="634"/>
      <c r="Y3" s="634"/>
      <c r="Z3" s="634"/>
      <c r="AA3" s="634"/>
      <c r="AB3" s="634"/>
      <c r="AC3" s="634"/>
      <c r="AD3" s="634"/>
      <c r="AE3" s="634"/>
      <c r="AF3" s="634"/>
    </row>
    <row r="4" spans="1:33" s="128" customFormat="1">
      <c r="A4" s="634" t="s">
        <v>169</v>
      </c>
      <c r="B4" s="634"/>
      <c r="C4" s="634"/>
      <c r="D4" s="634"/>
      <c r="E4" s="634"/>
      <c r="F4" s="634"/>
      <c r="G4" s="634"/>
      <c r="H4" s="634"/>
      <c r="I4" s="634"/>
      <c r="J4" s="634"/>
      <c r="K4" s="634"/>
      <c r="L4" s="634"/>
      <c r="M4" s="634"/>
      <c r="N4" s="634"/>
      <c r="O4" s="634"/>
      <c r="P4" s="634"/>
      <c r="Q4" s="634"/>
      <c r="R4" s="634"/>
      <c r="S4" s="634"/>
      <c r="T4" s="634"/>
      <c r="U4" s="634"/>
      <c r="V4" s="634"/>
      <c r="W4" s="634"/>
      <c r="X4" s="634"/>
      <c r="Y4" s="634"/>
      <c r="Z4" s="634"/>
      <c r="AA4" s="634"/>
      <c r="AB4" s="634"/>
      <c r="AC4" s="634"/>
      <c r="AD4" s="634"/>
      <c r="AE4" s="634"/>
      <c r="AF4" s="634"/>
    </row>
    <row r="5" spans="1:33" s="128" customFormat="1">
      <c r="A5" s="617"/>
      <c r="B5" s="617"/>
      <c r="C5" s="617"/>
      <c r="D5" s="617"/>
      <c r="E5" s="617"/>
      <c r="F5" s="617"/>
      <c r="G5" s="617"/>
      <c r="H5" s="617"/>
      <c r="I5" s="617"/>
      <c r="J5" s="617"/>
      <c r="K5" s="617"/>
      <c r="L5" s="617"/>
      <c r="M5" s="617"/>
      <c r="N5" s="617"/>
      <c r="O5" s="11"/>
      <c r="P5" s="129"/>
      <c r="Q5" s="11"/>
      <c r="R5" s="11"/>
      <c r="S5" s="11"/>
      <c r="T5" s="129"/>
      <c r="U5" s="11"/>
      <c r="V5" s="129"/>
      <c r="W5" s="129"/>
      <c r="X5" s="129"/>
      <c r="Y5" s="11"/>
      <c r="Z5" s="129"/>
      <c r="AA5" s="129"/>
      <c r="AB5" s="11"/>
      <c r="AC5" s="129"/>
      <c r="AD5" s="11"/>
      <c r="AE5" s="129"/>
      <c r="AF5" s="1"/>
    </row>
    <row r="6" spans="1:33" s="128" customFormat="1" ht="18" customHeight="1">
      <c r="A6" s="448"/>
      <c r="B6" s="448"/>
      <c r="C6" s="448"/>
      <c r="D6" s="474"/>
      <c r="E6" s="314"/>
      <c r="F6" s="567" t="s">
        <v>147</v>
      </c>
      <c r="G6" s="567"/>
      <c r="H6" s="567"/>
      <c r="I6" s="567"/>
      <c r="J6" s="567"/>
      <c r="K6" s="567"/>
      <c r="L6" s="567"/>
      <c r="M6" s="567"/>
      <c r="N6" s="567"/>
      <c r="O6" s="567"/>
      <c r="P6" s="567"/>
      <c r="Q6" s="567"/>
      <c r="R6" s="567"/>
      <c r="S6" s="567"/>
      <c r="T6" s="567"/>
      <c r="U6" s="567"/>
      <c r="V6" s="567"/>
      <c r="W6" s="567"/>
      <c r="X6" s="315"/>
      <c r="Y6" s="316"/>
      <c r="Z6" s="315"/>
      <c r="AA6" s="315"/>
      <c r="AB6" s="316"/>
      <c r="AC6" s="129"/>
      <c r="AD6" s="11"/>
      <c r="AE6" s="129"/>
      <c r="AF6" s="1"/>
    </row>
    <row r="7" spans="1:33" s="128" customFormat="1" ht="15.75">
      <c r="A7" s="577" t="s">
        <v>160</v>
      </c>
      <c r="B7" s="577"/>
      <c r="C7" s="577"/>
      <c r="D7" s="471"/>
      <c r="E7" s="317"/>
      <c r="F7" s="567" t="s">
        <v>526</v>
      </c>
      <c r="G7" s="567"/>
      <c r="H7" s="567"/>
      <c r="I7" s="567"/>
      <c r="J7" s="567"/>
      <c r="K7" s="567"/>
      <c r="L7" s="567"/>
      <c r="M7" s="567"/>
      <c r="N7" s="567"/>
      <c r="O7" s="567"/>
      <c r="P7" s="567"/>
      <c r="Q7" s="567"/>
      <c r="R7" s="567"/>
      <c r="S7" s="567"/>
      <c r="T7" s="567"/>
      <c r="U7" s="567"/>
      <c r="V7" s="567"/>
      <c r="W7" s="567"/>
      <c r="X7" s="315"/>
      <c r="Y7" s="316"/>
      <c r="Z7" s="315"/>
      <c r="AA7" s="315"/>
      <c r="AB7" s="316"/>
      <c r="AC7" s="129"/>
      <c r="AD7" s="11"/>
      <c r="AE7" s="129"/>
      <c r="AF7" s="1"/>
    </row>
    <row r="8" spans="1:33" s="128" customFormat="1" ht="15.75">
      <c r="A8" s="577" t="s">
        <v>159</v>
      </c>
      <c r="B8" s="577"/>
      <c r="C8" s="577"/>
      <c r="D8" s="471"/>
      <c r="E8" s="317"/>
      <c r="F8" s="620" t="s">
        <v>174</v>
      </c>
      <c r="G8" s="620"/>
      <c r="H8" s="620"/>
      <c r="I8" s="620"/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315"/>
      <c r="Y8" s="316"/>
      <c r="Z8" s="315"/>
      <c r="AA8" s="315"/>
      <c r="AB8" s="316"/>
      <c r="AC8" s="129"/>
      <c r="AD8" s="11"/>
      <c r="AE8" s="129"/>
      <c r="AF8" s="1"/>
    </row>
    <row r="9" spans="1:33" s="128" customFormat="1" ht="13.9" customHeight="1" thickBot="1">
      <c r="E9" s="618"/>
      <c r="F9" s="618"/>
      <c r="G9" s="618"/>
      <c r="H9" s="618"/>
      <c r="I9" s="618"/>
      <c r="J9" s="618"/>
      <c r="K9" s="618"/>
      <c r="L9" s="618"/>
      <c r="M9" s="629"/>
      <c r="N9" s="629"/>
      <c r="O9" s="64"/>
      <c r="P9" s="64"/>
      <c r="Q9" s="64"/>
      <c r="R9" s="64"/>
      <c r="S9" s="64"/>
      <c r="T9" s="64"/>
      <c r="U9" s="33"/>
      <c r="V9" s="33"/>
      <c r="W9" s="33"/>
      <c r="X9" s="48"/>
      <c r="Y9" s="48"/>
      <c r="Z9" s="447"/>
      <c r="AA9" s="473"/>
      <c r="AB9" s="447"/>
      <c r="AC9" s="447"/>
      <c r="AD9" s="11"/>
      <c r="AE9" s="129"/>
      <c r="AF9" s="1"/>
    </row>
    <row r="10" spans="1:33" s="128" customFormat="1" ht="33" customHeight="1" thickBot="1">
      <c r="A10" s="647" t="s">
        <v>6</v>
      </c>
      <c r="B10" s="649" t="s">
        <v>24</v>
      </c>
      <c r="C10" s="651" t="s">
        <v>35</v>
      </c>
      <c r="D10" s="652"/>
      <c r="E10" s="652"/>
      <c r="F10" s="653"/>
      <c r="G10" s="654" t="s">
        <v>36</v>
      </c>
      <c r="H10" s="652"/>
      <c r="I10" s="652"/>
      <c r="J10" s="655"/>
      <c r="K10" s="635" t="s">
        <v>37</v>
      </c>
      <c r="L10" s="636"/>
      <c r="M10" s="636"/>
      <c r="N10" s="636"/>
      <c r="O10" s="637"/>
      <c r="P10" s="637"/>
      <c r="Q10" s="637"/>
      <c r="R10" s="637"/>
      <c r="S10" s="638"/>
      <c r="T10" s="638"/>
      <c r="U10" s="635" t="s">
        <v>38</v>
      </c>
      <c r="V10" s="636"/>
      <c r="W10" s="636"/>
      <c r="X10" s="636"/>
      <c r="Y10" s="637"/>
      <c r="Z10" s="637"/>
      <c r="AA10" s="637"/>
      <c r="AB10" s="637"/>
      <c r="AC10" s="637"/>
      <c r="AD10" s="638"/>
      <c r="AE10" s="638"/>
      <c r="AF10" s="644" t="s">
        <v>23</v>
      </c>
    </row>
    <row r="11" spans="1:33" ht="18" customHeight="1" thickBot="1">
      <c r="A11" s="648"/>
      <c r="B11" s="650"/>
      <c r="C11" s="639">
        <v>63</v>
      </c>
      <c r="D11" s="640"/>
      <c r="E11" s="642" t="s">
        <v>32</v>
      </c>
      <c r="F11" s="640"/>
      <c r="G11" s="641">
        <v>63</v>
      </c>
      <c r="H11" s="646"/>
      <c r="I11" s="642" t="s">
        <v>32</v>
      </c>
      <c r="J11" s="640"/>
      <c r="K11" s="639">
        <v>63</v>
      </c>
      <c r="L11" s="640"/>
      <c r="M11" s="641">
        <v>68</v>
      </c>
      <c r="N11" s="640"/>
      <c r="O11" s="641">
        <v>73</v>
      </c>
      <c r="P11" s="640"/>
      <c r="Q11" s="642">
        <v>85</v>
      </c>
      <c r="R11" s="640"/>
      <c r="S11" s="642" t="s">
        <v>33</v>
      </c>
      <c r="T11" s="640"/>
      <c r="U11" s="639">
        <v>63</v>
      </c>
      <c r="V11" s="640"/>
      <c r="W11" s="641">
        <v>68</v>
      </c>
      <c r="X11" s="640"/>
      <c r="Y11" s="641">
        <v>73</v>
      </c>
      <c r="Z11" s="640"/>
      <c r="AA11" s="640"/>
      <c r="AB11" s="642">
        <v>85</v>
      </c>
      <c r="AC11" s="640"/>
      <c r="AD11" s="642" t="s">
        <v>33</v>
      </c>
      <c r="AE11" s="640"/>
      <c r="AF11" s="645"/>
      <c r="AG11" s="128"/>
    </row>
    <row r="12" spans="1:33" s="50" customFormat="1">
      <c r="A12" s="65">
        <f t="shared" ref="A12:A41" si="0">_xlfn.RANK.EQ(AF12,AF$12:AF$41)</f>
        <v>1</v>
      </c>
      <c r="B12" s="36" t="s">
        <v>185</v>
      </c>
      <c r="C12" s="66">
        <v>18</v>
      </c>
      <c r="D12" s="67">
        <v>16</v>
      </c>
      <c r="E12" s="68"/>
      <c r="F12" s="67"/>
      <c r="G12" s="68">
        <v>20</v>
      </c>
      <c r="H12" s="69">
        <v>18</v>
      </c>
      <c r="I12" s="68"/>
      <c r="J12" s="70"/>
      <c r="K12" s="66">
        <v>14</v>
      </c>
      <c r="L12" s="67"/>
      <c r="M12" s="68">
        <v>16</v>
      </c>
      <c r="N12" s="67">
        <v>13</v>
      </c>
      <c r="O12" s="68">
        <v>15</v>
      </c>
      <c r="P12" s="67"/>
      <c r="Q12" s="68">
        <v>16</v>
      </c>
      <c r="R12" s="67"/>
      <c r="S12" s="68"/>
      <c r="T12" s="67"/>
      <c r="U12" s="66">
        <v>20</v>
      </c>
      <c r="V12" s="67"/>
      <c r="W12" s="68">
        <v>16</v>
      </c>
      <c r="X12" s="67"/>
      <c r="Y12" s="68">
        <v>18</v>
      </c>
      <c r="Z12" s="67">
        <v>12</v>
      </c>
      <c r="AA12" s="67"/>
      <c r="AB12" s="68"/>
      <c r="AC12" s="67"/>
      <c r="AD12" s="68">
        <v>20</v>
      </c>
      <c r="AE12" s="67"/>
      <c r="AF12" s="483">
        <f t="shared" ref="AF12:AF41" si="1">SUM(C12:AE12)</f>
        <v>232</v>
      </c>
      <c r="AG12" s="128"/>
    </row>
    <row r="13" spans="1:33" s="50" customFormat="1">
      <c r="A13" s="65">
        <f t="shared" si="0"/>
        <v>2</v>
      </c>
      <c r="B13" s="36" t="s">
        <v>184</v>
      </c>
      <c r="C13" s="66">
        <v>14</v>
      </c>
      <c r="D13" s="67"/>
      <c r="E13" s="68">
        <v>14</v>
      </c>
      <c r="F13" s="67"/>
      <c r="G13" s="68"/>
      <c r="H13" s="69"/>
      <c r="I13" s="68">
        <v>15</v>
      </c>
      <c r="J13" s="70">
        <v>10</v>
      </c>
      <c r="K13" s="66">
        <v>18</v>
      </c>
      <c r="L13" s="67"/>
      <c r="M13" s="68">
        <v>18</v>
      </c>
      <c r="N13" s="67"/>
      <c r="O13" s="68">
        <v>18</v>
      </c>
      <c r="P13" s="67"/>
      <c r="Q13" s="68">
        <v>14</v>
      </c>
      <c r="R13" s="67"/>
      <c r="S13" s="68"/>
      <c r="T13" s="67"/>
      <c r="U13" s="66">
        <v>18</v>
      </c>
      <c r="V13" s="67"/>
      <c r="W13" s="68">
        <v>20</v>
      </c>
      <c r="X13" s="67"/>
      <c r="Y13" s="68">
        <v>20</v>
      </c>
      <c r="Z13" s="67">
        <v>13</v>
      </c>
      <c r="AA13" s="67"/>
      <c r="AB13" s="68">
        <v>16</v>
      </c>
      <c r="AC13" s="67"/>
      <c r="AD13" s="68"/>
      <c r="AE13" s="67"/>
      <c r="AF13" s="483">
        <f t="shared" si="1"/>
        <v>208</v>
      </c>
      <c r="AG13" s="128"/>
    </row>
    <row r="14" spans="1:33" s="50" customFormat="1">
      <c r="A14" s="65">
        <f t="shared" si="0"/>
        <v>3</v>
      </c>
      <c r="B14" s="36" t="s">
        <v>308</v>
      </c>
      <c r="C14" s="66">
        <v>20</v>
      </c>
      <c r="D14" s="67"/>
      <c r="E14" s="68">
        <v>20</v>
      </c>
      <c r="F14" s="67"/>
      <c r="G14" s="68"/>
      <c r="H14" s="69"/>
      <c r="I14" s="68">
        <v>20</v>
      </c>
      <c r="J14" s="70"/>
      <c r="K14" s="66"/>
      <c r="L14" s="67"/>
      <c r="M14" s="68">
        <v>14</v>
      </c>
      <c r="N14" s="67"/>
      <c r="O14" s="68">
        <v>8</v>
      </c>
      <c r="P14" s="67"/>
      <c r="Q14" s="68">
        <v>13</v>
      </c>
      <c r="R14" s="67">
        <v>12</v>
      </c>
      <c r="S14" s="68">
        <v>12</v>
      </c>
      <c r="T14" s="67"/>
      <c r="U14" s="66"/>
      <c r="V14" s="67"/>
      <c r="W14" s="68">
        <v>15</v>
      </c>
      <c r="X14" s="67"/>
      <c r="Y14" s="68">
        <v>16</v>
      </c>
      <c r="Z14" s="67"/>
      <c r="AA14" s="67"/>
      <c r="AB14" s="68">
        <v>8</v>
      </c>
      <c r="AC14" s="67">
        <v>7</v>
      </c>
      <c r="AD14" s="68">
        <v>15</v>
      </c>
      <c r="AE14" s="67"/>
      <c r="AF14" s="483">
        <f t="shared" si="1"/>
        <v>180</v>
      </c>
      <c r="AG14" s="128"/>
    </row>
    <row r="15" spans="1:33" s="50" customFormat="1">
      <c r="A15" s="65">
        <f t="shared" si="0"/>
        <v>4</v>
      </c>
      <c r="B15" s="36" t="s">
        <v>46</v>
      </c>
      <c r="C15" s="66">
        <v>13</v>
      </c>
      <c r="D15" s="67">
        <v>7</v>
      </c>
      <c r="E15" s="68"/>
      <c r="F15" s="67"/>
      <c r="G15" s="68">
        <v>15</v>
      </c>
      <c r="H15" s="69"/>
      <c r="I15" s="68"/>
      <c r="J15" s="70"/>
      <c r="K15" s="66"/>
      <c r="L15" s="67"/>
      <c r="M15" s="68"/>
      <c r="N15" s="67"/>
      <c r="O15" s="68">
        <v>20</v>
      </c>
      <c r="P15" s="67"/>
      <c r="Q15" s="68">
        <v>15</v>
      </c>
      <c r="R15" s="67"/>
      <c r="S15" s="68">
        <v>14</v>
      </c>
      <c r="T15" s="67"/>
      <c r="U15" s="66">
        <v>16</v>
      </c>
      <c r="V15" s="67">
        <v>9</v>
      </c>
      <c r="W15" s="68"/>
      <c r="X15" s="67"/>
      <c r="Y15" s="68">
        <v>14</v>
      </c>
      <c r="Z15" s="67"/>
      <c r="AA15" s="67"/>
      <c r="AB15" s="68">
        <v>20</v>
      </c>
      <c r="AC15" s="67"/>
      <c r="AD15" s="68"/>
      <c r="AE15" s="67"/>
      <c r="AF15" s="483">
        <f t="shared" si="1"/>
        <v>143</v>
      </c>
      <c r="AG15" s="128"/>
    </row>
    <row r="16" spans="1:33" s="50" customFormat="1">
      <c r="A16" s="65">
        <f t="shared" si="0"/>
        <v>5</v>
      </c>
      <c r="B16" s="36" t="s">
        <v>187</v>
      </c>
      <c r="C16" s="66">
        <v>6</v>
      </c>
      <c r="D16" s="67"/>
      <c r="E16" s="68">
        <v>13</v>
      </c>
      <c r="F16" s="67"/>
      <c r="G16" s="68"/>
      <c r="H16" s="69"/>
      <c r="I16" s="68"/>
      <c r="J16" s="70"/>
      <c r="K16" s="66">
        <v>12</v>
      </c>
      <c r="L16" s="67"/>
      <c r="M16" s="68"/>
      <c r="N16" s="67"/>
      <c r="O16" s="68">
        <v>14</v>
      </c>
      <c r="P16" s="67">
        <v>12</v>
      </c>
      <c r="Q16" s="68"/>
      <c r="R16" s="67"/>
      <c r="S16" s="68">
        <v>18</v>
      </c>
      <c r="T16" s="67">
        <v>15</v>
      </c>
      <c r="U16" s="66">
        <v>8</v>
      </c>
      <c r="V16" s="67"/>
      <c r="W16" s="68">
        <v>14</v>
      </c>
      <c r="X16" s="67"/>
      <c r="Y16" s="68"/>
      <c r="Z16" s="67"/>
      <c r="AA16" s="67"/>
      <c r="AB16" s="68">
        <v>11</v>
      </c>
      <c r="AC16" s="67"/>
      <c r="AD16" s="68">
        <v>16</v>
      </c>
      <c r="AE16" s="67"/>
      <c r="AF16" s="483">
        <f t="shared" si="1"/>
        <v>139</v>
      </c>
      <c r="AG16" s="128"/>
    </row>
    <row r="17" spans="1:33" s="50" customFormat="1">
      <c r="A17" s="65">
        <f t="shared" si="0"/>
        <v>6</v>
      </c>
      <c r="B17" s="246" t="s">
        <v>49</v>
      </c>
      <c r="C17" s="66">
        <v>15</v>
      </c>
      <c r="D17" s="67"/>
      <c r="E17" s="68">
        <v>18</v>
      </c>
      <c r="F17" s="67"/>
      <c r="G17" s="68">
        <v>16</v>
      </c>
      <c r="H17" s="69"/>
      <c r="I17" s="68"/>
      <c r="J17" s="70"/>
      <c r="K17" s="66">
        <v>13</v>
      </c>
      <c r="L17" s="67"/>
      <c r="M17" s="68">
        <v>20</v>
      </c>
      <c r="N17" s="67"/>
      <c r="O17" s="68"/>
      <c r="P17" s="67"/>
      <c r="Q17" s="68"/>
      <c r="R17" s="67"/>
      <c r="S17" s="68"/>
      <c r="T17" s="67"/>
      <c r="U17" s="66"/>
      <c r="V17" s="67"/>
      <c r="W17" s="68"/>
      <c r="X17" s="67"/>
      <c r="Y17" s="68"/>
      <c r="Z17" s="67"/>
      <c r="AA17" s="67"/>
      <c r="AB17" s="68"/>
      <c r="AC17" s="67"/>
      <c r="AD17" s="68"/>
      <c r="AE17" s="67"/>
      <c r="AF17" s="483">
        <f t="shared" si="1"/>
        <v>82</v>
      </c>
      <c r="AG17" s="128"/>
    </row>
    <row r="18" spans="1:33" s="50" customFormat="1">
      <c r="A18" s="65">
        <f t="shared" si="0"/>
        <v>7</v>
      </c>
      <c r="B18" s="246" t="s">
        <v>171</v>
      </c>
      <c r="C18" s="66"/>
      <c r="D18" s="67"/>
      <c r="E18" s="68">
        <v>9</v>
      </c>
      <c r="F18" s="67"/>
      <c r="G18" s="68"/>
      <c r="H18" s="69"/>
      <c r="I18" s="68">
        <v>11</v>
      </c>
      <c r="J18" s="70"/>
      <c r="K18" s="66"/>
      <c r="L18" s="67"/>
      <c r="M18" s="68"/>
      <c r="N18" s="67"/>
      <c r="O18" s="68">
        <v>11</v>
      </c>
      <c r="P18" s="67"/>
      <c r="Q18" s="68">
        <v>9</v>
      </c>
      <c r="R18" s="67"/>
      <c r="S18" s="68"/>
      <c r="T18" s="67"/>
      <c r="U18" s="66"/>
      <c r="V18" s="67"/>
      <c r="W18" s="68">
        <v>13</v>
      </c>
      <c r="X18" s="67"/>
      <c r="Y18" s="68">
        <v>5</v>
      </c>
      <c r="Z18" s="67">
        <v>4</v>
      </c>
      <c r="AA18" s="67"/>
      <c r="AB18" s="68">
        <v>10</v>
      </c>
      <c r="AC18" s="67"/>
      <c r="AD18" s="68"/>
      <c r="AE18" s="67"/>
      <c r="AF18" s="483">
        <f t="shared" si="1"/>
        <v>72</v>
      </c>
      <c r="AG18" s="128"/>
    </row>
    <row r="19" spans="1:33" s="50" customFormat="1">
      <c r="A19" s="65">
        <f t="shared" si="0"/>
        <v>8</v>
      </c>
      <c r="B19" s="246" t="s">
        <v>192</v>
      </c>
      <c r="C19" s="66"/>
      <c r="D19" s="67"/>
      <c r="E19" s="68"/>
      <c r="F19" s="67"/>
      <c r="G19" s="68"/>
      <c r="H19" s="69"/>
      <c r="I19" s="68"/>
      <c r="J19" s="70"/>
      <c r="K19" s="66">
        <v>16</v>
      </c>
      <c r="L19" s="67"/>
      <c r="M19" s="68">
        <v>9</v>
      </c>
      <c r="N19" s="67"/>
      <c r="O19" s="68"/>
      <c r="P19" s="67"/>
      <c r="Q19" s="68">
        <v>10</v>
      </c>
      <c r="R19" s="67"/>
      <c r="S19" s="68"/>
      <c r="T19" s="67"/>
      <c r="U19" s="66"/>
      <c r="V19" s="67"/>
      <c r="W19" s="68"/>
      <c r="X19" s="67"/>
      <c r="Y19" s="68">
        <v>11</v>
      </c>
      <c r="Z19" s="67">
        <v>7</v>
      </c>
      <c r="AA19" s="69">
        <v>6</v>
      </c>
      <c r="AB19" s="68"/>
      <c r="AC19" s="67"/>
      <c r="AD19" s="68"/>
      <c r="AE19" s="67"/>
      <c r="AF19" s="483">
        <f t="shared" si="1"/>
        <v>59</v>
      </c>
      <c r="AG19" s="128"/>
    </row>
    <row r="20" spans="1:33" s="50" customFormat="1">
      <c r="A20" s="65">
        <f t="shared" si="0"/>
        <v>9</v>
      </c>
      <c r="B20" s="246" t="s">
        <v>214</v>
      </c>
      <c r="C20" s="66"/>
      <c r="D20" s="67"/>
      <c r="E20" s="68"/>
      <c r="F20" s="67"/>
      <c r="G20" s="68"/>
      <c r="H20" s="69"/>
      <c r="I20" s="68"/>
      <c r="J20" s="70"/>
      <c r="K20" s="66"/>
      <c r="L20" s="67"/>
      <c r="M20" s="68"/>
      <c r="N20" s="67"/>
      <c r="O20" s="68">
        <v>13</v>
      </c>
      <c r="P20" s="67"/>
      <c r="Q20" s="68">
        <v>18</v>
      </c>
      <c r="R20" s="67"/>
      <c r="S20" s="68">
        <v>16</v>
      </c>
      <c r="T20" s="67"/>
      <c r="U20" s="66">
        <v>6</v>
      </c>
      <c r="V20" s="67"/>
      <c r="W20" s="68"/>
      <c r="X20" s="67"/>
      <c r="Y20" s="68"/>
      <c r="Z20" s="67"/>
      <c r="AA20" s="67"/>
      <c r="AB20" s="68"/>
      <c r="AC20" s="67"/>
      <c r="AD20" s="68"/>
      <c r="AE20" s="67"/>
      <c r="AF20" s="483">
        <f t="shared" si="1"/>
        <v>53</v>
      </c>
      <c r="AG20" s="128"/>
    </row>
    <row r="21" spans="1:33" s="50" customFormat="1">
      <c r="A21" s="65">
        <v>10</v>
      </c>
      <c r="B21" s="246" t="s">
        <v>189</v>
      </c>
      <c r="C21" s="66">
        <v>12</v>
      </c>
      <c r="D21" s="67"/>
      <c r="E21" s="68">
        <v>16</v>
      </c>
      <c r="F21" s="67"/>
      <c r="G21" s="68"/>
      <c r="H21" s="69"/>
      <c r="I21" s="68"/>
      <c r="J21" s="70"/>
      <c r="K21" s="66">
        <v>11</v>
      </c>
      <c r="L21" s="67"/>
      <c r="M21" s="68"/>
      <c r="N21" s="67"/>
      <c r="O21" s="68"/>
      <c r="P21" s="67"/>
      <c r="Q21" s="68"/>
      <c r="R21" s="67"/>
      <c r="S21" s="68"/>
      <c r="T21" s="67"/>
      <c r="U21" s="66"/>
      <c r="V21" s="67"/>
      <c r="W21" s="68"/>
      <c r="X21" s="67"/>
      <c r="Y21" s="68"/>
      <c r="Z21" s="67"/>
      <c r="AA21" s="67"/>
      <c r="AB21" s="68">
        <v>14</v>
      </c>
      <c r="AC21" s="67"/>
      <c r="AD21" s="68"/>
      <c r="AE21" s="67"/>
      <c r="AF21" s="483">
        <f t="shared" si="1"/>
        <v>53</v>
      </c>
      <c r="AG21" s="128"/>
    </row>
    <row r="22" spans="1:33" s="50" customFormat="1">
      <c r="A22" s="65">
        <f t="shared" si="0"/>
        <v>11</v>
      </c>
      <c r="B22" s="246" t="s">
        <v>317</v>
      </c>
      <c r="C22" s="66"/>
      <c r="D22" s="67"/>
      <c r="E22" s="68"/>
      <c r="F22" s="67"/>
      <c r="G22" s="68"/>
      <c r="H22" s="69"/>
      <c r="I22" s="68"/>
      <c r="J22" s="70"/>
      <c r="K22" s="66"/>
      <c r="L22" s="67"/>
      <c r="M22" s="68"/>
      <c r="N22" s="67"/>
      <c r="O22" s="68">
        <v>16</v>
      </c>
      <c r="P22" s="67"/>
      <c r="Q22" s="68">
        <v>20</v>
      </c>
      <c r="R22" s="67"/>
      <c r="S22" s="68"/>
      <c r="T22" s="67"/>
      <c r="U22" s="66">
        <v>13</v>
      </c>
      <c r="V22" s="67"/>
      <c r="W22" s="68"/>
      <c r="X22" s="67"/>
      <c r="Y22" s="68"/>
      <c r="Z22" s="67"/>
      <c r="AA22" s="67"/>
      <c r="AB22" s="68"/>
      <c r="AC22" s="67"/>
      <c r="AD22" s="68"/>
      <c r="AE22" s="67"/>
      <c r="AF22" s="483">
        <f t="shared" si="1"/>
        <v>49</v>
      </c>
      <c r="AG22" s="128"/>
    </row>
    <row r="23" spans="1:33" s="50" customFormat="1">
      <c r="A23" s="65">
        <f t="shared" si="0"/>
        <v>12</v>
      </c>
      <c r="B23" s="223" t="s">
        <v>181</v>
      </c>
      <c r="C23" s="66"/>
      <c r="D23" s="67"/>
      <c r="E23" s="68"/>
      <c r="F23" s="67"/>
      <c r="G23" s="68"/>
      <c r="H23" s="69"/>
      <c r="I23" s="68"/>
      <c r="J23" s="70"/>
      <c r="K23" s="66">
        <v>20</v>
      </c>
      <c r="L23" s="67"/>
      <c r="M23" s="68">
        <v>15</v>
      </c>
      <c r="N23" s="67">
        <v>12</v>
      </c>
      <c r="O23" s="68"/>
      <c r="P23" s="67"/>
      <c r="Q23" s="68"/>
      <c r="R23" s="67"/>
      <c r="S23" s="68"/>
      <c r="T23" s="67"/>
      <c r="U23" s="66"/>
      <c r="V23" s="67"/>
      <c r="W23" s="68"/>
      <c r="X23" s="67"/>
      <c r="Y23" s="68"/>
      <c r="Z23" s="67"/>
      <c r="AA23" s="67"/>
      <c r="AB23" s="68"/>
      <c r="AC23" s="67"/>
      <c r="AD23" s="68"/>
      <c r="AE23" s="67"/>
      <c r="AF23" s="483">
        <f t="shared" si="1"/>
        <v>47</v>
      </c>
      <c r="AG23" s="128"/>
    </row>
    <row r="24" spans="1:33" s="50" customFormat="1">
      <c r="A24" s="65">
        <f t="shared" si="0"/>
        <v>13</v>
      </c>
      <c r="B24" s="246" t="s">
        <v>45</v>
      </c>
      <c r="C24" s="66"/>
      <c r="D24" s="67"/>
      <c r="E24" s="68"/>
      <c r="F24" s="67"/>
      <c r="G24" s="68"/>
      <c r="H24" s="69"/>
      <c r="I24" s="68"/>
      <c r="J24" s="70"/>
      <c r="K24" s="66"/>
      <c r="L24" s="67"/>
      <c r="M24" s="68"/>
      <c r="N24" s="67"/>
      <c r="O24" s="68"/>
      <c r="P24" s="67"/>
      <c r="Q24" s="68"/>
      <c r="R24" s="67"/>
      <c r="S24" s="68">
        <v>20</v>
      </c>
      <c r="T24" s="67"/>
      <c r="U24" s="66"/>
      <c r="V24" s="67"/>
      <c r="W24" s="68"/>
      <c r="X24" s="67"/>
      <c r="Y24" s="68"/>
      <c r="Z24" s="67"/>
      <c r="AA24" s="67"/>
      <c r="AB24" s="68"/>
      <c r="AC24" s="67"/>
      <c r="AD24" s="68">
        <v>18</v>
      </c>
      <c r="AE24" s="67"/>
      <c r="AF24" s="483">
        <f t="shared" si="1"/>
        <v>38</v>
      </c>
      <c r="AG24" s="128"/>
    </row>
    <row r="25" spans="1:33" s="50" customFormat="1">
      <c r="A25" s="65">
        <v>14</v>
      </c>
      <c r="B25" s="246" t="s">
        <v>230</v>
      </c>
      <c r="C25" s="66"/>
      <c r="D25" s="67"/>
      <c r="E25" s="68"/>
      <c r="F25" s="67"/>
      <c r="G25" s="68"/>
      <c r="H25" s="69"/>
      <c r="I25" s="68">
        <v>18</v>
      </c>
      <c r="J25" s="70"/>
      <c r="K25" s="66"/>
      <c r="L25" s="67"/>
      <c r="M25" s="68"/>
      <c r="N25" s="67"/>
      <c r="O25" s="68"/>
      <c r="P25" s="67"/>
      <c r="Q25" s="68"/>
      <c r="R25" s="67"/>
      <c r="S25" s="68">
        <v>20</v>
      </c>
      <c r="T25" s="67"/>
      <c r="U25" s="66"/>
      <c r="V25" s="67"/>
      <c r="W25" s="68"/>
      <c r="X25" s="67"/>
      <c r="Y25" s="68"/>
      <c r="Z25" s="67"/>
      <c r="AA25" s="67"/>
      <c r="AB25" s="68"/>
      <c r="AC25" s="67"/>
      <c r="AD25" s="68"/>
      <c r="AE25" s="67"/>
      <c r="AF25" s="483">
        <f t="shared" si="1"/>
        <v>38</v>
      </c>
      <c r="AG25" s="128"/>
    </row>
    <row r="26" spans="1:33" s="50" customFormat="1">
      <c r="A26" s="65">
        <f t="shared" si="0"/>
        <v>15</v>
      </c>
      <c r="B26" s="246" t="s">
        <v>427</v>
      </c>
      <c r="C26" s="66"/>
      <c r="D26" s="67"/>
      <c r="E26" s="68"/>
      <c r="F26" s="67"/>
      <c r="G26" s="68"/>
      <c r="H26" s="69"/>
      <c r="I26" s="68"/>
      <c r="J26" s="70"/>
      <c r="K26" s="66"/>
      <c r="L26" s="67"/>
      <c r="M26" s="68"/>
      <c r="N26" s="67"/>
      <c r="O26" s="68"/>
      <c r="P26" s="67"/>
      <c r="Q26" s="68"/>
      <c r="R26" s="67"/>
      <c r="S26" s="68"/>
      <c r="T26" s="67"/>
      <c r="U26" s="66"/>
      <c r="V26" s="67"/>
      <c r="W26" s="68"/>
      <c r="X26" s="67"/>
      <c r="Y26" s="68"/>
      <c r="Z26" s="67"/>
      <c r="AA26" s="67"/>
      <c r="AB26" s="68">
        <v>5</v>
      </c>
      <c r="AC26" s="67"/>
      <c r="AD26" s="68">
        <v>18</v>
      </c>
      <c r="AE26" s="67">
        <v>13</v>
      </c>
      <c r="AF26" s="483">
        <f t="shared" si="1"/>
        <v>36</v>
      </c>
      <c r="AG26" s="128"/>
    </row>
    <row r="27" spans="1:33" s="50" customFormat="1">
      <c r="A27" s="65">
        <f t="shared" si="0"/>
        <v>16</v>
      </c>
      <c r="B27" s="223" t="s">
        <v>201</v>
      </c>
      <c r="C27" s="66"/>
      <c r="D27" s="67"/>
      <c r="E27" s="68"/>
      <c r="F27" s="67"/>
      <c r="G27" s="68"/>
      <c r="H27" s="69"/>
      <c r="I27" s="68"/>
      <c r="J27" s="70"/>
      <c r="K27" s="66"/>
      <c r="L27" s="67"/>
      <c r="M27" s="68">
        <v>10</v>
      </c>
      <c r="N27" s="67"/>
      <c r="O27" s="68"/>
      <c r="P27" s="67"/>
      <c r="Q27" s="68"/>
      <c r="R27" s="67"/>
      <c r="S27" s="68"/>
      <c r="T27" s="67"/>
      <c r="U27" s="66"/>
      <c r="V27" s="67"/>
      <c r="W27" s="68">
        <v>11</v>
      </c>
      <c r="X27" s="67"/>
      <c r="Y27" s="68"/>
      <c r="Z27" s="67"/>
      <c r="AA27" s="67"/>
      <c r="AB27" s="68">
        <v>13</v>
      </c>
      <c r="AC27" s="67"/>
      <c r="AD27" s="68"/>
      <c r="AE27" s="67"/>
      <c r="AF27" s="483">
        <f t="shared" si="1"/>
        <v>34</v>
      </c>
      <c r="AG27" s="128"/>
    </row>
    <row r="28" spans="1:33" s="50" customFormat="1">
      <c r="A28" s="65">
        <f t="shared" si="0"/>
        <v>17</v>
      </c>
      <c r="B28" s="223" t="s">
        <v>453</v>
      </c>
      <c r="C28" s="66"/>
      <c r="D28" s="67"/>
      <c r="E28" s="68"/>
      <c r="F28" s="67"/>
      <c r="G28" s="68"/>
      <c r="H28" s="69"/>
      <c r="I28" s="68"/>
      <c r="J28" s="70"/>
      <c r="K28" s="66"/>
      <c r="L28" s="67"/>
      <c r="M28" s="68"/>
      <c r="N28" s="67"/>
      <c r="O28" s="68"/>
      <c r="P28" s="67"/>
      <c r="Q28" s="68"/>
      <c r="R28" s="67"/>
      <c r="S28" s="68"/>
      <c r="T28" s="67"/>
      <c r="U28" s="66"/>
      <c r="V28" s="67"/>
      <c r="W28" s="68">
        <v>18</v>
      </c>
      <c r="X28" s="67"/>
      <c r="Y28" s="68"/>
      <c r="Z28" s="67"/>
      <c r="AA28" s="67"/>
      <c r="AB28" s="68"/>
      <c r="AC28" s="67"/>
      <c r="AD28" s="68">
        <v>14</v>
      </c>
      <c r="AE28" s="67"/>
      <c r="AF28" s="483">
        <f t="shared" si="1"/>
        <v>32</v>
      </c>
      <c r="AG28" s="128"/>
    </row>
    <row r="29" spans="1:33" s="50" customFormat="1">
      <c r="A29" s="65">
        <f t="shared" si="0"/>
        <v>18</v>
      </c>
      <c r="B29" s="246" t="s">
        <v>492</v>
      </c>
      <c r="C29" s="66"/>
      <c r="D29" s="67"/>
      <c r="E29" s="68"/>
      <c r="F29" s="67"/>
      <c r="G29" s="68"/>
      <c r="H29" s="69"/>
      <c r="I29" s="68"/>
      <c r="J29" s="70"/>
      <c r="K29" s="66"/>
      <c r="L29" s="67"/>
      <c r="M29" s="68">
        <v>16</v>
      </c>
      <c r="N29" s="67"/>
      <c r="O29" s="68"/>
      <c r="P29" s="67"/>
      <c r="Q29" s="68">
        <v>14</v>
      </c>
      <c r="R29" s="67"/>
      <c r="S29" s="68"/>
      <c r="T29" s="67"/>
      <c r="U29" s="66"/>
      <c r="V29" s="67"/>
      <c r="W29" s="68"/>
      <c r="X29" s="67"/>
      <c r="Y29" s="68"/>
      <c r="Z29" s="67"/>
      <c r="AA29" s="67"/>
      <c r="AB29" s="68"/>
      <c r="AC29" s="67"/>
      <c r="AD29" s="68"/>
      <c r="AE29" s="67"/>
      <c r="AF29" s="483">
        <f t="shared" si="1"/>
        <v>30</v>
      </c>
      <c r="AG29" s="128"/>
    </row>
    <row r="30" spans="1:33" s="50" customFormat="1">
      <c r="A30" s="65">
        <f t="shared" si="0"/>
        <v>19</v>
      </c>
      <c r="B30" s="246" t="s">
        <v>407</v>
      </c>
      <c r="C30" s="66"/>
      <c r="D30" s="67"/>
      <c r="E30" s="68"/>
      <c r="F30" s="67"/>
      <c r="G30" s="68"/>
      <c r="H30" s="69"/>
      <c r="I30" s="68"/>
      <c r="J30" s="70"/>
      <c r="K30" s="66"/>
      <c r="L30" s="67"/>
      <c r="M30" s="68"/>
      <c r="N30" s="67"/>
      <c r="O30" s="68"/>
      <c r="P30" s="67"/>
      <c r="Q30" s="68"/>
      <c r="R30" s="67"/>
      <c r="S30" s="68"/>
      <c r="T30" s="67"/>
      <c r="U30" s="66">
        <v>15</v>
      </c>
      <c r="V30" s="67"/>
      <c r="W30" s="68"/>
      <c r="X30" s="67"/>
      <c r="Y30" s="68"/>
      <c r="Z30" s="67"/>
      <c r="AA30" s="67"/>
      <c r="AB30" s="68">
        <v>12</v>
      </c>
      <c r="AC30" s="67"/>
      <c r="AD30" s="68"/>
      <c r="AE30" s="67"/>
      <c r="AF30" s="483">
        <f t="shared" si="1"/>
        <v>27</v>
      </c>
      <c r="AG30" s="128"/>
    </row>
    <row r="31" spans="1:33" s="50" customFormat="1">
      <c r="A31" s="65">
        <v>20</v>
      </c>
      <c r="B31" s="246" t="s">
        <v>194</v>
      </c>
      <c r="C31" s="66">
        <v>10</v>
      </c>
      <c r="D31" s="67">
        <v>3</v>
      </c>
      <c r="E31" s="68"/>
      <c r="F31" s="67"/>
      <c r="G31" s="68"/>
      <c r="H31" s="69"/>
      <c r="I31" s="68"/>
      <c r="J31" s="70"/>
      <c r="K31" s="66"/>
      <c r="L31" s="67"/>
      <c r="M31" s="68"/>
      <c r="N31" s="67"/>
      <c r="O31" s="68"/>
      <c r="P31" s="67"/>
      <c r="Q31" s="68"/>
      <c r="R31" s="67"/>
      <c r="S31" s="68"/>
      <c r="T31" s="67"/>
      <c r="U31" s="66">
        <v>14</v>
      </c>
      <c r="V31" s="67"/>
      <c r="W31" s="68"/>
      <c r="X31" s="67"/>
      <c r="Y31" s="68"/>
      <c r="Z31" s="67"/>
      <c r="AA31" s="67"/>
      <c r="AB31" s="68"/>
      <c r="AC31" s="67"/>
      <c r="AD31" s="68"/>
      <c r="AE31" s="67"/>
      <c r="AF31" s="483">
        <f t="shared" si="1"/>
        <v>27</v>
      </c>
      <c r="AG31" s="128"/>
    </row>
    <row r="32" spans="1:33" s="50" customFormat="1">
      <c r="A32" s="65">
        <f t="shared" si="0"/>
        <v>21</v>
      </c>
      <c r="B32" s="246" t="s">
        <v>227</v>
      </c>
      <c r="C32" s="66"/>
      <c r="D32" s="67"/>
      <c r="E32" s="68"/>
      <c r="F32" s="67"/>
      <c r="G32" s="68"/>
      <c r="H32" s="69"/>
      <c r="I32" s="68"/>
      <c r="J32" s="70"/>
      <c r="K32" s="66"/>
      <c r="L32" s="67"/>
      <c r="M32" s="68"/>
      <c r="N32" s="67"/>
      <c r="O32" s="68"/>
      <c r="P32" s="67"/>
      <c r="Q32" s="68"/>
      <c r="R32" s="67"/>
      <c r="S32" s="68">
        <v>13</v>
      </c>
      <c r="T32" s="67"/>
      <c r="U32" s="66">
        <v>11</v>
      </c>
      <c r="V32" s="67"/>
      <c r="W32" s="68"/>
      <c r="X32" s="67"/>
      <c r="Y32" s="68"/>
      <c r="Z32" s="67"/>
      <c r="AA32" s="67"/>
      <c r="AB32" s="68"/>
      <c r="AC32" s="67"/>
      <c r="AD32" s="68"/>
      <c r="AE32" s="67"/>
      <c r="AF32" s="483">
        <f t="shared" si="1"/>
        <v>24</v>
      </c>
      <c r="AG32" s="128"/>
    </row>
    <row r="33" spans="1:33" s="50" customFormat="1">
      <c r="A33" s="65">
        <f t="shared" si="0"/>
        <v>22</v>
      </c>
      <c r="B33" s="246" t="s">
        <v>361</v>
      </c>
      <c r="C33" s="66"/>
      <c r="D33" s="67"/>
      <c r="E33" s="68">
        <v>10</v>
      </c>
      <c r="F33" s="67"/>
      <c r="G33" s="68"/>
      <c r="H33" s="69"/>
      <c r="I33" s="68">
        <v>12</v>
      </c>
      <c r="J33" s="70"/>
      <c r="K33" s="66"/>
      <c r="L33" s="67"/>
      <c r="M33" s="68"/>
      <c r="N33" s="67"/>
      <c r="O33" s="68"/>
      <c r="P33" s="67"/>
      <c r="Q33" s="68"/>
      <c r="R33" s="67"/>
      <c r="S33" s="68"/>
      <c r="T33" s="67"/>
      <c r="U33" s="66"/>
      <c r="V33" s="67"/>
      <c r="W33" s="68"/>
      <c r="X33" s="67"/>
      <c r="Y33" s="68"/>
      <c r="Z33" s="67"/>
      <c r="AA33" s="67"/>
      <c r="AB33" s="68"/>
      <c r="AC33" s="67"/>
      <c r="AD33" s="68"/>
      <c r="AE33" s="67"/>
      <c r="AF33" s="483">
        <f t="shared" si="1"/>
        <v>22</v>
      </c>
      <c r="AG33" s="128"/>
    </row>
    <row r="34" spans="1:33" s="50" customFormat="1">
      <c r="A34" s="65">
        <v>23</v>
      </c>
      <c r="B34" s="246" t="s">
        <v>278</v>
      </c>
      <c r="C34" s="66"/>
      <c r="D34" s="67"/>
      <c r="E34" s="68">
        <v>12</v>
      </c>
      <c r="F34" s="67"/>
      <c r="G34" s="68"/>
      <c r="H34" s="69"/>
      <c r="I34" s="68"/>
      <c r="J34" s="70"/>
      <c r="K34" s="66"/>
      <c r="L34" s="67"/>
      <c r="M34" s="68"/>
      <c r="N34" s="67"/>
      <c r="O34" s="68"/>
      <c r="P34" s="67"/>
      <c r="Q34" s="68"/>
      <c r="R34" s="67"/>
      <c r="S34" s="68"/>
      <c r="T34" s="67"/>
      <c r="U34" s="66"/>
      <c r="V34" s="67"/>
      <c r="W34" s="68"/>
      <c r="X34" s="67"/>
      <c r="Y34" s="68">
        <v>10</v>
      </c>
      <c r="Z34" s="67"/>
      <c r="AA34" s="67"/>
      <c r="AB34" s="68"/>
      <c r="AC34" s="67"/>
      <c r="AD34" s="68"/>
      <c r="AE34" s="67"/>
      <c r="AF34" s="483">
        <f t="shared" si="1"/>
        <v>22</v>
      </c>
      <c r="AG34" s="128"/>
    </row>
    <row r="35" spans="1:33" s="50" customFormat="1">
      <c r="A35" s="65">
        <f t="shared" si="0"/>
        <v>24</v>
      </c>
      <c r="B35" s="246" t="s">
        <v>262</v>
      </c>
      <c r="C35" s="66"/>
      <c r="D35" s="67"/>
      <c r="E35" s="68"/>
      <c r="F35" s="67"/>
      <c r="G35" s="68"/>
      <c r="H35" s="69"/>
      <c r="I35" s="68"/>
      <c r="J35" s="70"/>
      <c r="K35" s="66"/>
      <c r="L35" s="67"/>
      <c r="M35" s="68"/>
      <c r="N35" s="67"/>
      <c r="O35" s="68"/>
      <c r="P35" s="67"/>
      <c r="Q35" s="68"/>
      <c r="R35" s="67"/>
      <c r="S35" s="68"/>
      <c r="T35" s="67"/>
      <c r="U35" s="66"/>
      <c r="V35" s="67"/>
      <c r="W35" s="68"/>
      <c r="X35" s="67"/>
      <c r="Y35" s="68"/>
      <c r="Z35" s="67"/>
      <c r="AA35" s="67"/>
      <c r="AB35" s="68">
        <v>18</v>
      </c>
      <c r="AC35" s="67"/>
      <c r="AD35" s="68"/>
      <c r="AE35" s="67"/>
      <c r="AF35" s="483">
        <f t="shared" si="1"/>
        <v>18</v>
      </c>
      <c r="AG35" s="128"/>
    </row>
    <row r="36" spans="1:33" s="50" customFormat="1">
      <c r="A36" s="65">
        <f t="shared" si="0"/>
        <v>25</v>
      </c>
      <c r="B36" s="246" t="s">
        <v>197</v>
      </c>
      <c r="C36" s="66"/>
      <c r="D36" s="67"/>
      <c r="E36" s="68"/>
      <c r="F36" s="67"/>
      <c r="G36" s="68"/>
      <c r="H36" s="69"/>
      <c r="I36" s="68"/>
      <c r="J36" s="70"/>
      <c r="K36" s="66">
        <v>15</v>
      </c>
      <c r="L36" s="67"/>
      <c r="M36" s="68"/>
      <c r="N36" s="67"/>
      <c r="O36" s="68"/>
      <c r="P36" s="67"/>
      <c r="Q36" s="68"/>
      <c r="R36" s="67"/>
      <c r="S36" s="68"/>
      <c r="T36" s="67"/>
      <c r="U36" s="66"/>
      <c r="V36" s="67"/>
      <c r="W36" s="68"/>
      <c r="X36" s="67"/>
      <c r="Y36" s="68"/>
      <c r="Z36" s="67"/>
      <c r="AA36" s="67"/>
      <c r="AB36" s="68"/>
      <c r="AC36" s="67"/>
      <c r="AD36" s="68"/>
      <c r="AE36" s="67"/>
      <c r="AF36" s="483">
        <f t="shared" si="1"/>
        <v>15</v>
      </c>
      <c r="AG36" s="128"/>
    </row>
    <row r="37" spans="1:33" s="50" customFormat="1">
      <c r="A37" s="65">
        <v>26</v>
      </c>
      <c r="B37" s="246" t="s">
        <v>273</v>
      </c>
      <c r="C37" s="66"/>
      <c r="D37" s="67"/>
      <c r="E37" s="68"/>
      <c r="F37" s="67"/>
      <c r="G37" s="68"/>
      <c r="H37" s="69"/>
      <c r="I37" s="68"/>
      <c r="J37" s="70"/>
      <c r="K37" s="66"/>
      <c r="L37" s="67"/>
      <c r="M37" s="68"/>
      <c r="N37" s="67"/>
      <c r="O37" s="68"/>
      <c r="P37" s="67"/>
      <c r="Q37" s="68"/>
      <c r="R37" s="67"/>
      <c r="S37" s="68"/>
      <c r="T37" s="67"/>
      <c r="U37" s="66"/>
      <c r="V37" s="67"/>
      <c r="W37" s="68"/>
      <c r="X37" s="67"/>
      <c r="Y37" s="68"/>
      <c r="Z37" s="67"/>
      <c r="AA37" s="67"/>
      <c r="AB37" s="68">
        <v>15</v>
      </c>
      <c r="AC37" s="67"/>
      <c r="AD37" s="68"/>
      <c r="AE37" s="67"/>
      <c r="AF37" s="483">
        <f t="shared" si="1"/>
        <v>15</v>
      </c>
      <c r="AG37" s="128"/>
    </row>
    <row r="38" spans="1:33" s="50" customFormat="1">
      <c r="A38" s="65">
        <v>27</v>
      </c>
      <c r="B38" s="246" t="s">
        <v>251</v>
      </c>
      <c r="C38" s="66"/>
      <c r="D38" s="67"/>
      <c r="E38" s="68"/>
      <c r="F38" s="67"/>
      <c r="G38" s="68"/>
      <c r="H38" s="69"/>
      <c r="I38" s="68"/>
      <c r="J38" s="70"/>
      <c r="K38" s="66"/>
      <c r="L38" s="67"/>
      <c r="M38" s="68"/>
      <c r="N38" s="67"/>
      <c r="O38" s="68"/>
      <c r="P38" s="67"/>
      <c r="Q38" s="68"/>
      <c r="R38" s="67"/>
      <c r="S38" s="68"/>
      <c r="T38" s="67"/>
      <c r="U38" s="66"/>
      <c r="V38" s="67"/>
      <c r="W38" s="68"/>
      <c r="X38" s="67"/>
      <c r="Y38" s="68">
        <v>15</v>
      </c>
      <c r="Z38" s="67"/>
      <c r="AA38" s="67"/>
      <c r="AB38" s="68"/>
      <c r="AC38" s="67"/>
      <c r="AD38" s="68"/>
      <c r="AE38" s="67"/>
      <c r="AF38" s="483">
        <f t="shared" si="1"/>
        <v>15</v>
      </c>
      <c r="AG38" s="128"/>
    </row>
    <row r="39" spans="1:33" s="50" customFormat="1">
      <c r="A39" s="65">
        <f t="shared" si="0"/>
        <v>28</v>
      </c>
      <c r="B39" s="36" t="s">
        <v>356</v>
      </c>
      <c r="C39" s="66"/>
      <c r="D39" s="67"/>
      <c r="E39" s="68"/>
      <c r="F39" s="67"/>
      <c r="G39" s="68"/>
      <c r="H39" s="69"/>
      <c r="I39" s="68">
        <v>14</v>
      </c>
      <c r="J39" s="70"/>
      <c r="K39" s="66"/>
      <c r="L39" s="67"/>
      <c r="M39" s="68"/>
      <c r="N39" s="67"/>
      <c r="O39" s="68"/>
      <c r="P39" s="67"/>
      <c r="Q39" s="68"/>
      <c r="R39" s="67"/>
      <c r="S39" s="68"/>
      <c r="T39" s="67"/>
      <c r="U39" s="66"/>
      <c r="V39" s="67"/>
      <c r="W39" s="68"/>
      <c r="X39" s="67"/>
      <c r="Y39" s="68"/>
      <c r="Z39" s="67"/>
      <c r="AA39" s="67"/>
      <c r="AB39" s="68"/>
      <c r="AC39" s="67"/>
      <c r="AD39" s="68"/>
      <c r="AE39" s="67"/>
      <c r="AF39" s="483">
        <f t="shared" si="1"/>
        <v>14</v>
      </c>
      <c r="AG39" s="128"/>
    </row>
    <row r="40" spans="1:33" s="50" customFormat="1">
      <c r="A40" s="65">
        <f t="shared" si="0"/>
        <v>29</v>
      </c>
      <c r="B40" s="36" t="s">
        <v>269</v>
      </c>
      <c r="C40" s="66"/>
      <c r="D40" s="67"/>
      <c r="E40" s="68"/>
      <c r="F40" s="67"/>
      <c r="G40" s="68"/>
      <c r="H40" s="69"/>
      <c r="I40" s="68"/>
      <c r="J40" s="70"/>
      <c r="K40" s="66"/>
      <c r="L40" s="67"/>
      <c r="M40" s="68"/>
      <c r="N40" s="67"/>
      <c r="O40" s="68"/>
      <c r="P40" s="67"/>
      <c r="Q40" s="68"/>
      <c r="R40" s="67"/>
      <c r="S40" s="68"/>
      <c r="T40" s="67"/>
      <c r="U40" s="66"/>
      <c r="V40" s="67"/>
      <c r="W40" s="68"/>
      <c r="X40" s="67"/>
      <c r="Y40" s="68"/>
      <c r="Z40" s="67"/>
      <c r="AA40" s="67"/>
      <c r="AB40" s="68">
        <v>6</v>
      </c>
      <c r="AC40" s="67"/>
      <c r="AD40" s="68"/>
      <c r="AE40" s="67"/>
      <c r="AF40" s="483">
        <f t="shared" si="1"/>
        <v>6</v>
      </c>
      <c r="AG40" s="128"/>
    </row>
    <row r="41" spans="1:33" s="50" customFormat="1">
      <c r="A41" s="65">
        <f t="shared" si="0"/>
        <v>30</v>
      </c>
      <c r="B41" s="21" t="s">
        <v>466</v>
      </c>
      <c r="C41" s="66">
        <v>5</v>
      </c>
      <c r="D41" s="67"/>
      <c r="E41" s="68"/>
      <c r="F41" s="67"/>
      <c r="G41" s="68"/>
      <c r="H41" s="69"/>
      <c r="I41" s="68"/>
      <c r="J41" s="70"/>
      <c r="K41" s="66"/>
      <c r="L41" s="67"/>
      <c r="M41" s="68"/>
      <c r="N41" s="67"/>
      <c r="O41" s="68"/>
      <c r="P41" s="67"/>
      <c r="Q41" s="68"/>
      <c r="R41" s="67"/>
      <c r="S41" s="68"/>
      <c r="T41" s="67"/>
      <c r="U41" s="66"/>
      <c r="V41" s="67"/>
      <c r="W41" s="68"/>
      <c r="X41" s="67"/>
      <c r="Y41" s="68"/>
      <c r="Z41" s="67"/>
      <c r="AA41" s="67"/>
      <c r="AB41" s="68"/>
      <c r="AC41" s="67"/>
      <c r="AD41" s="68"/>
      <c r="AE41" s="67"/>
      <c r="AF41" s="483">
        <f t="shared" si="1"/>
        <v>5</v>
      </c>
      <c r="AG41" s="128"/>
    </row>
    <row r="42" spans="1:33" s="50" customFormat="1" ht="9" customHeight="1">
      <c r="A42" s="59"/>
      <c r="B42" s="74"/>
      <c r="C42" s="72"/>
      <c r="D42" s="72"/>
      <c r="E42" s="72"/>
      <c r="F42" s="57"/>
      <c r="G42" s="72"/>
      <c r="H42" s="57"/>
      <c r="I42" s="72"/>
      <c r="J42" s="57"/>
      <c r="K42" s="71"/>
      <c r="L42" s="57"/>
      <c r="M42" s="72"/>
      <c r="N42" s="57"/>
      <c r="O42" s="72"/>
      <c r="P42" s="57"/>
      <c r="Q42" s="72"/>
      <c r="R42" s="72"/>
      <c r="S42" s="72"/>
      <c r="T42" s="57"/>
      <c r="U42" s="72"/>
      <c r="V42" s="57"/>
      <c r="W42" s="57"/>
      <c r="X42" s="57"/>
      <c r="Y42" s="72"/>
      <c r="Z42" s="57"/>
      <c r="AA42" s="57"/>
      <c r="AB42" s="72"/>
      <c r="AC42" s="57"/>
      <c r="AD42" s="72"/>
      <c r="AE42" s="57"/>
      <c r="AF42" s="73"/>
    </row>
    <row r="43" spans="1:33" s="50" customFormat="1" ht="28.5" customHeight="1" thickBot="1">
      <c r="A43" s="643" t="s">
        <v>62</v>
      </c>
      <c r="B43" s="643"/>
      <c r="C43" s="643"/>
      <c r="D43" s="643"/>
      <c r="E43" s="643"/>
      <c r="F43" s="643"/>
      <c r="G43" s="643"/>
      <c r="H43" s="643"/>
      <c r="I43" s="643"/>
      <c r="J43" s="643"/>
      <c r="K43" s="643"/>
      <c r="L43" s="643"/>
      <c r="M43" s="643"/>
      <c r="N43" s="643"/>
      <c r="O43" s="643"/>
      <c r="P43" s="643"/>
      <c r="Q43" s="643"/>
      <c r="R43" s="643"/>
      <c r="S43" s="643"/>
      <c r="T43" s="643"/>
      <c r="U43" s="643"/>
      <c r="V43" s="643"/>
      <c r="W43" s="643"/>
      <c r="X43" s="643"/>
      <c r="Y43" s="643"/>
      <c r="Z43" s="643"/>
      <c r="AA43" s="643"/>
      <c r="AB43" s="643"/>
      <c r="AC43" s="643"/>
      <c r="AD43" s="643"/>
      <c r="AE43" s="643"/>
      <c r="AF43" s="643"/>
    </row>
    <row r="44" spans="1:33" s="50" customFormat="1" ht="20.45" customHeight="1" thickBot="1">
      <c r="B44" s="75" t="s">
        <v>6</v>
      </c>
      <c r="C44" s="77">
        <v>1</v>
      </c>
      <c r="D44" s="77">
        <v>2</v>
      </c>
      <c r="E44" s="77">
        <v>3</v>
      </c>
      <c r="F44" s="77">
        <v>4</v>
      </c>
      <c r="G44" s="77">
        <v>5</v>
      </c>
      <c r="H44" s="77">
        <v>6</v>
      </c>
      <c r="I44" s="77">
        <v>7</v>
      </c>
      <c r="J44" s="77">
        <v>8</v>
      </c>
      <c r="K44" s="77">
        <v>9</v>
      </c>
      <c r="L44" s="77">
        <v>10</v>
      </c>
      <c r="M44" s="77">
        <v>11</v>
      </c>
      <c r="N44" s="77">
        <v>12</v>
      </c>
      <c r="O44" s="77">
        <v>13</v>
      </c>
      <c r="P44" s="77">
        <v>14</v>
      </c>
      <c r="Q44" s="77">
        <v>15</v>
      </c>
      <c r="R44" s="77">
        <v>16</v>
      </c>
      <c r="S44" s="77">
        <v>17</v>
      </c>
      <c r="T44" s="78">
        <v>18</v>
      </c>
      <c r="V44" s="449"/>
      <c r="W44" s="449"/>
      <c r="X44" s="449"/>
      <c r="Y44" s="449"/>
      <c r="Z44" s="449"/>
      <c r="AA44" s="475"/>
      <c r="AB44" s="449"/>
      <c r="AC44" s="449"/>
      <c r="AD44" s="449"/>
      <c r="AE44" s="449"/>
      <c r="AF44" s="449"/>
    </row>
    <row r="45" spans="1:33" s="50" customFormat="1" ht="20.45" customHeight="1">
      <c r="B45" s="76" t="s">
        <v>23</v>
      </c>
      <c r="C45" s="76">
        <v>20</v>
      </c>
      <c r="D45" s="76">
        <v>18</v>
      </c>
      <c r="E45" s="76">
        <v>16</v>
      </c>
      <c r="F45" s="76">
        <v>15</v>
      </c>
      <c r="G45" s="76">
        <v>14</v>
      </c>
      <c r="H45" s="76">
        <v>13</v>
      </c>
      <c r="I45" s="76">
        <v>12</v>
      </c>
      <c r="J45" s="76">
        <v>11</v>
      </c>
      <c r="K45" s="76">
        <v>10</v>
      </c>
      <c r="L45" s="76">
        <v>9</v>
      </c>
      <c r="M45" s="76">
        <v>8</v>
      </c>
      <c r="N45" s="76">
        <v>7</v>
      </c>
      <c r="O45" s="76">
        <v>6</v>
      </c>
      <c r="P45" s="76">
        <v>5</v>
      </c>
      <c r="Q45" s="76">
        <v>4</v>
      </c>
      <c r="R45" s="76">
        <v>3</v>
      </c>
      <c r="S45" s="76">
        <v>2</v>
      </c>
      <c r="T45" s="76">
        <v>1</v>
      </c>
      <c r="V45" s="449"/>
      <c r="W45" s="449"/>
      <c r="X45" s="449"/>
      <c r="Y45" s="449"/>
      <c r="Z45" s="449"/>
      <c r="AA45" s="475"/>
      <c r="AB45" s="449"/>
      <c r="AC45" s="449"/>
      <c r="AD45" s="449"/>
      <c r="AE45" s="449"/>
      <c r="AF45" s="449"/>
    </row>
    <row r="46" spans="1:33" s="50" customFormat="1">
      <c r="B46" s="57"/>
      <c r="C46" s="57"/>
      <c r="D46" s="57"/>
      <c r="E46" s="57"/>
      <c r="F46" s="57"/>
    </row>
    <row r="47" spans="1:33" s="128" customFormat="1">
      <c r="B47" s="265" t="s">
        <v>16</v>
      </c>
      <c r="C47" s="129"/>
      <c r="F47" s="266" t="s">
        <v>163</v>
      </c>
      <c r="I47" s="129"/>
      <c r="J47" s="129"/>
      <c r="L47" s="265" t="s">
        <v>164</v>
      </c>
      <c r="P47" s="392" t="s">
        <v>165</v>
      </c>
    </row>
    <row r="48" spans="1:33" s="128" customFormat="1" ht="4.5" customHeight="1">
      <c r="B48" s="265"/>
      <c r="C48" s="129"/>
      <c r="F48" s="266"/>
      <c r="I48" s="129"/>
      <c r="J48" s="129"/>
      <c r="L48" s="265"/>
      <c r="P48" s="392"/>
    </row>
    <row r="49" spans="1:32" s="128" customFormat="1">
      <c r="B49" s="265" t="s">
        <v>17</v>
      </c>
      <c r="C49" s="129"/>
      <c r="F49" s="5" t="s">
        <v>166</v>
      </c>
      <c r="I49" s="129"/>
      <c r="J49" s="129"/>
      <c r="L49" s="265" t="s">
        <v>167</v>
      </c>
      <c r="P49" s="392" t="s">
        <v>168</v>
      </c>
    </row>
    <row r="50" spans="1:32" s="50" customFormat="1">
      <c r="A50" s="57"/>
      <c r="B50" s="57"/>
      <c r="C50" s="72"/>
      <c r="D50" s="72"/>
      <c r="E50" s="72"/>
      <c r="F50" s="57"/>
      <c r="G50" s="72"/>
      <c r="H50" s="57"/>
      <c r="I50" s="72"/>
      <c r="J50" s="57"/>
      <c r="K50" s="72"/>
      <c r="L50" s="57"/>
      <c r="M50" s="72"/>
      <c r="N50" s="57"/>
      <c r="O50" s="72"/>
      <c r="P50" s="57"/>
      <c r="Q50" s="72"/>
      <c r="R50" s="72"/>
      <c r="S50" s="72"/>
      <c r="T50" s="57"/>
      <c r="U50" s="72"/>
      <c r="V50" s="57"/>
      <c r="W50" s="57"/>
      <c r="X50" s="57"/>
      <c r="Y50" s="72"/>
      <c r="Z50" s="57"/>
      <c r="AA50" s="57"/>
      <c r="AB50" s="72"/>
      <c r="AC50" s="57"/>
      <c r="AD50" s="72"/>
      <c r="AE50" s="57"/>
      <c r="AF50" s="73"/>
    </row>
    <row r="51" spans="1:32">
      <c r="A51" s="5"/>
      <c r="B51" s="5"/>
      <c r="C51" s="16"/>
      <c r="D51" s="16"/>
      <c r="E51" s="16"/>
      <c r="F51" s="5"/>
      <c r="G51" s="16"/>
      <c r="H51" s="5"/>
      <c r="I51" s="16"/>
      <c r="J51" s="5"/>
      <c r="K51" s="16"/>
      <c r="L51" s="5"/>
      <c r="M51" s="16"/>
      <c r="N51" s="5"/>
      <c r="O51" s="16"/>
      <c r="P51" s="5"/>
      <c r="Q51" s="16"/>
      <c r="R51" s="16"/>
      <c r="S51" s="16"/>
      <c r="T51" s="5"/>
      <c r="U51" s="16"/>
      <c r="V51" s="5"/>
      <c r="W51" s="5"/>
      <c r="X51" s="5"/>
      <c r="Y51" s="16"/>
      <c r="Z51" s="5"/>
      <c r="AA51" s="5"/>
      <c r="AB51" s="16"/>
      <c r="AC51" s="5"/>
      <c r="AD51" s="16"/>
      <c r="AE51" s="5"/>
    </row>
  </sheetData>
  <sheetProtection selectLockedCells="1" selectUnlockedCells="1"/>
  <autoFilter ref="A10:AF41"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sortState ref="A13:AS42">
      <sortCondition ref="A11:A42"/>
    </sortState>
  </autoFilter>
  <mergeCells count="34">
    <mergeCell ref="A43:AF43"/>
    <mergeCell ref="AF10:AF11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A10:A11"/>
    <mergeCell ref="B10:B11"/>
    <mergeCell ref="C10:F10"/>
    <mergeCell ref="G10:J10"/>
    <mergeCell ref="K10:T10"/>
    <mergeCell ref="U10:AE10"/>
    <mergeCell ref="U11:V11"/>
    <mergeCell ref="W11:X11"/>
    <mergeCell ref="Y11:AA11"/>
    <mergeCell ref="AB11:AC11"/>
    <mergeCell ref="AD11:AE11"/>
    <mergeCell ref="E9:L9"/>
    <mergeCell ref="M9:N9"/>
    <mergeCell ref="A1:AF1"/>
    <mergeCell ref="A2:AF2"/>
    <mergeCell ref="A3:AF3"/>
    <mergeCell ref="A4:AF4"/>
    <mergeCell ref="A5:N5"/>
    <mergeCell ref="A7:C7"/>
    <mergeCell ref="A8:C8"/>
    <mergeCell ref="F6:W6"/>
    <mergeCell ref="F7:W7"/>
    <mergeCell ref="F8:W8"/>
  </mergeCells>
  <printOptions horizontalCentered="1"/>
  <pageMargins left="0.59055118110236227" right="0.19685039370078741" top="0.23" bottom="0.38" header="0" footer="0"/>
  <pageSetup paperSize="9" scale="79" firstPageNumber="0" fitToHeight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U52"/>
  <sheetViews>
    <sheetView topLeftCell="A13" zoomScale="80" zoomScaleNormal="80" workbookViewId="0">
      <selection activeCell="N7" sqref="N7:P7"/>
    </sheetView>
  </sheetViews>
  <sheetFormatPr defaultColWidth="8.5703125" defaultRowHeight="15"/>
  <cols>
    <col min="1" max="1" width="8.42578125" style="486" customWidth="1"/>
    <col min="2" max="2" width="4.42578125" style="486" customWidth="1"/>
    <col min="3" max="3" width="18.42578125" style="486" customWidth="1"/>
    <col min="4" max="4" width="12" style="486" customWidth="1"/>
    <col min="5" max="5" width="25.7109375" style="486" customWidth="1"/>
    <col min="6" max="9" width="11.140625" style="486" customWidth="1"/>
    <col min="10" max="11" width="14.28515625" style="486" customWidth="1"/>
    <col min="12" max="12" width="11.140625" style="486" customWidth="1"/>
    <col min="13" max="13" width="8.7109375" style="486" customWidth="1"/>
    <col min="14" max="14" width="25.42578125" style="486" customWidth="1"/>
    <col min="15" max="16384" width="8.5703125" style="486"/>
  </cols>
  <sheetData>
    <row r="1" spans="1:21" s="128" customFormat="1" ht="12.75">
      <c r="A1" s="578" t="s">
        <v>39</v>
      </c>
      <c r="B1" s="578"/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39"/>
      <c r="P1" s="539"/>
      <c r="Q1" s="539"/>
      <c r="R1" s="539"/>
    </row>
    <row r="2" spans="1:21" s="128" customFormat="1" ht="12.75">
      <c r="A2" s="578" t="s">
        <v>170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4"/>
    </row>
    <row r="3" spans="1:21" s="128" customFormat="1" ht="12.75" customHeight="1">
      <c r="A3" s="578" t="s">
        <v>158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20"/>
      <c r="R3" s="254"/>
    </row>
    <row r="4" spans="1:21" s="128" customFormat="1" ht="12.75">
      <c r="A4" s="578" t="s">
        <v>169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4"/>
      <c r="R4" s="255"/>
    </row>
    <row r="5" spans="1:21" s="128" customFormat="1" ht="9" customHeight="1"/>
    <row r="6" spans="1:21" s="128" customFormat="1" ht="15.75">
      <c r="E6" s="574" t="s">
        <v>1</v>
      </c>
      <c r="F6" s="574"/>
      <c r="G6" s="574"/>
      <c r="H6" s="574"/>
      <c r="I6" s="574"/>
      <c r="J6" s="574"/>
      <c r="K6" s="574"/>
      <c r="L6" s="315"/>
      <c r="M6" s="315"/>
      <c r="N6" s="490"/>
      <c r="O6" s="490"/>
      <c r="P6" s="490"/>
    </row>
    <row r="7" spans="1:21" s="128" customFormat="1" ht="15.75">
      <c r="A7" s="577" t="s">
        <v>160</v>
      </c>
      <c r="B7" s="577"/>
      <c r="C7" s="577"/>
      <c r="D7" s="10"/>
      <c r="E7" s="567" t="s">
        <v>161</v>
      </c>
      <c r="F7" s="567"/>
      <c r="G7" s="567"/>
      <c r="H7" s="567"/>
      <c r="I7" s="567"/>
      <c r="J7" s="567"/>
      <c r="K7" s="567"/>
      <c r="L7" s="317"/>
      <c r="M7" s="317"/>
      <c r="N7" s="490"/>
      <c r="O7" s="490"/>
      <c r="P7" s="490"/>
    </row>
    <row r="8" spans="1:21" s="128" customFormat="1">
      <c r="A8" s="577" t="s">
        <v>159</v>
      </c>
      <c r="B8" s="577"/>
      <c r="C8" s="577"/>
      <c r="D8" s="10"/>
      <c r="E8" s="571" t="s">
        <v>174</v>
      </c>
      <c r="F8" s="571"/>
      <c r="G8" s="571"/>
      <c r="H8" s="571"/>
      <c r="I8" s="571"/>
      <c r="J8" s="571"/>
      <c r="K8" s="571"/>
      <c r="L8" s="544"/>
      <c r="M8" s="544"/>
      <c r="N8" s="489"/>
      <c r="O8" s="489"/>
      <c r="P8" s="489"/>
    </row>
    <row r="9" spans="1:21" s="128" customFormat="1" ht="15.75">
      <c r="A9" s="491" t="s">
        <v>60</v>
      </c>
      <c r="B9" s="540"/>
      <c r="C9" s="540"/>
      <c r="D9" s="545">
        <v>172</v>
      </c>
      <c r="E9" s="672" t="s">
        <v>572</v>
      </c>
      <c r="F9" s="574"/>
      <c r="G9" s="574"/>
      <c r="H9" s="574"/>
      <c r="I9" s="574"/>
      <c r="J9" s="574"/>
      <c r="K9" s="574"/>
      <c r="L9" s="314"/>
      <c r="M9" s="314"/>
      <c r="N9" s="538"/>
      <c r="O9" s="538"/>
      <c r="P9" s="538"/>
    </row>
    <row r="10" spans="1:21" s="128" customFormat="1" ht="15.75">
      <c r="A10" s="541" t="s">
        <v>61</v>
      </c>
      <c r="B10" s="542"/>
      <c r="C10" s="543"/>
      <c r="D10" s="546">
        <v>30</v>
      </c>
      <c r="E10" s="482"/>
      <c r="F10" s="482"/>
      <c r="G10" s="482"/>
      <c r="H10" s="482"/>
      <c r="I10" s="482"/>
      <c r="J10" s="482"/>
      <c r="K10" s="482"/>
      <c r="L10" s="314"/>
      <c r="M10" s="314"/>
      <c r="N10" s="538"/>
      <c r="O10" s="538"/>
      <c r="P10" s="538"/>
    </row>
    <row r="11" spans="1:21" s="10" customFormat="1" ht="12.75">
      <c r="N11" s="62"/>
      <c r="O11" s="62"/>
      <c r="P11" s="62"/>
    </row>
    <row r="12" spans="1:21" ht="42" customHeight="1">
      <c r="A12" s="510" t="s">
        <v>6</v>
      </c>
      <c r="B12" s="658" t="s">
        <v>117</v>
      </c>
      <c r="C12" s="659"/>
      <c r="D12" s="507" t="s">
        <v>7</v>
      </c>
      <c r="E12" s="508" t="s">
        <v>9</v>
      </c>
      <c r="F12" s="509" t="s">
        <v>562</v>
      </c>
      <c r="G12" s="509" t="s">
        <v>563</v>
      </c>
      <c r="H12" s="510" t="s">
        <v>564</v>
      </c>
      <c r="I12" s="510" t="s">
        <v>565</v>
      </c>
      <c r="J12" s="511" t="s">
        <v>566</v>
      </c>
      <c r="K12" s="511" t="s">
        <v>567</v>
      </c>
      <c r="L12" s="510" t="s">
        <v>568</v>
      </c>
      <c r="M12" s="512" t="s">
        <v>6</v>
      </c>
      <c r="N12" s="513" t="s">
        <v>569</v>
      </c>
      <c r="O12" s="487"/>
      <c r="P12" s="487"/>
      <c r="Q12" s="487"/>
      <c r="R12" s="487"/>
      <c r="S12" s="485"/>
      <c r="T12" s="487"/>
      <c r="U12" s="487"/>
    </row>
    <row r="13" spans="1:21" ht="16.5">
      <c r="A13" s="535" t="s">
        <v>541</v>
      </c>
      <c r="C13" s="534"/>
      <c r="D13" s="514"/>
      <c r="E13" s="514"/>
      <c r="F13" s="515"/>
      <c r="G13" s="515"/>
      <c r="H13" s="515"/>
      <c r="I13" s="515"/>
      <c r="J13" s="515"/>
      <c r="K13" s="515"/>
      <c r="L13" s="515"/>
      <c r="M13" s="515"/>
      <c r="N13" s="516"/>
      <c r="O13" s="487"/>
      <c r="P13" s="487"/>
      <c r="Q13" s="487"/>
      <c r="R13" s="487"/>
      <c r="S13" s="487"/>
      <c r="T13" s="487"/>
      <c r="U13" s="487"/>
    </row>
    <row r="14" spans="1:21" ht="16.5">
      <c r="A14" s="506">
        <v>1</v>
      </c>
      <c r="B14" s="493" t="s">
        <v>554</v>
      </c>
      <c r="C14" s="495"/>
      <c r="D14" s="517">
        <v>1989</v>
      </c>
      <c r="E14" s="518" t="s">
        <v>542</v>
      </c>
      <c r="F14" s="519">
        <v>2.1</v>
      </c>
      <c r="G14" s="519">
        <v>2.2999999999999998</v>
      </c>
      <c r="H14" s="520">
        <v>2.2000000000000002</v>
      </c>
      <c r="I14" s="520">
        <v>2.2000000000000002</v>
      </c>
      <c r="J14" s="520">
        <v>16</v>
      </c>
      <c r="K14" s="520">
        <v>15.1</v>
      </c>
      <c r="L14" s="521">
        <v>12.9</v>
      </c>
      <c r="M14" s="522">
        <v>1</v>
      </c>
      <c r="N14" s="536" t="s">
        <v>313</v>
      </c>
      <c r="O14" s="487"/>
      <c r="P14" s="487"/>
      <c r="Q14" s="487"/>
      <c r="R14" s="487"/>
      <c r="S14" s="487"/>
      <c r="T14" s="487"/>
      <c r="U14" s="487"/>
    </row>
    <row r="15" spans="1:21" ht="16.5">
      <c r="A15" s="494">
        <v>2</v>
      </c>
      <c r="B15" s="493" t="s">
        <v>557</v>
      </c>
      <c r="C15" s="495"/>
      <c r="D15" s="518">
        <v>1989</v>
      </c>
      <c r="E15" s="518" t="s">
        <v>185</v>
      </c>
      <c r="F15" s="523">
        <v>3.4</v>
      </c>
      <c r="G15" s="523">
        <v>3.8</v>
      </c>
      <c r="H15" s="523">
        <v>4.3</v>
      </c>
      <c r="I15" s="523">
        <v>3.83</v>
      </c>
      <c r="J15" s="523">
        <v>15.4</v>
      </c>
      <c r="K15" s="523">
        <v>15.4</v>
      </c>
      <c r="L15" s="523">
        <v>11.57</v>
      </c>
      <c r="M15" s="516">
        <v>2</v>
      </c>
      <c r="N15" s="536" t="s">
        <v>570</v>
      </c>
      <c r="O15" s="487"/>
      <c r="P15" s="487"/>
      <c r="Q15" s="487"/>
      <c r="R15" s="487"/>
      <c r="S15" s="487"/>
      <c r="T15" s="487"/>
      <c r="U15" s="487"/>
    </row>
    <row r="16" spans="1:21" ht="16.5">
      <c r="A16" s="494">
        <v>3</v>
      </c>
      <c r="B16" s="493" t="s">
        <v>545</v>
      </c>
      <c r="C16" s="495"/>
      <c r="D16" s="515">
        <v>1978</v>
      </c>
      <c r="E16" s="518" t="s">
        <v>185</v>
      </c>
      <c r="F16" s="516">
        <v>3.1</v>
      </c>
      <c r="G16" s="516">
        <v>4</v>
      </c>
      <c r="H16" s="516">
        <v>3.1</v>
      </c>
      <c r="I16" s="516">
        <v>3.4</v>
      </c>
      <c r="J16" s="516">
        <v>14.324999999999999</v>
      </c>
      <c r="K16" s="516">
        <v>12.824999999999999</v>
      </c>
      <c r="L16" s="516">
        <v>9.4250000000000007</v>
      </c>
      <c r="M16" s="516">
        <v>3</v>
      </c>
      <c r="N16" s="536" t="s">
        <v>570</v>
      </c>
      <c r="O16" s="487"/>
      <c r="P16" s="487"/>
      <c r="Q16" s="487"/>
      <c r="R16" s="487"/>
      <c r="S16" s="487"/>
      <c r="T16" s="487"/>
      <c r="U16" s="487"/>
    </row>
    <row r="17" spans="1:21" ht="16.5">
      <c r="A17" s="492">
        <v>4</v>
      </c>
      <c r="B17" s="493" t="s">
        <v>556</v>
      </c>
      <c r="C17" s="495"/>
      <c r="D17" s="518">
        <v>2003</v>
      </c>
      <c r="E17" s="518" t="s">
        <v>185</v>
      </c>
      <c r="F17" s="524">
        <v>2.4</v>
      </c>
      <c r="G17" s="524">
        <v>2.7</v>
      </c>
      <c r="H17" s="524">
        <v>2.6</v>
      </c>
      <c r="I17" s="524">
        <v>2.56</v>
      </c>
      <c r="J17" s="524">
        <v>10.95</v>
      </c>
      <c r="K17" s="524">
        <v>9.75</v>
      </c>
      <c r="L17" s="525">
        <v>7.19</v>
      </c>
      <c r="M17" s="515">
        <v>4</v>
      </c>
      <c r="N17" s="536" t="s">
        <v>570</v>
      </c>
      <c r="O17" s="487"/>
      <c r="P17" s="487"/>
      <c r="Q17" s="487"/>
      <c r="R17" s="487"/>
      <c r="S17" s="487"/>
      <c r="T17" s="487"/>
      <c r="U17" s="487"/>
    </row>
    <row r="18" spans="1:21" ht="16.5">
      <c r="A18" s="492">
        <v>5</v>
      </c>
      <c r="B18" s="493" t="s">
        <v>555</v>
      </c>
      <c r="C18" s="495"/>
      <c r="D18" s="515">
        <v>1987</v>
      </c>
      <c r="E18" s="518" t="s">
        <v>185</v>
      </c>
      <c r="F18" s="524">
        <v>4.5</v>
      </c>
      <c r="G18" s="524">
        <v>5.2</v>
      </c>
      <c r="H18" s="524">
        <v>4.8</v>
      </c>
      <c r="I18" s="524">
        <v>4.83</v>
      </c>
      <c r="J18" s="524">
        <v>13.05</v>
      </c>
      <c r="K18" s="524">
        <v>11.35</v>
      </c>
      <c r="L18" s="525">
        <v>6.52</v>
      </c>
      <c r="M18" s="515">
        <v>5</v>
      </c>
      <c r="N18" s="536" t="s">
        <v>570</v>
      </c>
      <c r="O18" s="487"/>
      <c r="P18" s="487"/>
      <c r="Q18" s="487"/>
      <c r="R18" s="487"/>
      <c r="S18" s="487"/>
      <c r="T18" s="487"/>
      <c r="U18" s="487"/>
    </row>
    <row r="19" spans="1:21" ht="16.5">
      <c r="A19" s="535" t="s">
        <v>543</v>
      </c>
      <c r="C19" s="496"/>
      <c r="D19" s="526"/>
      <c r="E19" s="526"/>
      <c r="F19" s="524"/>
      <c r="G19" s="524"/>
      <c r="H19" s="524"/>
      <c r="I19" s="524"/>
      <c r="J19" s="524"/>
      <c r="K19" s="524"/>
      <c r="L19" s="524"/>
      <c r="M19" s="515"/>
      <c r="N19" s="537"/>
      <c r="O19" s="487"/>
      <c r="P19" s="487"/>
      <c r="Q19" s="487"/>
      <c r="R19" s="487"/>
      <c r="S19" s="487"/>
      <c r="T19" s="487"/>
      <c r="U19" s="487"/>
    </row>
    <row r="20" spans="1:21" ht="16.5">
      <c r="A20" s="497">
        <v>1</v>
      </c>
      <c r="B20" s="493" t="s">
        <v>560</v>
      </c>
      <c r="C20" s="495"/>
      <c r="D20" s="527">
        <v>1986</v>
      </c>
      <c r="E20" s="518" t="s">
        <v>185</v>
      </c>
      <c r="F20" s="524">
        <v>2</v>
      </c>
      <c r="G20" s="528">
        <v>2.2000000000000002</v>
      </c>
      <c r="H20" s="528">
        <v>2.2999999999999998</v>
      </c>
      <c r="I20" s="528">
        <v>2.16</v>
      </c>
      <c r="J20" s="528">
        <v>15.675000000000001</v>
      </c>
      <c r="K20" s="528">
        <v>14.925000000000001</v>
      </c>
      <c r="L20" s="528">
        <v>12.765000000000001</v>
      </c>
      <c r="M20" s="529">
        <v>1</v>
      </c>
      <c r="N20" s="536" t="s">
        <v>570</v>
      </c>
      <c r="O20" s="487"/>
      <c r="P20" s="487"/>
      <c r="Q20" s="487"/>
      <c r="R20" s="487"/>
      <c r="S20" s="487"/>
      <c r="T20" s="487"/>
      <c r="U20" s="487"/>
    </row>
    <row r="21" spans="1:21" ht="16.5">
      <c r="A21" s="497">
        <v>2</v>
      </c>
      <c r="B21" s="493" t="s">
        <v>561</v>
      </c>
      <c r="C21" s="495"/>
      <c r="D21" s="518">
        <v>2002</v>
      </c>
      <c r="E21" s="518" t="s">
        <v>530</v>
      </c>
      <c r="F21" s="530">
        <v>2.5</v>
      </c>
      <c r="G21" s="528">
        <v>2.1</v>
      </c>
      <c r="H21" s="528">
        <v>1.6</v>
      </c>
      <c r="I21" s="528">
        <v>2.0699999999999998</v>
      </c>
      <c r="J21" s="528">
        <v>9</v>
      </c>
      <c r="K21" s="528">
        <v>8.8000000000000007</v>
      </c>
      <c r="L21" s="528">
        <v>6.73</v>
      </c>
      <c r="M21" s="529">
        <v>2</v>
      </c>
      <c r="N21" s="536" t="s">
        <v>529</v>
      </c>
      <c r="O21" s="487"/>
      <c r="P21" s="487"/>
      <c r="Q21" s="487"/>
      <c r="R21" s="487"/>
      <c r="S21" s="487"/>
      <c r="T21" s="487"/>
      <c r="U21" s="487"/>
    </row>
    <row r="22" spans="1:21" ht="16.5">
      <c r="A22" s="492">
        <v>3</v>
      </c>
      <c r="B22" s="493" t="s">
        <v>559</v>
      </c>
      <c r="C22" s="495"/>
      <c r="D22" s="518">
        <v>2001</v>
      </c>
      <c r="E22" s="518" t="s">
        <v>185</v>
      </c>
      <c r="F22" s="524">
        <v>5</v>
      </c>
      <c r="G22" s="524">
        <v>4.9000000000000004</v>
      </c>
      <c r="H22" s="524">
        <v>5.4</v>
      </c>
      <c r="I22" s="524">
        <v>5.0999999999999996</v>
      </c>
      <c r="J22" s="524">
        <v>15.6</v>
      </c>
      <c r="K22" s="524">
        <v>10.9</v>
      </c>
      <c r="L22" s="524">
        <v>5.8</v>
      </c>
      <c r="M22" s="515">
        <v>3</v>
      </c>
      <c r="N22" s="536" t="s">
        <v>570</v>
      </c>
      <c r="O22" s="487"/>
      <c r="P22" s="487"/>
      <c r="Q22" s="487"/>
      <c r="R22" s="487"/>
      <c r="S22" s="487"/>
      <c r="T22" s="487"/>
      <c r="U22" s="487"/>
    </row>
    <row r="23" spans="1:21" ht="16.5">
      <c r="A23" s="492">
        <v>4</v>
      </c>
      <c r="B23" s="493" t="s">
        <v>558</v>
      </c>
      <c r="C23" s="495"/>
      <c r="D23" s="518">
        <v>2006</v>
      </c>
      <c r="E23" s="518" t="s">
        <v>530</v>
      </c>
      <c r="F23" s="524">
        <v>6</v>
      </c>
      <c r="G23" s="524">
        <v>6.2</v>
      </c>
      <c r="H23" s="524">
        <v>6</v>
      </c>
      <c r="I23" s="524">
        <v>6.07</v>
      </c>
      <c r="J23" s="524">
        <v>9.625</v>
      </c>
      <c r="K23" s="524">
        <v>7.875</v>
      </c>
      <c r="L23" s="524">
        <v>1.8049999999999999</v>
      </c>
      <c r="M23" s="515">
        <v>4</v>
      </c>
      <c r="N23" s="536" t="s">
        <v>529</v>
      </c>
      <c r="O23" s="487"/>
      <c r="P23" s="487"/>
      <c r="Q23" s="487"/>
      <c r="R23" s="487"/>
      <c r="S23" s="487"/>
      <c r="T23" s="487"/>
      <c r="U23" s="487"/>
    </row>
    <row r="24" spans="1:21" ht="16.5">
      <c r="A24" s="535" t="s">
        <v>544</v>
      </c>
      <c r="C24" s="499"/>
      <c r="D24" s="531"/>
      <c r="E24" s="526"/>
      <c r="F24" s="515"/>
      <c r="G24" s="515"/>
      <c r="H24" s="515"/>
      <c r="I24" s="515"/>
      <c r="J24" s="532"/>
      <c r="K24" s="532"/>
      <c r="L24" s="532"/>
      <c r="M24" s="515"/>
      <c r="N24" s="537"/>
      <c r="O24" s="487"/>
      <c r="P24" s="487"/>
      <c r="Q24" s="487"/>
      <c r="R24" s="487"/>
      <c r="S24" s="487"/>
      <c r="T24" s="487"/>
      <c r="U24" s="487"/>
    </row>
    <row r="25" spans="1:21" ht="16.5">
      <c r="A25" s="668">
        <v>1</v>
      </c>
      <c r="B25" s="498" t="s">
        <v>547</v>
      </c>
      <c r="C25" s="499"/>
      <c r="D25" s="533">
        <v>2002</v>
      </c>
      <c r="E25" s="664" t="s">
        <v>542</v>
      </c>
      <c r="F25" s="666">
        <v>2.1</v>
      </c>
      <c r="G25" s="660">
        <v>2</v>
      </c>
      <c r="H25" s="660">
        <v>2.4</v>
      </c>
      <c r="I25" s="660">
        <v>2.16</v>
      </c>
      <c r="J25" s="670">
        <v>12.925000000000001</v>
      </c>
      <c r="K25" s="670">
        <v>12.625</v>
      </c>
      <c r="L25" s="656">
        <v>10.465</v>
      </c>
      <c r="M25" s="668">
        <v>1</v>
      </c>
      <c r="N25" s="673" t="s">
        <v>571</v>
      </c>
      <c r="O25" s="487"/>
      <c r="P25" s="487"/>
      <c r="Q25" s="487"/>
      <c r="R25" s="487"/>
      <c r="S25" s="487"/>
      <c r="T25" s="487"/>
      <c r="U25" s="487"/>
    </row>
    <row r="26" spans="1:21" ht="16.5">
      <c r="A26" s="669"/>
      <c r="B26" s="504" t="s">
        <v>548</v>
      </c>
      <c r="C26" s="505"/>
      <c r="D26" s="527" t="s">
        <v>551</v>
      </c>
      <c r="E26" s="665"/>
      <c r="F26" s="667"/>
      <c r="G26" s="661"/>
      <c r="H26" s="661"/>
      <c r="I26" s="661"/>
      <c r="J26" s="671"/>
      <c r="K26" s="671"/>
      <c r="L26" s="657"/>
      <c r="M26" s="669"/>
      <c r="N26" s="674"/>
      <c r="O26" s="487"/>
      <c r="P26" s="487"/>
      <c r="Q26" s="487"/>
      <c r="R26" s="487"/>
      <c r="S26" s="487"/>
      <c r="T26" s="487"/>
      <c r="U26" s="487"/>
    </row>
    <row r="27" spans="1:21" ht="16.5">
      <c r="A27" s="668">
        <v>2</v>
      </c>
      <c r="B27" s="501" t="s">
        <v>546</v>
      </c>
      <c r="C27" s="500"/>
      <c r="D27" s="533">
        <v>1980</v>
      </c>
      <c r="E27" s="662" t="s">
        <v>185</v>
      </c>
      <c r="F27" s="660">
        <v>5.9</v>
      </c>
      <c r="G27" s="660">
        <v>5.4</v>
      </c>
      <c r="H27" s="660">
        <v>6.4</v>
      </c>
      <c r="I27" s="656">
        <v>5.9</v>
      </c>
      <c r="J27" s="656">
        <v>14.6</v>
      </c>
      <c r="K27" s="656">
        <v>9.65</v>
      </c>
      <c r="L27" s="656">
        <v>3.75</v>
      </c>
      <c r="M27" s="668">
        <v>2</v>
      </c>
      <c r="N27" s="673" t="s">
        <v>570</v>
      </c>
      <c r="O27" s="487"/>
      <c r="P27" s="487"/>
      <c r="Q27" s="487"/>
      <c r="R27" s="487"/>
      <c r="S27" s="487"/>
      <c r="T27" s="487"/>
      <c r="U27" s="487"/>
    </row>
    <row r="28" spans="1:21" ht="16.5">
      <c r="A28" s="669"/>
      <c r="B28" s="502" t="s">
        <v>468</v>
      </c>
      <c r="C28" s="503"/>
      <c r="D28" s="527">
        <v>1986</v>
      </c>
      <c r="E28" s="663"/>
      <c r="F28" s="661"/>
      <c r="G28" s="661"/>
      <c r="H28" s="661"/>
      <c r="I28" s="657"/>
      <c r="J28" s="657"/>
      <c r="K28" s="657"/>
      <c r="L28" s="657"/>
      <c r="M28" s="669"/>
      <c r="N28" s="674"/>
      <c r="O28" s="487"/>
      <c r="P28" s="487"/>
      <c r="Q28" s="487"/>
      <c r="R28" s="487"/>
      <c r="S28" s="487"/>
      <c r="T28" s="487"/>
      <c r="U28" s="487"/>
    </row>
    <row r="29" spans="1:21" ht="16.5">
      <c r="A29" s="668">
        <v>3</v>
      </c>
      <c r="B29" s="498" t="s">
        <v>549</v>
      </c>
      <c r="C29" s="499"/>
      <c r="D29" s="533" t="s">
        <v>553</v>
      </c>
      <c r="E29" s="664" t="s">
        <v>530</v>
      </c>
      <c r="F29" s="660">
        <v>4.9000000000000004</v>
      </c>
      <c r="G29" s="660">
        <v>5</v>
      </c>
      <c r="H29" s="660">
        <v>5.6</v>
      </c>
      <c r="I29" s="656">
        <v>5.17</v>
      </c>
      <c r="J29" s="656">
        <v>9.75</v>
      </c>
      <c r="K29" s="656">
        <v>8.85</v>
      </c>
      <c r="L29" s="656">
        <v>3.68</v>
      </c>
      <c r="M29" s="668">
        <v>3</v>
      </c>
      <c r="N29" s="673" t="s">
        <v>529</v>
      </c>
      <c r="O29" s="487"/>
      <c r="P29" s="487"/>
      <c r="Q29" s="487"/>
      <c r="R29" s="487"/>
      <c r="S29" s="487"/>
      <c r="T29" s="487"/>
      <c r="U29" s="487"/>
    </row>
    <row r="30" spans="1:21" ht="16.5">
      <c r="A30" s="669"/>
      <c r="B30" s="504" t="s">
        <v>550</v>
      </c>
      <c r="C30" s="505"/>
      <c r="D30" s="527" t="s">
        <v>552</v>
      </c>
      <c r="E30" s="665"/>
      <c r="F30" s="661"/>
      <c r="G30" s="661"/>
      <c r="H30" s="661"/>
      <c r="I30" s="657"/>
      <c r="J30" s="657"/>
      <c r="K30" s="657"/>
      <c r="L30" s="657"/>
      <c r="M30" s="669"/>
      <c r="N30" s="674"/>
      <c r="O30" s="487"/>
      <c r="P30" s="487"/>
      <c r="Q30" s="487"/>
      <c r="R30" s="487"/>
      <c r="S30" s="487"/>
      <c r="T30" s="487"/>
      <c r="U30" s="487"/>
    </row>
    <row r="31" spans="1:21" s="128" customFormat="1" ht="12.75">
      <c r="H31" s="129"/>
      <c r="I31" s="129"/>
      <c r="J31" s="129"/>
      <c r="K31" s="129"/>
      <c r="L31" s="129"/>
      <c r="M31" s="129"/>
      <c r="N31" s="129"/>
      <c r="O31" s="129"/>
      <c r="P31" s="129"/>
    </row>
    <row r="32" spans="1:21" s="128" customFormat="1" ht="12.75">
      <c r="B32" s="265" t="s">
        <v>16</v>
      </c>
      <c r="C32" s="129"/>
      <c r="E32" s="266" t="s">
        <v>163</v>
      </c>
      <c r="I32" s="265" t="s">
        <v>164</v>
      </c>
      <c r="J32" s="129"/>
      <c r="L32" s="392" t="s">
        <v>165</v>
      </c>
    </row>
    <row r="33" spans="1:21" s="128" customFormat="1" ht="4.5" customHeight="1">
      <c r="B33" s="265"/>
      <c r="C33" s="129"/>
      <c r="E33" s="266"/>
      <c r="I33" s="265"/>
      <c r="J33" s="129"/>
      <c r="L33" s="392"/>
    </row>
    <row r="34" spans="1:21" s="128" customFormat="1" ht="12.75">
      <c r="B34" s="265" t="s">
        <v>17</v>
      </c>
      <c r="C34" s="129"/>
      <c r="E34" s="5" t="s">
        <v>166</v>
      </c>
      <c r="I34" s="265" t="s">
        <v>167</v>
      </c>
      <c r="J34" s="129"/>
      <c r="L34" s="392" t="s">
        <v>168</v>
      </c>
    </row>
    <row r="35" spans="1:21" ht="24" customHeight="1">
      <c r="A35" s="484"/>
      <c r="B35" s="484"/>
      <c r="C35" s="484"/>
      <c r="D35" s="484"/>
      <c r="E35" s="484"/>
      <c r="F35" s="484"/>
      <c r="G35" s="488"/>
      <c r="H35" s="488"/>
      <c r="I35" s="488"/>
      <c r="J35" s="484"/>
      <c r="K35" s="484"/>
      <c r="L35" s="484"/>
      <c r="M35" s="484"/>
      <c r="N35" s="487"/>
      <c r="O35" s="487"/>
      <c r="P35" s="487"/>
      <c r="Q35" s="487"/>
      <c r="R35" s="487"/>
      <c r="S35" s="487"/>
      <c r="T35" s="487"/>
      <c r="U35" s="487"/>
    </row>
    <row r="36" spans="1:21" ht="16.5">
      <c r="A36" s="484"/>
      <c r="B36" s="484"/>
      <c r="C36" s="484"/>
      <c r="D36" s="484"/>
      <c r="E36" s="484"/>
      <c r="F36" s="484"/>
      <c r="G36" s="484"/>
      <c r="H36" s="484"/>
      <c r="I36" s="484"/>
      <c r="J36" s="484"/>
      <c r="K36" s="484"/>
      <c r="L36" s="484"/>
      <c r="M36" s="484"/>
      <c r="N36" s="487"/>
      <c r="O36" s="487"/>
      <c r="P36" s="487"/>
      <c r="Q36" s="487"/>
      <c r="R36" s="487"/>
      <c r="S36" s="487"/>
      <c r="T36" s="487"/>
      <c r="U36" s="487"/>
    </row>
    <row r="37" spans="1:21" ht="16.5">
      <c r="A37" s="484"/>
      <c r="B37" s="484"/>
      <c r="C37" s="484"/>
      <c r="D37" s="484"/>
      <c r="E37" s="484"/>
      <c r="F37" s="484"/>
      <c r="G37" s="484"/>
      <c r="H37" s="484"/>
      <c r="I37" s="484"/>
      <c r="J37" s="484"/>
      <c r="K37" s="484"/>
      <c r="L37" s="484"/>
      <c r="M37" s="484"/>
      <c r="N37" s="487"/>
      <c r="O37" s="487"/>
      <c r="P37" s="487"/>
      <c r="Q37" s="487"/>
      <c r="R37" s="487"/>
      <c r="S37" s="487"/>
      <c r="T37" s="487"/>
      <c r="U37" s="487"/>
    </row>
    <row r="38" spans="1:21" ht="16.5">
      <c r="A38" s="484"/>
      <c r="B38" s="484"/>
      <c r="C38" s="484"/>
      <c r="D38" s="484"/>
      <c r="E38" s="484"/>
      <c r="F38" s="484"/>
      <c r="G38" s="484"/>
      <c r="H38" s="484"/>
      <c r="I38" s="484"/>
      <c r="J38" s="484"/>
      <c r="K38" s="484"/>
      <c r="L38" s="484"/>
      <c r="M38" s="484"/>
      <c r="N38" s="487"/>
      <c r="O38" s="487"/>
      <c r="P38" s="487"/>
      <c r="Q38" s="487"/>
      <c r="R38" s="487"/>
      <c r="S38" s="487"/>
      <c r="T38" s="487"/>
      <c r="U38" s="487"/>
    </row>
    <row r="39" spans="1:21" ht="16.5">
      <c r="A39" s="484"/>
      <c r="B39" s="484"/>
      <c r="C39" s="484"/>
      <c r="D39" s="484"/>
      <c r="E39" s="484"/>
      <c r="F39" s="484"/>
      <c r="G39" s="484"/>
      <c r="H39" s="484"/>
      <c r="I39" s="484"/>
      <c r="J39" s="484"/>
      <c r="K39" s="484"/>
      <c r="L39" s="484"/>
      <c r="M39" s="484"/>
      <c r="N39" s="487"/>
      <c r="O39" s="487"/>
      <c r="P39" s="487"/>
      <c r="Q39" s="487"/>
      <c r="R39" s="487"/>
      <c r="S39" s="487"/>
      <c r="T39" s="487"/>
      <c r="U39" s="487"/>
    </row>
    <row r="40" spans="1:21" ht="16.5">
      <c r="A40" s="484"/>
      <c r="B40" s="484"/>
      <c r="C40" s="484"/>
      <c r="D40" s="484"/>
      <c r="E40" s="484"/>
      <c r="F40" s="484"/>
      <c r="G40" s="484"/>
      <c r="H40" s="484"/>
      <c r="I40" s="484"/>
      <c r="J40" s="484"/>
      <c r="K40" s="484"/>
      <c r="L40" s="484"/>
      <c r="M40" s="484"/>
      <c r="N40" s="487"/>
      <c r="O40" s="487"/>
      <c r="P40" s="487"/>
      <c r="Q40" s="487"/>
      <c r="R40" s="487"/>
      <c r="S40" s="487"/>
      <c r="T40" s="487"/>
      <c r="U40" s="487"/>
    </row>
    <row r="41" spans="1:21" ht="16.5">
      <c r="A41" s="487"/>
      <c r="B41" s="487"/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</row>
    <row r="42" spans="1:21" ht="16.5">
      <c r="A42" s="487"/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  <c r="N42" s="487"/>
      <c r="O42" s="487"/>
      <c r="P42" s="487"/>
      <c r="Q42" s="487"/>
      <c r="R42" s="487"/>
      <c r="S42" s="487"/>
      <c r="T42" s="487"/>
      <c r="U42" s="487"/>
    </row>
    <row r="43" spans="1:21" ht="16.5">
      <c r="A43" s="487"/>
      <c r="B43" s="487"/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  <c r="N43" s="487"/>
      <c r="O43" s="487"/>
      <c r="P43" s="487"/>
      <c r="Q43" s="487"/>
      <c r="R43" s="487"/>
      <c r="S43" s="487"/>
      <c r="T43" s="487"/>
      <c r="U43" s="487"/>
    </row>
    <row r="44" spans="1:21" ht="16.5">
      <c r="A44" s="487"/>
      <c r="B44" s="487"/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  <c r="N44" s="487"/>
      <c r="O44" s="487"/>
      <c r="P44" s="487"/>
      <c r="Q44" s="487"/>
      <c r="R44" s="487"/>
      <c r="S44" s="487"/>
      <c r="T44" s="487"/>
      <c r="U44" s="487"/>
    </row>
    <row r="45" spans="1:21" ht="16.5">
      <c r="A45" s="487"/>
      <c r="B45" s="487"/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  <c r="N45" s="487"/>
      <c r="O45" s="487"/>
      <c r="P45" s="487"/>
      <c r="Q45" s="487"/>
      <c r="R45" s="487"/>
      <c r="S45" s="487"/>
      <c r="T45" s="487"/>
      <c r="U45" s="487"/>
    </row>
    <row r="46" spans="1:21" ht="16.5">
      <c r="A46" s="487"/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</row>
    <row r="47" spans="1:21" ht="16.5">
      <c r="A47" s="487"/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  <c r="N47" s="487"/>
      <c r="O47" s="487"/>
      <c r="P47" s="487"/>
      <c r="Q47" s="487"/>
      <c r="R47" s="487"/>
      <c r="S47" s="487"/>
      <c r="T47" s="487"/>
      <c r="U47" s="487"/>
    </row>
    <row r="48" spans="1:21" ht="16.5">
      <c r="A48" s="487"/>
      <c r="B48" s="487"/>
      <c r="C48" s="487"/>
      <c r="D48" s="487"/>
      <c r="E48" s="487"/>
      <c r="F48" s="487"/>
      <c r="G48" s="487"/>
      <c r="H48" s="487"/>
      <c r="I48" s="487"/>
      <c r="J48" s="487"/>
      <c r="K48" s="487"/>
      <c r="L48" s="487"/>
      <c r="M48" s="487"/>
      <c r="N48" s="487"/>
      <c r="O48" s="487"/>
      <c r="P48" s="487"/>
      <c r="Q48" s="487"/>
      <c r="R48" s="487"/>
      <c r="S48" s="487"/>
      <c r="T48" s="487"/>
      <c r="U48" s="487"/>
    </row>
    <row r="49" spans="1:21" ht="16.5">
      <c r="A49" s="487"/>
      <c r="B49" s="487"/>
      <c r="C49" s="487"/>
      <c r="D49" s="487"/>
      <c r="E49" s="487"/>
      <c r="F49" s="487"/>
      <c r="G49" s="487"/>
      <c r="H49" s="487"/>
      <c r="I49" s="487"/>
      <c r="J49" s="487"/>
      <c r="K49" s="487"/>
      <c r="L49" s="487"/>
      <c r="M49" s="487"/>
      <c r="N49" s="487"/>
      <c r="O49" s="487"/>
      <c r="P49" s="487"/>
      <c r="Q49" s="487"/>
      <c r="R49" s="487"/>
      <c r="S49" s="487"/>
      <c r="T49" s="487"/>
      <c r="U49" s="487"/>
    </row>
    <row r="50" spans="1:21" ht="16.5">
      <c r="A50" s="487"/>
      <c r="B50" s="487"/>
      <c r="C50" s="487"/>
      <c r="D50" s="487"/>
      <c r="E50" s="487"/>
      <c r="F50" s="487"/>
      <c r="G50" s="487"/>
      <c r="H50" s="487"/>
      <c r="I50" s="487"/>
      <c r="J50" s="487"/>
      <c r="K50" s="487"/>
      <c r="L50" s="487"/>
      <c r="M50" s="487"/>
      <c r="N50" s="487"/>
      <c r="O50" s="487"/>
      <c r="P50" s="487"/>
      <c r="Q50" s="487"/>
      <c r="R50" s="487"/>
      <c r="S50" s="487"/>
      <c r="T50" s="487"/>
      <c r="U50" s="487"/>
    </row>
    <row r="51" spans="1:21" ht="16.5">
      <c r="A51" s="487"/>
      <c r="B51" s="487"/>
      <c r="C51" s="487"/>
      <c r="D51" s="487"/>
      <c r="E51" s="487"/>
      <c r="F51" s="487"/>
      <c r="G51" s="487"/>
      <c r="H51" s="487"/>
      <c r="I51" s="487"/>
      <c r="J51" s="487"/>
      <c r="K51" s="487"/>
      <c r="L51" s="487"/>
      <c r="M51" s="487"/>
      <c r="N51" s="487"/>
      <c r="O51" s="487"/>
      <c r="P51" s="487"/>
      <c r="Q51" s="487"/>
      <c r="R51" s="487"/>
      <c r="S51" s="487"/>
      <c r="T51" s="487"/>
      <c r="U51" s="487"/>
    </row>
    <row r="52" spans="1:21" ht="16.5">
      <c r="A52" s="487"/>
      <c r="B52" s="487"/>
      <c r="C52" s="487"/>
      <c r="D52" s="487"/>
      <c r="E52" s="487"/>
      <c r="F52" s="487"/>
      <c r="G52" s="487"/>
      <c r="H52" s="487"/>
      <c r="I52" s="487"/>
      <c r="J52" s="487"/>
      <c r="K52" s="487"/>
      <c r="L52" s="487"/>
      <c r="M52" s="487"/>
      <c r="N52" s="487"/>
      <c r="O52" s="487"/>
      <c r="P52" s="487"/>
      <c r="Q52" s="487"/>
      <c r="R52" s="487"/>
      <c r="S52" s="487"/>
      <c r="T52" s="487"/>
      <c r="U52" s="487"/>
    </row>
  </sheetData>
  <sortState ref="A28:O33">
    <sortCondition ref="A23:A26"/>
  </sortState>
  <mergeCells count="47">
    <mergeCell ref="O2:P2"/>
    <mergeCell ref="A3:N3"/>
    <mergeCell ref="O3:P3"/>
    <mergeCell ref="E7:K7"/>
    <mergeCell ref="E8:K8"/>
    <mergeCell ref="A4:N4"/>
    <mergeCell ref="O4:P4"/>
    <mergeCell ref="E6:K6"/>
    <mergeCell ref="N29:N30"/>
    <mergeCell ref="J25:J26"/>
    <mergeCell ref="J29:J30"/>
    <mergeCell ref="E29:E30"/>
    <mergeCell ref="A27:A28"/>
    <mergeCell ref="A25:A26"/>
    <mergeCell ref="A29:A30"/>
    <mergeCell ref="A1:N1"/>
    <mergeCell ref="A2:N2"/>
    <mergeCell ref="E9:K9"/>
    <mergeCell ref="N27:N28"/>
    <mergeCell ref="N25:N26"/>
    <mergeCell ref="M27:M28"/>
    <mergeCell ref="M29:M30"/>
    <mergeCell ref="L25:L26"/>
    <mergeCell ref="L29:L30"/>
    <mergeCell ref="K25:K26"/>
    <mergeCell ref="K29:K30"/>
    <mergeCell ref="K27:K28"/>
    <mergeCell ref="L27:L28"/>
    <mergeCell ref="M25:M26"/>
    <mergeCell ref="G29:G30"/>
    <mergeCell ref="F25:F26"/>
    <mergeCell ref="F29:F30"/>
    <mergeCell ref="I25:I26"/>
    <mergeCell ref="I29:I30"/>
    <mergeCell ref="H29:H30"/>
    <mergeCell ref="J27:J28"/>
    <mergeCell ref="B12:C12"/>
    <mergeCell ref="A7:C7"/>
    <mergeCell ref="A8:C8"/>
    <mergeCell ref="F27:F28"/>
    <mergeCell ref="E27:E28"/>
    <mergeCell ref="G27:G28"/>
    <mergeCell ref="H27:H28"/>
    <mergeCell ref="I27:I28"/>
    <mergeCell ref="E25:E26"/>
    <mergeCell ref="H25:H26"/>
    <mergeCell ref="G25:G26"/>
  </mergeCells>
  <printOptions horizontalCentered="1"/>
  <pageMargins left="0.59055118110236227" right="0.19685039370078741" top="0.59055118110236227" bottom="0.74803149606299213" header="0.51181102362204722" footer="0.51181102362204722"/>
  <pageSetup paperSize="9" scale="75" firstPageNumber="0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S53"/>
  <sheetViews>
    <sheetView view="pageBreakPreview" zoomScale="120" zoomScaleSheetLayoutView="120" workbookViewId="0">
      <selection activeCell="B11" sqref="B11"/>
    </sheetView>
  </sheetViews>
  <sheetFormatPr defaultRowHeight="12.75"/>
  <cols>
    <col min="1" max="1" width="5.5703125" customWidth="1"/>
    <col min="2" max="2" width="18.140625" customWidth="1"/>
    <col min="3" max="3" width="7.5703125" customWidth="1"/>
    <col min="4" max="4" width="19.85546875" customWidth="1"/>
    <col min="5" max="5" width="20.85546875" customWidth="1"/>
    <col min="6" max="6" width="14.28515625" customWidth="1"/>
    <col min="7" max="7" width="13.85546875" customWidth="1"/>
    <col min="8" max="8" width="19.85546875" customWidth="1"/>
  </cols>
  <sheetData>
    <row r="1" spans="1:19">
      <c r="A1" s="634" t="s">
        <v>39</v>
      </c>
      <c r="B1" s="634"/>
      <c r="C1" s="634"/>
      <c r="D1" s="634"/>
      <c r="E1" s="634"/>
      <c r="F1" s="634"/>
      <c r="G1" s="634"/>
      <c r="H1" s="64"/>
      <c r="I1" s="64"/>
      <c r="J1" s="64"/>
      <c r="K1" s="64"/>
      <c r="L1" s="64"/>
      <c r="M1" s="64"/>
      <c r="N1" s="64"/>
      <c r="O1" s="64"/>
      <c r="P1" s="64"/>
      <c r="Q1" s="9"/>
      <c r="R1" s="9"/>
    </row>
    <row r="2" spans="1:19" s="128" customFormat="1">
      <c r="A2" s="631" t="s">
        <v>170</v>
      </c>
      <c r="B2" s="631"/>
      <c r="C2" s="631"/>
      <c r="D2" s="631"/>
      <c r="E2" s="631"/>
      <c r="F2" s="631"/>
      <c r="G2" s="631"/>
      <c r="H2" s="63"/>
      <c r="I2" s="63"/>
      <c r="J2" s="63"/>
      <c r="K2" s="63"/>
      <c r="L2" s="63"/>
      <c r="M2" s="63"/>
      <c r="N2" s="63"/>
      <c r="O2" s="63"/>
      <c r="P2" s="63"/>
      <c r="Q2" s="6"/>
      <c r="R2" s="6"/>
      <c r="S2" s="1"/>
    </row>
    <row r="3" spans="1:19" s="128" customFormat="1" ht="12.75" customHeight="1">
      <c r="A3" s="634" t="s">
        <v>158</v>
      </c>
      <c r="B3" s="634"/>
      <c r="C3" s="634"/>
      <c r="D3" s="634"/>
      <c r="E3" s="634"/>
      <c r="F3" s="634"/>
      <c r="G3" s="634"/>
      <c r="H3" s="64"/>
      <c r="I3" s="64"/>
      <c r="J3" s="64"/>
      <c r="K3" s="64"/>
      <c r="L3" s="64"/>
      <c r="M3" s="64"/>
      <c r="N3" s="64"/>
      <c r="O3" s="64"/>
      <c r="P3" s="64"/>
      <c r="Q3" s="13"/>
      <c r="R3" s="13"/>
      <c r="S3" s="1"/>
    </row>
    <row r="4" spans="1:19" s="128" customFormat="1">
      <c r="A4" s="634" t="s">
        <v>169</v>
      </c>
      <c r="B4" s="634"/>
      <c r="C4" s="634"/>
      <c r="D4" s="634"/>
      <c r="E4" s="634"/>
      <c r="F4" s="634"/>
      <c r="G4" s="634"/>
      <c r="H4" s="64"/>
      <c r="I4" s="64"/>
      <c r="J4" s="64"/>
      <c r="K4" s="64"/>
      <c r="L4" s="64"/>
      <c r="M4" s="64"/>
      <c r="N4" s="64"/>
      <c r="O4" s="64"/>
      <c r="P4" s="64"/>
      <c r="Q4" s="6"/>
      <c r="R4" s="6"/>
      <c r="S4" s="1"/>
    </row>
    <row r="5" spans="1:19" s="128" customForma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"/>
      <c r="P5" s="1"/>
      <c r="Q5" s="1"/>
      <c r="R5" s="1"/>
      <c r="S5" s="1"/>
    </row>
    <row r="6" spans="1:19" s="2" customFormat="1">
      <c r="A6" s="621" t="s">
        <v>524</v>
      </c>
      <c r="B6" s="621"/>
      <c r="C6" s="621"/>
      <c r="D6" s="621"/>
      <c r="E6" s="621"/>
      <c r="F6" s="621"/>
      <c r="G6" s="621"/>
      <c r="H6" s="14"/>
      <c r="I6" s="14"/>
      <c r="J6" s="14"/>
      <c r="K6" s="5"/>
      <c r="L6" s="5"/>
      <c r="M6" s="5"/>
      <c r="N6" s="5"/>
      <c r="O6" s="1"/>
      <c r="P6" s="1"/>
      <c r="Q6" s="1"/>
      <c r="R6" s="1"/>
      <c r="S6" s="1"/>
    </row>
    <row r="7" spans="1:19" s="128" customFormat="1">
      <c r="A7" s="629" t="s">
        <v>160</v>
      </c>
      <c r="B7" s="629"/>
      <c r="C7" s="629"/>
      <c r="D7" s="117"/>
      <c r="E7" s="117"/>
      <c r="F7" s="117"/>
      <c r="G7" s="14"/>
      <c r="H7" s="14"/>
      <c r="I7" s="14"/>
      <c r="J7" s="14"/>
      <c r="K7" s="5"/>
      <c r="L7" s="5"/>
      <c r="M7" s="5"/>
      <c r="N7" s="5"/>
      <c r="O7" s="1"/>
      <c r="P7" s="1"/>
      <c r="Q7" s="1"/>
      <c r="R7" s="1"/>
      <c r="S7" s="1"/>
    </row>
    <row r="8" spans="1:19" s="128" customFormat="1">
      <c r="A8" s="675" t="s">
        <v>159</v>
      </c>
      <c r="B8" s="675"/>
      <c r="C8" s="675"/>
      <c r="D8" s="117"/>
      <c r="E8" s="117"/>
      <c r="F8" s="117"/>
      <c r="G8" s="14"/>
      <c r="H8" s="14"/>
      <c r="I8" s="14"/>
      <c r="J8" s="14"/>
      <c r="K8" s="5"/>
      <c r="L8" s="5"/>
      <c r="M8" s="5"/>
      <c r="N8" s="5"/>
      <c r="O8" s="1"/>
      <c r="P8" s="1"/>
      <c r="Q8" s="1"/>
      <c r="R8" s="1"/>
      <c r="S8" s="1"/>
    </row>
    <row r="10" spans="1:19" ht="45">
      <c r="A10" s="118" t="s">
        <v>25</v>
      </c>
      <c r="B10" s="118" t="s">
        <v>26</v>
      </c>
      <c r="C10" s="477" t="s">
        <v>27</v>
      </c>
      <c r="D10" s="478" t="s">
        <v>28</v>
      </c>
      <c r="E10" s="118" t="s">
        <v>29</v>
      </c>
      <c r="F10" s="118" t="s">
        <v>30</v>
      </c>
      <c r="G10" s="118" t="s">
        <v>31</v>
      </c>
    </row>
    <row r="11" spans="1:19">
      <c r="A11" s="548">
        <v>1</v>
      </c>
      <c r="B11" s="549" t="s">
        <v>155</v>
      </c>
      <c r="C11" s="550" t="s">
        <v>43</v>
      </c>
      <c r="D11" s="548" t="s">
        <v>16</v>
      </c>
      <c r="E11" s="548" t="s">
        <v>44</v>
      </c>
      <c r="F11" s="548" t="s">
        <v>523</v>
      </c>
      <c r="G11" s="548" t="s">
        <v>498</v>
      </c>
    </row>
    <row r="12" spans="1:19">
      <c r="A12" s="548">
        <v>2</v>
      </c>
      <c r="B12" s="551" t="s">
        <v>510</v>
      </c>
      <c r="C12" s="552" t="s">
        <v>43</v>
      </c>
      <c r="D12" s="550" t="s">
        <v>17</v>
      </c>
      <c r="E12" s="553" t="s">
        <v>497</v>
      </c>
      <c r="F12" s="548" t="s">
        <v>523</v>
      </c>
      <c r="G12" s="552" t="s">
        <v>498</v>
      </c>
    </row>
    <row r="13" spans="1:19">
      <c r="A13" s="548">
        <v>3</v>
      </c>
      <c r="B13" s="549" t="s">
        <v>157</v>
      </c>
      <c r="C13" s="548" t="s">
        <v>43</v>
      </c>
      <c r="D13" s="550" t="s">
        <v>142</v>
      </c>
      <c r="E13" s="553" t="s">
        <v>497</v>
      </c>
      <c r="F13" s="548" t="s">
        <v>523</v>
      </c>
      <c r="G13" s="552" t="s">
        <v>498</v>
      </c>
    </row>
    <row r="14" spans="1:19" ht="11.25" customHeight="1">
      <c r="A14" s="548">
        <v>4</v>
      </c>
      <c r="B14" s="549" t="s">
        <v>154</v>
      </c>
      <c r="C14" s="548" t="s">
        <v>43</v>
      </c>
      <c r="D14" s="550" t="s">
        <v>52</v>
      </c>
      <c r="E14" s="553" t="s">
        <v>44</v>
      </c>
      <c r="F14" s="548" t="s">
        <v>523</v>
      </c>
      <c r="G14" s="552" t="s">
        <v>498</v>
      </c>
    </row>
    <row r="15" spans="1:19">
      <c r="A15" s="548">
        <v>5</v>
      </c>
      <c r="B15" s="549" t="s">
        <v>155</v>
      </c>
      <c r="C15" s="550" t="s">
        <v>43</v>
      </c>
      <c r="D15" s="550" t="s">
        <v>156</v>
      </c>
      <c r="E15" s="548" t="s">
        <v>44</v>
      </c>
      <c r="F15" s="548" t="s">
        <v>523</v>
      </c>
      <c r="G15" s="548" t="s">
        <v>498</v>
      </c>
    </row>
    <row r="16" spans="1:19">
      <c r="A16" s="548">
        <v>6</v>
      </c>
      <c r="B16" s="549" t="s">
        <v>101</v>
      </c>
      <c r="C16" s="550" t="s">
        <v>43</v>
      </c>
      <c r="D16" s="550" t="s">
        <v>156</v>
      </c>
      <c r="E16" s="548" t="s">
        <v>47</v>
      </c>
      <c r="F16" s="548" t="s">
        <v>523</v>
      </c>
      <c r="G16" s="548" t="s">
        <v>498</v>
      </c>
    </row>
    <row r="17" spans="1:7">
      <c r="A17" s="548">
        <v>7</v>
      </c>
      <c r="B17" s="549" t="s">
        <v>318</v>
      </c>
      <c r="C17" s="550" t="s">
        <v>43</v>
      </c>
      <c r="D17" s="550" t="s">
        <v>156</v>
      </c>
      <c r="E17" s="553" t="s">
        <v>497</v>
      </c>
      <c r="F17" s="548" t="s">
        <v>523</v>
      </c>
      <c r="G17" s="552" t="s">
        <v>498</v>
      </c>
    </row>
    <row r="18" spans="1:7">
      <c r="A18" s="548">
        <v>8</v>
      </c>
      <c r="B18" s="549" t="s">
        <v>534</v>
      </c>
      <c r="C18" s="550" t="s">
        <v>43</v>
      </c>
      <c r="D18" s="550" t="s">
        <v>501</v>
      </c>
      <c r="E18" s="548" t="s">
        <v>40</v>
      </c>
      <c r="F18" s="548" t="s">
        <v>523</v>
      </c>
      <c r="G18" s="548" t="s">
        <v>498</v>
      </c>
    </row>
    <row r="19" spans="1:7" s="479" customFormat="1">
      <c r="A19" s="548">
        <v>9</v>
      </c>
      <c r="B19" s="554" t="s">
        <v>53</v>
      </c>
      <c r="C19" s="548" t="s">
        <v>43</v>
      </c>
      <c r="D19" s="550" t="s">
        <v>501</v>
      </c>
      <c r="E19" s="553" t="s">
        <v>47</v>
      </c>
      <c r="F19" s="548" t="s">
        <v>523</v>
      </c>
      <c r="G19" s="552" t="s">
        <v>498</v>
      </c>
    </row>
    <row r="20" spans="1:7">
      <c r="A20" s="548">
        <v>10</v>
      </c>
      <c r="B20" s="549" t="s">
        <v>499</v>
      </c>
      <c r="C20" s="550" t="s">
        <v>43</v>
      </c>
      <c r="D20" s="550" t="s">
        <v>503</v>
      </c>
      <c r="E20" s="548" t="s">
        <v>500</v>
      </c>
      <c r="F20" s="548" t="s">
        <v>523</v>
      </c>
      <c r="G20" s="548" t="s">
        <v>498</v>
      </c>
    </row>
    <row r="21" spans="1:7">
      <c r="A21" s="548">
        <v>11</v>
      </c>
      <c r="B21" s="549" t="s">
        <v>50</v>
      </c>
      <c r="C21" s="550" t="s">
        <v>43</v>
      </c>
      <c r="D21" s="550" t="s">
        <v>503</v>
      </c>
      <c r="E21" s="548" t="s">
        <v>49</v>
      </c>
      <c r="F21" s="548" t="s">
        <v>523</v>
      </c>
      <c r="G21" s="548" t="s">
        <v>498</v>
      </c>
    </row>
    <row r="22" spans="1:7">
      <c r="A22" s="548">
        <v>12</v>
      </c>
      <c r="B22" s="549" t="s">
        <v>506</v>
      </c>
      <c r="C22" s="548" t="s">
        <v>43</v>
      </c>
      <c r="D22" s="552" t="s">
        <v>503</v>
      </c>
      <c r="E22" s="548" t="s">
        <v>507</v>
      </c>
      <c r="F22" s="548" t="s">
        <v>523</v>
      </c>
      <c r="G22" s="552" t="s">
        <v>498</v>
      </c>
    </row>
    <row r="23" spans="1:7">
      <c r="A23" s="548">
        <v>13</v>
      </c>
      <c r="B23" s="555" t="s">
        <v>111</v>
      </c>
      <c r="C23" s="548">
        <v>1</v>
      </c>
      <c r="D23" s="553" t="s">
        <v>503</v>
      </c>
      <c r="E23" s="553" t="s">
        <v>49</v>
      </c>
      <c r="F23" s="548" t="s">
        <v>523</v>
      </c>
      <c r="G23" s="552" t="s">
        <v>498</v>
      </c>
    </row>
    <row r="24" spans="1:7">
      <c r="A24" s="548">
        <v>14</v>
      </c>
      <c r="B24" s="549" t="s">
        <v>512</v>
      </c>
      <c r="C24" s="550" t="s">
        <v>43</v>
      </c>
      <c r="D24" s="550" t="s">
        <v>503</v>
      </c>
      <c r="E24" s="548" t="s">
        <v>513</v>
      </c>
      <c r="F24" s="548" t="s">
        <v>523</v>
      </c>
      <c r="G24" s="552" t="s">
        <v>498</v>
      </c>
    </row>
    <row r="25" spans="1:7">
      <c r="A25" s="548">
        <v>15</v>
      </c>
      <c r="B25" s="551" t="s">
        <v>48</v>
      </c>
      <c r="C25" s="552">
        <v>1</v>
      </c>
      <c r="D25" s="553" t="s">
        <v>503</v>
      </c>
      <c r="E25" s="552" t="s">
        <v>44</v>
      </c>
      <c r="F25" s="548" t="s">
        <v>523</v>
      </c>
      <c r="G25" s="552" t="s">
        <v>505</v>
      </c>
    </row>
    <row r="26" spans="1:7">
      <c r="A26" s="548">
        <v>16</v>
      </c>
      <c r="B26" s="551" t="s">
        <v>314</v>
      </c>
      <c r="C26" s="550" t="s">
        <v>43</v>
      </c>
      <c r="D26" s="553" t="s">
        <v>503</v>
      </c>
      <c r="E26" s="552" t="s">
        <v>514</v>
      </c>
      <c r="F26" s="548" t="s">
        <v>523</v>
      </c>
      <c r="G26" s="552" t="s">
        <v>505</v>
      </c>
    </row>
    <row r="27" spans="1:7">
      <c r="A27" s="548">
        <v>17</v>
      </c>
      <c r="B27" s="549" t="s">
        <v>469</v>
      </c>
      <c r="C27" s="550" t="s">
        <v>43</v>
      </c>
      <c r="D27" s="553" t="s">
        <v>503</v>
      </c>
      <c r="E27" s="548" t="s">
        <v>41</v>
      </c>
      <c r="F27" s="548" t="s">
        <v>523</v>
      </c>
      <c r="G27" s="548" t="s">
        <v>498</v>
      </c>
    </row>
    <row r="28" spans="1:7">
      <c r="A28" s="548">
        <v>18</v>
      </c>
      <c r="B28" s="549" t="s">
        <v>115</v>
      </c>
      <c r="C28" s="550" t="s">
        <v>43</v>
      </c>
      <c r="D28" s="553" t="s">
        <v>503</v>
      </c>
      <c r="E28" s="548" t="s">
        <v>504</v>
      </c>
      <c r="F28" s="548" t="s">
        <v>523</v>
      </c>
      <c r="G28" s="548" t="s">
        <v>498</v>
      </c>
    </row>
    <row r="29" spans="1:7">
      <c r="A29" s="548">
        <v>19</v>
      </c>
      <c r="B29" s="549" t="s">
        <v>63</v>
      </c>
      <c r="C29" s="550" t="s">
        <v>43</v>
      </c>
      <c r="D29" s="550" t="s">
        <v>503</v>
      </c>
      <c r="E29" s="548" t="s">
        <v>114</v>
      </c>
      <c r="F29" s="548" t="s">
        <v>523</v>
      </c>
      <c r="G29" s="548" t="s">
        <v>505</v>
      </c>
    </row>
    <row r="30" spans="1:7">
      <c r="A30" s="548">
        <v>20</v>
      </c>
      <c r="B30" s="549" t="s">
        <v>536</v>
      </c>
      <c r="C30" s="550" t="s">
        <v>43</v>
      </c>
      <c r="D30" s="550" t="s">
        <v>503</v>
      </c>
      <c r="E30" s="548" t="s">
        <v>185</v>
      </c>
      <c r="F30" s="548" t="s">
        <v>523</v>
      </c>
      <c r="G30" s="548" t="s">
        <v>505</v>
      </c>
    </row>
    <row r="31" spans="1:7">
      <c r="A31" s="548">
        <v>21</v>
      </c>
      <c r="B31" s="549" t="s">
        <v>75</v>
      </c>
      <c r="C31" s="550" t="s">
        <v>43</v>
      </c>
      <c r="D31" s="550" t="s">
        <v>503</v>
      </c>
      <c r="E31" s="548" t="s">
        <v>514</v>
      </c>
      <c r="F31" s="548" t="s">
        <v>523</v>
      </c>
      <c r="G31" s="548" t="s">
        <v>535</v>
      </c>
    </row>
    <row r="32" spans="1:7">
      <c r="A32" s="548">
        <v>22</v>
      </c>
      <c r="B32" s="549" t="s">
        <v>531</v>
      </c>
      <c r="C32" s="550">
        <v>1</v>
      </c>
      <c r="D32" s="550" t="s">
        <v>532</v>
      </c>
      <c r="E32" s="548" t="s">
        <v>533</v>
      </c>
      <c r="F32" s="548" t="s">
        <v>523</v>
      </c>
      <c r="G32" s="548" t="s">
        <v>498</v>
      </c>
    </row>
    <row r="33" spans="1:7">
      <c r="A33" s="548">
        <v>23</v>
      </c>
      <c r="B33" s="549" t="s">
        <v>294</v>
      </c>
      <c r="C33" s="550">
        <v>1</v>
      </c>
      <c r="D33" s="550" t="s">
        <v>503</v>
      </c>
      <c r="E33" s="548" t="s">
        <v>185</v>
      </c>
      <c r="F33" s="548" t="s">
        <v>523</v>
      </c>
      <c r="G33" s="548" t="s">
        <v>505</v>
      </c>
    </row>
    <row r="34" spans="1:7">
      <c r="A34" s="548">
        <v>24</v>
      </c>
      <c r="B34" s="549" t="s">
        <v>537</v>
      </c>
      <c r="C34" s="550" t="s">
        <v>43</v>
      </c>
      <c r="D34" s="550" t="s">
        <v>503</v>
      </c>
      <c r="E34" s="548" t="s">
        <v>185</v>
      </c>
      <c r="F34" s="548" t="s">
        <v>523</v>
      </c>
      <c r="G34" s="548" t="s">
        <v>505</v>
      </c>
    </row>
    <row r="35" spans="1:7">
      <c r="A35" s="548">
        <v>25</v>
      </c>
      <c r="B35" s="549" t="s">
        <v>538</v>
      </c>
      <c r="C35" s="550" t="s">
        <v>43</v>
      </c>
      <c r="D35" s="550" t="s">
        <v>503</v>
      </c>
      <c r="E35" s="548" t="s">
        <v>185</v>
      </c>
      <c r="F35" s="548" t="s">
        <v>523</v>
      </c>
      <c r="G35" s="548" t="s">
        <v>535</v>
      </c>
    </row>
    <row r="36" spans="1:7">
      <c r="A36" s="548">
        <v>26</v>
      </c>
      <c r="B36" s="549" t="s">
        <v>529</v>
      </c>
      <c r="C36" s="550">
        <v>1</v>
      </c>
      <c r="D36" s="550" t="s">
        <v>503</v>
      </c>
      <c r="E36" s="548" t="s">
        <v>530</v>
      </c>
      <c r="F36" s="548" t="s">
        <v>523</v>
      </c>
      <c r="G36" s="548" t="s">
        <v>505</v>
      </c>
    </row>
    <row r="37" spans="1:7">
      <c r="A37" s="548">
        <v>27</v>
      </c>
      <c r="B37" s="551" t="s">
        <v>430</v>
      </c>
      <c r="C37" s="552">
        <v>1</v>
      </c>
      <c r="D37" s="553" t="s">
        <v>503</v>
      </c>
      <c r="E37" s="552" t="s">
        <v>508</v>
      </c>
      <c r="F37" s="548" t="s">
        <v>523</v>
      </c>
      <c r="G37" s="552" t="s">
        <v>505</v>
      </c>
    </row>
    <row r="38" spans="1:7">
      <c r="A38" s="548">
        <v>28</v>
      </c>
      <c r="B38" s="551" t="s">
        <v>539</v>
      </c>
      <c r="C38" s="552">
        <v>1</v>
      </c>
      <c r="D38" s="553" t="s">
        <v>503</v>
      </c>
      <c r="E38" s="552" t="s">
        <v>185</v>
      </c>
      <c r="F38" s="548" t="s">
        <v>523</v>
      </c>
      <c r="G38" s="552" t="s">
        <v>505</v>
      </c>
    </row>
    <row r="39" spans="1:7">
      <c r="A39" s="548">
        <v>29</v>
      </c>
      <c r="B39" s="551" t="s">
        <v>573</v>
      </c>
      <c r="C39" s="552">
        <v>1</v>
      </c>
      <c r="D39" s="553" t="s">
        <v>503</v>
      </c>
      <c r="E39" s="552" t="s">
        <v>41</v>
      </c>
      <c r="F39" s="548" t="s">
        <v>523</v>
      </c>
      <c r="G39" s="552" t="s">
        <v>505</v>
      </c>
    </row>
    <row r="40" spans="1:7">
      <c r="A40" s="548">
        <v>30</v>
      </c>
      <c r="B40" s="551" t="s">
        <v>574</v>
      </c>
      <c r="C40" s="552">
        <v>1</v>
      </c>
      <c r="D40" s="553" t="s">
        <v>503</v>
      </c>
      <c r="E40" s="552" t="s">
        <v>41</v>
      </c>
      <c r="F40" s="548" t="s">
        <v>523</v>
      </c>
      <c r="G40" s="552" t="s">
        <v>505</v>
      </c>
    </row>
    <row r="41" spans="1:7">
      <c r="A41" s="548">
        <v>31</v>
      </c>
      <c r="B41" s="551" t="s">
        <v>511</v>
      </c>
      <c r="C41" s="552">
        <v>2</v>
      </c>
      <c r="D41" s="553" t="s">
        <v>503</v>
      </c>
      <c r="E41" s="552" t="s">
        <v>185</v>
      </c>
      <c r="F41" s="548" t="s">
        <v>523</v>
      </c>
      <c r="G41" s="552" t="s">
        <v>505</v>
      </c>
    </row>
    <row r="42" spans="1:7">
      <c r="A42" s="548">
        <v>32</v>
      </c>
      <c r="B42" s="551" t="s">
        <v>368</v>
      </c>
      <c r="C42" s="552">
        <v>1</v>
      </c>
      <c r="D42" s="553" t="s">
        <v>503</v>
      </c>
      <c r="E42" s="552" t="s">
        <v>502</v>
      </c>
      <c r="F42" s="548" t="s">
        <v>523</v>
      </c>
      <c r="G42" s="552" t="s">
        <v>505</v>
      </c>
    </row>
    <row r="43" spans="1:7">
      <c r="A43" s="548">
        <v>33</v>
      </c>
      <c r="B43" s="551" t="s">
        <v>517</v>
      </c>
      <c r="C43" s="552">
        <v>1</v>
      </c>
      <c r="D43" s="553" t="s">
        <v>503</v>
      </c>
      <c r="E43" s="552" t="s">
        <v>185</v>
      </c>
      <c r="F43" s="548" t="s">
        <v>523</v>
      </c>
      <c r="G43" s="552" t="s">
        <v>505</v>
      </c>
    </row>
    <row r="44" spans="1:7">
      <c r="A44" s="548">
        <v>34</v>
      </c>
      <c r="B44" s="551" t="s">
        <v>518</v>
      </c>
      <c r="C44" s="552">
        <v>1</v>
      </c>
      <c r="D44" s="553" t="s">
        <v>503</v>
      </c>
      <c r="E44" s="552" t="s">
        <v>185</v>
      </c>
      <c r="F44" s="548" t="s">
        <v>523</v>
      </c>
      <c r="G44" s="552" t="s">
        <v>505</v>
      </c>
    </row>
    <row r="45" spans="1:7">
      <c r="A45" s="548">
        <v>35</v>
      </c>
      <c r="B45" s="551" t="s">
        <v>519</v>
      </c>
      <c r="C45" s="552">
        <v>2</v>
      </c>
      <c r="D45" s="553" t="s">
        <v>503</v>
      </c>
      <c r="E45" s="552" t="s">
        <v>508</v>
      </c>
      <c r="F45" s="548" t="s">
        <v>523</v>
      </c>
      <c r="G45" s="552" t="s">
        <v>505</v>
      </c>
    </row>
    <row r="46" spans="1:7">
      <c r="A46" s="548">
        <v>36</v>
      </c>
      <c r="B46" s="551" t="s">
        <v>520</v>
      </c>
      <c r="C46" s="552">
        <v>2</v>
      </c>
      <c r="D46" s="553" t="s">
        <v>503</v>
      </c>
      <c r="E46" s="552" t="s">
        <v>508</v>
      </c>
      <c r="F46" s="548" t="s">
        <v>523</v>
      </c>
      <c r="G46" s="552" t="s">
        <v>505</v>
      </c>
    </row>
    <row r="47" spans="1:7">
      <c r="A47" s="548">
        <v>37</v>
      </c>
      <c r="B47" s="551" t="s">
        <v>521</v>
      </c>
      <c r="C47" s="552">
        <v>2</v>
      </c>
      <c r="D47" s="553" t="s">
        <v>503</v>
      </c>
      <c r="E47" s="552" t="s">
        <v>508</v>
      </c>
      <c r="F47" s="548" t="s">
        <v>523</v>
      </c>
      <c r="G47" s="552" t="s">
        <v>505</v>
      </c>
    </row>
    <row r="48" spans="1:7">
      <c r="A48" s="548">
        <v>38</v>
      </c>
      <c r="B48" s="551" t="s">
        <v>522</v>
      </c>
      <c r="C48" s="552">
        <v>2</v>
      </c>
      <c r="D48" s="553" t="s">
        <v>503</v>
      </c>
      <c r="E48" s="552" t="s">
        <v>508</v>
      </c>
      <c r="F48" s="548" t="s">
        <v>523</v>
      </c>
      <c r="G48" s="552" t="s">
        <v>505</v>
      </c>
    </row>
    <row r="49" spans="1:7">
      <c r="A49" s="548">
        <v>39</v>
      </c>
      <c r="B49" s="551" t="s">
        <v>509</v>
      </c>
      <c r="C49" s="552">
        <v>1</v>
      </c>
      <c r="D49" s="553" t="s">
        <v>503</v>
      </c>
      <c r="E49" s="548" t="s">
        <v>42</v>
      </c>
      <c r="F49" s="548" t="s">
        <v>523</v>
      </c>
      <c r="G49" s="548" t="s">
        <v>505</v>
      </c>
    </row>
    <row r="50" spans="1:7">
      <c r="A50" s="57"/>
      <c r="B50" s="547"/>
      <c r="C50" s="57"/>
      <c r="D50" s="57"/>
      <c r="E50" s="57"/>
      <c r="F50" s="50"/>
    </row>
    <row r="51" spans="1:7">
      <c r="A51" s="57"/>
      <c r="B51" s="265" t="s">
        <v>16</v>
      </c>
      <c r="C51" s="129"/>
      <c r="D51" s="129"/>
      <c r="E51" s="266" t="s">
        <v>163</v>
      </c>
      <c r="F51" s="128"/>
    </row>
    <row r="52" spans="1:7">
      <c r="B52" s="265"/>
      <c r="C52" s="129"/>
      <c r="D52" s="129"/>
      <c r="E52" s="266"/>
      <c r="F52" s="128"/>
    </row>
    <row r="53" spans="1:7">
      <c r="B53" s="265" t="s">
        <v>17</v>
      </c>
      <c r="C53" s="129"/>
      <c r="D53" s="129"/>
      <c r="E53" s="5" t="s">
        <v>166</v>
      </c>
      <c r="F53" s="129"/>
    </row>
  </sheetData>
  <sheetProtection selectLockedCells="1" selectUnlockedCells="1"/>
  <mergeCells count="7">
    <mergeCell ref="A7:C7"/>
    <mergeCell ref="A8:C8"/>
    <mergeCell ref="A1:G1"/>
    <mergeCell ref="A2:G2"/>
    <mergeCell ref="A3:G3"/>
    <mergeCell ref="A4:G4"/>
    <mergeCell ref="A6:G6"/>
  </mergeCells>
  <phoneticPr fontId="7" type="noConversion"/>
  <pageMargins left="0.31496062992125984" right="0.19685039370078741" top="0.55118110236220474" bottom="0.35433070866141736" header="0" footer="0"/>
  <pageSetup paperSize="9" firstPageNumber="0" fitToWidth="0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5" tint="0.39997558519241921"/>
    <pageSetUpPr fitToPage="1"/>
  </sheetPr>
  <dimension ref="B1:N147"/>
  <sheetViews>
    <sheetView topLeftCell="A42" zoomScale="90" zoomScaleNormal="90" workbookViewId="0">
      <selection activeCell="H37" sqref="H37"/>
    </sheetView>
  </sheetViews>
  <sheetFormatPr defaultRowHeight="15"/>
  <cols>
    <col min="1" max="1" width="9.140625" style="324"/>
    <col min="2" max="2" width="8.85546875" style="324" customWidth="1"/>
    <col min="3" max="3" width="9.42578125" style="324" customWidth="1"/>
    <col min="4" max="4" width="14.42578125" style="325" customWidth="1"/>
    <col min="5" max="5" width="8" style="324" customWidth="1"/>
    <col min="6" max="6" width="8.85546875" style="324" customWidth="1"/>
    <col min="7" max="7" width="8.5703125" style="324" customWidth="1"/>
    <col min="8" max="8" width="27.42578125" style="324" customWidth="1"/>
    <col min="9" max="9" width="0.140625" style="324" hidden="1" customWidth="1"/>
    <col min="10" max="10" width="14.5703125" style="324" customWidth="1"/>
    <col min="11" max="11" width="10.28515625" style="324" customWidth="1"/>
    <col min="12" max="12" width="8.42578125" style="324" customWidth="1"/>
    <col min="13" max="13" width="40.28515625" style="324" customWidth="1"/>
    <col min="14" max="244" width="9.140625" style="324"/>
    <col min="245" max="245" width="8.85546875" style="324" customWidth="1"/>
    <col min="246" max="246" width="9.42578125" style="324" customWidth="1"/>
    <col min="247" max="247" width="14.42578125" style="324" customWidth="1"/>
    <col min="248" max="248" width="10.5703125" style="324" customWidth="1"/>
    <col min="249" max="249" width="8.85546875" style="324" customWidth="1"/>
    <col min="250" max="250" width="9.28515625" style="324" customWidth="1"/>
    <col min="251" max="251" width="28.85546875" style="324" customWidth="1"/>
    <col min="252" max="252" width="12" style="324" customWidth="1"/>
    <col min="253" max="253" width="7.85546875" style="324" customWidth="1"/>
    <col min="254" max="254" width="13.5703125" style="324" customWidth="1"/>
    <col min="255" max="255" width="12.42578125" style="324" customWidth="1"/>
    <col min="256" max="256" width="11" style="324" customWidth="1"/>
    <col min="257" max="257" width="16.7109375" style="324" customWidth="1"/>
    <col min="258" max="500" width="9.140625" style="324"/>
    <col min="501" max="501" width="8.85546875" style="324" customWidth="1"/>
    <col min="502" max="502" width="9.42578125" style="324" customWidth="1"/>
    <col min="503" max="503" width="14.42578125" style="324" customWidth="1"/>
    <col min="504" max="504" width="10.5703125" style="324" customWidth="1"/>
    <col min="505" max="505" width="8.85546875" style="324" customWidth="1"/>
    <col min="506" max="506" width="9.28515625" style="324" customWidth="1"/>
    <col min="507" max="507" width="28.85546875" style="324" customWidth="1"/>
    <col min="508" max="508" width="12" style="324" customWidth="1"/>
    <col min="509" max="509" width="7.85546875" style="324" customWidth="1"/>
    <col min="510" max="510" width="13.5703125" style="324" customWidth="1"/>
    <col min="511" max="511" width="12.42578125" style="324" customWidth="1"/>
    <col min="512" max="512" width="11" style="324" customWidth="1"/>
    <col min="513" max="513" width="16.7109375" style="324" customWidth="1"/>
    <col min="514" max="756" width="9.140625" style="324"/>
    <col min="757" max="757" width="8.85546875" style="324" customWidth="1"/>
    <col min="758" max="758" width="9.42578125" style="324" customWidth="1"/>
    <col min="759" max="759" width="14.42578125" style="324" customWidth="1"/>
    <col min="760" max="760" width="10.5703125" style="324" customWidth="1"/>
    <col min="761" max="761" width="8.85546875" style="324" customWidth="1"/>
    <col min="762" max="762" width="9.28515625" style="324" customWidth="1"/>
    <col min="763" max="763" width="28.85546875" style="324" customWidth="1"/>
    <col min="764" max="764" width="12" style="324" customWidth="1"/>
    <col min="765" max="765" width="7.85546875" style="324" customWidth="1"/>
    <col min="766" max="766" width="13.5703125" style="324" customWidth="1"/>
    <col min="767" max="767" width="12.42578125" style="324" customWidth="1"/>
    <col min="768" max="768" width="11" style="324" customWidth="1"/>
    <col min="769" max="769" width="16.7109375" style="324" customWidth="1"/>
    <col min="770" max="1012" width="9.140625" style="324"/>
    <col min="1013" max="1013" width="8.85546875" style="324" customWidth="1"/>
    <col min="1014" max="1014" width="9.42578125" style="324" customWidth="1"/>
    <col min="1015" max="1015" width="14.42578125" style="324" customWidth="1"/>
    <col min="1016" max="1016" width="10.5703125" style="324" customWidth="1"/>
    <col min="1017" max="1017" width="8.85546875" style="324" customWidth="1"/>
    <col min="1018" max="1018" width="9.28515625" style="324" customWidth="1"/>
    <col min="1019" max="1019" width="28.85546875" style="324" customWidth="1"/>
    <col min="1020" max="1020" width="12" style="324" customWidth="1"/>
    <col min="1021" max="1021" width="7.85546875" style="324" customWidth="1"/>
    <col min="1022" max="1022" width="13.5703125" style="324" customWidth="1"/>
    <col min="1023" max="1023" width="12.42578125" style="324" customWidth="1"/>
    <col min="1024" max="1024" width="11" style="324" customWidth="1"/>
    <col min="1025" max="1025" width="16.7109375" style="324" customWidth="1"/>
    <col min="1026" max="1268" width="9.140625" style="324"/>
    <col min="1269" max="1269" width="8.85546875" style="324" customWidth="1"/>
    <col min="1270" max="1270" width="9.42578125" style="324" customWidth="1"/>
    <col min="1271" max="1271" width="14.42578125" style="324" customWidth="1"/>
    <col min="1272" max="1272" width="10.5703125" style="324" customWidth="1"/>
    <col min="1273" max="1273" width="8.85546875" style="324" customWidth="1"/>
    <col min="1274" max="1274" width="9.28515625" style="324" customWidth="1"/>
    <col min="1275" max="1275" width="28.85546875" style="324" customWidth="1"/>
    <col min="1276" max="1276" width="12" style="324" customWidth="1"/>
    <col min="1277" max="1277" width="7.85546875" style="324" customWidth="1"/>
    <col min="1278" max="1278" width="13.5703125" style="324" customWidth="1"/>
    <col min="1279" max="1279" width="12.42578125" style="324" customWidth="1"/>
    <col min="1280" max="1280" width="11" style="324" customWidth="1"/>
    <col min="1281" max="1281" width="16.7109375" style="324" customWidth="1"/>
    <col min="1282" max="1524" width="9.140625" style="324"/>
    <col min="1525" max="1525" width="8.85546875" style="324" customWidth="1"/>
    <col min="1526" max="1526" width="9.42578125" style="324" customWidth="1"/>
    <col min="1527" max="1527" width="14.42578125" style="324" customWidth="1"/>
    <col min="1528" max="1528" width="10.5703125" style="324" customWidth="1"/>
    <col min="1529" max="1529" width="8.85546875" style="324" customWidth="1"/>
    <col min="1530" max="1530" width="9.28515625" style="324" customWidth="1"/>
    <col min="1531" max="1531" width="28.85546875" style="324" customWidth="1"/>
    <col min="1532" max="1532" width="12" style="324" customWidth="1"/>
    <col min="1533" max="1533" width="7.85546875" style="324" customWidth="1"/>
    <col min="1534" max="1534" width="13.5703125" style="324" customWidth="1"/>
    <col min="1535" max="1535" width="12.42578125" style="324" customWidth="1"/>
    <col min="1536" max="1536" width="11" style="324" customWidth="1"/>
    <col min="1537" max="1537" width="16.7109375" style="324" customWidth="1"/>
    <col min="1538" max="1780" width="9.140625" style="324"/>
    <col min="1781" max="1781" width="8.85546875" style="324" customWidth="1"/>
    <col min="1782" max="1782" width="9.42578125" style="324" customWidth="1"/>
    <col min="1783" max="1783" width="14.42578125" style="324" customWidth="1"/>
    <col min="1784" max="1784" width="10.5703125" style="324" customWidth="1"/>
    <col min="1785" max="1785" width="8.85546875" style="324" customWidth="1"/>
    <col min="1786" max="1786" width="9.28515625" style="324" customWidth="1"/>
    <col min="1787" max="1787" width="28.85546875" style="324" customWidth="1"/>
    <col min="1788" max="1788" width="12" style="324" customWidth="1"/>
    <col min="1789" max="1789" width="7.85546875" style="324" customWidth="1"/>
    <col min="1790" max="1790" width="13.5703125" style="324" customWidth="1"/>
    <col min="1791" max="1791" width="12.42578125" style="324" customWidth="1"/>
    <col min="1792" max="1792" width="11" style="324" customWidth="1"/>
    <col min="1793" max="1793" width="16.7109375" style="324" customWidth="1"/>
    <col min="1794" max="2036" width="9.140625" style="324"/>
    <col min="2037" max="2037" width="8.85546875" style="324" customWidth="1"/>
    <col min="2038" max="2038" width="9.42578125" style="324" customWidth="1"/>
    <col min="2039" max="2039" width="14.42578125" style="324" customWidth="1"/>
    <col min="2040" max="2040" width="10.5703125" style="324" customWidth="1"/>
    <col min="2041" max="2041" width="8.85546875" style="324" customWidth="1"/>
    <col min="2042" max="2042" width="9.28515625" style="324" customWidth="1"/>
    <col min="2043" max="2043" width="28.85546875" style="324" customWidth="1"/>
    <col min="2044" max="2044" width="12" style="324" customWidth="1"/>
    <col min="2045" max="2045" width="7.85546875" style="324" customWidth="1"/>
    <col min="2046" max="2046" width="13.5703125" style="324" customWidth="1"/>
    <col min="2047" max="2047" width="12.42578125" style="324" customWidth="1"/>
    <col min="2048" max="2048" width="11" style="324" customWidth="1"/>
    <col min="2049" max="2049" width="16.7109375" style="324" customWidth="1"/>
    <col min="2050" max="2292" width="9.140625" style="324"/>
    <col min="2293" max="2293" width="8.85546875" style="324" customWidth="1"/>
    <col min="2294" max="2294" width="9.42578125" style="324" customWidth="1"/>
    <col min="2295" max="2295" width="14.42578125" style="324" customWidth="1"/>
    <col min="2296" max="2296" width="10.5703125" style="324" customWidth="1"/>
    <col min="2297" max="2297" width="8.85546875" style="324" customWidth="1"/>
    <col min="2298" max="2298" width="9.28515625" style="324" customWidth="1"/>
    <col min="2299" max="2299" width="28.85546875" style="324" customWidth="1"/>
    <col min="2300" max="2300" width="12" style="324" customWidth="1"/>
    <col min="2301" max="2301" width="7.85546875" style="324" customWidth="1"/>
    <col min="2302" max="2302" width="13.5703125" style="324" customWidth="1"/>
    <col min="2303" max="2303" width="12.42578125" style="324" customWidth="1"/>
    <col min="2304" max="2304" width="11" style="324" customWidth="1"/>
    <col min="2305" max="2305" width="16.7109375" style="324" customWidth="1"/>
    <col min="2306" max="2548" width="9.140625" style="324"/>
    <col min="2549" max="2549" width="8.85546875" style="324" customWidth="1"/>
    <col min="2550" max="2550" width="9.42578125" style="324" customWidth="1"/>
    <col min="2551" max="2551" width="14.42578125" style="324" customWidth="1"/>
    <col min="2552" max="2552" width="10.5703125" style="324" customWidth="1"/>
    <col min="2553" max="2553" width="8.85546875" style="324" customWidth="1"/>
    <col min="2554" max="2554" width="9.28515625" style="324" customWidth="1"/>
    <col min="2555" max="2555" width="28.85546875" style="324" customWidth="1"/>
    <col min="2556" max="2556" width="12" style="324" customWidth="1"/>
    <col min="2557" max="2557" width="7.85546875" style="324" customWidth="1"/>
    <col min="2558" max="2558" width="13.5703125" style="324" customWidth="1"/>
    <col min="2559" max="2559" width="12.42578125" style="324" customWidth="1"/>
    <col min="2560" max="2560" width="11" style="324" customWidth="1"/>
    <col min="2561" max="2561" width="16.7109375" style="324" customWidth="1"/>
    <col min="2562" max="2804" width="9.140625" style="324"/>
    <col min="2805" max="2805" width="8.85546875" style="324" customWidth="1"/>
    <col min="2806" max="2806" width="9.42578125" style="324" customWidth="1"/>
    <col min="2807" max="2807" width="14.42578125" style="324" customWidth="1"/>
    <col min="2808" max="2808" width="10.5703125" style="324" customWidth="1"/>
    <col min="2809" max="2809" width="8.85546875" style="324" customWidth="1"/>
    <col min="2810" max="2810" width="9.28515625" style="324" customWidth="1"/>
    <col min="2811" max="2811" width="28.85546875" style="324" customWidth="1"/>
    <col min="2812" max="2812" width="12" style="324" customWidth="1"/>
    <col min="2813" max="2813" width="7.85546875" style="324" customWidth="1"/>
    <col min="2814" max="2814" width="13.5703125" style="324" customWidth="1"/>
    <col min="2815" max="2815" width="12.42578125" style="324" customWidth="1"/>
    <col min="2816" max="2816" width="11" style="324" customWidth="1"/>
    <col min="2817" max="2817" width="16.7109375" style="324" customWidth="1"/>
    <col min="2818" max="3060" width="9.140625" style="324"/>
    <col min="3061" max="3061" width="8.85546875" style="324" customWidth="1"/>
    <col min="3062" max="3062" width="9.42578125" style="324" customWidth="1"/>
    <col min="3063" max="3063" width="14.42578125" style="324" customWidth="1"/>
    <col min="3064" max="3064" width="10.5703125" style="324" customWidth="1"/>
    <col min="3065" max="3065" width="8.85546875" style="324" customWidth="1"/>
    <col min="3066" max="3066" width="9.28515625" style="324" customWidth="1"/>
    <col min="3067" max="3067" width="28.85546875" style="324" customWidth="1"/>
    <col min="3068" max="3068" width="12" style="324" customWidth="1"/>
    <col min="3069" max="3069" width="7.85546875" style="324" customWidth="1"/>
    <col min="3070" max="3070" width="13.5703125" style="324" customWidth="1"/>
    <col min="3071" max="3071" width="12.42578125" style="324" customWidth="1"/>
    <col min="3072" max="3072" width="11" style="324" customWidth="1"/>
    <col min="3073" max="3073" width="16.7109375" style="324" customWidth="1"/>
    <col min="3074" max="3316" width="9.140625" style="324"/>
    <col min="3317" max="3317" width="8.85546875" style="324" customWidth="1"/>
    <col min="3318" max="3318" width="9.42578125" style="324" customWidth="1"/>
    <col min="3319" max="3319" width="14.42578125" style="324" customWidth="1"/>
    <col min="3320" max="3320" width="10.5703125" style="324" customWidth="1"/>
    <col min="3321" max="3321" width="8.85546875" style="324" customWidth="1"/>
    <col min="3322" max="3322" width="9.28515625" style="324" customWidth="1"/>
    <col min="3323" max="3323" width="28.85546875" style="324" customWidth="1"/>
    <col min="3324" max="3324" width="12" style="324" customWidth="1"/>
    <col min="3325" max="3325" width="7.85546875" style="324" customWidth="1"/>
    <col min="3326" max="3326" width="13.5703125" style="324" customWidth="1"/>
    <col min="3327" max="3327" width="12.42578125" style="324" customWidth="1"/>
    <col min="3328" max="3328" width="11" style="324" customWidth="1"/>
    <col min="3329" max="3329" width="16.7109375" style="324" customWidth="1"/>
    <col min="3330" max="3572" width="9.140625" style="324"/>
    <col min="3573" max="3573" width="8.85546875" style="324" customWidth="1"/>
    <col min="3574" max="3574" width="9.42578125" style="324" customWidth="1"/>
    <col min="3575" max="3575" width="14.42578125" style="324" customWidth="1"/>
    <col min="3576" max="3576" width="10.5703125" style="324" customWidth="1"/>
    <col min="3577" max="3577" width="8.85546875" style="324" customWidth="1"/>
    <col min="3578" max="3578" width="9.28515625" style="324" customWidth="1"/>
    <col min="3579" max="3579" width="28.85546875" style="324" customWidth="1"/>
    <col min="3580" max="3580" width="12" style="324" customWidth="1"/>
    <col min="3581" max="3581" width="7.85546875" style="324" customWidth="1"/>
    <col min="3582" max="3582" width="13.5703125" style="324" customWidth="1"/>
    <col min="3583" max="3583" width="12.42578125" style="324" customWidth="1"/>
    <col min="3584" max="3584" width="11" style="324" customWidth="1"/>
    <col min="3585" max="3585" width="16.7109375" style="324" customWidth="1"/>
    <col min="3586" max="3828" width="9.140625" style="324"/>
    <col min="3829" max="3829" width="8.85546875" style="324" customWidth="1"/>
    <col min="3830" max="3830" width="9.42578125" style="324" customWidth="1"/>
    <col min="3831" max="3831" width="14.42578125" style="324" customWidth="1"/>
    <col min="3832" max="3832" width="10.5703125" style="324" customWidth="1"/>
    <col min="3833" max="3833" width="8.85546875" style="324" customWidth="1"/>
    <col min="3834" max="3834" width="9.28515625" style="324" customWidth="1"/>
    <col min="3835" max="3835" width="28.85546875" style="324" customWidth="1"/>
    <col min="3836" max="3836" width="12" style="324" customWidth="1"/>
    <col min="3837" max="3837" width="7.85546875" style="324" customWidth="1"/>
    <col min="3838" max="3838" width="13.5703125" style="324" customWidth="1"/>
    <col min="3839" max="3839" width="12.42578125" style="324" customWidth="1"/>
    <col min="3840" max="3840" width="11" style="324" customWidth="1"/>
    <col min="3841" max="3841" width="16.7109375" style="324" customWidth="1"/>
    <col min="3842" max="4084" width="9.140625" style="324"/>
    <col min="4085" max="4085" width="8.85546875" style="324" customWidth="1"/>
    <col min="4086" max="4086" width="9.42578125" style="324" customWidth="1"/>
    <col min="4087" max="4087" width="14.42578125" style="324" customWidth="1"/>
    <col min="4088" max="4088" width="10.5703125" style="324" customWidth="1"/>
    <col min="4089" max="4089" width="8.85546875" style="324" customWidth="1"/>
    <col min="4090" max="4090" width="9.28515625" style="324" customWidth="1"/>
    <col min="4091" max="4091" width="28.85546875" style="324" customWidth="1"/>
    <col min="4092" max="4092" width="12" style="324" customWidth="1"/>
    <col min="4093" max="4093" width="7.85546875" style="324" customWidth="1"/>
    <col min="4094" max="4094" width="13.5703125" style="324" customWidth="1"/>
    <col min="4095" max="4095" width="12.42578125" style="324" customWidth="1"/>
    <col min="4096" max="4096" width="11" style="324" customWidth="1"/>
    <col min="4097" max="4097" width="16.7109375" style="324" customWidth="1"/>
    <col min="4098" max="4340" width="9.140625" style="324"/>
    <col min="4341" max="4341" width="8.85546875" style="324" customWidth="1"/>
    <col min="4342" max="4342" width="9.42578125" style="324" customWidth="1"/>
    <col min="4343" max="4343" width="14.42578125" style="324" customWidth="1"/>
    <col min="4344" max="4344" width="10.5703125" style="324" customWidth="1"/>
    <col min="4345" max="4345" width="8.85546875" style="324" customWidth="1"/>
    <col min="4346" max="4346" width="9.28515625" style="324" customWidth="1"/>
    <col min="4347" max="4347" width="28.85546875" style="324" customWidth="1"/>
    <col min="4348" max="4348" width="12" style="324" customWidth="1"/>
    <col min="4349" max="4349" width="7.85546875" style="324" customWidth="1"/>
    <col min="4350" max="4350" width="13.5703125" style="324" customWidth="1"/>
    <col min="4351" max="4351" width="12.42578125" style="324" customWidth="1"/>
    <col min="4352" max="4352" width="11" style="324" customWidth="1"/>
    <col min="4353" max="4353" width="16.7109375" style="324" customWidth="1"/>
    <col min="4354" max="4596" width="9.140625" style="324"/>
    <col min="4597" max="4597" width="8.85546875" style="324" customWidth="1"/>
    <col min="4598" max="4598" width="9.42578125" style="324" customWidth="1"/>
    <col min="4599" max="4599" width="14.42578125" style="324" customWidth="1"/>
    <col min="4600" max="4600" width="10.5703125" style="324" customWidth="1"/>
    <col min="4601" max="4601" width="8.85546875" style="324" customWidth="1"/>
    <col min="4602" max="4602" width="9.28515625" style="324" customWidth="1"/>
    <col min="4603" max="4603" width="28.85546875" style="324" customWidth="1"/>
    <col min="4604" max="4604" width="12" style="324" customWidth="1"/>
    <col min="4605" max="4605" width="7.85546875" style="324" customWidth="1"/>
    <col min="4606" max="4606" width="13.5703125" style="324" customWidth="1"/>
    <col min="4607" max="4607" width="12.42578125" style="324" customWidth="1"/>
    <col min="4608" max="4608" width="11" style="324" customWidth="1"/>
    <col min="4609" max="4609" width="16.7109375" style="324" customWidth="1"/>
    <col min="4610" max="4852" width="9.140625" style="324"/>
    <col min="4853" max="4853" width="8.85546875" style="324" customWidth="1"/>
    <col min="4854" max="4854" width="9.42578125" style="324" customWidth="1"/>
    <col min="4855" max="4855" width="14.42578125" style="324" customWidth="1"/>
    <col min="4856" max="4856" width="10.5703125" style="324" customWidth="1"/>
    <col min="4857" max="4857" width="8.85546875" style="324" customWidth="1"/>
    <col min="4858" max="4858" width="9.28515625" style="324" customWidth="1"/>
    <col min="4859" max="4859" width="28.85546875" style="324" customWidth="1"/>
    <col min="4860" max="4860" width="12" style="324" customWidth="1"/>
    <col min="4861" max="4861" width="7.85546875" style="324" customWidth="1"/>
    <col min="4862" max="4862" width="13.5703125" style="324" customWidth="1"/>
    <col min="4863" max="4863" width="12.42578125" style="324" customWidth="1"/>
    <col min="4864" max="4864" width="11" style="324" customWidth="1"/>
    <col min="4865" max="4865" width="16.7109375" style="324" customWidth="1"/>
    <col min="4866" max="5108" width="9.140625" style="324"/>
    <col min="5109" max="5109" width="8.85546875" style="324" customWidth="1"/>
    <col min="5110" max="5110" width="9.42578125" style="324" customWidth="1"/>
    <col min="5111" max="5111" width="14.42578125" style="324" customWidth="1"/>
    <col min="5112" max="5112" width="10.5703125" style="324" customWidth="1"/>
    <col min="5113" max="5113" width="8.85546875" style="324" customWidth="1"/>
    <col min="5114" max="5114" width="9.28515625" style="324" customWidth="1"/>
    <col min="5115" max="5115" width="28.85546875" style="324" customWidth="1"/>
    <col min="5116" max="5116" width="12" style="324" customWidth="1"/>
    <col min="5117" max="5117" width="7.85546875" style="324" customWidth="1"/>
    <col min="5118" max="5118" width="13.5703125" style="324" customWidth="1"/>
    <col min="5119" max="5119" width="12.42578125" style="324" customWidth="1"/>
    <col min="5120" max="5120" width="11" style="324" customWidth="1"/>
    <col min="5121" max="5121" width="16.7109375" style="324" customWidth="1"/>
    <col min="5122" max="5364" width="9.140625" style="324"/>
    <col min="5365" max="5365" width="8.85546875" style="324" customWidth="1"/>
    <col min="5366" max="5366" width="9.42578125" style="324" customWidth="1"/>
    <col min="5367" max="5367" width="14.42578125" style="324" customWidth="1"/>
    <col min="5368" max="5368" width="10.5703125" style="324" customWidth="1"/>
    <col min="5369" max="5369" width="8.85546875" style="324" customWidth="1"/>
    <col min="5370" max="5370" width="9.28515625" style="324" customWidth="1"/>
    <col min="5371" max="5371" width="28.85546875" style="324" customWidth="1"/>
    <col min="5372" max="5372" width="12" style="324" customWidth="1"/>
    <col min="5373" max="5373" width="7.85546875" style="324" customWidth="1"/>
    <col min="5374" max="5374" width="13.5703125" style="324" customWidth="1"/>
    <col min="5375" max="5375" width="12.42578125" style="324" customWidth="1"/>
    <col min="5376" max="5376" width="11" style="324" customWidth="1"/>
    <col min="5377" max="5377" width="16.7109375" style="324" customWidth="1"/>
    <col min="5378" max="5620" width="9.140625" style="324"/>
    <col min="5621" max="5621" width="8.85546875" style="324" customWidth="1"/>
    <col min="5622" max="5622" width="9.42578125" style="324" customWidth="1"/>
    <col min="5623" max="5623" width="14.42578125" style="324" customWidth="1"/>
    <col min="5624" max="5624" width="10.5703125" style="324" customWidth="1"/>
    <col min="5625" max="5625" width="8.85546875" style="324" customWidth="1"/>
    <col min="5626" max="5626" width="9.28515625" style="324" customWidth="1"/>
    <col min="5627" max="5627" width="28.85546875" style="324" customWidth="1"/>
    <col min="5628" max="5628" width="12" style="324" customWidth="1"/>
    <col min="5629" max="5629" width="7.85546875" style="324" customWidth="1"/>
    <col min="5630" max="5630" width="13.5703125" style="324" customWidth="1"/>
    <col min="5631" max="5631" width="12.42578125" style="324" customWidth="1"/>
    <col min="5632" max="5632" width="11" style="324" customWidth="1"/>
    <col min="5633" max="5633" width="16.7109375" style="324" customWidth="1"/>
    <col min="5634" max="5876" width="9.140625" style="324"/>
    <col min="5877" max="5877" width="8.85546875" style="324" customWidth="1"/>
    <col min="5878" max="5878" width="9.42578125" style="324" customWidth="1"/>
    <col min="5879" max="5879" width="14.42578125" style="324" customWidth="1"/>
    <col min="5880" max="5880" width="10.5703125" style="324" customWidth="1"/>
    <col min="5881" max="5881" width="8.85546875" style="324" customWidth="1"/>
    <col min="5882" max="5882" width="9.28515625" style="324" customWidth="1"/>
    <col min="5883" max="5883" width="28.85546875" style="324" customWidth="1"/>
    <col min="5884" max="5884" width="12" style="324" customWidth="1"/>
    <col min="5885" max="5885" width="7.85546875" style="324" customWidth="1"/>
    <col min="5886" max="5886" width="13.5703125" style="324" customWidth="1"/>
    <col min="5887" max="5887" width="12.42578125" style="324" customWidth="1"/>
    <col min="5888" max="5888" width="11" style="324" customWidth="1"/>
    <col min="5889" max="5889" width="16.7109375" style="324" customWidth="1"/>
    <col min="5890" max="6132" width="9.140625" style="324"/>
    <col min="6133" max="6133" width="8.85546875" style="324" customWidth="1"/>
    <col min="6134" max="6134" width="9.42578125" style="324" customWidth="1"/>
    <col min="6135" max="6135" width="14.42578125" style="324" customWidth="1"/>
    <col min="6136" max="6136" width="10.5703125" style="324" customWidth="1"/>
    <col min="6137" max="6137" width="8.85546875" style="324" customWidth="1"/>
    <col min="6138" max="6138" width="9.28515625" style="324" customWidth="1"/>
    <col min="6139" max="6139" width="28.85546875" style="324" customWidth="1"/>
    <col min="6140" max="6140" width="12" style="324" customWidth="1"/>
    <col min="6141" max="6141" width="7.85546875" style="324" customWidth="1"/>
    <col min="6142" max="6142" width="13.5703125" style="324" customWidth="1"/>
    <col min="6143" max="6143" width="12.42578125" style="324" customWidth="1"/>
    <col min="6144" max="6144" width="11" style="324" customWidth="1"/>
    <col min="6145" max="6145" width="16.7109375" style="324" customWidth="1"/>
    <col min="6146" max="6388" width="9.140625" style="324"/>
    <col min="6389" max="6389" width="8.85546875" style="324" customWidth="1"/>
    <col min="6390" max="6390" width="9.42578125" style="324" customWidth="1"/>
    <col min="6391" max="6391" width="14.42578125" style="324" customWidth="1"/>
    <col min="6392" max="6392" width="10.5703125" style="324" customWidth="1"/>
    <col min="6393" max="6393" width="8.85546875" style="324" customWidth="1"/>
    <col min="6394" max="6394" width="9.28515625" style="324" customWidth="1"/>
    <col min="6395" max="6395" width="28.85546875" style="324" customWidth="1"/>
    <col min="6396" max="6396" width="12" style="324" customWidth="1"/>
    <col min="6397" max="6397" width="7.85546875" style="324" customWidth="1"/>
    <col min="6398" max="6398" width="13.5703125" style="324" customWidth="1"/>
    <col min="6399" max="6399" width="12.42578125" style="324" customWidth="1"/>
    <col min="6400" max="6400" width="11" style="324" customWidth="1"/>
    <col min="6401" max="6401" width="16.7109375" style="324" customWidth="1"/>
    <col min="6402" max="6644" width="9.140625" style="324"/>
    <col min="6645" max="6645" width="8.85546875" style="324" customWidth="1"/>
    <col min="6646" max="6646" width="9.42578125" style="324" customWidth="1"/>
    <col min="6647" max="6647" width="14.42578125" style="324" customWidth="1"/>
    <col min="6648" max="6648" width="10.5703125" style="324" customWidth="1"/>
    <col min="6649" max="6649" width="8.85546875" style="324" customWidth="1"/>
    <col min="6650" max="6650" width="9.28515625" style="324" customWidth="1"/>
    <col min="6651" max="6651" width="28.85546875" style="324" customWidth="1"/>
    <col min="6652" max="6652" width="12" style="324" customWidth="1"/>
    <col min="6653" max="6653" width="7.85546875" style="324" customWidth="1"/>
    <col min="6654" max="6654" width="13.5703125" style="324" customWidth="1"/>
    <col min="6655" max="6655" width="12.42578125" style="324" customWidth="1"/>
    <col min="6656" max="6656" width="11" style="324" customWidth="1"/>
    <col min="6657" max="6657" width="16.7109375" style="324" customWidth="1"/>
    <col min="6658" max="6900" width="9.140625" style="324"/>
    <col min="6901" max="6901" width="8.85546875" style="324" customWidth="1"/>
    <col min="6902" max="6902" width="9.42578125" style="324" customWidth="1"/>
    <col min="6903" max="6903" width="14.42578125" style="324" customWidth="1"/>
    <col min="6904" max="6904" width="10.5703125" style="324" customWidth="1"/>
    <col min="6905" max="6905" width="8.85546875" style="324" customWidth="1"/>
    <col min="6906" max="6906" width="9.28515625" style="324" customWidth="1"/>
    <col min="6907" max="6907" width="28.85546875" style="324" customWidth="1"/>
    <col min="6908" max="6908" width="12" style="324" customWidth="1"/>
    <col min="6909" max="6909" width="7.85546875" style="324" customWidth="1"/>
    <col min="6910" max="6910" width="13.5703125" style="324" customWidth="1"/>
    <col min="6911" max="6911" width="12.42578125" style="324" customWidth="1"/>
    <col min="6912" max="6912" width="11" style="324" customWidth="1"/>
    <col min="6913" max="6913" width="16.7109375" style="324" customWidth="1"/>
    <col min="6914" max="7156" width="9.140625" style="324"/>
    <col min="7157" max="7157" width="8.85546875" style="324" customWidth="1"/>
    <col min="7158" max="7158" width="9.42578125" style="324" customWidth="1"/>
    <col min="7159" max="7159" width="14.42578125" style="324" customWidth="1"/>
    <col min="7160" max="7160" width="10.5703125" style="324" customWidth="1"/>
    <col min="7161" max="7161" width="8.85546875" style="324" customWidth="1"/>
    <col min="7162" max="7162" width="9.28515625" style="324" customWidth="1"/>
    <col min="7163" max="7163" width="28.85546875" style="324" customWidth="1"/>
    <col min="7164" max="7164" width="12" style="324" customWidth="1"/>
    <col min="7165" max="7165" width="7.85546875" style="324" customWidth="1"/>
    <col min="7166" max="7166" width="13.5703125" style="324" customWidth="1"/>
    <col min="7167" max="7167" width="12.42578125" style="324" customWidth="1"/>
    <col min="7168" max="7168" width="11" style="324" customWidth="1"/>
    <col min="7169" max="7169" width="16.7109375" style="324" customWidth="1"/>
    <col min="7170" max="7412" width="9.140625" style="324"/>
    <col min="7413" max="7413" width="8.85546875" style="324" customWidth="1"/>
    <col min="7414" max="7414" width="9.42578125" style="324" customWidth="1"/>
    <col min="7415" max="7415" width="14.42578125" style="324" customWidth="1"/>
    <col min="7416" max="7416" width="10.5703125" style="324" customWidth="1"/>
    <col min="7417" max="7417" width="8.85546875" style="324" customWidth="1"/>
    <col min="7418" max="7418" width="9.28515625" style="324" customWidth="1"/>
    <col min="7419" max="7419" width="28.85546875" style="324" customWidth="1"/>
    <col min="7420" max="7420" width="12" style="324" customWidth="1"/>
    <col min="7421" max="7421" width="7.85546875" style="324" customWidth="1"/>
    <col min="7422" max="7422" width="13.5703125" style="324" customWidth="1"/>
    <col min="7423" max="7423" width="12.42578125" style="324" customWidth="1"/>
    <col min="7424" max="7424" width="11" style="324" customWidth="1"/>
    <col min="7425" max="7425" width="16.7109375" style="324" customWidth="1"/>
    <col min="7426" max="7668" width="9.140625" style="324"/>
    <col min="7669" max="7669" width="8.85546875" style="324" customWidth="1"/>
    <col min="7670" max="7670" width="9.42578125" style="324" customWidth="1"/>
    <col min="7671" max="7671" width="14.42578125" style="324" customWidth="1"/>
    <col min="7672" max="7672" width="10.5703125" style="324" customWidth="1"/>
    <col min="7673" max="7673" width="8.85546875" style="324" customWidth="1"/>
    <col min="7674" max="7674" width="9.28515625" style="324" customWidth="1"/>
    <col min="7675" max="7675" width="28.85546875" style="324" customWidth="1"/>
    <col min="7676" max="7676" width="12" style="324" customWidth="1"/>
    <col min="7677" max="7677" width="7.85546875" style="324" customWidth="1"/>
    <col min="7678" max="7678" width="13.5703125" style="324" customWidth="1"/>
    <col min="7679" max="7679" width="12.42578125" style="324" customWidth="1"/>
    <col min="7680" max="7680" width="11" style="324" customWidth="1"/>
    <col min="7681" max="7681" width="16.7109375" style="324" customWidth="1"/>
    <col min="7682" max="7924" width="9.140625" style="324"/>
    <col min="7925" max="7925" width="8.85546875" style="324" customWidth="1"/>
    <col min="7926" max="7926" width="9.42578125" style="324" customWidth="1"/>
    <col min="7927" max="7927" width="14.42578125" style="324" customWidth="1"/>
    <col min="7928" max="7928" width="10.5703125" style="324" customWidth="1"/>
    <col min="7929" max="7929" width="8.85546875" style="324" customWidth="1"/>
    <col min="7930" max="7930" width="9.28515625" style="324" customWidth="1"/>
    <col min="7931" max="7931" width="28.85546875" style="324" customWidth="1"/>
    <col min="7932" max="7932" width="12" style="324" customWidth="1"/>
    <col min="7933" max="7933" width="7.85546875" style="324" customWidth="1"/>
    <col min="7934" max="7934" width="13.5703125" style="324" customWidth="1"/>
    <col min="7935" max="7935" width="12.42578125" style="324" customWidth="1"/>
    <col min="7936" max="7936" width="11" style="324" customWidth="1"/>
    <col min="7937" max="7937" width="16.7109375" style="324" customWidth="1"/>
    <col min="7938" max="8180" width="9.140625" style="324"/>
    <col min="8181" max="8181" width="8.85546875" style="324" customWidth="1"/>
    <col min="8182" max="8182" width="9.42578125" style="324" customWidth="1"/>
    <col min="8183" max="8183" width="14.42578125" style="324" customWidth="1"/>
    <col min="8184" max="8184" width="10.5703125" style="324" customWidth="1"/>
    <col min="8185" max="8185" width="8.85546875" style="324" customWidth="1"/>
    <col min="8186" max="8186" width="9.28515625" style="324" customWidth="1"/>
    <col min="8187" max="8187" width="28.85546875" style="324" customWidth="1"/>
    <col min="8188" max="8188" width="12" style="324" customWidth="1"/>
    <col min="8189" max="8189" width="7.85546875" style="324" customWidth="1"/>
    <col min="8190" max="8190" width="13.5703125" style="324" customWidth="1"/>
    <col min="8191" max="8191" width="12.42578125" style="324" customWidth="1"/>
    <col min="8192" max="8192" width="11" style="324" customWidth="1"/>
    <col min="8193" max="8193" width="16.7109375" style="324" customWidth="1"/>
    <col min="8194" max="8436" width="9.140625" style="324"/>
    <col min="8437" max="8437" width="8.85546875" style="324" customWidth="1"/>
    <col min="8438" max="8438" width="9.42578125" style="324" customWidth="1"/>
    <col min="8439" max="8439" width="14.42578125" style="324" customWidth="1"/>
    <col min="8440" max="8440" width="10.5703125" style="324" customWidth="1"/>
    <col min="8441" max="8441" width="8.85546875" style="324" customWidth="1"/>
    <col min="8442" max="8442" width="9.28515625" style="324" customWidth="1"/>
    <col min="8443" max="8443" width="28.85546875" style="324" customWidth="1"/>
    <col min="8444" max="8444" width="12" style="324" customWidth="1"/>
    <col min="8445" max="8445" width="7.85546875" style="324" customWidth="1"/>
    <col min="8446" max="8446" width="13.5703125" style="324" customWidth="1"/>
    <col min="8447" max="8447" width="12.42578125" style="324" customWidth="1"/>
    <col min="8448" max="8448" width="11" style="324" customWidth="1"/>
    <col min="8449" max="8449" width="16.7109375" style="324" customWidth="1"/>
    <col min="8450" max="8692" width="9.140625" style="324"/>
    <col min="8693" max="8693" width="8.85546875" style="324" customWidth="1"/>
    <col min="8694" max="8694" width="9.42578125" style="324" customWidth="1"/>
    <col min="8695" max="8695" width="14.42578125" style="324" customWidth="1"/>
    <col min="8696" max="8696" width="10.5703125" style="324" customWidth="1"/>
    <col min="8697" max="8697" width="8.85546875" style="324" customWidth="1"/>
    <col min="8698" max="8698" width="9.28515625" style="324" customWidth="1"/>
    <col min="8699" max="8699" width="28.85546875" style="324" customWidth="1"/>
    <col min="8700" max="8700" width="12" style="324" customWidth="1"/>
    <col min="8701" max="8701" width="7.85546875" style="324" customWidth="1"/>
    <col min="8702" max="8702" width="13.5703125" style="324" customWidth="1"/>
    <col min="8703" max="8703" width="12.42578125" style="324" customWidth="1"/>
    <col min="8704" max="8704" width="11" style="324" customWidth="1"/>
    <col min="8705" max="8705" width="16.7109375" style="324" customWidth="1"/>
    <col min="8706" max="8948" width="9.140625" style="324"/>
    <col min="8949" max="8949" width="8.85546875" style="324" customWidth="1"/>
    <col min="8950" max="8950" width="9.42578125" style="324" customWidth="1"/>
    <col min="8951" max="8951" width="14.42578125" style="324" customWidth="1"/>
    <col min="8952" max="8952" width="10.5703125" style="324" customWidth="1"/>
    <col min="8953" max="8953" width="8.85546875" style="324" customWidth="1"/>
    <col min="8954" max="8954" width="9.28515625" style="324" customWidth="1"/>
    <col min="8955" max="8955" width="28.85546875" style="324" customWidth="1"/>
    <col min="8956" max="8956" width="12" style="324" customWidth="1"/>
    <col min="8957" max="8957" width="7.85546875" style="324" customWidth="1"/>
    <col min="8958" max="8958" width="13.5703125" style="324" customWidth="1"/>
    <col min="8959" max="8959" width="12.42578125" style="324" customWidth="1"/>
    <col min="8960" max="8960" width="11" style="324" customWidth="1"/>
    <col min="8961" max="8961" width="16.7109375" style="324" customWidth="1"/>
    <col min="8962" max="9204" width="9.140625" style="324"/>
    <col min="9205" max="9205" width="8.85546875" style="324" customWidth="1"/>
    <col min="9206" max="9206" width="9.42578125" style="324" customWidth="1"/>
    <col min="9207" max="9207" width="14.42578125" style="324" customWidth="1"/>
    <col min="9208" max="9208" width="10.5703125" style="324" customWidth="1"/>
    <col min="9209" max="9209" width="8.85546875" style="324" customWidth="1"/>
    <col min="9210" max="9210" width="9.28515625" style="324" customWidth="1"/>
    <col min="9211" max="9211" width="28.85546875" style="324" customWidth="1"/>
    <col min="9212" max="9212" width="12" style="324" customWidth="1"/>
    <col min="9213" max="9213" width="7.85546875" style="324" customWidth="1"/>
    <col min="9214" max="9214" width="13.5703125" style="324" customWidth="1"/>
    <col min="9215" max="9215" width="12.42578125" style="324" customWidth="1"/>
    <col min="9216" max="9216" width="11" style="324" customWidth="1"/>
    <col min="9217" max="9217" width="16.7109375" style="324" customWidth="1"/>
    <col min="9218" max="9460" width="9.140625" style="324"/>
    <col min="9461" max="9461" width="8.85546875" style="324" customWidth="1"/>
    <col min="9462" max="9462" width="9.42578125" style="324" customWidth="1"/>
    <col min="9463" max="9463" width="14.42578125" style="324" customWidth="1"/>
    <col min="9464" max="9464" width="10.5703125" style="324" customWidth="1"/>
    <col min="9465" max="9465" width="8.85546875" style="324" customWidth="1"/>
    <col min="9466" max="9466" width="9.28515625" style="324" customWidth="1"/>
    <col min="9467" max="9467" width="28.85546875" style="324" customWidth="1"/>
    <col min="9468" max="9468" width="12" style="324" customWidth="1"/>
    <col min="9469" max="9469" width="7.85546875" style="324" customWidth="1"/>
    <col min="9470" max="9470" width="13.5703125" style="324" customWidth="1"/>
    <col min="9471" max="9471" width="12.42578125" style="324" customWidth="1"/>
    <col min="9472" max="9472" width="11" style="324" customWidth="1"/>
    <col min="9473" max="9473" width="16.7109375" style="324" customWidth="1"/>
    <col min="9474" max="9716" width="9.140625" style="324"/>
    <col min="9717" max="9717" width="8.85546875" style="324" customWidth="1"/>
    <col min="9718" max="9718" width="9.42578125" style="324" customWidth="1"/>
    <col min="9719" max="9719" width="14.42578125" style="324" customWidth="1"/>
    <col min="9720" max="9720" width="10.5703125" style="324" customWidth="1"/>
    <col min="9721" max="9721" width="8.85546875" style="324" customWidth="1"/>
    <col min="9722" max="9722" width="9.28515625" style="324" customWidth="1"/>
    <col min="9723" max="9723" width="28.85546875" style="324" customWidth="1"/>
    <col min="9724" max="9724" width="12" style="324" customWidth="1"/>
    <col min="9725" max="9725" width="7.85546875" style="324" customWidth="1"/>
    <col min="9726" max="9726" width="13.5703125" style="324" customWidth="1"/>
    <col min="9727" max="9727" width="12.42578125" style="324" customWidth="1"/>
    <col min="9728" max="9728" width="11" style="324" customWidth="1"/>
    <col min="9729" max="9729" width="16.7109375" style="324" customWidth="1"/>
    <col min="9730" max="9972" width="9.140625" style="324"/>
    <col min="9973" max="9973" width="8.85546875" style="324" customWidth="1"/>
    <col min="9974" max="9974" width="9.42578125" style="324" customWidth="1"/>
    <col min="9975" max="9975" width="14.42578125" style="324" customWidth="1"/>
    <col min="9976" max="9976" width="10.5703125" style="324" customWidth="1"/>
    <col min="9977" max="9977" width="8.85546875" style="324" customWidth="1"/>
    <col min="9978" max="9978" width="9.28515625" style="324" customWidth="1"/>
    <col min="9979" max="9979" width="28.85546875" style="324" customWidth="1"/>
    <col min="9980" max="9980" width="12" style="324" customWidth="1"/>
    <col min="9981" max="9981" width="7.85546875" style="324" customWidth="1"/>
    <col min="9982" max="9982" width="13.5703125" style="324" customWidth="1"/>
    <col min="9983" max="9983" width="12.42578125" style="324" customWidth="1"/>
    <col min="9984" max="9984" width="11" style="324" customWidth="1"/>
    <col min="9985" max="9985" width="16.7109375" style="324" customWidth="1"/>
    <col min="9986" max="10228" width="9.140625" style="324"/>
    <col min="10229" max="10229" width="8.85546875" style="324" customWidth="1"/>
    <col min="10230" max="10230" width="9.42578125" style="324" customWidth="1"/>
    <col min="10231" max="10231" width="14.42578125" style="324" customWidth="1"/>
    <col min="10232" max="10232" width="10.5703125" style="324" customWidth="1"/>
    <col min="10233" max="10233" width="8.85546875" style="324" customWidth="1"/>
    <col min="10234" max="10234" width="9.28515625" style="324" customWidth="1"/>
    <col min="10235" max="10235" width="28.85546875" style="324" customWidth="1"/>
    <col min="10236" max="10236" width="12" style="324" customWidth="1"/>
    <col min="10237" max="10237" width="7.85546875" style="324" customWidth="1"/>
    <col min="10238" max="10238" width="13.5703125" style="324" customWidth="1"/>
    <col min="10239" max="10239" width="12.42578125" style="324" customWidth="1"/>
    <col min="10240" max="10240" width="11" style="324" customWidth="1"/>
    <col min="10241" max="10241" width="16.7109375" style="324" customWidth="1"/>
    <col min="10242" max="10484" width="9.140625" style="324"/>
    <col min="10485" max="10485" width="8.85546875" style="324" customWidth="1"/>
    <col min="10486" max="10486" width="9.42578125" style="324" customWidth="1"/>
    <col min="10487" max="10487" width="14.42578125" style="324" customWidth="1"/>
    <col min="10488" max="10488" width="10.5703125" style="324" customWidth="1"/>
    <col min="10489" max="10489" width="8.85546875" style="324" customWidth="1"/>
    <col min="10490" max="10490" width="9.28515625" style="324" customWidth="1"/>
    <col min="10491" max="10491" width="28.85546875" style="324" customWidth="1"/>
    <col min="10492" max="10492" width="12" style="324" customWidth="1"/>
    <col min="10493" max="10493" width="7.85546875" style="324" customWidth="1"/>
    <col min="10494" max="10494" width="13.5703125" style="324" customWidth="1"/>
    <col min="10495" max="10495" width="12.42578125" style="324" customWidth="1"/>
    <col min="10496" max="10496" width="11" style="324" customWidth="1"/>
    <col min="10497" max="10497" width="16.7109375" style="324" customWidth="1"/>
    <col min="10498" max="10740" width="9.140625" style="324"/>
    <col min="10741" max="10741" width="8.85546875" style="324" customWidth="1"/>
    <col min="10742" max="10742" width="9.42578125" style="324" customWidth="1"/>
    <col min="10743" max="10743" width="14.42578125" style="324" customWidth="1"/>
    <col min="10744" max="10744" width="10.5703125" style="324" customWidth="1"/>
    <col min="10745" max="10745" width="8.85546875" style="324" customWidth="1"/>
    <col min="10746" max="10746" width="9.28515625" style="324" customWidth="1"/>
    <col min="10747" max="10747" width="28.85546875" style="324" customWidth="1"/>
    <col min="10748" max="10748" width="12" style="324" customWidth="1"/>
    <col min="10749" max="10749" width="7.85546875" style="324" customWidth="1"/>
    <col min="10750" max="10750" width="13.5703125" style="324" customWidth="1"/>
    <col min="10751" max="10751" width="12.42578125" style="324" customWidth="1"/>
    <col min="10752" max="10752" width="11" style="324" customWidth="1"/>
    <col min="10753" max="10753" width="16.7109375" style="324" customWidth="1"/>
    <col min="10754" max="10996" width="9.140625" style="324"/>
    <col min="10997" max="10997" width="8.85546875" style="324" customWidth="1"/>
    <col min="10998" max="10998" width="9.42578125" style="324" customWidth="1"/>
    <col min="10999" max="10999" width="14.42578125" style="324" customWidth="1"/>
    <col min="11000" max="11000" width="10.5703125" style="324" customWidth="1"/>
    <col min="11001" max="11001" width="8.85546875" style="324" customWidth="1"/>
    <col min="11002" max="11002" width="9.28515625" style="324" customWidth="1"/>
    <col min="11003" max="11003" width="28.85546875" style="324" customWidth="1"/>
    <col min="11004" max="11004" width="12" style="324" customWidth="1"/>
    <col min="11005" max="11005" width="7.85546875" style="324" customWidth="1"/>
    <col min="11006" max="11006" width="13.5703125" style="324" customWidth="1"/>
    <col min="11007" max="11007" width="12.42578125" style="324" customWidth="1"/>
    <col min="11008" max="11008" width="11" style="324" customWidth="1"/>
    <col min="11009" max="11009" width="16.7109375" style="324" customWidth="1"/>
    <col min="11010" max="11252" width="9.140625" style="324"/>
    <col min="11253" max="11253" width="8.85546875" style="324" customWidth="1"/>
    <col min="11254" max="11254" width="9.42578125" style="324" customWidth="1"/>
    <col min="11255" max="11255" width="14.42578125" style="324" customWidth="1"/>
    <col min="11256" max="11256" width="10.5703125" style="324" customWidth="1"/>
    <col min="11257" max="11257" width="8.85546875" style="324" customWidth="1"/>
    <col min="11258" max="11258" width="9.28515625" style="324" customWidth="1"/>
    <col min="11259" max="11259" width="28.85546875" style="324" customWidth="1"/>
    <col min="11260" max="11260" width="12" style="324" customWidth="1"/>
    <col min="11261" max="11261" width="7.85546875" style="324" customWidth="1"/>
    <col min="11262" max="11262" width="13.5703125" style="324" customWidth="1"/>
    <col min="11263" max="11263" width="12.42578125" style="324" customWidth="1"/>
    <col min="11264" max="11264" width="11" style="324" customWidth="1"/>
    <col min="11265" max="11265" width="16.7109375" style="324" customWidth="1"/>
    <col min="11266" max="11508" width="9.140625" style="324"/>
    <col min="11509" max="11509" width="8.85546875" style="324" customWidth="1"/>
    <col min="11510" max="11510" width="9.42578125" style="324" customWidth="1"/>
    <col min="11511" max="11511" width="14.42578125" style="324" customWidth="1"/>
    <col min="11512" max="11512" width="10.5703125" style="324" customWidth="1"/>
    <col min="11513" max="11513" width="8.85546875" style="324" customWidth="1"/>
    <col min="11514" max="11514" width="9.28515625" style="324" customWidth="1"/>
    <col min="11515" max="11515" width="28.85546875" style="324" customWidth="1"/>
    <col min="11516" max="11516" width="12" style="324" customWidth="1"/>
    <col min="11517" max="11517" width="7.85546875" style="324" customWidth="1"/>
    <col min="11518" max="11518" width="13.5703125" style="324" customWidth="1"/>
    <col min="11519" max="11519" width="12.42578125" style="324" customWidth="1"/>
    <col min="11520" max="11520" width="11" style="324" customWidth="1"/>
    <col min="11521" max="11521" width="16.7109375" style="324" customWidth="1"/>
    <col min="11522" max="11764" width="9.140625" style="324"/>
    <col min="11765" max="11765" width="8.85546875" style="324" customWidth="1"/>
    <col min="11766" max="11766" width="9.42578125" style="324" customWidth="1"/>
    <col min="11767" max="11767" width="14.42578125" style="324" customWidth="1"/>
    <col min="11768" max="11768" width="10.5703125" style="324" customWidth="1"/>
    <col min="11769" max="11769" width="8.85546875" style="324" customWidth="1"/>
    <col min="11770" max="11770" width="9.28515625" style="324" customWidth="1"/>
    <col min="11771" max="11771" width="28.85546875" style="324" customWidth="1"/>
    <col min="11772" max="11772" width="12" style="324" customWidth="1"/>
    <col min="11773" max="11773" width="7.85546875" style="324" customWidth="1"/>
    <col min="11774" max="11774" width="13.5703125" style="324" customWidth="1"/>
    <col min="11775" max="11775" width="12.42578125" style="324" customWidth="1"/>
    <col min="11776" max="11776" width="11" style="324" customWidth="1"/>
    <col min="11777" max="11777" width="16.7109375" style="324" customWidth="1"/>
    <col min="11778" max="12020" width="9.140625" style="324"/>
    <col min="12021" max="12021" width="8.85546875" style="324" customWidth="1"/>
    <col min="12022" max="12022" width="9.42578125" style="324" customWidth="1"/>
    <col min="12023" max="12023" width="14.42578125" style="324" customWidth="1"/>
    <col min="12024" max="12024" width="10.5703125" style="324" customWidth="1"/>
    <col min="12025" max="12025" width="8.85546875" style="324" customWidth="1"/>
    <col min="12026" max="12026" width="9.28515625" style="324" customWidth="1"/>
    <col min="12027" max="12027" width="28.85546875" style="324" customWidth="1"/>
    <col min="12028" max="12028" width="12" style="324" customWidth="1"/>
    <col min="12029" max="12029" width="7.85546875" style="324" customWidth="1"/>
    <col min="12030" max="12030" width="13.5703125" style="324" customWidth="1"/>
    <col min="12031" max="12031" width="12.42578125" style="324" customWidth="1"/>
    <col min="12032" max="12032" width="11" style="324" customWidth="1"/>
    <col min="12033" max="12033" width="16.7109375" style="324" customWidth="1"/>
    <col min="12034" max="12276" width="9.140625" style="324"/>
    <col min="12277" max="12277" width="8.85546875" style="324" customWidth="1"/>
    <col min="12278" max="12278" width="9.42578125" style="324" customWidth="1"/>
    <col min="12279" max="12279" width="14.42578125" style="324" customWidth="1"/>
    <col min="12280" max="12280" width="10.5703125" style="324" customWidth="1"/>
    <col min="12281" max="12281" width="8.85546875" style="324" customWidth="1"/>
    <col min="12282" max="12282" width="9.28515625" style="324" customWidth="1"/>
    <col min="12283" max="12283" width="28.85546875" style="324" customWidth="1"/>
    <col min="12284" max="12284" width="12" style="324" customWidth="1"/>
    <col min="12285" max="12285" width="7.85546875" style="324" customWidth="1"/>
    <col min="12286" max="12286" width="13.5703125" style="324" customWidth="1"/>
    <col min="12287" max="12287" width="12.42578125" style="324" customWidth="1"/>
    <col min="12288" max="12288" width="11" style="324" customWidth="1"/>
    <col min="12289" max="12289" width="16.7109375" style="324" customWidth="1"/>
    <col min="12290" max="12532" width="9.140625" style="324"/>
    <col min="12533" max="12533" width="8.85546875" style="324" customWidth="1"/>
    <col min="12534" max="12534" width="9.42578125" style="324" customWidth="1"/>
    <col min="12535" max="12535" width="14.42578125" style="324" customWidth="1"/>
    <col min="12536" max="12536" width="10.5703125" style="324" customWidth="1"/>
    <col min="12537" max="12537" width="8.85546875" style="324" customWidth="1"/>
    <col min="12538" max="12538" width="9.28515625" style="324" customWidth="1"/>
    <col min="12539" max="12539" width="28.85546875" style="324" customWidth="1"/>
    <col min="12540" max="12540" width="12" style="324" customWidth="1"/>
    <col min="12541" max="12541" width="7.85546875" style="324" customWidth="1"/>
    <col min="12542" max="12542" width="13.5703125" style="324" customWidth="1"/>
    <col min="12543" max="12543" width="12.42578125" style="324" customWidth="1"/>
    <col min="12544" max="12544" width="11" style="324" customWidth="1"/>
    <col min="12545" max="12545" width="16.7109375" style="324" customWidth="1"/>
    <col min="12546" max="12788" width="9.140625" style="324"/>
    <col min="12789" max="12789" width="8.85546875" style="324" customWidth="1"/>
    <col min="12790" max="12790" width="9.42578125" style="324" customWidth="1"/>
    <col min="12791" max="12791" width="14.42578125" style="324" customWidth="1"/>
    <col min="12792" max="12792" width="10.5703125" style="324" customWidth="1"/>
    <col min="12793" max="12793" width="8.85546875" style="324" customWidth="1"/>
    <col min="12794" max="12794" width="9.28515625" style="324" customWidth="1"/>
    <col min="12795" max="12795" width="28.85546875" style="324" customWidth="1"/>
    <col min="12796" max="12796" width="12" style="324" customWidth="1"/>
    <col min="12797" max="12797" width="7.85546875" style="324" customWidth="1"/>
    <col min="12798" max="12798" width="13.5703125" style="324" customWidth="1"/>
    <col min="12799" max="12799" width="12.42578125" style="324" customWidth="1"/>
    <col min="12800" max="12800" width="11" style="324" customWidth="1"/>
    <col min="12801" max="12801" width="16.7109375" style="324" customWidth="1"/>
    <col min="12802" max="13044" width="9.140625" style="324"/>
    <col min="13045" max="13045" width="8.85546875" style="324" customWidth="1"/>
    <col min="13046" max="13046" width="9.42578125" style="324" customWidth="1"/>
    <col min="13047" max="13047" width="14.42578125" style="324" customWidth="1"/>
    <col min="13048" max="13048" width="10.5703125" style="324" customWidth="1"/>
    <col min="13049" max="13049" width="8.85546875" style="324" customWidth="1"/>
    <col min="13050" max="13050" width="9.28515625" style="324" customWidth="1"/>
    <col min="13051" max="13051" width="28.85546875" style="324" customWidth="1"/>
    <col min="13052" max="13052" width="12" style="324" customWidth="1"/>
    <col min="13053" max="13053" width="7.85546875" style="324" customWidth="1"/>
    <col min="13054" max="13054" width="13.5703125" style="324" customWidth="1"/>
    <col min="13055" max="13055" width="12.42578125" style="324" customWidth="1"/>
    <col min="13056" max="13056" width="11" style="324" customWidth="1"/>
    <col min="13057" max="13057" width="16.7109375" style="324" customWidth="1"/>
    <col min="13058" max="13300" width="9.140625" style="324"/>
    <col min="13301" max="13301" width="8.85546875" style="324" customWidth="1"/>
    <col min="13302" max="13302" width="9.42578125" style="324" customWidth="1"/>
    <col min="13303" max="13303" width="14.42578125" style="324" customWidth="1"/>
    <col min="13304" max="13304" width="10.5703125" style="324" customWidth="1"/>
    <col min="13305" max="13305" width="8.85546875" style="324" customWidth="1"/>
    <col min="13306" max="13306" width="9.28515625" style="324" customWidth="1"/>
    <col min="13307" max="13307" width="28.85546875" style="324" customWidth="1"/>
    <col min="13308" max="13308" width="12" style="324" customWidth="1"/>
    <col min="13309" max="13309" width="7.85546875" style="324" customWidth="1"/>
    <col min="13310" max="13310" width="13.5703125" style="324" customWidth="1"/>
    <col min="13311" max="13311" width="12.42578125" style="324" customWidth="1"/>
    <col min="13312" max="13312" width="11" style="324" customWidth="1"/>
    <col min="13313" max="13313" width="16.7109375" style="324" customWidth="1"/>
    <col min="13314" max="13556" width="9.140625" style="324"/>
    <col min="13557" max="13557" width="8.85546875" style="324" customWidth="1"/>
    <col min="13558" max="13558" width="9.42578125" style="324" customWidth="1"/>
    <col min="13559" max="13559" width="14.42578125" style="324" customWidth="1"/>
    <col min="13560" max="13560" width="10.5703125" style="324" customWidth="1"/>
    <col min="13561" max="13561" width="8.85546875" style="324" customWidth="1"/>
    <col min="13562" max="13562" width="9.28515625" style="324" customWidth="1"/>
    <col min="13563" max="13563" width="28.85546875" style="324" customWidth="1"/>
    <col min="13564" max="13564" width="12" style="324" customWidth="1"/>
    <col min="13565" max="13565" width="7.85546875" style="324" customWidth="1"/>
    <col min="13566" max="13566" width="13.5703125" style="324" customWidth="1"/>
    <col min="13567" max="13567" width="12.42578125" style="324" customWidth="1"/>
    <col min="13568" max="13568" width="11" style="324" customWidth="1"/>
    <col min="13569" max="13569" width="16.7109375" style="324" customWidth="1"/>
    <col min="13570" max="13812" width="9.140625" style="324"/>
    <col min="13813" max="13813" width="8.85546875" style="324" customWidth="1"/>
    <col min="13814" max="13814" width="9.42578125" style="324" customWidth="1"/>
    <col min="13815" max="13815" width="14.42578125" style="324" customWidth="1"/>
    <col min="13816" max="13816" width="10.5703125" style="324" customWidth="1"/>
    <col min="13817" max="13817" width="8.85546875" style="324" customWidth="1"/>
    <col min="13818" max="13818" width="9.28515625" style="324" customWidth="1"/>
    <col min="13819" max="13819" width="28.85546875" style="324" customWidth="1"/>
    <col min="13820" max="13820" width="12" style="324" customWidth="1"/>
    <col min="13821" max="13821" width="7.85546875" style="324" customWidth="1"/>
    <col min="13822" max="13822" width="13.5703125" style="324" customWidth="1"/>
    <col min="13823" max="13823" width="12.42578125" style="324" customWidth="1"/>
    <col min="13824" max="13824" width="11" style="324" customWidth="1"/>
    <col min="13825" max="13825" width="16.7109375" style="324" customWidth="1"/>
    <col min="13826" max="14068" width="9.140625" style="324"/>
    <col min="14069" max="14069" width="8.85546875" style="324" customWidth="1"/>
    <col min="14070" max="14070" width="9.42578125" style="324" customWidth="1"/>
    <col min="14071" max="14071" width="14.42578125" style="324" customWidth="1"/>
    <col min="14072" max="14072" width="10.5703125" style="324" customWidth="1"/>
    <col min="14073" max="14073" width="8.85546875" style="324" customWidth="1"/>
    <col min="14074" max="14074" width="9.28515625" style="324" customWidth="1"/>
    <col min="14075" max="14075" width="28.85546875" style="324" customWidth="1"/>
    <col min="14076" max="14076" width="12" style="324" customWidth="1"/>
    <col min="14077" max="14077" width="7.85546875" style="324" customWidth="1"/>
    <col min="14078" max="14078" width="13.5703125" style="324" customWidth="1"/>
    <col min="14079" max="14079" width="12.42578125" style="324" customWidth="1"/>
    <col min="14080" max="14080" width="11" style="324" customWidth="1"/>
    <col min="14081" max="14081" width="16.7109375" style="324" customWidth="1"/>
    <col min="14082" max="14324" width="9.140625" style="324"/>
    <col min="14325" max="14325" width="8.85546875" style="324" customWidth="1"/>
    <col min="14326" max="14326" width="9.42578125" style="324" customWidth="1"/>
    <col min="14327" max="14327" width="14.42578125" style="324" customWidth="1"/>
    <col min="14328" max="14328" width="10.5703125" style="324" customWidth="1"/>
    <col min="14329" max="14329" width="8.85546875" style="324" customWidth="1"/>
    <col min="14330" max="14330" width="9.28515625" style="324" customWidth="1"/>
    <col min="14331" max="14331" width="28.85546875" style="324" customWidth="1"/>
    <col min="14332" max="14332" width="12" style="324" customWidth="1"/>
    <col min="14333" max="14333" width="7.85546875" style="324" customWidth="1"/>
    <col min="14334" max="14334" width="13.5703125" style="324" customWidth="1"/>
    <col min="14335" max="14335" width="12.42578125" style="324" customWidth="1"/>
    <col min="14336" max="14336" width="11" style="324" customWidth="1"/>
    <col min="14337" max="14337" width="16.7109375" style="324" customWidth="1"/>
    <col min="14338" max="14580" width="9.140625" style="324"/>
    <col min="14581" max="14581" width="8.85546875" style="324" customWidth="1"/>
    <col min="14582" max="14582" width="9.42578125" style="324" customWidth="1"/>
    <col min="14583" max="14583" width="14.42578125" style="324" customWidth="1"/>
    <col min="14584" max="14584" width="10.5703125" style="324" customWidth="1"/>
    <col min="14585" max="14585" width="8.85546875" style="324" customWidth="1"/>
    <col min="14586" max="14586" width="9.28515625" style="324" customWidth="1"/>
    <col min="14587" max="14587" width="28.85546875" style="324" customWidth="1"/>
    <col min="14588" max="14588" width="12" style="324" customWidth="1"/>
    <col min="14589" max="14589" width="7.85546875" style="324" customWidth="1"/>
    <col min="14590" max="14590" width="13.5703125" style="324" customWidth="1"/>
    <col min="14591" max="14591" width="12.42578125" style="324" customWidth="1"/>
    <col min="14592" max="14592" width="11" style="324" customWidth="1"/>
    <col min="14593" max="14593" width="16.7109375" style="324" customWidth="1"/>
    <col min="14594" max="14836" width="9.140625" style="324"/>
    <col min="14837" max="14837" width="8.85546875" style="324" customWidth="1"/>
    <col min="14838" max="14838" width="9.42578125" style="324" customWidth="1"/>
    <col min="14839" max="14839" width="14.42578125" style="324" customWidth="1"/>
    <col min="14840" max="14840" width="10.5703125" style="324" customWidth="1"/>
    <col min="14841" max="14841" width="8.85546875" style="324" customWidth="1"/>
    <col min="14842" max="14842" width="9.28515625" style="324" customWidth="1"/>
    <col min="14843" max="14843" width="28.85546875" style="324" customWidth="1"/>
    <col min="14844" max="14844" width="12" style="324" customWidth="1"/>
    <col min="14845" max="14845" width="7.85546875" style="324" customWidth="1"/>
    <col min="14846" max="14846" width="13.5703125" style="324" customWidth="1"/>
    <col min="14847" max="14847" width="12.42578125" style="324" customWidth="1"/>
    <col min="14848" max="14848" width="11" style="324" customWidth="1"/>
    <col min="14849" max="14849" width="16.7109375" style="324" customWidth="1"/>
    <col min="14850" max="15092" width="9.140625" style="324"/>
    <col min="15093" max="15093" width="8.85546875" style="324" customWidth="1"/>
    <col min="15094" max="15094" width="9.42578125" style="324" customWidth="1"/>
    <col min="15095" max="15095" width="14.42578125" style="324" customWidth="1"/>
    <col min="15096" max="15096" width="10.5703125" style="324" customWidth="1"/>
    <col min="15097" max="15097" width="8.85546875" style="324" customWidth="1"/>
    <col min="15098" max="15098" width="9.28515625" style="324" customWidth="1"/>
    <col min="15099" max="15099" width="28.85546875" style="324" customWidth="1"/>
    <col min="15100" max="15100" width="12" style="324" customWidth="1"/>
    <col min="15101" max="15101" width="7.85546875" style="324" customWidth="1"/>
    <col min="15102" max="15102" width="13.5703125" style="324" customWidth="1"/>
    <col min="15103" max="15103" width="12.42578125" style="324" customWidth="1"/>
    <col min="15104" max="15104" width="11" style="324" customWidth="1"/>
    <col min="15105" max="15105" width="16.7109375" style="324" customWidth="1"/>
    <col min="15106" max="15348" width="9.140625" style="324"/>
    <col min="15349" max="15349" width="8.85546875" style="324" customWidth="1"/>
    <col min="15350" max="15350" width="9.42578125" style="324" customWidth="1"/>
    <col min="15351" max="15351" width="14.42578125" style="324" customWidth="1"/>
    <col min="15352" max="15352" width="10.5703125" style="324" customWidth="1"/>
    <col min="15353" max="15353" width="8.85546875" style="324" customWidth="1"/>
    <col min="15354" max="15354" width="9.28515625" style="324" customWidth="1"/>
    <col min="15355" max="15355" width="28.85546875" style="324" customWidth="1"/>
    <col min="15356" max="15356" width="12" style="324" customWidth="1"/>
    <col min="15357" max="15357" width="7.85546875" style="324" customWidth="1"/>
    <col min="15358" max="15358" width="13.5703125" style="324" customWidth="1"/>
    <col min="15359" max="15359" width="12.42578125" style="324" customWidth="1"/>
    <col min="15360" max="15360" width="11" style="324" customWidth="1"/>
    <col min="15361" max="15361" width="16.7109375" style="324" customWidth="1"/>
    <col min="15362" max="15604" width="9.140625" style="324"/>
    <col min="15605" max="15605" width="8.85546875" style="324" customWidth="1"/>
    <col min="15606" max="15606" width="9.42578125" style="324" customWidth="1"/>
    <col min="15607" max="15607" width="14.42578125" style="324" customWidth="1"/>
    <col min="15608" max="15608" width="10.5703125" style="324" customWidth="1"/>
    <col min="15609" max="15609" width="8.85546875" style="324" customWidth="1"/>
    <col min="15610" max="15610" width="9.28515625" style="324" customWidth="1"/>
    <col min="15611" max="15611" width="28.85546875" style="324" customWidth="1"/>
    <col min="15612" max="15612" width="12" style="324" customWidth="1"/>
    <col min="15613" max="15613" width="7.85546875" style="324" customWidth="1"/>
    <col min="15614" max="15614" width="13.5703125" style="324" customWidth="1"/>
    <col min="15615" max="15615" width="12.42578125" style="324" customWidth="1"/>
    <col min="15616" max="15616" width="11" style="324" customWidth="1"/>
    <col min="15617" max="15617" width="16.7109375" style="324" customWidth="1"/>
    <col min="15618" max="15860" width="9.140625" style="324"/>
    <col min="15861" max="15861" width="8.85546875" style="324" customWidth="1"/>
    <col min="15862" max="15862" width="9.42578125" style="324" customWidth="1"/>
    <col min="15863" max="15863" width="14.42578125" style="324" customWidth="1"/>
    <col min="15864" max="15864" width="10.5703125" style="324" customWidth="1"/>
    <col min="15865" max="15865" width="8.85546875" style="324" customWidth="1"/>
    <col min="15866" max="15866" width="9.28515625" style="324" customWidth="1"/>
    <col min="15867" max="15867" width="28.85546875" style="324" customWidth="1"/>
    <col min="15868" max="15868" width="12" style="324" customWidth="1"/>
    <col min="15869" max="15869" width="7.85546875" style="324" customWidth="1"/>
    <col min="15870" max="15870" width="13.5703125" style="324" customWidth="1"/>
    <col min="15871" max="15871" width="12.42578125" style="324" customWidth="1"/>
    <col min="15872" max="15872" width="11" style="324" customWidth="1"/>
    <col min="15873" max="15873" width="16.7109375" style="324" customWidth="1"/>
    <col min="15874" max="16116" width="9.140625" style="324"/>
    <col min="16117" max="16117" width="8.85546875" style="324" customWidth="1"/>
    <col min="16118" max="16118" width="9.42578125" style="324" customWidth="1"/>
    <col min="16119" max="16119" width="14.42578125" style="324" customWidth="1"/>
    <col min="16120" max="16120" width="10.5703125" style="324" customWidth="1"/>
    <col min="16121" max="16121" width="8.85546875" style="324" customWidth="1"/>
    <col min="16122" max="16122" width="9.28515625" style="324" customWidth="1"/>
    <col min="16123" max="16123" width="28.85546875" style="324" customWidth="1"/>
    <col min="16124" max="16124" width="12" style="324" customWidth="1"/>
    <col min="16125" max="16125" width="7.85546875" style="324" customWidth="1"/>
    <col min="16126" max="16126" width="13.5703125" style="324" customWidth="1"/>
    <col min="16127" max="16127" width="12.42578125" style="324" customWidth="1"/>
    <col min="16128" max="16128" width="11" style="324" customWidth="1"/>
    <col min="16129" max="16129" width="16.7109375" style="324" customWidth="1"/>
    <col min="16130" max="16384" width="9.140625" style="324"/>
  </cols>
  <sheetData>
    <row r="1" spans="2:13" ht="18.75">
      <c r="B1" s="682" t="s">
        <v>292</v>
      </c>
      <c r="C1" s="682"/>
      <c r="D1" s="682"/>
      <c r="E1" s="682"/>
      <c r="F1" s="682"/>
      <c r="G1" s="682"/>
      <c r="H1" s="682"/>
      <c r="I1" s="682"/>
      <c r="J1" s="682"/>
      <c r="K1" s="682"/>
      <c r="L1" s="682"/>
      <c r="M1" s="682"/>
    </row>
    <row r="2" spans="2:13" ht="18.75">
      <c r="B2" s="682" t="s">
        <v>175</v>
      </c>
      <c r="C2" s="682"/>
      <c r="D2" s="682"/>
      <c r="E2" s="682"/>
      <c r="F2" s="682"/>
      <c r="G2" s="682"/>
      <c r="H2" s="682"/>
      <c r="I2" s="682"/>
      <c r="J2" s="682"/>
      <c r="K2" s="682"/>
      <c r="L2" s="682"/>
      <c r="M2" s="682"/>
    </row>
    <row r="3" spans="2:13" ht="18.75">
      <c r="B3" s="682" t="s">
        <v>293</v>
      </c>
      <c r="C3" s="682"/>
      <c r="D3" s="682"/>
      <c r="E3" s="682"/>
      <c r="F3" s="682"/>
      <c r="G3" s="682"/>
      <c r="H3" s="682"/>
      <c r="I3" s="682"/>
      <c r="J3" s="682"/>
      <c r="K3" s="682"/>
      <c r="L3" s="682"/>
      <c r="M3" s="682"/>
    </row>
    <row r="4" spans="2:13" ht="9.75" customHeight="1">
      <c r="B4" s="368"/>
      <c r="C4" s="368"/>
      <c r="D4" s="369"/>
      <c r="E4" s="368"/>
      <c r="F4" s="368"/>
      <c r="G4" s="368"/>
      <c r="H4" s="368"/>
      <c r="I4" s="368"/>
      <c r="J4" s="368"/>
      <c r="K4" s="368"/>
      <c r="L4" s="368"/>
      <c r="M4" s="368"/>
    </row>
    <row r="5" spans="2:13" ht="29.25" customHeight="1">
      <c r="B5" s="370" t="s">
        <v>279</v>
      </c>
      <c r="C5" s="371" t="s">
        <v>280</v>
      </c>
      <c r="D5" s="683" t="s">
        <v>281</v>
      </c>
      <c r="E5" s="684"/>
      <c r="F5" s="372" t="s">
        <v>7</v>
      </c>
      <c r="G5" s="372" t="s">
        <v>282</v>
      </c>
      <c r="H5" s="370" t="s">
        <v>9</v>
      </c>
      <c r="I5" s="373" t="s">
        <v>283</v>
      </c>
      <c r="J5" s="370" t="s">
        <v>284</v>
      </c>
      <c r="K5" s="370" t="s">
        <v>371</v>
      </c>
      <c r="L5" s="370" t="s">
        <v>291</v>
      </c>
      <c r="M5" s="374" t="s">
        <v>285</v>
      </c>
    </row>
    <row r="6" spans="2:13" ht="15.75">
      <c r="B6" s="685">
        <v>1</v>
      </c>
      <c r="C6" s="327">
        <v>1</v>
      </c>
      <c r="D6" s="328" t="s">
        <v>188</v>
      </c>
      <c r="E6" s="329"/>
      <c r="F6" s="330">
        <v>1998</v>
      </c>
      <c r="G6" s="330" t="s">
        <v>5</v>
      </c>
      <c r="H6" s="331" t="s">
        <v>189</v>
      </c>
      <c r="I6" s="332"/>
      <c r="J6" s="334" t="s">
        <v>286</v>
      </c>
      <c r="K6" s="389">
        <v>0.45833333333333331</v>
      </c>
      <c r="L6" s="335" t="s">
        <v>295</v>
      </c>
      <c r="M6" s="326" t="s">
        <v>301</v>
      </c>
    </row>
    <row r="7" spans="2:13" ht="15.75">
      <c r="B7" s="686"/>
      <c r="C7" s="327">
        <v>2</v>
      </c>
      <c r="D7" s="328" t="s">
        <v>190</v>
      </c>
      <c r="E7" s="329"/>
      <c r="F7" s="330">
        <v>1996</v>
      </c>
      <c r="G7" s="330" t="s">
        <v>5</v>
      </c>
      <c r="H7" s="331" t="s">
        <v>185</v>
      </c>
      <c r="I7" s="332"/>
      <c r="J7" s="334" t="s">
        <v>286</v>
      </c>
      <c r="K7" s="389">
        <v>0.45833333333333331</v>
      </c>
      <c r="L7" s="335" t="s">
        <v>295</v>
      </c>
      <c r="M7" s="326" t="s">
        <v>294</v>
      </c>
    </row>
    <row r="8" spans="2:13" ht="15.75">
      <c r="B8" s="686"/>
      <c r="C8" s="327">
        <v>3</v>
      </c>
      <c r="D8" s="336" t="s">
        <v>202</v>
      </c>
      <c r="E8" s="329"/>
      <c r="F8" s="330">
        <v>2001</v>
      </c>
      <c r="G8" s="330" t="s">
        <v>4</v>
      </c>
      <c r="H8" s="331" t="s">
        <v>181</v>
      </c>
      <c r="I8" s="332"/>
      <c r="J8" s="334" t="s">
        <v>288</v>
      </c>
      <c r="K8" s="389">
        <v>0.45833333333333331</v>
      </c>
      <c r="L8" s="335" t="s">
        <v>295</v>
      </c>
      <c r="M8" s="326" t="s">
        <v>298</v>
      </c>
    </row>
    <row r="9" spans="2:13" ht="15.75">
      <c r="B9" s="686"/>
      <c r="C9" s="327">
        <v>4</v>
      </c>
      <c r="D9" s="336" t="s">
        <v>204</v>
      </c>
      <c r="E9" s="329"/>
      <c r="F9" s="330">
        <v>2003</v>
      </c>
      <c r="G9" s="330" t="s">
        <v>5</v>
      </c>
      <c r="H9" s="331" t="s">
        <v>192</v>
      </c>
      <c r="I9" s="332"/>
      <c r="J9" s="334" t="s">
        <v>288</v>
      </c>
      <c r="K9" s="389">
        <v>0.45833333333333331</v>
      </c>
      <c r="L9" s="335" t="s">
        <v>295</v>
      </c>
      <c r="M9" s="326" t="s">
        <v>85</v>
      </c>
    </row>
    <row r="10" spans="2:13" ht="15.75">
      <c r="B10" s="686"/>
      <c r="C10" s="327">
        <v>5</v>
      </c>
      <c r="D10" s="328" t="s">
        <v>205</v>
      </c>
      <c r="E10" s="329"/>
      <c r="F10" s="330">
        <v>2004</v>
      </c>
      <c r="G10" s="330" t="s">
        <v>5</v>
      </c>
      <c r="H10" s="331" t="s">
        <v>181</v>
      </c>
      <c r="I10" s="332"/>
      <c r="J10" s="334" t="s">
        <v>288</v>
      </c>
      <c r="K10" s="389">
        <v>0.45833333333333331</v>
      </c>
      <c r="L10" s="335" t="s">
        <v>295</v>
      </c>
      <c r="M10" s="326" t="s">
        <v>299</v>
      </c>
    </row>
    <row r="11" spans="2:13" ht="15.75">
      <c r="B11" s="687"/>
      <c r="C11" s="327">
        <v>6</v>
      </c>
      <c r="D11" s="328" t="s">
        <v>297</v>
      </c>
      <c r="E11" s="329"/>
      <c r="F11" s="330">
        <v>1979</v>
      </c>
      <c r="G11" s="330" t="s">
        <v>5</v>
      </c>
      <c r="H11" s="331" t="s">
        <v>185</v>
      </c>
      <c r="I11" s="332"/>
      <c r="J11" s="334" t="s">
        <v>288</v>
      </c>
      <c r="K11" s="389">
        <v>0.45833333333333331</v>
      </c>
      <c r="L11" s="335" t="s">
        <v>295</v>
      </c>
      <c r="M11" s="326" t="s">
        <v>300</v>
      </c>
    </row>
    <row r="12" spans="2:13" ht="15.75">
      <c r="B12" s="679">
        <v>2</v>
      </c>
      <c r="C12" s="339">
        <v>1</v>
      </c>
      <c r="D12" s="340" t="s">
        <v>217</v>
      </c>
      <c r="E12" s="341"/>
      <c r="F12" s="342">
        <v>2001</v>
      </c>
      <c r="G12" s="342">
        <v>1</v>
      </c>
      <c r="H12" s="343" t="s">
        <v>187</v>
      </c>
      <c r="I12" s="344"/>
      <c r="J12" s="346" t="s">
        <v>289</v>
      </c>
      <c r="K12" s="390">
        <v>0.46875</v>
      </c>
      <c r="L12" s="375" t="s">
        <v>295</v>
      </c>
      <c r="M12" s="348" t="s">
        <v>101</v>
      </c>
    </row>
    <row r="13" spans="2:13" ht="15.75">
      <c r="B13" s="680"/>
      <c r="C13" s="339">
        <v>2</v>
      </c>
      <c r="D13" s="340" t="s">
        <v>216</v>
      </c>
      <c r="E13" s="341"/>
      <c r="F13" s="342">
        <v>2001</v>
      </c>
      <c r="G13" s="342" t="s">
        <v>5</v>
      </c>
      <c r="H13" s="343" t="s">
        <v>187</v>
      </c>
      <c r="I13" s="344"/>
      <c r="J13" s="346" t="s">
        <v>289</v>
      </c>
      <c r="K13" s="390">
        <v>0.46875</v>
      </c>
      <c r="L13" s="375" t="s">
        <v>295</v>
      </c>
      <c r="M13" s="348" t="s">
        <v>101</v>
      </c>
    </row>
    <row r="14" spans="2:13" ht="15.75">
      <c r="B14" s="680"/>
      <c r="C14" s="339">
        <v>3</v>
      </c>
      <c r="D14" s="340" t="s">
        <v>212</v>
      </c>
      <c r="E14" s="341"/>
      <c r="F14" s="342">
        <v>2002</v>
      </c>
      <c r="G14" s="342" t="s">
        <v>3</v>
      </c>
      <c r="H14" s="343" t="s">
        <v>185</v>
      </c>
      <c r="I14" s="344"/>
      <c r="J14" s="346" t="s">
        <v>289</v>
      </c>
      <c r="K14" s="390">
        <v>0.46875</v>
      </c>
      <c r="L14" s="375" t="s">
        <v>295</v>
      </c>
      <c r="M14" s="348" t="s">
        <v>304</v>
      </c>
    </row>
    <row r="15" spans="2:13" ht="15.75">
      <c r="B15" s="680"/>
      <c r="C15" s="339">
        <v>4</v>
      </c>
      <c r="D15" s="340" t="s">
        <v>218</v>
      </c>
      <c r="E15" s="341"/>
      <c r="F15" s="342">
        <v>1999</v>
      </c>
      <c r="G15" s="342" t="s">
        <v>5</v>
      </c>
      <c r="H15" s="343" t="s">
        <v>185</v>
      </c>
      <c r="I15" s="344"/>
      <c r="J15" s="346" t="s">
        <v>289</v>
      </c>
      <c r="K15" s="390">
        <v>0.46875</v>
      </c>
      <c r="L15" s="375" t="s">
        <v>295</v>
      </c>
      <c r="M15" s="348" t="s">
        <v>305</v>
      </c>
    </row>
    <row r="16" spans="2:13" ht="15.75">
      <c r="B16" s="680"/>
      <c r="C16" s="339">
        <v>5</v>
      </c>
      <c r="D16" s="340" t="s">
        <v>213</v>
      </c>
      <c r="E16" s="341"/>
      <c r="F16" s="342">
        <v>1991</v>
      </c>
      <c r="G16" s="342" t="s">
        <v>4</v>
      </c>
      <c r="H16" s="343" t="s">
        <v>214</v>
      </c>
      <c r="I16" s="344"/>
      <c r="J16" s="346" t="s">
        <v>289</v>
      </c>
      <c r="K16" s="390">
        <v>0.46875</v>
      </c>
      <c r="L16" s="375" t="s">
        <v>295</v>
      </c>
      <c r="M16" s="348" t="s">
        <v>306</v>
      </c>
    </row>
    <row r="17" spans="2:14" ht="15.75">
      <c r="B17" s="681"/>
      <c r="C17" s="339">
        <v>6</v>
      </c>
      <c r="D17" s="340" t="s">
        <v>219</v>
      </c>
      <c r="E17" s="341"/>
      <c r="F17" s="342">
        <v>1999</v>
      </c>
      <c r="G17" s="342" t="s">
        <v>5</v>
      </c>
      <c r="H17" s="343" t="s">
        <v>171</v>
      </c>
      <c r="I17" s="344"/>
      <c r="J17" s="346" t="s">
        <v>289</v>
      </c>
      <c r="K17" s="390">
        <v>0.46875</v>
      </c>
      <c r="L17" s="375" t="s">
        <v>295</v>
      </c>
      <c r="M17" s="348" t="s">
        <v>70</v>
      </c>
    </row>
    <row r="18" spans="2:14" ht="15.75">
      <c r="B18" s="676">
        <v>3</v>
      </c>
      <c r="C18" s="327">
        <v>1</v>
      </c>
      <c r="D18" s="328"/>
      <c r="E18" s="329"/>
      <c r="F18" s="330"/>
      <c r="G18" s="330"/>
      <c r="H18" s="331"/>
      <c r="I18" s="332"/>
      <c r="J18" s="338"/>
      <c r="K18" s="391"/>
      <c r="L18" s="376"/>
    </row>
    <row r="19" spans="2:14" ht="15.75">
      <c r="B19" s="677"/>
      <c r="C19" s="327">
        <v>2</v>
      </c>
      <c r="D19" s="328" t="s">
        <v>302</v>
      </c>
      <c r="E19" s="329"/>
      <c r="F19" s="330">
        <v>1998</v>
      </c>
      <c r="G19" s="330" t="s">
        <v>303</v>
      </c>
      <c r="H19" s="331" t="s">
        <v>187</v>
      </c>
      <c r="I19" s="332"/>
      <c r="J19" s="338" t="s">
        <v>289</v>
      </c>
      <c r="K19" s="391">
        <v>0.47916666666666669</v>
      </c>
      <c r="L19" s="376" t="s">
        <v>295</v>
      </c>
      <c r="M19" s="326" t="s">
        <v>113</v>
      </c>
      <c r="N19" s="324" t="s">
        <v>311</v>
      </c>
    </row>
    <row r="20" spans="2:14" ht="15.75">
      <c r="B20" s="677"/>
      <c r="C20" s="327">
        <v>3</v>
      </c>
      <c r="D20" s="328" t="s">
        <v>224</v>
      </c>
      <c r="E20" s="329"/>
      <c r="F20" s="330">
        <v>2003</v>
      </c>
      <c r="G20" s="330" t="s">
        <v>5</v>
      </c>
      <c r="H20" s="331" t="s">
        <v>194</v>
      </c>
      <c r="I20" s="332"/>
      <c r="J20" s="338" t="s">
        <v>290</v>
      </c>
      <c r="K20" s="391">
        <v>0.47916666666666669</v>
      </c>
      <c r="L20" s="376" t="s">
        <v>295</v>
      </c>
      <c r="M20" s="326" t="s">
        <v>310</v>
      </c>
    </row>
    <row r="21" spans="2:14" ht="15.75">
      <c r="B21" s="677"/>
      <c r="C21" s="327">
        <v>4</v>
      </c>
      <c r="D21" s="328" t="s">
        <v>226</v>
      </c>
      <c r="E21" s="329"/>
      <c r="F21" s="330">
        <v>1981</v>
      </c>
      <c r="G21" s="330" t="s">
        <v>5</v>
      </c>
      <c r="H21" s="331" t="s">
        <v>227</v>
      </c>
      <c r="I21" s="332"/>
      <c r="J21" s="338" t="s">
        <v>290</v>
      </c>
      <c r="K21" s="391">
        <v>0.47916666666666669</v>
      </c>
      <c r="L21" s="376" t="s">
        <v>295</v>
      </c>
      <c r="M21" s="326" t="s">
        <v>312</v>
      </c>
    </row>
    <row r="22" spans="2:14" ht="15.75">
      <c r="B22" s="677"/>
      <c r="C22" s="327">
        <v>5</v>
      </c>
      <c r="D22" s="328" t="s">
        <v>228</v>
      </c>
      <c r="E22" s="329"/>
      <c r="F22" s="330">
        <v>1989</v>
      </c>
      <c r="G22" s="330" t="s">
        <v>4</v>
      </c>
      <c r="H22" s="331" t="s">
        <v>184</v>
      </c>
      <c r="I22" s="332"/>
      <c r="J22" s="338" t="s">
        <v>290</v>
      </c>
      <c r="K22" s="391">
        <v>0.47916666666666669</v>
      </c>
      <c r="L22" s="376" t="s">
        <v>295</v>
      </c>
      <c r="M22" s="326" t="s">
        <v>313</v>
      </c>
    </row>
    <row r="23" spans="2:14" ht="15.75">
      <c r="B23" s="678"/>
      <c r="C23" s="327">
        <v>6</v>
      </c>
      <c r="D23" s="328"/>
      <c r="E23" s="329"/>
      <c r="F23" s="330"/>
      <c r="G23" s="330"/>
      <c r="H23" s="331"/>
      <c r="I23" s="332"/>
      <c r="J23" s="338"/>
      <c r="K23" s="391"/>
      <c r="L23" s="376"/>
      <c r="M23" s="326"/>
    </row>
    <row r="24" spans="2:14" ht="15.75">
      <c r="B24" s="679">
        <v>4</v>
      </c>
      <c r="C24" s="339">
        <v>1</v>
      </c>
      <c r="D24" s="340"/>
      <c r="E24" s="341"/>
      <c r="F24" s="342"/>
      <c r="G24" s="342"/>
      <c r="H24" s="343"/>
      <c r="I24" s="344"/>
      <c r="J24" s="347"/>
      <c r="K24" s="390"/>
      <c r="L24" s="375"/>
      <c r="M24" s="348"/>
    </row>
    <row r="25" spans="2:14" ht="15.75">
      <c r="B25" s="680"/>
      <c r="C25" s="339">
        <v>2</v>
      </c>
      <c r="D25" s="340" t="s">
        <v>229</v>
      </c>
      <c r="E25" s="341"/>
      <c r="F25" s="342">
        <v>2003</v>
      </c>
      <c r="G25" s="342" t="s">
        <v>5</v>
      </c>
      <c r="H25" s="343" t="s">
        <v>192</v>
      </c>
      <c r="I25" s="344"/>
      <c r="J25" s="347" t="s">
        <v>290</v>
      </c>
      <c r="K25" s="390">
        <v>0.48958333333333331</v>
      </c>
      <c r="L25" s="375" t="s">
        <v>295</v>
      </c>
      <c r="M25" s="348" t="s">
        <v>85</v>
      </c>
    </row>
    <row r="26" spans="2:14" ht="15.75">
      <c r="B26" s="680"/>
      <c r="C26" s="339">
        <v>3</v>
      </c>
      <c r="D26" s="340" t="s">
        <v>307</v>
      </c>
      <c r="E26" s="341"/>
      <c r="F26" s="342">
        <v>2003</v>
      </c>
      <c r="G26" s="342" t="s">
        <v>5</v>
      </c>
      <c r="H26" s="343" t="s">
        <v>308</v>
      </c>
      <c r="I26" s="344"/>
      <c r="J26" s="347" t="s">
        <v>290</v>
      </c>
      <c r="K26" s="390">
        <v>0.48958333333333331</v>
      </c>
      <c r="L26" s="375" t="s">
        <v>295</v>
      </c>
      <c r="M26" s="348" t="s">
        <v>314</v>
      </c>
    </row>
    <row r="27" spans="2:14" ht="15.75">
      <c r="B27" s="680"/>
      <c r="C27" s="339">
        <v>4</v>
      </c>
      <c r="D27" s="340" t="s">
        <v>309</v>
      </c>
      <c r="E27" s="341"/>
      <c r="F27" s="342">
        <v>1990</v>
      </c>
      <c r="G27" s="342" t="s">
        <v>5</v>
      </c>
      <c r="H27" s="343" t="s">
        <v>308</v>
      </c>
      <c r="I27" s="344"/>
      <c r="J27" s="347" t="s">
        <v>290</v>
      </c>
      <c r="K27" s="390">
        <v>0.48958333333333331</v>
      </c>
      <c r="L27" s="375" t="s">
        <v>295</v>
      </c>
      <c r="M27" s="348" t="s">
        <v>315</v>
      </c>
    </row>
    <row r="28" spans="2:14" ht="15.75">
      <c r="B28" s="680"/>
      <c r="C28" s="339">
        <v>5</v>
      </c>
      <c r="D28" s="340" t="s">
        <v>225</v>
      </c>
      <c r="E28" s="341"/>
      <c r="F28" s="342">
        <v>1991</v>
      </c>
      <c r="G28" s="342" t="s">
        <v>4</v>
      </c>
      <c r="H28" s="343" t="s">
        <v>373</v>
      </c>
      <c r="I28" s="344"/>
      <c r="J28" s="347" t="s">
        <v>290</v>
      </c>
      <c r="K28" s="390">
        <v>0.48958333333333331</v>
      </c>
      <c r="L28" s="375"/>
      <c r="M28" s="348"/>
    </row>
    <row r="29" spans="2:14" ht="15.75">
      <c r="B29" s="681"/>
      <c r="C29" s="339">
        <v>6</v>
      </c>
      <c r="D29" s="340"/>
      <c r="E29" s="341"/>
      <c r="F29" s="342"/>
      <c r="G29" s="342"/>
      <c r="H29" s="343"/>
      <c r="I29" s="344"/>
      <c r="J29" s="347"/>
      <c r="K29" s="390"/>
      <c r="L29" s="375"/>
      <c r="M29" s="348"/>
    </row>
    <row r="30" spans="2:14" ht="15.75">
      <c r="B30" s="676">
        <v>5</v>
      </c>
      <c r="C30" s="335">
        <v>1</v>
      </c>
      <c r="D30" s="328"/>
      <c r="E30" s="329"/>
      <c r="F30" s="330"/>
      <c r="G30" s="330"/>
      <c r="H30" s="331"/>
      <c r="I30" s="332"/>
      <c r="J30" s="338"/>
      <c r="K30" s="338"/>
      <c r="L30" s="376"/>
      <c r="M30" s="326"/>
    </row>
    <row r="31" spans="2:14" ht="15.75">
      <c r="B31" s="677"/>
      <c r="C31" s="335">
        <v>2</v>
      </c>
      <c r="D31" s="328" t="s">
        <v>74</v>
      </c>
      <c r="E31" s="329"/>
      <c r="F31" s="330">
        <v>1995</v>
      </c>
      <c r="G31" s="330" t="s">
        <v>5</v>
      </c>
      <c r="H31" s="331" t="s">
        <v>184</v>
      </c>
      <c r="I31" s="332"/>
      <c r="J31" s="334" t="s">
        <v>370</v>
      </c>
      <c r="K31" s="391">
        <v>0.5</v>
      </c>
      <c r="L31" s="376" t="s">
        <v>295</v>
      </c>
      <c r="M31" s="326" t="s">
        <v>366</v>
      </c>
    </row>
    <row r="32" spans="2:14" ht="15.75">
      <c r="B32" s="677"/>
      <c r="C32" s="335">
        <v>3</v>
      </c>
      <c r="D32" s="328" t="s">
        <v>360</v>
      </c>
      <c r="E32" s="329"/>
      <c r="F32" s="330">
        <v>2002</v>
      </c>
      <c r="G32" s="330" t="s">
        <v>5</v>
      </c>
      <c r="H32" s="331" t="s">
        <v>361</v>
      </c>
      <c r="I32" s="332" t="s">
        <v>362</v>
      </c>
      <c r="J32" s="338" t="s">
        <v>370</v>
      </c>
      <c r="K32" s="391">
        <v>0.5</v>
      </c>
      <c r="L32" s="376" t="s">
        <v>295</v>
      </c>
      <c r="M32" s="326" t="s">
        <v>368</v>
      </c>
    </row>
    <row r="33" spans="2:13" ht="15.75">
      <c r="B33" s="677"/>
      <c r="C33" s="335">
        <v>4</v>
      </c>
      <c r="D33" s="328" t="s">
        <v>363</v>
      </c>
      <c r="E33" s="329"/>
      <c r="F33" s="330">
        <v>2004</v>
      </c>
      <c r="G33" s="330" t="s">
        <v>5</v>
      </c>
      <c r="H33" s="331" t="s">
        <v>171</v>
      </c>
      <c r="I33" s="332" t="s">
        <v>172</v>
      </c>
      <c r="J33" s="338" t="s">
        <v>370</v>
      </c>
      <c r="K33" s="391">
        <v>0.5</v>
      </c>
      <c r="L33" s="376" t="s">
        <v>295</v>
      </c>
      <c r="M33" s="326" t="s">
        <v>369</v>
      </c>
    </row>
    <row r="34" spans="2:13" ht="15.75">
      <c r="B34" s="677"/>
      <c r="C34" s="335">
        <v>5</v>
      </c>
      <c r="D34" s="328"/>
      <c r="E34" s="329"/>
      <c r="F34" s="330"/>
      <c r="G34" s="330"/>
      <c r="H34" s="331"/>
      <c r="I34" s="402"/>
      <c r="J34" s="338"/>
      <c r="K34" s="338"/>
      <c r="L34" s="376"/>
      <c r="M34" s="326"/>
    </row>
    <row r="35" spans="2:13" ht="15.75">
      <c r="B35" s="678"/>
      <c r="C35" s="335">
        <v>6</v>
      </c>
      <c r="D35" s="328"/>
      <c r="E35" s="329"/>
      <c r="F35" s="330"/>
      <c r="G35" s="330"/>
      <c r="H35" s="331"/>
      <c r="I35" s="332"/>
      <c r="J35" s="338"/>
      <c r="K35" s="349"/>
      <c r="L35" s="376"/>
      <c r="M35" s="326"/>
    </row>
    <row r="36" spans="2:13" ht="15.75">
      <c r="B36" s="679">
        <v>6</v>
      </c>
      <c r="C36" s="339">
        <v>1</v>
      </c>
      <c r="D36" s="340" t="s">
        <v>186</v>
      </c>
      <c r="E36" s="341"/>
      <c r="F36" s="342">
        <v>2001</v>
      </c>
      <c r="G36" s="342" t="s">
        <v>5</v>
      </c>
      <c r="H36" s="343" t="s">
        <v>187</v>
      </c>
      <c r="I36" s="344"/>
      <c r="J36" s="347" t="s">
        <v>286</v>
      </c>
      <c r="K36" s="390">
        <v>0.63541666666666663</v>
      </c>
      <c r="L36" s="375" t="s">
        <v>296</v>
      </c>
      <c r="M36" s="348" t="s">
        <v>108</v>
      </c>
    </row>
    <row r="37" spans="2:13" ht="15.75">
      <c r="B37" s="680"/>
      <c r="C37" s="339">
        <v>2</v>
      </c>
      <c r="D37" s="340" t="s">
        <v>196</v>
      </c>
      <c r="E37" s="341"/>
      <c r="F37" s="342">
        <v>1987</v>
      </c>
      <c r="G37" s="342" t="s">
        <v>4</v>
      </c>
      <c r="H37" s="343" t="s">
        <v>197</v>
      </c>
      <c r="I37" s="344"/>
      <c r="J37" s="347" t="s">
        <v>286</v>
      </c>
      <c r="K37" s="390">
        <v>0.63541666666666663</v>
      </c>
      <c r="L37" s="375" t="s">
        <v>296</v>
      </c>
      <c r="M37" s="348" t="s">
        <v>343</v>
      </c>
    </row>
    <row r="38" spans="2:13" ht="15.75">
      <c r="B38" s="680"/>
      <c r="C38" s="339">
        <v>3</v>
      </c>
      <c r="D38" s="340" t="s">
        <v>183</v>
      </c>
      <c r="E38" s="341"/>
      <c r="F38" s="342">
        <v>1992</v>
      </c>
      <c r="G38" s="342" t="s">
        <v>3</v>
      </c>
      <c r="H38" s="343" t="s">
        <v>184</v>
      </c>
      <c r="I38" s="344"/>
      <c r="J38" s="347" t="s">
        <v>286</v>
      </c>
      <c r="K38" s="390">
        <v>0.63541666666666663</v>
      </c>
      <c r="L38" s="375" t="s">
        <v>296</v>
      </c>
      <c r="M38" s="348" t="s">
        <v>341</v>
      </c>
    </row>
    <row r="39" spans="2:13" ht="15.75">
      <c r="B39" s="680"/>
      <c r="C39" s="339">
        <v>4</v>
      </c>
      <c r="D39" s="340" t="s">
        <v>180</v>
      </c>
      <c r="E39" s="341"/>
      <c r="F39" s="342">
        <v>1997</v>
      </c>
      <c r="G39" s="342" t="s">
        <v>3</v>
      </c>
      <c r="H39" s="343" t="s">
        <v>181</v>
      </c>
      <c r="I39" s="344"/>
      <c r="J39" s="347" t="s">
        <v>286</v>
      </c>
      <c r="K39" s="390">
        <v>0.63541666666666663</v>
      </c>
      <c r="L39" s="375" t="s">
        <v>296</v>
      </c>
      <c r="M39" s="348" t="s">
        <v>342</v>
      </c>
    </row>
    <row r="40" spans="2:13" ht="15.75">
      <c r="B40" s="680"/>
      <c r="C40" s="339">
        <v>5</v>
      </c>
      <c r="D40" s="340" t="s">
        <v>109</v>
      </c>
      <c r="E40" s="341"/>
      <c r="F40" s="342">
        <v>1986</v>
      </c>
      <c r="G40" s="342" t="s">
        <v>4</v>
      </c>
      <c r="H40" s="343" t="s">
        <v>49</v>
      </c>
      <c r="I40" s="344"/>
      <c r="J40" s="347" t="s">
        <v>286</v>
      </c>
      <c r="K40" s="390">
        <v>0.63541666666666663</v>
      </c>
      <c r="L40" s="375" t="s">
        <v>296</v>
      </c>
      <c r="M40" s="348" t="s">
        <v>344</v>
      </c>
    </row>
    <row r="41" spans="2:13" ht="15.75">
      <c r="B41" s="681"/>
      <c r="C41" s="339">
        <v>6</v>
      </c>
      <c r="D41" s="340" t="s">
        <v>191</v>
      </c>
      <c r="E41" s="341"/>
      <c r="F41" s="342">
        <v>2004</v>
      </c>
      <c r="G41" s="342" t="s">
        <v>5</v>
      </c>
      <c r="H41" s="343" t="s">
        <v>192</v>
      </c>
      <c r="I41" s="344"/>
      <c r="J41" s="347" t="s">
        <v>286</v>
      </c>
      <c r="K41" s="390">
        <v>0.63541666666666663</v>
      </c>
      <c r="L41" s="375" t="s">
        <v>296</v>
      </c>
      <c r="M41" s="348" t="s">
        <v>85</v>
      </c>
    </row>
    <row r="42" spans="2:13" ht="15.75">
      <c r="B42" s="676">
        <v>7</v>
      </c>
      <c r="C42" s="327">
        <v>1</v>
      </c>
      <c r="D42" s="328" t="s">
        <v>334</v>
      </c>
      <c r="E42" s="329"/>
      <c r="F42" s="330">
        <v>2002</v>
      </c>
      <c r="G42" s="330" t="s">
        <v>4</v>
      </c>
      <c r="H42" s="331" t="s">
        <v>308</v>
      </c>
      <c r="I42" s="332"/>
      <c r="J42" s="338" t="s">
        <v>288</v>
      </c>
      <c r="K42" s="391">
        <v>0.64583333333333337</v>
      </c>
      <c r="L42" s="376" t="s">
        <v>296</v>
      </c>
      <c r="M42" s="326" t="s">
        <v>340</v>
      </c>
    </row>
    <row r="43" spans="2:13" ht="15.75">
      <c r="B43" s="677"/>
      <c r="C43" s="327">
        <v>2</v>
      </c>
      <c r="D43" s="328" t="s">
        <v>198</v>
      </c>
      <c r="E43" s="329"/>
      <c r="F43" s="330">
        <v>1999</v>
      </c>
      <c r="G43" s="330" t="s">
        <v>4</v>
      </c>
      <c r="H43" s="331" t="s">
        <v>184</v>
      </c>
      <c r="I43" s="332" t="s">
        <v>86</v>
      </c>
      <c r="J43" s="338" t="s">
        <v>288</v>
      </c>
      <c r="K43" s="391">
        <v>0.64583333333333337</v>
      </c>
      <c r="L43" s="376" t="s">
        <v>296</v>
      </c>
      <c r="M43" s="326" t="s">
        <v>337</v>
      </c>
    </row>
    <row r="44" spans="2:13" ht="15.75">
      <c r="B44" s="677"/>
      <c r="C44" s="327">
        <v>3</v>
      </c>
      <c r="D44" s="328" t="s">
        <v>195</v>
      </c>
      <c r="E44" s="329"/>
      <c r="F44" s="330">
        <v>1993</v>
      </c>
      <c r="G44" s="330" t="s">
        <v>3</v>
      </c>
      <c r="H44" s="331" t="s">
        <v>49</v>
      </c>
      <c r="I44" s="332"/>
      <c r="J44" s="338" t="s">
        <v>288</v>
      </c>
      <c r="K44" s="391">
        <v>0.64583333333333337</v>
      </c>
      <c r="L44" s="376" t="s">
        <v>296</v>
      </c>
      <c r="M44" s="326" t="s">
        <v>335</v>
      </c>
    </row>
    <row r="45" spans="2:13" ht="15.75">
      <c r="B45" s="677"/>
      <c r="C45" s="327">
        <v>4</v>
      </c>
      <c r="D45" s="328" t="s">
        <v>199</v>
      </c>
      <c r="E45" s="329"/>
      <c r="F45" s="330">
        <v>2000</v>
      </c>
      <c r="G45" s="330" t="s">
        <v>5</v>
      </c>
      <c r="H45" s="331" t="s">
        <v>185</v>
      </c>
      <c r="I45" s="332" t="s">
        <v>86</v>
      </c>
      <c r="J45" s="338" t="s">
        <v>288</v>
      </c>
      <c r="K45" s="391">
        <v>0.64583333333333337</v>
      </c>
      <c r="L45" s="376" t="s">
        <v>296</v>
      </c>
      <c r="M45" s="326" t="s">
        <v>336</v>
      </c>
    </row>
    <row r="46" spans="2:13" ht="15.75">
      <c r="B46" s="677"/>
      <c r="C46" s="327">
        <v>5</v>
      </c>
      <c r="D46" s="328" t="s">
        <v>207</v>
      </c>
      <c r="E46" s="329"/>
      <c r="F46" s="330">
        <v>2001</v>
      </c>
      <c r="G46" s="330" t="s">
        <v>4</v>
      </c>
      <c r="H46" s="331" t="s">
        <v>185</v>
      </c>
      <c r="I46" s="332" t="s">
        <v>94</v>
      </c>
      <c r="J46" s="338" t="s">
        <v>288</v>
      </c>
      <c r="K46" s="391">
        <v>0.64583333333333337</v>
      </c>
      <c r="L46" s="376" t="s">
        <v>296</v>
      </c>
      <c r="M46" s="326" t="s">
        <v>338</v>
      </c>
    </row>
    <row r="47" spans="2:13" ht="15.75">
      <c r="B47" s="678"/>
      <c r="C47" s="327">
        <v>6</v>
      </c>
      <c r="D47" s="328" t="s">
        <v>200</v>
      </c>
      <c r="E47" s="329"/>
      <c r="F47" s="330">
        <v>1990</v>
      </c>
      <c r="G47" s="330" t="s">
        <v>5</v>
      </c>
      <c r="H47" s="331" t="s">
        <v>201</v>
      </c>
      <c r="I47" s="332"/>
      <c r="J47" s="338" t="s">
        <v>288</v>
      </c>
      <c r="K47" s="391">
        <v>0.64583333333333337</v>
      </c>
      <c r="L47" s="376" t="s">
        <v>296</v>
      </c>
      <c r="M47" s="326" t="s">
        <v>339</v>
      </c>
    </row>
    <row r="48" spans="2:13" ht="15.75">
      <c r="B48" s="679">
        <v>8</v>
      </c>
      <c r="C48" s="339">
        <v>1</v>
      </c>
      <c r="D48" s="340" t="s">
        <v>210</v>
      </c>
      <c r="E48" s="341"/>
      <c r="F48" s="342">
        <v>1991</v>
      </c>
      <c r="G48" s="342" t="s">
        <v>3</v>
      </c>
      <c r="H48" s="343" t="s">
        <v>171</v>
      </c>
      <c r="I48" s="344"/>
      <c r="J48" s="347" t="s">
        <v>289</v>
      </c>
      <c r="K48" s="398">
        <v>0.65625</v>
      </c>
      <c r="L48" s="375" t="s">
        <v>296</v>
      </c>
      <c r="M48" s="348" t="s">
        <v>333</v>
      </c>
    </row>
    <row r="49" spans="2:13" ht="15.75">
      <c r="B49" s="680"/>
      <c r="C49" s="339">
        <v>2</v>
      </c>
      <c r="D49" s="340" t="s">
        <v>329</v>
      </c>
      <c r="E49" s="341"/>
      <c r="F49" s="342">
        <v>1999</v>
      </c>
      <c r="G49" s="345" t="s">
        <v>3</v>
      </c>
      <c r="H49" s="351" t="s">
        <v>308</v>
      </c>
      <c r="I49" s="344"/>
      <c r="J49" s="347" t="s">
        <v>289</v>
      </c>
      <c r="K49" s="398">
        <v>0.65625</v>
      </c>
      <c r="L49" s="375" t="s">
        <v>296</v>
      </c>
      <c r="M49" s="348" t="s">
        <v>75</v>
      </c>
    </row>
    <row r="50" spans="2:13" ht="15.75">
      <c r="B50" s="680"/>
      <c r="C50" s="339">
        <v>3</v>
      </c>
      <c r="D50" s="350" t="s">
        <v>208</v>
      </c>
      <c r="E50" s="350"/>
      <c r="F50" s="345">
        <v>1998</v>
      </c>
      <c r="G50" s="345" t="s">
        <v>3</v>
      </c>
      <c r="H50" s="351" t="s">
        <v>184</v>
      </c>
      <c r="I50" s="344" t="s">
        <v>86</v>
      </c>
      <c r="J50" s="347" t="s">
        <v>289</v>
      </c>
      <c r="K50" s="398">
        <v>0.65625</v>
      </c>
      <c r="L50" s="375" t="s">
        <v>296</v>
      </c>
      <c r="M50" s="348" t="s">
        <v>331</v>
      </c>
    </row>
    <row r="51" spans="2:13" ht="15.75">
      <c r="B51" s="680"/>
      <c r="C51" s="339">
        <v>4</v>
      </c>
      <c r="D51" s="340" t="s">
        <v>209</v>
      </c>
      <c r="E51" s="341"/>
      <c r="F51" s="342">
        <v>1999</v>
      </c>
      <c r="G51" s="345" t="s">
        <v>4</v>
      </c>
      <c r="H51" s="351" t="s">
        <v>46</v>
      </c>
      <c r="I51" s="344"/>
      <c r="J51" s="347" t="s">
        <v>289</v>
      </c>
      <c r="K51" s="398">
        <v>0.65625</v>
      </c>
      <c r="L51" s="375" t="s">
        <v>296</v>
      </c>
      <c r="M51" s="348" t="s">
        <v>112</v>
      </c>
    </row>
    <row r="52" spans="2:13" ht="15.75">
      <c r="B52" s="680"/>
      <c r="C52" s="339">
        <v>5</v>
      </c>
      <c r="D52" s="340" t="s">
        <v>330</v>
      </c>
      <c r="E52" s="341"/>
      <c r="F52" s="342">
        <v>1996</v>
      </c>
      <c r="G52" s="345">
        <v>1</v>
      </c>
      <c r="H52" s="351" t="s">
        <v>317</v>
      </c>
      <c r="I52" s="344"/>
      <c r="J52" s="347" t="s">
        <v>289</v>
      </c>
      <c r="K52" s="398">
        <v>0.65625</v>
      </c>
      <c r="L52" s="375" t="s">
        <v>296</v>
      </c>
      <c r="M52" s="348" t="s">
        <v>332</v>
      </c>
    </row>
    <row r="53" spans="2:13" ht="15.75">
      <c r="B53" s="681"/>
      <c r="C53" s="339">
        <v>6</v>
      </c>
      <c r="D53" s="340" t="s">
        <v>211</v>
      </c>
      <c r="E53" s="341"/>
      <c r="F53" s="342">
        <v>2002</v>
      </c>
      <c r="G53" s="342" t="s">
        <v>4</v>
      </c>
      <c r="H53" s="343" t="s">
        <v>185</v>
      </c>
      <c r="I53" s="344"/>
      <c r="J53" s="347" t="s">
        <v>289</v>
      </c>
      <c r="K53" s="398">
        <v>0.65625</v>
      </c>
      <c r="L53" s="375" t="s">
        <v>296</v>
      </c>
      <c r="M53" s="348" t="s">
        <v>304</v>
      </c>
    </row>
    <row r="54" spans="2:13" ht="15.75">
      <c r="B54" s="676">
        <v>9</v>
      </c>
      <c r="C54" s="327">
        <v>1</v>
      </c>
      <c r="D54" s="328" t="s">
        <v>222</v>
      </c>
      <c r="E54" s="329"/>
      <c r="F54" s="330">
        <v>1996</v>
      </c>
      <c r="G54" s="330" t="s">
        <v>4</v>
      </c>
      <c r="H54" s="331" t="s">
        <v>185</v>
      </c>
      <c r="I54" s="332"/>
      <c r="J54" s="338" t="s">
        <v>290</v>
      </c>
      <c r="K54" s="399">
        <v>0.66666666666666663</v>
      </c>
      <c r="L54" s="376" t="s">
        <v>296</v>
      </c>
      <c r="M54" s="326" t="s">
        <v>294</v>
      </c>
    </row>
    <row r="55" spans="2:13" ht="15.75" customHeight="1">
      <c r="B55" s="677"/>
      <c r="C55" s="352">
        <v>2</v>
      </c>
      <c r="D55" s="354" t="s">
        <v>73</v>
      </c>
      <c r="E55" s="354"/>
      <c r="F55" s="333">
        <v>1992</v>
      </c>
      <c r="G55" s="333" t="s">
        <v>3</v>
      </c>
      <c r="H55" s="355" t="s">
        <v>184</v>
      </c>
      <c r="I55" s="332"/>
      <c r="J55" s="338" t="s">
        <v>290</v>
      </c>
      <c r="K55" s="399">
        <v>0.66666666666666663</v>
      </c>
      <c r="L55" s="376" t="s">
        <v>296</v>
      </c>
      <c r="M55" s="326" t="s">
        <v>320</v>
      </c>
    </row>
    <row r="56" spans="2:13" ht="15.75" customHeight="1">
      <c r="B56" s="677"/>
      <c r="C56" s="352">
        <v>3</v>
      </c>
      <c r="D56" s="337" t="s">
        <v>316</v>
      </c>
      <c r="E56" s="337"/>
      <c r="F56" s="333">
        <v>1995</v>
      </c>
      <c r="G56" s="333" t="s">
        <v>3</v>
      </c>
      <c r="H56" s="355" t="s">
        <v>317</v>
      </c>
      <c r="I56" s="332"/>
      <c r="J56" s="338" t="s">
        <v>290</v>
      </c>
      <c r="K56" s="399">
        <v>0.66666666666666663</v>
      </c>
      <c r="L56" s="376" t="s">
        <v>296</v>
      </c>
      <c r="M56" s="326" t="s">
        <v>321</v>
      </c>
    </row>
    <row r="57" spans="2:13" ht="15.75" customHeight="1">
      <c r="B57" s="677"/>
      <c r="C57" s="352">
        <v>4</v>
      </c>
      <c r="D57" s="328" t="s">
        <v>220</v>
      </c>
      <c r="E57" s="329"/>
      <c r="F57" s="330">
        <v>1997</v>
      </c>
      <c r="G57" s="330" t="s">
        <v>3</v>
      </c>
      <c r="H57" s="331" t="s">
        <v>185</v>
      </c>
      <c r="I57" s="332"/>
      <c r="J57" s="338" t="s">
        <v>290</v>
      </c>
      <c r="K57" s="399">
        <v>0.66666666666666663</v>
      </c>
      <c r="L57" s="376" t="s">
        <v>296</v>
      </c>
      <c r="M57" s="326" t="s">
        <v>318</v>
      </c>
    </row>
    <row r="58" spans="2:13" ht="15.75" customHeight="1">
      <c r="B58" s="677"/>
      <c r="C58" s="352">
        <v>5</v>
      </c>
      <c r="D58" s="328" t="s">
        <v>221</v>
      </c>
      <c r="E58" s="329"/>
      <c r="F58" s="330">
        <v>2002</v>
      </c>
      <c r="G58" s="330" t="s">
        <v>4</v>
      </c>
      <c r="H58" s="331" t="s">
        <v>185</v>
      </c>
      <c r="I58" s="332"/>
      <c r="J58" s="338" t="s">
        <v>290</v>
      </c>
      <c r="K58" s="399">
        <v>0.66666666666666663</v>
      </c>
      <c r="L58" s="376" t="s">
        <v>296</v>
      </c>
      <c r="M58" s="326" t="s">
        <v>319</v>
      </c>
    </row>
    <row r="59" spans="2:13" ht="15.75" customHeight="1">
      <c r="B59" s="678"/>
      <c r="C59" s="352">
        <v>6</v>
      </c>
      <c r="D59" s="328" t="s">
        <v>223</v>
      </c>
      <c r="E59" s="329"/>
      <c r="F59" s="330">
        <v>2003</v>
      </c>
      <c r="G59" s="330" t="s">
        <v>5</v>
      </c>
      <c r="H59" s="331" t="s">
        <v>194</v>
      </c>
      <c r="I59" s="332"/>
      <c r="J59" s="338" t="s">
        <v>290</v>
      </c>
      <c r="K59" s="399">
        <v>0.66666666666666663</v>
      </c>
      <c r="L59" s="376" t="s">
        <v>296</v>
      </c>
      <c r="M59" s="326" t="s">
        <v>310</v>
      </c>
    </row>
    <row r="60" spans="2:13" ht="15.75" customHeight="1">
      <c r="B60" s="679">
        <v>10</v>
      </c>
      <c r="C60" s="356">
        <v>1</v>
      </c>
      <c r="D60" s="340" t="s">
        <v>234</v>
      </c>
      <c r="E60" s="341"/>
      <c r="F60" s="342">
        <v>1982</v>
      </c>
      <c r="G60" s="342">
        <v>1</v>
      </c>
      <c r="H60" s="343" t="s">
        <v>46</v>
      </c>
      <c r="I60" s="344"/>
      <c r="J60" s="347" t="s">
        <v>287</v>
      </c>
      <c r="K60" s="398">
        <v>0.67708333333333337</v>
      </c>
      <c r="L60" s="375" t="s">
        <v>296</v>
      </c>
      <c r="M60" s="348" t="s">
        <v>327</v>
      </c>
    </row>
    <row r="61" spans="2:13" ht="15.75" customHeight="1">
      <c r="B61" s="680"/>
      <c r="C61" s="356">
        <v>2</v>
      </c>
      <c r="D61" s="340" t="s">
        <v>232</v>
      </c>
      <c r="E61" s="341"/>
      <c r="F61" s="342">
        <v>1990</v>
      </c>
      <c r="G61" s="342" t="s">
        <v>4</v>
      </c>
      <c r="H61" s="343" t="s">
        <v>187</v>
      </c>
      <c r="I61" s="344"/>
      <c r="J61" s="347" t="s">
        <v>287</v>
      </c>
      <c r="K61" s="398">
        <v>0.67708333333333337</v>
      </c>
      <c r="L61" s="375" t="s">
        <v>296</v>
      </c>
      <c r="M61" s="348" t="s">
        <v>313</v>
      </c>
    </row>
    <row r="62" spans="2:13" ht="15.75" customHeight="1">
      <c r="B62" s="680"/>
      <c r="C62" s="356">
        <v>3</v>
      </c>
      <c r="D62" s="340" t="s">
        <v>68</v>
      </c>
      <c r="E62" s="341"/>
      <c r="F62" s="342">
        <v>1989</v>
      </c>
      <c r="G62" s="342" t="s">
        <v>4</v>
      </c>
      <c r="H62" s="388" t="s">
        <v>323</v>
      </c>
      <c r="I62" s="344"/>
      <c r="J62" s="347" t="s">
        <v>287</v>
      </c>
      <c r="K62" s="398">
        <v>0.67708333333333337</v>
      </c>
      <c r="L62" s="375" t="s">
        <v>296</v>
      </c>
      <c r="M62" s="348" t="s">
        <v>325</v>
      </c>
    </row>
    <row r="63" spans="2:13" ht="15.75" customHeight="1">
      <c r="B63" s="680"/>
      <c r="C63" s="356">
        <v>4</v>
      </c>
      <c r="D63" s="340" t="s">
        <v>231</v>
      </c>
      <c r="E63" s="341"/>
      <c r="F63" s="342">
        <v>1999</v>
      </c>
      <c r="G63" s="342" t="s">
        <v>4</v>
      </c>
      <c r="H63" s="343" t="s">
        <v>187</v>
      </c>
      <c r="I63" s="344"/>
      <c r="J63" s="347" t="s">
        <v>287</v>
      </c>
      <c r="K63" s="398">
        <v>0.67708333333333337</v>
      </c>
      <c r="L63" s="375" t="s">
        <v>296</v>
      </c>
      <c r="M63" s="348" t="s">
        <v>100</v>
      </c>
    </row>
    <row r="64" spans="2:13" ht="15.75">
      <c r="B64" s="680"/>
      <c r="C64" s="356">
        <v>5</v>
      </c>
      <c r="D64" s="340" t="s">
        <v>233</v>
      </c>
      <c r="E64" s="341"/>
      <c r="F64" s="342">
        <v>1988</v>
      </c>
      <c r="G64" s="342" t="s">
        <v>4</v>
      </c>
      <c r="H64" s="343" t="s">
        <v>184</v>
      </c>
      <c r="I64" s="344"/>
      <c r="J64" s="347" t="s">
        <v>287</v>
      </c>
      <c r="K64" s="398">
        <v>0.67708333333333337</v>
      </c>
      <c r="L64" s="375" t="s">
        <v>296</v>
      </c>
      <c r="M64" s="348" t="s">
        <v>326</v>
      </c>
    </row>
    <row r="65" spans="2:13" ht="15.75">
      <c r="B65" s="681"/>
      <c r="C65" s="356">
        <v>6</v>
      </c>
      <c r="D65" s="340" t="s">
        <v>324</v>
      </c>
      <c r="E65" s="341"/>
      <c r="F65" s="342">
        <v>2003</v>
      </c>
      <c r="G65" s="342" t="s">
        <v>5</v>
      </c>
      <c r="H65" s="343" t="s">
        <v>308</v>
      </c>
      <c r="I65" s="344"/>
      <c r="J65" s="347" t="s">
        <v>287</v>
      </c>
      <c r="K65" s="398">
        <v>0.67708333333333337</v>
      </c>
      <c r="L65" s="375" t="s">
        <v>296</v>
      </c>
      <c r="M65" s="348" t="s">
        <v>328</v>
      </c>
    </row>
    <row r="66" spans="2:13" ht="15.75">
      <c r="B66" s="676">
        <v>11</v>
      </c>
      <c r="C66" s="327">
        <v>1</v>
      </c>
      <c r="D66" s="328"/>
      <c r="E66" s="329"/>
      <c r="F66" s="333"/>
      <c r="G66" s="333"/>
      <c r="H66" s="355"/>
      <c r="I66" s="332"/>
      <c r="J66" s="338"/>
      <c r="K66" s="400">
        <v>0.6875</v>
      </c>
      <c r="L66" s="376" t="s">
        <v>296</v>
      </c>
      <c r="M66" s="326"/>
    </row>
    <row r="67" spans="2:13" ht="15.75">
      <c r="B67" s="677"/>
      <c r="C67" s="352">
        <v>2</v>
      </c>
      <c r="D67" s="337" t="s">
        <v>347</v>
      </c>
      <c r="E67" s="337"/>
      <c r="F67" s="333">
        <v>2003</v>
      </c>
      <c r="G67" s="333">
        <v>1</v>
      </c>
      <c r="H67" s="355" t="s">
        <v>49</v>
      </c>
      <c r="I67" s="332"/>
      <c r="J67" s="338" t="s">
        <v>286</v>
      </c>
      <c r="K67" s="400">
        <v>0.6875</v>
      </c>
      <c r="L67" s="376" t="s">
        <v>296</v>
      </c>
      <c r="M67" s="326" t="s">
        <v>351</v>
      </c>
    </row>
    <row r="68" spans="2:13" ht="15.75">
      <c r="B68" s="677"/>
      <c r="C68" s="352">
        <v>3</v>
      </c>
      <c r="D68" s="337" t="s">
        <v>345</v>
      </c>
      <c r="E68" s="337"/>
      <c r="F68" s="333">
        <v>1991</v>
      </c>
      <c r="G68" s="333" t="s">
        <v>4</v>
      </c>
      <c r="H68" s="355" t="s">
        <v>185</v>
      </c>
      <c r="I68" s="332" t="s">
        <v>92</v>
      </c>
      <c r="J68" s="338" t="s">
        <v>286</v>
      </c>
      <c r="K68" s="400">
        <v>0.6875</v>
      </c>
      <c r="L68" s="376" t="s">
        <v>296</v>
      </c>
      <c r="M68" s="326" t="s">
        <v>349</v>
      </c>
    </row>
    <row r="69" spans="2:13" ht="15.75">
      <c r="B69" s="677"/>
      <c r="C69" s="352">
        <v>4</v>
      </c>
      <c r="D69" s="337" t="s">
        <v>346</v>
      </c>
      <c r="E69" s="337"/>
      <c r="F69" s="333">
        <v>2002</v>
      </c>
      <c r="G69" s="333" t="s">
        <v>5</v>
      </c>
      <c r="H69" s="355" t="s">
        <v>185</v>
      </c>
      <c r="I69" s="332" t="s">
        <v>92</v>
      </c>
      <c r="J69" s="338" t="s">
        <v>286</v>
      </c>
      <c r="K69" s="400">
        <v>0.6875</v>
      </c>
      <c r="L69" s="376" t="s">
        <v>296</v>
      </c>
      <c r="M69" s="326" t="s">
        <v>350</v>
      </c>
    </row>
    <row r="70" spans="2:13" ht="15.75">
      <c r="B70" s="677"/>
      <c r="C70" s="352">
        <v>5</v>
      </c>
      <c r="D70" s="337" t="s">
        <v>348</v>
      </c>
      <c r="E70" s="337"/>
      <c r="F70" s="333">
        <v>1990</v>
      </c>
      <c r="G70" s="333" t="s">
        <v>4</v>
      </c>
      <c r="H70" s="355" t="s">
        <v>46</v>
      </c>
      <c r="I70" s="332"/>
      <c r="J70" s="338" t="s">
        <v>286</v>
      </c>
      <c r="K70" s="400">
        <v>0.6875</v>
      </c>
      <c r="L70" s="376" t="s">
        <v>296</v>
      </c>
      <c r="M70" s="326" t="s">
        <v>352</v>
      </c>
    </row>
    <row r="71" spans="2:13" ht="15.75">
      <c r="B71" s="678"/>
      <c r="C71" s="352">
        <v>6</v>
      </c>
      <c r="D71" s="328"/>
      <c r="E71" s="329"/>
      <c r="F71" s="333"/>
      <c r="G71" s="333"/>
      <c r="H71" s="355"/>
      <c r="I71" s="332"/>
      <c r="J71" s="338"/>
      <c r="K71" s="400">
        <v>0.6875</v>
      </c>
      <c r="L71" s="376" t="s">
        <v>296</v>
      </c>
      <c r="M71" s="326"/>
    </row>
    <row r="72" spans="2:13" ht="15.75">
      <c r="B72" s="679">
        <v>12</v>
      </c>
      <c r="C72" s="356">
        <v>1</v>
      </c>
      <c r="D72" s="340" t="s">
        <v>358</v>
      </c>
      <c r="E72" s="341"/>
      <c r="F72" s="342">
        <v>1990</v>
      </c>
      <c r="G72" s="342" t="s">
        <v>5</v>
      </c>
      <c r="H72" s="343" t="s">
        <v>185</v>
      </c>
      <c r="I72" s="344"/>
      <c r="J72" s="346" t="s">
        <v>370</v>
      </c>
      <c r="K72" s="401">
        <v>0.69791666666666663</v>
      </c>
      <c r="L72" s="375" t="s">
        <v>296</v>
      </c>
      <c r="M72" s="348" t="s">
        <v>372</v>
      </c>
    </row>
    <row r="73" spans="2:13" ht="15.75">
      <c r="B73" s="680"/>
      <c r="C73" s="356">
        <v>2</v>
      </c>
      <c r="D73" s="340" t="s">
        <v>354</v>
      </c>
      <c r="E73" s="341"/>
      <c r="F73" s="342">
        <v>1993</v>
      </c>
      <c r="G73" s="342" t="s">
        <v>5</v>
      </c>
      <c r="H73" s="343" t="s">
        <v>185</v>
      </c>
      <c r="I73" s="344"/>
      <c r="J73" s="346" t="s">
        <v>370</v>
      </c>
      <c r="K73" s="401">
        <v>0.69791666666666663</v>
      </c>
      <c r="L73" s="375" t="s">
        <v>296</v>
      </c>
      <c r="M73" s="348" t="s">
        <v>364</v>
      </c>
    </row>
    <row r="74" spans="2:13" ht="15.75">
      <c r="B74" s="680"/>
      <c r="C74" s="356">
        <v>3</v>
      </c>
      <c r="D74" s="340" t="s">
        <v>353</v>
      </c>
      <c r="E74" s="341"/>
      <c r="F74" s="342">
        <v>1999</v>
      </c>
      <c r="G74" s="342" t="s">
        <v>3</v>
      </c>
      <c r="H74" s="343" t="s">
        <v>308</v>
      </c>
      <c r="I74" s="344"/>
      <c r="J74" s="346" t="s">
        <v>370</v>
      </c>
      <c r="K74" s="401">
        <v>0.69791666666666663</v>
      </c>
      <c r="L74" s="375" t="s">
        <v>296</v>
      </c>
      <c r="M74" s="348" t="s">
        <v>75</v>
      </c>
    </row>
    <row r="75" spans="2:13" ht="15.75">
      <c r="B75" s="680"/>
      <c r="C75" s="356">
        <v>4</v>
      </c>
      <c r="D75" s="340" t="s">
        <v>66</v>
      </c>
      <c r="E75" s="341"/>
      <c r="F75" s="342">
        <v>1991</v>
      </c>
      <c r="G75" s="342" t="s">
        <v>5</v>
      </c>
      <c r="H75" s="343" t="s">
        <v>230</v>
      </c>
      <c r="I75" s="344"/>
      <c r="J75" s="346" t="s">
        <v>370</v>
      </c>
      <c r="K75" s="401">
        <v>0.69791666666666663</v>
      </c>
      <c r="L75" s="375" t="s">
        <v>296</v>
      </c>
      <c r="M75" s="348" t="s">
        <v>48</v>
      </c>
    </row>
    <row r="76" spans="2:13" ht="15.75">
      <c r="B76" s="680"/>
      <c r="C76" s="356">
        <v>5</v>
      </c>
      <c r="D76" s="340" t="s">
        <v>355</v>
      </c>
      <c r="E76" s="341"/>
      <c r="F76" s="342">
        <v>1990</v>
      </c>
      <c r="G76" s="342">
        <v>1</v>
      </c>
      <c r="H76" s="343" t="s">
        <v>356</v>
      </c>
      <c r="I76" s="344"/>
      <c r="J76" s="346" t="s">
        <v>370</v>
      </c>
      <c r="K76" s="401">
        <v>0.69791666666666663</v>
      </c>
      <c r="L76" s="375" t="s">
        <v>296</v>
      </c>
      <c r="M76" s="348" t="s">
        <v>365</v>
      </c>
    </row>
    <row r="77" spans="2:13" ht="15.75">
      <c r="B77" s="681"/>
      <c r="C77" s="356">
        <v>6</v>
      </c>
      <c r="D77" s="340" t="s">
        <v>359</v>
      </c>
      <c r="E77" s="341"/>
      <c r="F77" s="342">
        <v>1993</v>
      </c>
      <c r="G77" s="342" t="s">
        <v>4</v>
      </c>
      <c r="H77" s="343" t="s">
        <v>184</v>
      </c>
      <c r="I77" s="344" t="s">
        <v>86</v>
      </c>
      <c r="J77" s="347" t="s">
        <v>370</v>
      </c>
      <c r="K77" s="401">
        <v>0.69791666666666663</v>
      </c>
      <c r="L77" s="375" t="s">
        <v>296</v>
      </c>
      <c r="M77" s="348" t="s">
        <v>367</v>
      </c>
    </row>
    <row r="78" spans="2:13" ht="15.75">
      <c r="B78" s="334"/>
      <c r="C78" s="352"/>
      <c r="D78" s="328"/>
      <c r="E78" s="329"/>
      <c r="F78" s="330"/>
      <c r="G78" s="330"/>
      <c r="H78" s="331"/>
      <c r="I78" s="332"/>
      <c r="J78" s="334"/>
      <c r="K78" s="353"/>
      <c r="L78" s="337"/>
      <c r="M78" s="326"/>
    </row>
    <row r="79" spans="2:13" ht="15.75">
      <c r="B79" s="334"/>
      <c r="C79" s="352"/>
      <c r="D79" s="328"/>
      <c r="E79" s="329"/>
      <c r="F79" s="330"/>
      <c r="G79" s="330"/>
      <c r="H79" s="331"/>
      <c r="I79" s="332"/>
      <c r="J79" s="334"/>
      <c r="K79" s="353"/>
      <c r="L79" s="337"/>
      <c r="M79" s="326"/>
    </row>
    <row r="80" spans="2:13" ht="15.75">
      <c r="B80" s="334"/>
      <c r="C80" s="352"/>
      <c r="D80" s="328"/>
      <c r="E80" s="329"/>
      <c r="F80" s="330"/>
      <c r="G80" s="330"/>
      <c r="H80" s="331"/>
      <c r="I80" s="332"/>
      <c r="J80" s="334"/>
      <c r="K80" s="353"/>
      <c r="L80" s="337"/>
      <c r="M80" s="326"/>
    </row>
    <row r="81" spans="2:13" ht="15.75">
      <c r="B81" s="334"/>
      <c r="C81" s="352"/>
    </row>
    <row r="82" spans="2:13" ht="15.75">
      <c r="B82" s="334"/>
      <c r="C82" s="352"/>
      <c r="D82" s="328"/>
      <c r="E82" s="329"/>
      <c r="F82" s="330"/>
      <c r="G82" s="330"/>
      <c r="H82" s="331"/>
      <c r="I82" s="332"/>
      <c r="J82" s="334"/>
      <c r="K82" s="353"/>
      <c r="L82" s="337"/>
      <c r="M82" s="326"/>
    </row>
    <row r="83" spans="2:13" ht="15.75">
      <c r="B83" s="334"/>
      <c r="C83" s="352"/>
      <c r="D83" s="328"/>
      <c r="E83" s="329"/>
      <c r="F83" s="330"/>
      <c r="G83" s="330"/>
      <c r="H83" s="331"/>
      <c r="I83" s="332"/>
      <c r="J83" s="334"/>
      <c r="K83" s="353"/>
      <c r="L83" s="337"/>
      <c r="M83" s="326"/>
    </row>
    <row r="84" spans="2:13" ht="15.75">
      <c r="B84" s="334"/>
      <c r="C84" s="352"/>
      <c r="D84" s="328"/>
      <c r="E84" s="329"/>
      <c r="F84" s="330"/>
      <c r="G84" s="330"/>
      <c r="H84" s="331"/>
      <c r="I84" s="332"/>
      <c r="J84" s="334"/>
      <c r="K84" s="353"/>
      <c r="L84" s="337"/>
      <c r="M84" s="326"/>
    </row>
    <row r="85" spans="2:13" ht="15.75">
      <c r="B85" s="334"/>
      <c r="C85" s="352"/>
      <c r="D85" s="328"/>
      <c r="E85" s="329"/>
      <c r="F85" s="330"/>
      <c r="G85" s="330"/>
      <c r="H85" s="331"/>
      <c r="I85" s="332"/>
      <c r="J85" s="334"/>
      <c r="K85" s="353"/>
      <c r="L85" s="337"/>
      <c r="M85" s="326"/>
    </row>
    <row r="86" spans="2:13" ht="15.75">
      <c r="B86" s="334"/>
      <c r="C86" s="352"/>
      <c r="D86" s="328"/>
      <c r="E86" s="329"/>
      <c r="F86" s="330"/>
      <c r="G86" s="330"/>
      <c r="H86" s="331"/>
      <c r="I86" s="332"/>
      <c r="J86" s="334"/>
      <c r="K86" s="353"/>
      <c r="L86" s="337"/>
      <c r="M86" s="326"/>
    </row>
    <row r="87" spans="2:13" ht="15.75">
      <c r="B87" s="334"/>
      <c r="C87" s="352"/>
      <c r="D87" s="328"/>
      <c r="E87" s="329"/>
      <c r="F87" s="330"/>
      <c r="G87" s="330"/>
      <c r="H87" s="331"/>
      <c r="I87" s="332"/>
      <c r="J87" s="334"/>
      <c r="K87" s="353"/>
      <c r="L87" s="337"/>
      <c r="M87" s="326"/>
    </row>
    <row r="88" spans="2:13" ht="15.75">
      <c r="B88" s="334"/>
      <c r="C88" s="352"/>
      <c r="D88" s="328"/>
      <c r="E88" s="329"/>
      <c r="F88" s="330"/>
      <c r="G88" s="330"/>
      <c r="H88" s="331"/>
      <c r="I88" s="332"/>
      <c r="J88" s="334"/>
      <c r="K88" s="353"/>
      <c r="L88" s="337"/>
      <c r="M88" s="326"/>
    </row>
    <row r="89" spans="2:13" ht="15.75">
      <c r="B89" s="334"/>
      <c r="C89" s="352"/>
      <c r="D89" s="328"/>
      <c r="E89" s="329"/>
      <c r="F89" s="330"/>
      <c r="G89" s="330"/>
      <c r="H89" s="331"/>
      <c r="I89" s="332"/>
      <c r="J89" s="334"/>
      <c r="K89" s="353"/>
      <c r="L89" s="337"/>
      <c r="M89" s="326"/>
    </row>
    <row r="90" spans="2:13" ht="15.75">
      <c r="B90" s="334"/>
      <c r="C90" s="352"/>
      <c r="D90" s="328"/>
      <c r="E90" s="329"/>
      <c r="F90" s="330"/>
      <c r="G90" s="330"/>
      <c r="H90" s="331"/>
      <c r="I90" s="332"/>
      <c r="J90" s="334"/>
      <c r="K90" s="353"/>
      <c r="L90" s="337"/>
      <c r="M90" s="326"/>
    </row>
    <row r="91" spans="2:13" ht="15.75">
      <c r="B91" s="334"/>
      <c r="C91" s="352"/>
      <c r="D91" s="328"/>
      <c r="E91" s="329"/>
      <c r="F91" s="330"/>
      <c r="G91" s="330"/>
      <c r="H91" s="331"/>
      <c r="I91" s="332"/>
      <c r="J91" s="334"/>
      <c r="K91" s="353"/>
      <c r="L91" s="337"/>
      <c r="M91" s="326"/>
    </row>
    <row r="92" spans="2:13" ht="15.75">
      <c r="B92" s="334"/>
      <c r="C92" s="352"/>
      <c r="D92" s="328"/>
      <c r="E92" s="329"/>
      <c r="F92" s="330"/>
      <c r="G92" s="330"/>
      <c r="H92" s="331"/>
      <c r="I92" s="332"/>
      <c r="J92" s="334"/>
      <c r="K92" s="353"/>
      <c r="L92" s="337"/>
      <c r="M92" s="326"/>
    </row>
    <row r="93" spans="2:13" ht="15.75">
      <c r="B93" s="334"/>
      <c r="C93" s="352"/>
      <c r="D93" s="328"/>
      <c r="E93" s="329"/>
      <c r="F93" s="330"/>
      <c r="G93" s="330"/>
      <c r="H93" s="331"/>
      <c r="I93" s="332"/>
      <c r="J93" s="334"/>
      <c r="K93" s="353"/>
      <c r="L93" s="337"/>
      <c r="M93" s="326"/>
    </row>
    <row r="94" spans="2:13" ht="15.75">
      <c r="B94" s="334"/>
      <c r="C94" s="352"/>
      <c r="D94" s="328"/>
      <c r="E94" s="329"/>
      <c r="F94" s="330"/>
      <c r="G94" s="330"/>
      <c r="H94" s="331"/>
      <c r="I94" s="332"/>
      <c r="J94" s="334"/>
      <c r="K94" s="353"/>
      <c r="L94" s="337"/>
      <c r="M94" s="326"/>
    </row>
    <row r="95" spans="2:13" ht="15.75">
      <c r="B95" s="334"/>
      <c r="C95" s="352"/>
      <c r="D95" s="328"/>
      <c r="E95" s="329"/>
      <c r="F95" s="330"/>
      <c r="G95" s="330"/>
      <c r="H95" s="331"/>
      <c r="I95" s="332"/>
      <c r="J95" s="334"/>
      <c r="K95" s="353"/>
      <c r="L95" s="337"/>
      <c r="M95" s="326"/>
    </row>
    <row r="96" spans="2:13" ht="15.75">
      <c r="B96" s="334"/>
      <c r="C96" s="352"/>
      <c r="D96" s="328"/>
      <c r="E96" s="329"/>
      <c r="F96" s="330"/>
      <c r="G96" s="330"/>
      <c r="H96" s="331"/>
      <c r="I96" s="332"/>
      <c r="J96" s="334"/>
      <c r="K96" s="353"/>
      <c r="L96" s="337"/>
      <c r="M96" s="326"/>
    </row>
    <row r="97" spans="2:13" ht="15.75">
      <c r="B97" s="334"/>
      <c r="C97" s="352"/>
      <c r="D97" s="328"/>
      <c r="E97" s="329"/>
      <c r="F97" s="330"/>
      <c r="G97" s="330"/>
      <c r="H97" s="331"/>
      <c r="I97" s="332"/>
      <c r="J97" s="334"/>
      <c r="K97" s="353"/>
      <c r="L97" s="337"/>
      <c r="M97" s="326"/>
    </row>
    <row r="98" spans="2:13" ht="15.75">
      <c r="B98" s="334"/>
      <c r="C98" s="352"/>
      <c r="D98" s="328"/>
      <c r="E98" s="329"/>
      <c r="F98" s="330"/>
      <c r="G98" s="330"/>
      <c r="H98" s="331"/>
      <c r="I98" s="332"/>
      <c r="J98" s="334"/>
      <c r="K98" s="353"/>
      <c r="L98" s="337"/>
      <c r="M98" s="326"/>
    </row>
    <row r="99" spans="2:13" ht="15.75">
      <c r="B99" s="334"/>
      <c r="C99" s="352"/>
      <c r="D99" s="328"/>
      <c r="E99" s="329"/>
      <c r="F99" s="330"/>
      <c r="G99" s="330"/>
      <c r="H99" s="331"/>
      <c r="I99" s="332"/>
      <c r="J99" s="334"/>
      <c r="K99" s="353"/>
      <c r="L99" s="337"/>
      <c r="M99" s="326"/>
    </row>
    <row r="100" spans="2:13" ht="15.75">
      <c r="B100" s="334"/>
      <c r="C100" s="352"/>
      <c r="D100" s="328"/>
      <c r="E100" s="329"/>
      <c r="F100" s="330"/>
      <c r="G100" s="330"/>
      <c r="H100" s="331"/>
      <c r="I100" s="332"/>
      <c r="J100" s="334"/>
      <c r="K100" s="353"/>
      <c r="L100" s="337"/>
      <c r="M100" s="326"/>
    </row>
    <row r="101" spans="2:13" ht="15.75">
      <c r="B101" s="334"/>
      <c r="C101" s="352"/>
      <c r="D101" s="328"/>
      <c r="E101" s="329"/>
      <c r="F101" s="330"/>
      <c r="G101" s="330"/>
      <c r="H101" s="331"/>
      <c r="I101" s="332"/>
      <c r="J101" s="334"/>
      <c r="K101" s="353"/>
      <c r="L101" s="337"/>
      <c r="M101" s="326"/>
    </row>
    <row r="102" spans="2:13" ht="15.75">
      <c r="B102" s="334"/>
      <c r="C102" s="352"/>
      <c r="D102" s="328"/>
      <c r="E102" s="329"/>
      <c r="F102" s="330"/>
      <c r="G102" s="330"/>
      <c r="H102" s="331"/>
      <c r="I102" s="332"/>
      <c r="J102" s="334"/>
      <c r="K102" s="353"/>
      <c r="L102" s="337"/>
      <c r="M102" s="326"/>
    </row>
    <row r="103" spans="2:13" ht="15.75">
      <c r="B103" s="334"/>
      <c r="C103" s="352"/>
      <c r="D103" s="328"/>
      <c r="E103" s="329"/>
      <c r="F103" s="330"/>
      <c r="G103" s="330"/>
      <c r="H103" s="331"/>
      <c r="I103" s="332"/>
      <c r="J103" s="334"/>
      <c r="K103" s="353"/>
      <c r="L103" s="337"/>
      <c r="M103" s="326"/>
    </row>
    <row r="104" spans="2:13" ht="15.75">
      <c r="B104" s="334"/>
      <c r="C104" s="352"/>
      <c r="D104" s="357"/>
      <c r="E104" s="358"/>
      <c r="F104" s="330"/>
      <c r="G104" s="330"/>
      <c r="H104" s="331"/>
      <c r="I104" s="332"/>
      <c r="J104" s="334"/>
      <c r="K104" s="353"/>
      <c r="L104" s="337"/>
      <c r="M104" s="326"/>
    </row>
    <row r="105" spans="2:13" ht="15.75">
      <c r="B105" s="334"/>
      <c r="C105" s="352"/>
      <c r="D105" s="357"/>
      <c r="E105" s="358"/>
      <c r="F105" s="330"/>
      <c r="G105" s="330"/>
      <c r="H105" s="331"/>
      <c r="I105" s="332"/>
      <c r="J105" s="334"/>
      <c r="K105" s="353"/>
      <c r="L105" s="337"/>
      <c r="M105" s="326"/>
    </row>
    <row r="106" spans="2:13" ht="15.75">
      <c r="B106" s="334"/>
      <c r="C106" s="352"/>
      <c r="D106" s="357"/>
      <c r="E106" s="358"/>
      <c r="F106" s="330"/>
      <c r="G106" s="330"/>
      <c r="H106" s="331"/>
      <c r="I106" s="332"/>
      <c r="J106" s="334"/>
      <c r="K106" s="353"/>
      <c r="L106" s="337"/>
      <c r="M106" s="326"/>
    </row>
    <row r="107" spans="2:13" ht="15.75">
      <c r="B107" s="334"/>
      <c r="C107" s="352"/>
      <c r="D107" s="357"/>
      <c r="E107" s="358"/>
      <c r="F107" s="330"/>
      <c r="G107" s="330"/>
      <c r="H107" s="331"/>
      <c r="I107" s="332"/>
      <c r="J107" s="334"/>
      <c r="K107" s="353"/>
      <c r="L107" s="337"/>
      <c r="M107" s="326"/>
    </row>
    <row r="108" spans="2:13" ht="15.75">
      <c r="B108" s="334"/>
      <c r="C108" s="352"/>
      <c r="D108" s="357"/>
      <c r="E108" s="358"/>
      <c r="F108" s="330"/>
      <c r="G108" s="330"/>
      <c r="H108" s="331"/>
      <c r="I108" s="332"/>
      <c r="J108" s="334"/>
      <c r="K108" s="353"/>
      <c r="L108" s="337"/>
      <c r="M108" s="326"/>
    </row>
    <row r="109" spans="2:13" ht="15.75">
      <c r="B109" s="334"/>
      <c r="C109" s="352"/>
      <c r="D109" s="357"/>
      <c r="E109" s="358"/>
      <c r="F109" s="330"/>
      <c r="G109" s="330"/>
      <c r="H109" s="331"/>
      <c r="I109" s="332"/>
      <c r="J109" s="334"/>
      <c r="K109" s="353"/>
      <c r="L109" s="337"/>
      <c r="M109" s="326"/>
    </row>
    <row r="110" spans="2:13" ht="15.75">
      <c r="B110" s="334"/>
      <c r="C110" s="352"/>
      <c r="D110" s="357"/>
      <c r="E110" s="358"/>
      <c r="F110" s="330"/>
      <c r="G110" s="330"/>
      <c r="H110" s="331"/>
      <c r="I110" s="332"/>
      <c r="J110" s="334"/>
      <c r="K110" s="353"/>
      <c r="L110" s="337"/>
      <c r="M110" s="326"/>
    </row>
    <row r="111" spans="2:13" ht="15.75">
      <c r="B111" s="334"/>
      <c r="C111" s="352"/>
      <c r="D111" s="357"/>
      <c r="E111" s="358"/>
      <c r="F111" s="330"/>
      <c r="G111" s="330"/>
      <c r="H111" s="331"/>
      <c r="I111" s="332"/>
      <c r="J111" s="334"/>
      <c r="K111" s="353"/>
      <c r="L111" s="337"/>
      <c r="M111" s="326"/>
    </row>
    <row r="112" spans="2:13" ht="15.75">
      <c r="B112" s="334"/>
      <c r="C112" s="352"/>
      <c r="D112" s="357"/>
      <c r="E112" s="358"/>
      <c r="F112" s="330"/>
      <c r="G112" s="330"/>
      <c r="H112" s="331"/>
      <c r="I112" s="332"/>
      <c r="J112" s="334"/>
      <c r="K112" s="353"/>
      <c r="L112" s="337"/>
      <c r="M112" s="326"/>
    </row>
    <row r="113" spans="2:13" ht="15.75">
      <c r="B113" s="334"/>
      <c r="C113" s="352"/>
      <c r="D113" s="357"/>
      <c r="E113" s="358"/>
      <c r="F113" s="330"/>
      <c r="G113" s="330"/>
      <c r="H113" s="331"/>
      <c r="I113" s="332"/>
      <c r="J113" s="334"/>
      <c r="K113" s="353"/>
      <c r="L113" s="337"/>
      <c r="M113" s="326"/>
    </row>
    <row r="114" spans="2:13" ht="15.75">
      <c r="B114" s="334"/>
      <c r="C114" s="352"/>
      <c r="D114" s="357"/>
      <c r="E114" s="358"/>
      <c r="F114" s="330"/>
      <c r="G114" s="330"/>
      <c r="H114" s="331"/>
      <c r="I114" s="332"/>
      <c r="J114" s="334"/>
      <c r="K114" s="353"/>
      <c r="L114" s="337"/>
      <c r="M114" s="326"/>
    </row>
    <row r="115" spans="2:13" ht="15.75">
      <c r="B115" s="334"/>
      <c r="C115" s="352"/>
      <c r="D115" s="357"/>
      <c r="E115" s="358"/>
      <c r="F115" s="330"/>
      <c r="G115" s="330"/>
      <c r="H115" s="331"/>
      <c r="I115" s="332"/>
      <c r="J115" s="334"/>
      <c r="K115" s="353"/>
      <c r="L115" s="337"/>
      <c r="M115" s="326"/>
    </row>
    <row r="116" spans="2:13" ht="15.75">
      <c r="B116" s="334"/>
      <c r="C116" s="352"/>
      <c r="D116" s="357"/>
      <c r="E116" s="358"/>
      <c r="F116" s="330"/>
      <c r="G116" s="330"/>
      <c r="H116" s="331"/>
      <c r="I116" s="332"/>
      <c r="J116" s="334"/>
      <c r="K116" s="353"/>
      <c r="L116" s="337"/>
      <c r="M116" s="326"/>
    </row>
    <row r="117" spans="2:13" ht="15.75">
      <c r="B117" s="334"/>
      <c r="C117" s="352"/>
      <c r="D117" s="357"/>
      <c r="E117" s="358"/>
      <c r="F117" s="330"/>
      <c r="G117" s="330"/>
      <c r="H117" s="331"/>
      <c r="I117" s="332"/>
      <c r="J117" s="334"/>
      <c r="K117" s="353"/>
      <c r="L117" s="337"/>
      <c r="M117" s="326"/>
    </row>
    <row r="118" spans="2:13" ht="15.75">
      <c r="B118" s="334"/>
      <c r="C118" s="352"/>
      <c r="D118" s="357"/>
      <c r="E118" s="358"/>
      <c r="F118" s="330"/>
      <c r="G118" s="330"/>
      <c r="H118" s="331"/>
      <c r="I118" s="332"/>
      <c r="J118" s="334"/>
      <c r="K118" s="353"/>
      <c r="L118" s="337"/>
      <c r="M118" s="326"/>
    </row>
    <row r="119" spans="2:13" ht="15.75">
      <c r="B119" s="334"/>
      <c r="C119" s="352"/>
      <c r="D119" s="357"/>
      <c r="E119" s="358"/>
      <c r="F119" s="330"/>
      <c r="G119" s="330"/>
      <c r="H119" s="331"/>
      <c r="I119" s="332"/>
      <c r="J119" s="334"/>
      <c r="K119" s="353"/>
      <c r="L119" s="337"/>
      <c r="M119" s="326"/>
    </row>
    <row r="120" spans="2:13" ht="15.75">
      <c r="B120" s="334"/>
      <c r="C120" s="352"/>
      <c r="D120" s="357"/>
      <c r="E120" s="358"/>
      <c r="F120" s="330"/>
      <c r="G120" s="330"/>
      <c r="H120" s="331"/>
      <c r="I120" s="332"/>
      <c r="J120" s="334"/>
      <c r="K120" s="353"/>
      <c r="L120" s="337"/>
      <c r="M120" s="326"/>
    </row>
    <row r="121" spans="2:13" ht="15.75">
      <c r="B121" s="334"/>
      <c r="C121" s="352"/>
      <c r="D121" s="357"/>
      <c r="E121" s="358"/>
      <c r="F121" s="330"/>
      <c r="G121" s="330"/>
      <c r="H121" s="331"/>
      <c r="I121" s="332"/>
      <c r="J121" s="334"/>
      <c r="K121" s="353"/>
      <c r="L121" s="337"/>
      <c r="M121" s="326"/>
    </row>
    <row r="122" spans="2:13" ht="15.75">
      <c r="B122" s="334"/>
      <c r="C122" s="352"/>
      <c r="D122" s="357"/>
      <c r="E122" s="358"/>
      <c r="F122" s="330"/>
      <c r="G122" s="330"/>
      <c r="H122" s="331"/>
      <c r="I122" s="332"/>
      <c r="J122" s="334"/>
      <c r="K122" s="353"/>
      <c r="L122" s="337"/>
      <c r="M122" s="326"/>
    </row>
    <row r="123" spans="2:13" ht="15.75">
      <c r="B123" s="334"/>
      <c r="C123" s="352"/>
      <c r="D123" s="357"/>
      <c r="E123" s="358"/>
      <c r="F123" s="330"/>
      <c r="G123" s="330"/>
      <c r="H123" s="331"/>
      <c r="I123" s="332"/>
      <c r="J123" s="334"/>
      <c r="K123" s="353"/>
      <c r="L123" s="337"/>
      <c r="M123" s="326"/>
    </row>
    <row r="124" spans="2:13" ht="15.75">
      <c r="B124" s="334"/>
      <c r="C124" s="352"/>
      <c r="D124" s="357"/>
      <c r="E124" s="358"/>
      <c r="F124" s="330"/>
      <c r="G124" s="330"/>
      <c r="H124" s="331"/>
      <c r="I124" s="332"/>
      <c r="J124" s="334"/>
      <c r="K124" s="353"/>
      <c r="L124" s="337"/>
      <c r="M124" s="326"/>
    </row>
    <row r="125" spans="2:13" ht="15.75">
      <c r="B125" s="359"/>
      <c r="C125" s="360"/>
      <c r="D125" s="361"/>
      <c r="E125" s="362"/>
      <c r="F125" s="363"/>
      <c r="G125" s="363"/>
      <c r="H125" s="364"/>
      <c r="I125" s="365"/>
      <c r="J125" s="359"/>
      <c r="K125" s="366"/>
      <c r="L125" s="337"/>
      <c r="M125" s="326"/>
    </row>
    <row r="126" spans="2:13" ht="15.75">
      <c r="B126" s="359"/>
      <c r="C126" s="367"/>
      <c r="D126" s="361"/>
      <c r="E126" s="362"/>
      <c r="F126" s="363"/>
      <c r="G126" s="363"/>
      <c r="H126" s="364"/>
      <c r="I126" s="365"/>
      <c r="J126" s="359"/>
      <c r="K126" s="366"/>
      <c r="L126" s="337"/>
      <c r="M126" s="326"/>
    </row>
    <row r="127" spans="2:13" ht="15.75">
      <c r="B127" s="359"/>
      <c r="C127" s="367"/>
      <c r="D127" s="361"/>
      <c r="E127" s="362"/>
      <c r="F127" s="363"/>
      <c r="G127" s="363"/>
      <c r="H127" s="364"/>
      <c r="I127" s="365"/>
      <c r="J127" s="359"/>
      <c r="K127" s="366"/>
      <c r="L127" s="337"/>
      <c r="M127" s="326"/>
    </row>
    <row r="128" spans="2:13" ht="15.75">
      <c r="B128" s="334"/>
      <c r="C128" s="352"/>
      <c r="D128" s="361"/>
      <c r="E128" s="362"/>
      <c r="F128" s="363"/>
      <c r="G128" s="363"/>
      <c r="H128" s="364"/>
      <c r="I128" s="365"/>
      <c r="J128" s="359"/>
      <c r="K128" s="366"/>
      <c r="L128" s="337"/>
      <c r="M128" s="326"/>
    </row>
    <row r="129" spans="2:13" ht="15.75">
      <c r="B129" s="334"/>
      <c r="C129" s="352"/>
      <c r="D129" s="361"/>
      <c r="E129" s="362"/>
      <c r="F129" s="363"/>
      <c r="G129" s="363"/>
      <c r="H129" s="364"/>
      <c r="I129" s="365"/>
      <c r="J129" s="359"/>
      <c r="K129" s="366"/>
      <c r="L129" s="337"/>
      <c r="M129" s="326"/>
    </row>
    <row r="130" spans="2:13" ht="15.75">
      <c r="B130" s="334"/>
      <c r="C130" s="352"/>
      <c r="D130" s="361"/>
      <c r="E130" s="362"/>
      <c r="F130" s="363"/>
      <c r="G130" s="363"/>
      <c r="H130" s="364"/>
      <c r="I130" s="365"/>
      <c r="J130" s="359"/>
      <c r="K130" s="366"/>
      <c r="L130" s="337"/>
      <c r="M130" s="326"/>
    </row>
    <row r="131" spans="2:13" ht="15.75">
      <c r="B131" s="334"/>
      <c r="C131" s="352"/>
      <c r="D131" s="361"/>
      <c r="E131" s="362"/>
      <c r="F131" s="363"/>
      <c r="G131" s="363"/>
      <c r="H131" s="364"/>
      <c r="I131" s="365"/>
      <c r="J131" s="359"/>
      <c r="K131" s="366"/>
      <c r="L131" s="337"/>
      <c r="M131" s="326"/>
    </row>
    <row r="132" spans="2:13" ht="15.75">
      <c r="B132" s="334"/>
      <c r="C132" s="352"/>
      <c r="D132" s="361"/>
      <c r="E132" s="362"/>
      <c r="F132" s="363"/>
      <c r="G132" s="363"/>
      <c r="H132" s="364"/>
      <c r="I132" s="365"/>
      <c r="J132" s="359"/>
      <c r="K132" s="366"/>
      <c r="L132" s="337"/>
      <c r="M132" s="326"/>
    </row>
    <row r="133" spans="2:13" ht="15.75">
      <c r="B133" s="334"/>
      <c r="C133" s="352"/>
      <c r="D133" s="361"/>
      <c r="E133" s="362"/>
      <c r="F133" s="363"/>
      <c r="G133" s="363"/>
      <c r="H133" s="364"/>
      <c r="I133" s="365"/>
      <c r="J133" s="359"/>
      <c r="K133" s="366"/>
      <c r="L133" s="337"/>
      <c r="M133" s="326"/>
    </row>
    <row r="134" spans="2:13" ht="15.75">
      <c r="B134" s="334"/>
      <c r="C134" s="352"/>
      <c r="D134" s="361"/>
      <c r="E134" s="362"/>
      <c r="F134" s="363"/>
      <c r="G134" s="363"/>
      <c r="H134" s="364"/>
      <c r="I134" s="365"/>
      <c r="J134" s="359"/>
      <c r="K134" s="366"/>
      <c r="L134" s="337"/>
      <c r="M134" s="326"/>
    </row>
    <row r="135" spans="2:13" ht="15.75">
      <c r="B135" s="334"/>
      <c r="C135" s="352"/>
      <c r="D135" s="361"/>
      <c r="E135" s="362"/>
      <c r="F135" s="363"/>
      <c r="G135" s="363"/>
      <c r="H135" s="364"/>
      <c r="I135" s="365"/>
      <c r="J135" s="359"/>
      <c r="K135" s="366"/>
      <c r="L135" s="337"/>
      <c r="M135" s="326"/>
    </row>
    <row r="136" spans="2:13" ht="15.75">
      <c r="B136" s="334"/>
      <c r="C136" s="352"/>
      <c r="D136" s="361"/>
      <c r="E136" s="362"/>
      <c r="F136" s="363"/>
      <c r="G136" s="363"/>
      <c r="H136" s="364"/>
      <c r="I136" s="365"/>
      <c r="J136" s="359"/>
      <c r="K136" s="366"/>
      <c r="L136" s="337"/>
      <c r="M136" s="326"/>
    </row>
    <row r="137" spans="2:13" ht="15.75">
      <c r="B137" s="334"/>
      <c r="C137" s="352"/>
      <c r="D137" s="361"/>
      <c r="E137" s="362"/>
      <c r="F137" s="363"/>
      <c r="G137" s="363"/>
      <c r="H137" s="364"/>
      <c r="I137" s="365"/>
      <c r="J137" s="359"/>
      <c r="K137" s="366"/>
      <c r="L137" s="337"/>
      <c r="M137" s="326"/>
    </row>
    <row r="138" spans="2:13" ht="15.75">
      <c r="B138" s="334"/>
      <c r="C138" s="352"/>
      <c r="D138" s="361"/>
      <c r="E138" s="362"/>
      <c r="F138" s="363"/>
      <c r="G138" s="363"/>
      <c r="H138" s="364"/>
      <c r="I138" s="365"/>
      <c r="J138" s="359"/>
      <c r="K138" s="366"/>
      <c r="L138" s="337"/>
      <c r="M138" s="326"/>
    </row>
    <row r="139" spans="2:13" ht="15.75">
      <c r="B139" s="334"/>
      <c r="C139" s="352"/>
      <c r="D139" s="361"/>
      <c r="E139" s="362"/>
      <c r="F139" s="363"/>
      <c r="G139" s="363"/>
      <c r="H139" s="364"/>
      <c r="I139" s="365"/>
      <c r="J139" s="359"/>
      <c r="K139" s="366"/>
      <c r="L139" s="337"/>
      <c r="M139" s="326"/>
    </row>
    <row r="140" spans="2:13" ht="15.75">
      <c r="B140" s="334"/>
      <c r="C140" s="352"/>
      <c r="D140" s="361"/>
      <c r="E140" s="362"/>
      <c r="F140" s="363"/>
      <c r="G140" s="363"/>
      <c r="H140" s="364"/>
      <c r="I140" s="365"/>
      <c r="J140" s="359"/>
      <c r="K140" s="366"/>
      <c r="L140" s="337"/>
      <c r="M140" s="326"/>
    </row>
    <row r="141" spans="2:13" ht="15.75">
      <c r="B141" s="334"/>
      <c r="C141" s="352"/>
      <c r="D141" s="361"/>
      <c r="E141" s="362"/>
      <c r="F141" s="363"/>
      <c r="G141" s="363"/>
      <c r="H141" s="364"/>
      <c r="I141" s="365"/>
      <c r="J141" s="359"/>
      <c r="K141" s="366"/>
      <c r="L141" s="337"/>
      <c r="M141" s="326"/>
    </row>
    <row r="142" spans="2:13" ht="15.75">
      <c r="B142" s="334"/>
      <c r="C142" s="352"/>
      <c r="D142" s="361"/>
      <c r="E142" s="362"/>
      <c r="F142" s="363"/>
      <c r="G142" s="363"/>
      <c r="H142" s="364"/>
      <c r="I142" s="365"/>
      <c r="J142" s="359"/>
      <c r="K142" s="366"/>
      <c r="L142" s="337"/>
      <c r="M142" s="326"/>
    </row>
    <row r="143" spans="2:13" ht="15.75">
      <c r="B143" s="334"/>
      <c r="C143" s="352"/>
      <c r="D143" s="361"/>
      <c r="E143" s="362"/>
      <c r="F143" s="363"/>
      <c r="G143" s="363"/>
      <c r="H143" s="364"/>
      <c r="I143" s="365"/>
      <c r="J143" s="359"/>
      <c r="K143" s="366"/>
      <c r="L143" s="337"/>
      <c r="M143" s="326"/>
    </row>
    <row r="144" spans="2:13" ht="15.75">
      <c r="B144" s="334"/>
      <c r="C144" s="352"/>
      <c r="D144" s="361"/>
      <c r="E144" s="362"/>
      <c r="F144" s="363"/>
      <c r="G144" s="363"/>
      <c r="H144" s="364"/>
      <c r="I144" s="365"/>
      <c r="J144" s="359"/>
      <c r="K144" s="366"/>
      <c r="L144" s="337"/>
      <c r="M144" s="326"/>
    </row>
    <row r="145" spans="2:13" ht="15.75">
      <c r="B145" s="334"/>
      <c r="C145" s="352"/>
      <c r="D145" s="361"/>
      <c r="E145" s="362"/>
      <c r="F145" s="363"/>
      <c r="G145" s="363"/>
      <c r="H145" s="364"/>
      <c r="I145" s="365"/>
      <c r="J145" s="359"/>
      <c r="K145" s="366"/>
      <c r="L145" s="337"/>
      <c r="M145" s="326"/>
    </row>
    <row r="146" spans="2:13" ht="15.75">
      <c r="B146" s="334"/>
      <c r="C146" s="352"/>
      <c r="D146" s="361"/>
      <c r="E146" s="362"/>
      <c r="F146" s="363"/>
      <c r="G146" s="363"/>
      <c r="H146" s="364"/>
      <c r="I146" s="365"/>
      <c r="J146" s="359"/>
      <c r="K146" s="366"/>
      <c r="L146" s="337"/>
      <c r="M146" s="326"/>
    </row>
    <row r="147" spans="2:13" ht="15.75">
      <c r="B147" s="334"/>
      <c r="C147" s="352"/>
      <c r="D147" s="361"/>
      <c r="E147" s="362"/>
      <c r="F147" s="363"/>
      <c r="G147" s="363"/>
      <c r="H147" s="364"/>
      <c r="I147" s="365"/>
      <c r="J147" s="359"/>
      <c r="K147" s="366"/>
      <c r="L147" s="337"/>
      <c r="M147" s="326"/>
    </row>
  </sheetData>
  <mergeCells count="16">
    <mergeCell ref="B12:B17"/>
    <mergeCell ref="B18:B23"/>
    <mergeCell ref="B24:B29"/>
    <mergeCell ref="B30:B35"/>
    <mergeCell ref="B36:B41"/>
    <mergeCell ref="B1:M1"/>
    <mergeCell ref="B2:M2"/>
    <mergeCell ref="B3:M3"/>
    <mergeCell ref="D5:E5"/>
    <mergeCell ref="B6:B11"/>
    <mergeCell ref="B66:B71"/>
    <mergeCell ref="B72:B77"/>
    <mergeCell ref="B42:B47"/>
    <mergeCell ref="B48:B53"/>
    <mergeCell ref="B54:B59"/>
    <mergeCell ref="B60:B65"/>
  </mergeCells>
  <printOptions horizontalCentered="1"/>
  <pageMargins left="0.54" right="0.45" top="0.18" bottom="0.17" header="0.31496062992125984" footer="0.51181102362204722"/>
  <pageSetup paperSize="9" scale="87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5" tint="0.39997558519241921"/>
    <pageSetUpPr fitToPage="1"/>
  </sheetPr>
  <dimension ref="B1:N129"/>
  <sheetViews>
    <sheetView topLeftCell="A25" zoomScale="90" zoomScaleNormal="90" workbookViewId="0">
      <selection activeCell="K6" sqref="K6:K101"/>
    </sheetView>
  </sheetViews>
  <sheetFormatPr defaultRowHeight="15"/>
  <cols>
    <col min="1" max="1" width="9.140625" style="324"/>
    <col min="2" max="2" width="8.85546875" style="324" customWidth="1"/>
    <col min="3" max="3" width="9.42578125" style="324" customWidth="1"/>
    <col min="4" max="4" width="14.42578125" style="325" customWidth="1"/>
    <col min="5" max="5" width="8" style="324" customWidth="1"/>
    <col min="6" max="6" width="8.85546875" style="324" customWidth="1"/>
    <col min="7" max="7" width="8.5703125" style="324" customWidth="1"/>
    <col min="8" max="8" width="27.42578125" style="324" customWidth="1"/>
    <col min="9" max="9" width="0.140625" style="324" hidden="1" customWidth="1"/>
    <col min="10" max="10" width="14.5703125" style="324" customWidth="1"/>
    <col min="11" max="11" width="10.28515625" style="324" customWidth="1"/>
    <col min="12" max="12" width="8.42578125" style="324" customWidth="1"/>
    <col min="13" max="13" width="40.28515625" style="324" customWidth="1"/>
    <col min="14" max="244" width="9.140625" style="324"/>
    <col min="245" max="245" width="8.85546875" style="324" customWidth="1"/>
    <col min="246" max="246" width="9.42578125" style="324" customWidth="1"/>
    <col min="247" max="247" width="14.42578125" style="324" customWidth="1"/>
    <col min="248" max="248" width="10.5703125" style="324" customWidth="1"/>
    <col min="249" max="249" width="8.85546875" style="324" customWidth="1"/>
    <col min="250" max="250" width="9.28515625" style="324" customWidth="1"/>
    <col min="251" max="251" width="28.85546875" style="324" customWidth="1"/>
    <col min="252" max="252" width="12" style="324" customWidth="1"/>
    <col min="253" max="253" width="7.85546875" style="324" customWidth="1"/>
    <col min="254" max="254" width="13.5703125" style="324" customWidth="1"/>
    <col min="255" max="255" width="12.42578125" style="324" customWidth="1"/>
    <col min="256" max="256" width="11" style="324" customWidth="1"/>
    <col min="257" max="257" width="16.7109375" style="324" customWidth="1"/>
    <col min="258" max="500" width="9.140625" style="324"/>
    <col min="501" max="501" width="8.85546875" style="324" customWidth="1"/>
    <col min="502" max="502" width="9.42578125" style="324" customWidth="1"/>
    <col min="503" max="503" width="14.42578125" style="324" customWidth="1"/>
    <col min="504" max="504" width="10.5703125" style="324" customWidth="1"/>
    <col min="505" max="505" width="8.85546875" style="324" customWidth="1"/>
    <col min="506" max="506" width="9.28515625" style="324" customWidth="1"/>
    <col min="507" max="507" width="28.85546875" style="324" customWidth="1"/>
    <col min="508" max="508" width="12" style="324" customWidth="1"/>
    <col min="509" max="509" width="7.85546875" style="324" customWidth="1"/>
    <col min="510" max="510" width="13.5703125" style="324" customWidth="1"/>
    <col min="511" max="511" width="12.42578125" style="324" customWidth="1"/>
    <col min="512" max="512" width="11" style="324" customWidth="1"/>
    <col min="513" max="513" width="16.7109375" style="324" customWidth="1"/>
    <col min="514" max="756" width="9.140625" style="324"/>
    <col min="757" max="757" width="8.85546875" style="324" customWidth="1"/>
    <col min="758" max="758" width="9.42578125" style="324" customWidth="1"/>
    <col min="759" max="759" width="14.42578125" style="324" customWidth="1"/>
    <col min="760" max="760" width="10.5703125" style="324" customWidth="1"/>
    <col min="761" max="761" width="8.85546875" style="324" customWidth="1"/>
    <col min="762" max="762" width="9.28515625" style="324" customWidth="1"/>
    <col min="763" max="763" width="28.85546875" style="324" customWidth="1"/>
    <col min="764" max="764" width="12" style="324" customWidth="1"/>
    <col min="765" max="765" width="7.85546875" style="324" customWidth="1"/>
    <col min="766" max="766" width="13.5703125" style="324" customWidth="1"/>
    <col min="767" max="767" width="12.42578125" style="324" customWidth="1"/>
    <col min="768" max="768" width="11" style="324" customWidth="1"/>
    <col min="769" max="769" width="16.7109375" style="324" customWidth="1"/>
    <col min="770" max="1012" width="9.140625" style="324"/>
    <col min="1013" max="1013" width="8.85546875" style="324" customWidth="1"/>
    <col min="1014" max="1014" width="9.42578125" style="324" customWidth="1"/>
    <col min="1015" max="1015" width="14.42578125" style="324" customWidth="1"/>
    <col min="1016" max="1016" width="10.5703125" style="324" customWidth="1"/>
    <col min="1017" max="1017" width="8.85546875" style="324" customWidth="1"/>
    <col min="1018" max="1018" width="9.28515625" style="324" customWidth="1"/>
    <col min="1019" max="1019" width="28.85546875" style="324" customWidth="1"/>
    <col min="1020" max="1020" width="12" style="324" customWidth="1"/>
    <col min="1021" max="1021" width="7.85546875" style="324" customWidth="1"/>
    <col min="1022" max="1022" width="13.5703125" style="324" customWidth="1"/>
    <col min="1023" max="1023" width="12.42578125" style="324" customWidth="1"/>
    <col min="1024" max="1024" width="11" style="324" customWidth="1"/>
    <col min="1025" max="1025" width="16.7109375" style="324" customWidth="1"/>
    <col min="1026" max="1268" width="9.140625" style="324"/>
    <col min="1269" max="1269" width="8.85546875" style="324" customWidth="1"/>
    <col min="1270" max="1270" width="9.42578125" style="324" customWidth="1"/>
    <col min="1271" max="1271" width="14.42578125" style="324" customWidth="1"/>
    <col min="1272" max="1272" width="10.5703125" style="324" customWidth="1"/>
    <col min="1273" max="1273" width="8.85546875" style="324" customWidth="1"/>
    <col min="1274" max="1274" width="9.28515625" style="324" customWidth="1"/>
    <col min="1275" max="1275" width="28.85546875" style="324" customWidth="1"/>
    <col min="1276" max="1276" width="12" style="324" customWidth="1"/>
    <col min="1277" max="1277" width="7.85546875" style="324" customWidth="1"/>
    <col min="1278" max="1278" width="13.5703125" style="324" customWidth="1"/>
    <col min="1279" max="1279" width="12.42578125" style="324" customWidth="1"/>
    <col min="1280" max="1280" width="11" style="324" customWidth="1"/>
    <col min="1281" max="1281" width="16.7109375" style="324" customWidth="1"/>
    <col min="1282" max="1524" width="9.140625" style="324"/>
    <col min="1525" max="1525" width="8.85546875" style="324" customWidth="1"/>
    <col min="1526" max="1526" width="9.42578125" style="324" customWidth="1"/>
    <col min="1527" max="1527" width="14.42578125" style="324" customWidth="1"/>
    <col min="1528" max="1528" width="10.5703125" style="324" customWidth="1"/>
    <col min="1529" max="1529" width="8.85546875" style="324" customWidth="1"/>
    <col min="1530" max="1530" width="9.28515625" style="324" customWidth="1"/>
    <col min="1531" max="1531" width="28.85546875" style="324" customWidth="1"/>
    <col min="1532" max="1532" width="12" style="324" customWidth="1"/>
    <col min="1533" max="1533" width="7.85546875" style="324" customWidth="1"/>
    <col min="1534" max="1534" width="13.5703125" style="324" customWidth="1"/>
    <col min="1535" max="1535" width="12.42578125" style="324" customWidth="1"/>
    <col min="1536" max="1536" width="11" style="324" customWidth="1"/>
    <col min="1537" max="1537" width="16.7109375" style="324" customWidth="1"/>
    <col min="1538" max="1780" width="9.140625" style="324"/>
    <col min="1781" max="1781" width="8.85546875" style="324" customWidth="1"/>
    <col min="1782" max="1782" width="9.42578125" style="324" customWidth="1"/>
    <col min="1783" max="1783" width="14.42578125" style="324" customWidth="1"/>
    <col min="1784" max="1784" width="10.5703125" style="324" customWidth="1"/>
    <col min="1785" max="1785" width="8.85546875" style="324" customWidth="1"/>
    <col min="1786" max="1786" width="9.28515625" style="324" customWidth="1"/>
    <col min="1787" max="1787" width="28.85546875" style="324" customWidth="1"/>
    <col min="1788" max="1788" width="12" style="324" customWidth="1"/>
    <col min="1789" max="1789" width="7.85546875" style="324" customWidth="1"/>
    <col min="1790" max="1790" width="13.5703125" style="324" customWidth="1"/>
    <col min="1791" max="1791" width="12.42578125" style="324" customWidth="1"/>
    <col min="1792" max="1792" width="11" style="324" customWidth="1"/>
    <col min="1793" max="1793" width="16.7109375" style="324" customWidth="1"/>
    <col min="1794" max="2036" width="9.140625" style="324"/>
    <col min="2037" max="2037" width="8.85546875" style="324" customWidth="1"/>
    <col min="2038" max="2038" width="9.42578125" style="324" customWidth="1"/>
    <col min="2039" max="2039" width="14.42578125" style="324" customWidth="1"/>
    <col min="2040" max="2040" width="10.5703125" style="324" customWidth="1"/>
    <col min="2041" max="2041" width="8.85546875" style="324" customWidth="1"/>
    <col min="2042" max="2042" width="9.28515625" style="324" customWidth="1"/>
    <col min="2043" max="2043" width="28.85546875" style="324" customWidth="1"/>
    <col min="2044" max="2044" width="12" style="324" customWidth="1"/>
    <col min="2045" max="2045" width="7.85546875" style="324" customWidth="1"/>
    <col min="2046" max="2046" width="13.5703125" style="324" customWidth="1"/>
    <col min="2047" max="2047" width="12.42578125" style="324" customWidth="1"/>
    <col min="2048" max="2048" width="11" style="324" customWidth="1"/>
    <col min="2049" max="2049" width="16.7109375" style="324" customWidth="1"/>
    <col min="2050" max="2292" width="9.140625" style="324"/>
    <col min="2293" max="2293" width="8.85546875" style="324" customWidth="1"/>
    <col min="2294" max="2294" width="9.42578125" style="324" customWidth="1"/>
    <col min="2295" max="2295" width="14.42578125" style="324" customWidth="1"/>
    <col min="2296" max="2296" width="10.5703125" style="324" customWidth="1"/>
    <col min="2297" max="2297" width="8.85546875" style="324" customWidth="1"/>
    <col min="2298" max="2298" width="9.28515625" style="324" customWidth="1"/>
    <col min="2299" max="2299" width="28.85546875" style="324" customWidth="1"/>
    <col min="2300" max="2300" width="12" style="324" customWidth="1"/>
    <col min="2301" max="2301" width="7.85546875" style="324" customWidth="1"/>
    <col min="2302" max="2302" width="13.5703125" style="324" customWidth="1"/>
    <col min="2303" max="2303" width="12.42578125" style="324" customWidth="1"/>
    <col min="2304" max="2304" width="11" style="324" customWidth="1"/>
    <col min="2305" max="2305" width="16.7109375" style="324" customWidth="1"/>
    <col min="2306" max="2548" width="9.140625" style="324"/>
    <col min="2549" max="2549" width="8.85546875" style="324" customWidth="1"/>
    <col min="2550" max="2550" width="9.42578125" style="324" customWidth="1"/>
    <col min="2551" max="2551" width="14.42578125" style="324" customWidth="1"/>
    <col min="2552" max="2552" width="10.5703125" style="324" customWidth="1"/>
    <col min="2553" max="2553" width="8.85546875" style="324" customWidth="1"/>
    <col min="2554" max="2554" width="9.28515625" style="324" customWidth="1"/>
    <col min="2555" max="2555" width="28.85546875" style="324" customWidth="1"/>
    <col min="2556" max="2556" width="12" style="324" customWidth="1"/>
    <col min="2557" max="2557" width="7.85546875" style="324" customWidth="1"/>
    <col min="2558" max="2558" width="13.5703125" style="324" customWidth="1"/>
    <col min="2559" max="2559" width="12.42578125" style="324" customWidth="1"/>
    <col min="2560" max="2560" width="11" style="324" customWidth="1"/>
    <col min="2561" max="2561" width="16.7109375" style="324" customWidth="1"/>
    <col min="2562" max="2804" width="9.140625" style="324"/>
    <col min="2805" max="2805" width="8.85546875" style="324" customWidth="1"/>
    <col min="2806" max="2806" width="9.42578125" style="324" customWidth="1"/>
    <col min="2807" max="2807" width="14.42578125" style="324" customWidth="1"/>
    <col min="2808" max="2808" width="10.5703125" style="324" customWidth="1"/>
    <col min="2809" max="2809" width="8.85546875" style="324" customWidth="1"/>
    <col min="2810" max="2810" width="9.28515625" style="324" customWidth="1"/>
    <col min="2811" max="2811" width="28.85546875" style="324" customWidth="1"/>
    <col min="2812" max="2812" width="12" style="324" customWidth="1"/>
    <col min="2813" max="2813" width="7.85546875" style="324" customWidth="1"/>
    <col min="2814" max="2814" width="13.5703125" style="324" customWidth="1"/>
    <col min="2815" max="2815" width="12.42578125" style="324" customWidth="1"/>
    <col min="2816" max="2816" width="11" style="324" customWidth="1"/>
    <col min="2817" max="2817" width="16.7109375" style="324" customWidth="1"/>
    <col min="2818" max="3060" width="9.140625" style="324"/>
    <col min="3061" max="3061" width="8.85546875" style="324" customWidth="1"/>
    <col min="3062" max="3062" width="9.42578125" style="324" customWidth="1"/>
    <col min="3063" max="3063" width="14.42578125" style="324" customWidth="1"/>
    <col min="3064" max="3064" width="10.5703125" style="324" customWidth="1"/>
    <col min="3065" max="3065" width="8.85546875" style="324" customWidth="1"/>
    <col min="3066" max="3066" width="9.28515625" style="324" customWidth="1"/>
    <col min="3067" max="3067" width="28.85546875" style="324" customWidth="1"/>
    <col min="3068" max="3068" width="12" style="324" customWidth="1"/>
    <col min="3069" max="3069" width="7.85546875" style="324" customWidth="1"/>
    <col min="3070" max="3070" width="13.5703125" style="324" customWidth="1"/>
    <col min="3071" max="3071" width="12.42578125" style="324" customWidth="1"/>
    <col min="3072" max="3072" width="11" style="324" customWidth="1"/>
    <col min="3073" max="3073" width="16.7109375" style="324" customWidth="1"/>
    <col min="3074" max="3316" width="9.140625" style="324"/>
    <col min="3317" max="3317" width="8.85546875" style="324" customWidth="1"/>
    <col min="3318" max="3318" width="9.42578125" style="324" customWidth="1"/>
    <col min="3319" max="3319" width="14.42578125" style="324" customWidth="1"/>
    <col min="3320" max="3320" width="10.5703125" style="324" customWidth="1"/>
    <col min="3321" max="3321" width="8.85546875" style="324" customWidth="1"/>
    <col min="3322" max="3322" width="9.28515625" style="324" customWidth="1"/>
    <col min="3323" max="3323" width="28.85546875" style="324" customWidth="1"/>
    <col min="3324" max="3324" width="12" style="324" customWidth="1"/>
    <col min="3325" max="3325" width="7.85546875" style="324" customWidth="1"/>
    <col min="3326" max="3326" width="13.5703125" style="324" customWidth="1"/>
    <col min="3327" max="3327" width="12.42578125" style="324" customWidth="1"/>
    <col min="3328" max="3328" width="11" style="324" customWidth="1"/>
    <col min="3329" max="3329" width="16.7109375" style="324" customWidth="1"/>
    <col min="3330" max="3572" width="9.140625" style="324"/>
    <col min="3573" max="3573" width="8.85546875" style="324" customWidth="1"/>
    <col min="3574" max="3574" width="9.42578125" style="324" customWidth="1"/>
    <col min="3575" max="3575" width="14.42578125" style="324" customWidth="1"/>
    <col min="3576" max="3576" width="10.5703125" style="324" customWidth="1"/>
    <col min="3577" max="3577" width="8.85546875" style="324" customWidth="1"/>
    <col min="3578" max="3578" width="9.28515625" style="324" customWidth="1"/>
    <col min="3579" max="3579" width="28.85546875" style="324" customWidth="1"/>
    <col min="3580" max="3580" width="12" style="324" customWidth="1"/>
    <col min="3581" max="3581" width="7.85546875" style="324" customWidth="1"/>
    <col min="3582" max="3582" width="13.5703125" style="324" customWidth="1"/>
    <col min="3583" max="3583" width="12.42578125" style="324" customWidth="1"/>
    <col min="3584" max="3584" width="11" style="324" customWidth="1"/>
    <col min="3585" max="3585" width="16.7109375" style="324" customWidth="1"/>
    <col min="3586" max="3828" width="9.140625" style="324"/>
    <col min="3829" max="3829" width="8.85546875" style="324" customWidth="1"/>
    <col min="3830" max="3830" width="9.42578125" style="324" customWidth="1"/>
    <col min="3831" max="3831" width="14.42578125" style="324" customWidth="1"/>
    <col min="3832" max="3832" width="10.5703125" style="324" customWidth="1"/>
    <col min="3833" max="3833" width="8.85546875" style="324" customWidth="1"/>
    <col min="3834" max="3834" width="9.28515625" style="324" customWidth="1"/>
    <col min="3835" max="3835" width="28.85546875" style="324" customWidth="1"/>
    <col min="3836" max="3836" width="12" style="324" customWidth="1"/>
    <col min="3837" max="3837" width="7.85546875" style="324" customWidth="1"/>
    <col min="3838" max="3838" width="13.5703125" style="324" customWidth="1"/>
    <col min="3839" max="3839" width="12.42578125" style="324" customWidth="1"/>
    <col min="3840" max="3840" width="11" style="324" customWidth="1"/>
    <col min="3841" max="3841" width="16.7109375" style="324" customWidth="1"/>
    <col min="3842" max="4084" width="9.140625" style="324"/>
    <col min="4085" max="4085" width="8.85546875" style="324" customWidth="1"/>
    <col min="4086" max="4086" width="9.42578125" style="324" customWidth="1"/>
    <col min="4087" max="4087" width="14.42578125" style="324" customWidth="1"/>
    <col min="4088" max="4088" width="10.5703125" style="324" customWidth="1"/>
    <col min="4089" max="4089" width="8.85546875" style="324" customWidth="1"/>
    <col min="4090" max="4090" width="9.28515625" style="324" customWidth="1"/>
    <col min="4091" max="4091" width="28.85546875" style="324" customWidth="1"/>
    <col min="4092" max="4092" width="12" style="324" customWidth="1"/>
    <col min="4093" max="4093" width="7.85546875" style="324" customWidth="1"/>
    <col min="4094" max="4094" width="13.5703125" style="324" customWidth="1"/>
    <col min="4095" max="4095" width="12.42578125" style="324" customWidth="1"/>
    <col min="4096" max="4096" width="11" style="324" customWidth="1"/>
    <col min="4097" max="4097" width="16.7109375" style="324" customWidth="1"/>
    <col min="4098" max="4340" width="9.140625" style="324"/>
    <col min="4341" max="4341" width="8.85546875" style="324" customWidth="1"/>
    <col min="4342" max="4342" width="9.42578125" style="324" customWidth="1"/>
    <col min="4343" max="4343" width="14.42578125" style="324" customWidth="1"/>
    <col min="4344" max="4344" width="10.5703125" style="324" customWidth="1"/>
    <col min="4345" max="4345" width="8.85546875" style="324" customWidth="1"/>
    <col min="4346" max="4346" width="9.28515625" style="324" customWidth="1"/>
    <col min="4347" max="4347" width="28.85546875" style="324" customWidth="1"/>
    <col min="4348" max="4348" width="12" style="324" customWidth="1"/>
    <col min="4349" max="4349" width="7.85546875" style="324" customWidth="1"/>
    <col min="4350" max="4350" width="13.5703125" style="324" customWidth="1"/>
    <col min="4351" max="4351" width="12.42578125" style="324" customWidth="1"/>
    <col min="4352" max="4352" width="11" style="324" customWidth="1"/>
    <col min="4353" max="4353" width="16.7109375" style="324" customWidth="1"/>
    <col min="4354" max="4596" width="9.140625" style="324"/>
    <col min="4597" max="4597" width="8.85546875" style="324" customWidth="1"/>
    <col min="4598" max="4598" width="9.42578125" style="324" customWidth="1"/>
    <col min="4599" max="4599" width="14.42578125" style="324" customWidth="1"/>
    <col min="4600" max="4600" width="10.5703125" style="324" customWidth="1"/>
    <col min="4601" max="4601" width="8.85546875" style="324" customWidth="1"/>
    <col min="4602" max="4602" width="9.28515625" style="324" customWidth="1"/>
    <col min="4603" max="4603" width="28.85546875" style="324" customWidth="1"/>
    <col min="4604" max="4604" width="12" style="324" customWidth="1"/>
    <col min="4605" max="4605" width="7.85546875" style="324" customWidth="1"/>
    <col min="4606" max="4606" width="13.5703125" style="324" customWidth="1"/>
    <col min="4607" max="4607" width="12.42578125" style="324" customWidth="1"/>
    <col min="4608" max="4608" width="11" style="324" customWidth="1"/>
    <col min="4609" max="4609" width="16.7109375" style="324" customWidth="1"/>
    <col min="4610" max="4852" width="9.140625" style="324"/>
    <col min="4853" max="4853" width="8.85546875" style="324" customWidth="1"/>
    <col min="4854" max="4854" width="9.42578125" style="324" customWidth="1"/>
    <col min="4855" max="4855" width="14.42578125" style="324" customWidth="1"/>
    <col min="4856" max="4856" width="10.5703125" style="324" customWidth="1"/>
    <col min="4857" max="4857" width="8.85546875" style="324" customWidth="1"/>
    <col min="4858" max="4858" width="9.28515625" style="324" customWidth="1"/>
    <col min="4859" max="4859" width="28.85546875" style="324" customWidth="1"/>
    <col min="4860" max="4860" width="12" style="324" customWidth="1"/>
    <col min="4861" max="4861" width="7.85546875" style="324" customWidth="1"/>
    <col min="4862" max="4862" width="13.5703125" style="324" customWidth="1"/>
    <col min="4863" max="4863" width="12.42578125" style="324" customWidth="1"/>
    <col min="4864" max="4864" width="11" style="324" customWidth="1"/>
    <col min="4865" max="4865" width="16.7109375" style="324" customWidth="1"/>
    <col min="4866" max="5108" width="9.140625" style="324"/>
    <col min="5109" max="5109" width="8.85546875" style="324" customWidth="1"/>
    <col min="5110" max="5110" width="9.42578125" style="324" customWidth="1"/>
    <col min="5111" max="5111" width="14.42578125" style="324" customWidth="1"/>
    <col min="5112" max="5112" width="10.5703125" style="324" customWidth="1"/>
    <col min="5113" max="5113" width="8.85546875" style="324" customWidth="1"/>
    <col min="5114" max="5114" width="9.28515625" style="324" customWidth="1"/>
    <col min="5115" max="5115" width="28.85546875" style="324" customWidth="1"/>
    <col min="5116" max="5116" width="12" style="324" customWidth="1"/>
    <col min="5117" max="5117" width="7.85546875" style="324" customWidth="1"/>
    <col min="5118" max="5118" width="13.5703125" style="324" customWidth="1"/>
    <col min="5119" max="5119" width="12.42578125" style="324" customWidth="1"/>
    <col min="5120" max="5120" width="11" style="324" customWidth="1"/>
    <col min="5121" max="5121" width="16.7109375" style="324" customWidth="1"/>
    <col min="5122" max="5364" width="9.140625" style="324"/>
    <col min="5365" max="5365" width="8.85546875" style="324" customWidth="1"/>
    <col min="5366" max="5366" width="9.42578125" style="324" customWidth="1"/>
    <col min="5367" max="5367" width="14.42578125" style="324" customWidth="1"/>
    <col min="5368" max="5368" width="10.5703125" style="324" customWidth="1"/>
    <col min="5369" max="5369" width="8.85546875" style="324" customWidth="1"/>
    <col min="5370" max="5370" width="9.28515625" style="324" customWidth="1"/>
    <col min="5371" max="5371" width="28.85546875" style="324" customWidth="1"/>
    <col min="5372" max="5372" width="12" style="324" customWidth="1"/>
    <col min="5373" max="5373" width="7.85546875" style="324" customWidth="1"/>
    <col min="5374" max="5374" width="13.5703125" style="324" customWidth="1"/>
    <col min="5375" max="5375" width="12.42578125" style="324" customWidth="1"/>
    <col min="5376" max="5376" width="11" style="324" customWidth="1"/>
    <col min="5377" max="5377" width="16.7109375" style="324" customWidth="1"/>
    <col min="5378" max="5620" width="9.140625" style="324"/>
    <col min="5621" max="5621" width="8.85546875" style="324" customWidth="1"/>
    <col min="5622" max="5622" width="9.42578125" style="324" customWidth="1"/>
    <col min="5623" max="5623" width="14.42578125" style="324" customWidth="1"/>
    <col min="5624" max="5624" width="10.5703125" style="324" customWidth="1"/>
    <col min="5625" max="5625" width="8.85546875" style="324" customWidth="1"/>
    <col min="5626" max="5626" width="9.28515625" style="324" customWidth="1"/>
    <col min="5627" max="5627" width="28.85546875" style="324" customWidth="1"/>
    <col min="5628" max="5628" width="12" style="324" customWidth="1"/>
    <col min="5629" max="5629" width="7.85546875" style="324" customWidth="1"/>
    <col min="5630" max="5630" width="13.5703125" style="324" customWidth="1"/>
    <col min="5631" max="5631" width="12.42578125" style="324" customWidth="1"/>
    <col min="5632" max="5632" width="11" style="324" customWidth="1"/>
    <col min="5633" max="5633" width="16.7109375" style="324" customWidth="1"/>
    <col min="5634" max="5876" width="9.140625" style="324"/>
    <col min="5877" max="5877" width="8.85546875" style="324" customWidth="1"/>
    <col min="5878" max="5878" width="9.42578125" style="324" customWidth="1"/>
    <col min="5879" max="5879" width="14.42578125" style="324" customWidth="1"/>
    <col min="5880" max="5880" width="10.5703125" style="324" customWidth="1"/>
    <col min="5881" max="5881" width="8.85546875" style="324" customWidth="1"/>
    <col min="5882" max="5882" width="9.28515625" style="324" customWidth="1"/>
    <col min="5883" max="5883" width="28.85546875" style="324" customWidth="1"/>
    <col min="5884" max="5884" width="12" style="324" customWidth="1"/>
    <col min="5885" max="5885" width="7.85546875" style="324" customWidth="1"/>
    <col min="5886" max="5886" width="13.5703125" style="324" customWidth="1"/>
    <col min="5887" max="5887" width="12.42578125" style="324" customWidth="1"/>
    <col min="5888" max="5888" width="11" style="324" customWidth="1"/>
    <col min="5889" max="5889" width="16.7109375" style="324" customWidth="1"/>
    <col min="5890" max="6132" width="9.140625" style="324"/>
    <col min="6133" max="6133" width="8.85546875" style="324" customWidth="1"/>
    <col min="6134" max="6134" width="9.42578125" style="324" customWidth="1"/>
    <col min="6135" max="6135" width="14.42578125" style="324" customWidth="1"/>
    <col min="6136" max="6136" width="10.5703125" style="324" customWidth="1"/>
    <col min="6137" max="6137" width="8.85546875" style="324" customWidth="1"/>
    <col min="6138" max="6138" width="9.28515625" style="324" customWidth="1"/>
    <col min="6139" max="6139" width="28.85546875" style="324" customWidth="1"/>
    <col min="6140" max="6140" width="12" style="324" customWidth="1"/>
    <col min="6141" max="6141" width="7.85546875" style="324" customWidth="1"/>
    <col min="6142" max="6142" width="13.5703125" style="324" customWidth="1"/>
    <col min="6143" max="6143" width="12.42578125" style="324" customWidth="1"/>
    <col min="6144" max="6144" width="11" style="324" customWidth="1"/>
    <col min="6145" max="6145" width="16.7109375" style="324" customWidth="1"/>
    <col min="6146" max="6388" width="9.140625" style="324"/>
    <col min="6389" max="6389" width="8.85546875" style="324" customWidth="1"/>
    <col min="6390" max="6390" width="9.42578125" style="324" customWidth="1"/>
    <col min="6391" max="6391" width="14.42578125" style="324" customWidth="1"/>
    <col min="6392" max="6392" width="10.5703125" style="324" customWidth="1"/>
    <col min="6393" max="6393" width="8.85546875" style="324" customWidth="1"/>
    <col min="6394" max="6394" width="9.28515625" style="324" customWidth="1"/>
    <col min="6395" max="6395" width="28.85546875" style="324" customWidth="1"/>
    <col min="6396" max="6396" width="12" style="324" customWidth="1"/>
    <col min="6397" max="6397" width="7.85546875" style="324" customWidth="1"/>
    <col min="6398" max="6398" width="13.5703125" style="324" customWidth="1"/>
    <col min="6399" max="6399" width="12.42578125" style="324" customWidth="1"/>
    <col min="6400" max="6400" width="11" style="324" customWidth="1"/>
    <col min="6401" max="6401" width="16.7109375" style="324" customWidth="1"/>
    <col min="6402" max="6644" width="9.140625" style="324"/>
    <col min="6645" max="6645" width="8.85546875" style="324" customWidth="1"/>
    <col min="6646" max="6646" width="9.42578125" style="324" customWidth="1"/>
    <col min="6647" max="6647" width="14.42578125" style="324" customWidth="1"/>
    <col min="6648" max="6648" width="10.5703125" style="324" customWidth="1"/>
    <col min="6649" max="6649" width="8.85546875" style="324" customWidth="1"/>
    <col min="6650" max="6650" width="9.28515625" style="324" customWidth="1"/>
    <col min="6651" max="6651" width="28.85546875" style="324" customWidth="1"/>
    <col min="6652" max="6652" width="12" style="324" customWidth="1"/>
    <col min="6653" max="6653" width="7.85546875" style="324" customWidth="1"/>
    <col min="6654" max="6654" width="13.5703125" style="324" customWidth="1"/>
    <col min="6655" max="6655" width="12.42578125" style="324" customWidth="1"/>
    <col min="6656" max="6656" width="11" style="324" customWidth="1"/>
    <col min="6657" max="6657" width="16.7109375" style="324" customWidth="1"/>
    <col min="6658" max="6900" width="9.140625" style="324"/>
    <col min="6901" max="6901" width="8.85546875" style="324" customWidth="1"/>
    <col min="6902" max="6902" width="9.42578125" style="324" customWidth="1"/>
    <col min="6903" max="6903" width="14.42578125" style="324" customWidth="1"/>
    <col min="6904" max="6904" width="10.5703125" style="324" customWidth="1"/>
    <col min="6905" max="6905" width="8.85546875" style="324" customWidth="1"/>
    <col min="6906" max="6906" width="9.28515625" style="324" customWidth="1"/>
    <col min="6907" max="6907" width="28.85546875" style="324" customWidth="1"/>
    <col min="6908" max="6908" width="12" style="324" customWidth="1"/>
    <col min="6909" max="6909" width="7.85546875" style="324" customWidth="1"/>
    <col min="6910" max="6910" width="13.5703125" style="324" customWidth="1"/>
    <col min="6911" max="6911" width="12.42578125" style="324" customWidth="1"/>
    <col min="6912" max="6912" width="11" style="324" customWidth="1"/>
    <col min="6913" max="6913" width="16.7109375" style="324" customWidth="1"/>
    <col min="6914" max="7156" width="9.140625" style="324"/>
    <col min="7157" max="7157" width="8.85546875" style="324" customWidth="1"/>
    <col min="7158" max="7158" width="9.42578125" style="324" customWidth="1"/>
    <col min="7159" max="7159" width="14.42578125" style="324" customWidth="1"/>
    <col min="7160" max="7160" width="10.5703125" style="324" customWidth="1"/>
    <col min="7161" max="7161" width="8.85546875" style="324" customWidth="1"/>
    <col min="7162" max="7162" width="9.28515625" style="324" customWidth="1"/>
    <col min="7163" max="7163" width="28.85546875" style="324" customWidth="1"/>
    <col min="7164" max="7164" width="12" style="324" customWidth="1"/>
    <col min="7165" max="7165" width="7.85546875" style="324" customWidth="1"/>
    <col min="7166" max="7166" width="13.5703125" style="324" customWidth="1"/>
    <col min="7167" max="7167" width="12.42578125" style="324" customWidth="1"/>
    <col min="7168" max="7168" width="11" style="324" customWidth="1"/>
    <col min="7169" max="7169" width="16.7109375" style="324" customWidth="1"/>
    <col min="7170" max="7412" width="9.140625" style="324"/>
    <col min="7413" max="7413" width="8.85546875" style="324" customWidth="1"/>
    <col min="7414" max="7414" width="9.42578125" style="324" customWidth="1"/>
    <col min="7415" max="7415" width="14.42578125" style="324" customWidth="1"/>
    <col min="7416" max="7416" width="10.5703125" style="324" customWidth="1"/>
    <col min="7417" max="7417" width="8.85546875" style="324" customWidth="1"/>
    <col min="7418" max="7418" width="9.28515625" style="324" customWidth="1"/>
    <col min="7419" max="7419" width="28.85546875" style="324" customWidth="1"/>
    <col min="7420" max="7420" width="12" style="324" customWidth="1"/>
    <col min="7421" max="7421" width="7.85546875" style="324" customWidth="1"/>
    <col min="7422" max="7422" width="13.5703125" style="324" customWidth="1"/>
    <col min="7423" max="7423" width="12.42578125" style="324" customWidth="1"/>
    <col min="7424" max="7424" width="11" style="324" customWidth="1"/>
    <col min="7425" max="7425" width="16.7109375" style="324" customWidth="1"/>
    <col min="7426" max="7668" width="9.140625" style="324"/>
    <col min="7669" max="7669" width="8.85546875" style="324" customWidth="1"/>
    <col min="7670" max="7670" width="9.42578125" style="324" customWidth="1"/>
    <col min="7671" max="7671" width="14.42578125" style="324" customWidth="1"/>
    <col min="7672" max="7672" width="10.5703125" style="324" customWidth="1"/>
    <col min="7673" max="7673" width="8.85546875" style="324" customWidth="1"/>
    <col min="7674" max="7674" width="9.28515625" style="324" customWidth="1"/>
    <col min="7675" max="7675" width="28.85546875" style="324" customWidth="1"/>
    <col min="7676" max="7676" width="12" style="324" customWidth="1"/>
    <col min="7677" max="7677" width="7.85546875" style="324" customWidth="1"/>
    <col min="7678" max="7678" width="13.5703125" style="324" customWidth="1"/>
    <col min="7679" max="7679" width="12.42578125" style="324" customWidth="1"/>
    <col min="7680" max="7680" width="11" style="324" customWidth="1"/>
    <col min="7681" max="7681" width="16.7109375" style="324" customWidth="1"/>
    <col min="7682" max="7924" width="9.140625" style="324"/>
    <col min="7925" max="7925" width="8.85546875" style="324" customWidth="1"/>
    <col min="7926" max="7926" width="9.42578125" style="324" customWidth="1"/>
    <col min="7927" max="7927" width="14.42578125" style="324" customWidth="1"/>
    <col min="7928" max="7928" width="10.5703125" style="324" customWidth="1"/>
    <col min="7929" max="7929" width="8.85546875" style="324" customWidth="1"/>
    <col min="7930" max="7930" width="9.28515625" style="324" customWidth="1"/>
    <col min="7931" max="7931" width="28.85546875" style="324" customWidth="1"/>
    <col min="7932" max="7932" width="12" style="324" customWidth="1"/>
    <col min="7933" max="7933" width="7.85546875" style="324" customWidth="1"/>
    <col min="7934" max="7934" width="13.5703125" style="324" customWidth="1"/>
    <col min="7935" max="7935" width="12.42578125" style="324" customWidth="1"/>
    <col min="7936" max="7936" width="11" style="324" customWidth="1"/>
    <col min="7937" max="7937" width="16.7109375" style="324" customWidth="1"/>
    <col min="7938" max="8180" width="9.140625" style="324"/>
    <col min="8181" max="8181" width="8.85546875" style="324" customWidth="1"/>
    <col min="8182" max="8182" width="9.42578125" style="324" customWidth="1"/>
    <col min="8183" max="8183" width="14.42578125" style="324" customWidth="1"/>
    <col min="8184" max="8184" width="10.5703125" style="324" customWidth="1"/>
    <col min="8185" max="8185" width="8.85546875" style="324" customWidth="1"/>
    <col min="8186" max="8186" width="9.28515625" style="324" customWidth="1"/>
    <col min="8187" max="8187" width="28.85546875" style="324" customWidth="1"/>
    <col min="8188" max="8188" width="12" style="324" customWidth="1"/>
    <col min="8189" max="8189" width="7.85546875" style="324" customWidth="1"/>
    <col min="8190" max="8190" width="13.5703125" style="324" customWidth="1"/>
    <col min="8191" max="8191" width="12.42578125" style="324" customWidth="1"/>
    <col min="8192" max="8192" width="11" style="324" customWidth="1"/>
    <col min="8193" max="8193" width="16.7109375" style="324" customWidth="1"/>
    <col min="8194" max="8436" width="9.140625" style="324"/>
    <col min="8437" max="8437" width="8.85546875" style="324" customWidth="1"/>
    <col min="8438" max="8438" width="9.42578125" style="324" customWidth="1"/>
    <col min="8439" max="8439" width="14.42578125" style="324" customWidth="1"/>
    <col min="8440" max="8440" width="10.5703125" style="324" customWidth="1"/>
    <col min="8441" max="8441" width="8.85546875" style="324" customWidth="1"/>
    <col min="8442" max="8442" width="9.28515625" style="324" customWidth="1"/>
    <col min="8443" max="8443" width="28.85546875" style="324" customWidth="1"/>
    <col min="8444" max="8444" width="12" style="324" customWidth="1"/>
    <col min="8445" max="8445" width="7.85546875" style="324" customWidth="1"/>
    <col min="8446" max="8446" width="13.5703125" style="324" customWidth="1"/>
    <col min="8447" max="8447" width="12.42578125" style="324" customWidth="1"/>
    <col min="8448" max="8448" width="11" style="324" customWidth="1"/>
    <col min="8449" max="8449" width="16.7109375" style="324" customWidth="1"/>
    <col min="8450" max="8692" width="9.140625" style="324"/>
    <col min="8693" max="8693" width="8.85546875" style="324" customWidth="1"/>
    <col min="8694" max="8694" width="9.42578125" style="324" customWidth="1"/>
    <col min="8695" max="8695" width="14.42578125" style="324" customWidth="1"/>
    <col min="8696" max="8696" width="10.5703125" style="324" customWidth="1"/>
    <col min="8697" max="8697" width="8.85546875" style="324" customWidth="1"/>
    <col min="8698" max="8698" width="9.28515625" style="324" customWidth="1"/>
    <col min="8699" max="8699" width="28.85546875" style="324" customWidth="1"/>
    <col min="8700" max="8700" width="12" style="324" customWidth="1"/>
    <col min="8701" max="8701" width="7.85546875" style="324" customWidth="1"/>
    <col min="8702" max="8702" width="13.5703125" style="324" customWidth="1"/>
    <col min="8703" max="8703" width="12.42578125" style="324" customWidth="1"/>
    <col min="8704" max="8704" width="11" style="324" customWidth="1"/>
    <col min="8705" max="8705" width="16.7109375" style="324" customWidth="1"/>
    <col min="8706" max="8948" width="9.140625" style="324"/>
    <col min="8949" max="8949" width="8.85546875" style="324" customWidth="1"/>
    <col min="8950" max="8950" width="9.42578125" style="324" customWidth="1"/>
    <col min="8951" max="8951" width="14.42578125" style="324" customWidth="1"/>
    <col min="8952" max="8952" width="10.5703125" style="324" customWidth="1"/>
    <col min="8953" max="8953" width="8.85546875" style="324" customWidth="1"/>
    <col min="8954" max="8954" width="9.28515625" style="324" customWidth="1"/>
    <col min="8955" max="8955" width="28.85546875" style="324" customWidth="1"/>
    <col min="8956" max="8956" width="12" style="324" customWidth="1"/>
    <col min="8957" max="8957" width="7.85546875" style="324" customWidth="1"/>
    <col min="8958" max="8958" width="13.5703125" style="324" customWidth="1"/>
    <col min="8959" max="8959" width="12.42578125" style="324" customWidth="1"/>
    <col min="8960" max="8960" width="11" style="324" customWidth="1"/>
    <col min="8961" max="8961" width="16.7109375" style="324" customWidth="1"/>
    <col min="8962" max="9204" width="9.140625" style="324"/>
    <col min="9205" max="9205" width="8.85546875" style="324" customWidth="1"/>
    <col min="9206" max="9206" width="9.42578125" style="324" customWidth="1"/>
    <col min="9207" max="9207" width="14.42578125" style="324" customWidth="1"/>
    <col min="9208" max="9208" width="10.5703125" style="324" customWidth="1"/>
    <col min="9209" max="9209" width="8.85546875" style="324" customWidth="1"/>
    <col min="9210" max="9210" width="9.28515625" style="324" customWidth="1"/>
    <col min="9211" max="9211" width="28.85546875" style="324" customWidth="1"/>
    <col min="9212" max="9212" width="12" style="324" customWidth="1"/>
    <col min="9213" max="9213" width="7.85546875" style="324" customWidth="1"/>
    <col min="9214" max="9214" width="13.5703125" style="324" customWidth="1"/>
    <col min="9215" max="9215" width="12.42578125" style="324" customWidth="1"/>
    <col min="9216" max="9216" width="11" style="324" customWidth="1"/>
    <col min="9217" max="9217" width="16.7109375" style="324" customWidth="1"/>
    <col min="9218" max="9460" width="9.140625" style="324"/>
    <col min="9461" max="9461" width="8.85546875" style="324" customWidth="1"/>
    <col min="9462" max="9462" width="9.42578125" style="324" customWidth="1"/>
    <col min="9463" max="9463" width="14.42578125" style="324" customWidth="1"/>
    <col min="9464" max="9464" width="10.5703125" style="324" customWidth="1"/>
    <col min="9465" max="9465" width="8.85546875" style="324" customWidth="1"/>
    <col min="9466" max="9466" width="9.28515625" style="324" customWidth="1"/>
    <col min="9467" max="9467" width="28.85546875" style="324" customWidth="1"/>
    <col min="9468" max="9468" width="12" style="324" customWidth="1"/>
    <col min="9469" max="9469" width="7.85546875" style="324" customWidth="1"/>
    <col min="9470" max="9470" width="13.5703125" style="324" customWidth="1"/>
    <col min="9471" max="9471" width="12.42578125" style="324" customWidth="1"/>
    <col min="9472" max="9472" width="11" style="324" customWidth="1"/>
    <col min="9473" max="9473" width="16.7109375" style="324" customWidth="1"/>
    <col min="9474" max="9716" width="9.140625" style="324"/>
    <col min="9717" max="9717" width="8.85546875" style="324" customWidth="1"/>
    <col min="9718" max="9718" width="9.42578125" style="324" customWidth="1"/>
    <col min="9719" max="9719" width="14.42578125" style="324" customWidth="1"/>
    <col min="9720" max="9720" width="10.5703125" style="324" customWidth="1"/>
    <col min="9721" max="9721" width="8.85546875" style="324" customWidth="1"/>
    <col min="9722" max="9722" width="9.28515625" style="324" customWidth="1"/>
    <col min="9723" max="9723" width="28.85546875" style="324" customWidth="1"/>
    <col min="9724" max="9724" width="12" style="324" customWidth="1"/>
    <col min="9725" max="9725" width="7.85546875" style="324" customWidth="1"/>
    <col min="9726" max="9726" width="13.5703125" style="324" customWidth="1"/>
    <col min="9727" max="9727" width="12.42578125" style="324" customWidth="1"/>
    <col min="9728" max="9728" width="11" style="324" customWidth="1"/>
    <col min="9729" max="9729" width="16.7109375" style="324" customWidth="1"/>
    <col min="9730" max="9972" width="9.140625" style="324"/>
    <col min="9973" max="9973" width="8.85546875" style="324" customWidth="1"/>
    <col min="9974" max="9974" width="9.42578125" style="324" customWidth="1"/>
    <col min="9975" max="9975" width="14.42578125" style="324" customWidth="1"/>
    <col min="9976" max="9976" width="10.5703125" style="324" customWidth="1"/>
    <col min="9977" max="9977" width="8.85546875" style="324" customWidth="1"/>
    <col min="9978" max="9978" width="9.28515625" style="324" customWidth="1"/>
    <col min="9979" max="9979" width="28.85546875" style="324" customWidth="1"/>
    <col min="9980" max="9980" width="12" style="324" customWidth="1"/>
    <col min="9981" max="9981" width="7.85546875" style="324" customWidth="1"/>
    <col min="9982" max="9982" width="13.5703125" style="324" customWidth="1"/>
    <col min="9983" max="9983" width="12.42578125" style="324" customWidth="1"/>
    <col min="9984" max="9984" width="11" style="324" customWidth="1"/>
    <col min="9985" max="9985" width="16.7109375" style="324" customWidth="1"/>
    <col min="9986" max="10228" width="9.140625" style="324"/>
    <col min="10229" max="10229" width="8.85546875" style="324" customWidth="1"/>
    <col min="10230" max="10230" width="9.42578125" style="324" customWidth="1"/>
    <col min="10231" max="10231" width="14.42578125" style="324" customWidth="1"/>
    <col min="10232" max="10232" width="10.5703125" style="324" customWidth="1"/>
    <col min="10233" max="10233" width="8.85546875" style="324" customWidth="1"/>
    <col min="10234" max="10234" width="9.28515625" style="324" customWidth="1"/>
    <col min="10235" max="10235" width="28.85546875" style="324" customWidth="1"/>
    <col min="10236" max="10236" width="12" style="324" customWidth="1"/>
    <col min="10237" max="10237" width="7.85546875" style="324" customWidth="1"/>
    <col min="10238" max="10238" width="13.5703125" style="324" customWidth="1"/>
    <col min="10239" max="10239" width="12.42578125" style="324" customWidth="1"/>
    <col min="10240" max="10240" width="11" style="324" customWidth="1"/>
    <col min="10241" max="10241" width="16.7109375" style="324" customWidth="1"/>
    <col min="10242" max="10484" width="9.140625" style="324"/>
    <col min="10485" max="10485" width="8.85546875" style="324" customWidth="1"/>
    <col min="10486" max="10486" width="9.42578125" style="324" customWidth="1"/>
    <col min="10487" max="10487" width="14.42578125" style="324" customWidth="1"/>
    <col min="10488" max="10488" width="10.5703125" style="324" customWidth="1"/>
    <col min="10489" max="10489" width="8.85546875" style="324" customWidth="1"/>
    <col min="10490" max="10490" width="9.28515625" style="324" customWidth="1"/>
    <col min="10491" max="10491" width="28.85546875" style="324" customWidth="1"/>
    <col min="10492" max="10492" width="12" style="324" customWidth="1"/>
    <col min="10493" max="10493" width="7.85546875" style="324" customWidth="1"/>
    <col min="10494" max="10494" width="13.5703125" style="324" customWidth="1"/>
    <col min="10495" max="10495" width="12.42578125" style="324" customWidth="1"/>
    <col min="10496" max="10496" width="11" style="324" customWidth="1"/>
    <col min="10497" max="10497" width="16.7109375" style="324" customWidth="1"/>
    <col min="10498" max="10740" width="9.140625" style="324"/>
    <col min="10741" max="10741" width="8.85546875" style="324" customWidth="1"/>
    <col min="10742" max="10742" width="9.42578125" style="324" customWidth="1"/>
    <col min="10743" max="10743" width="14.42578125" style="324" customWidth="1"/>
    <col min="10744" max="10744" width="10.5703125" style="324" customWidth="1"/>
    <col min="10745" max="10745" width="8.85546875" style="324" customWidth="1"/>
    <col min="10746" max="10746" width="9.28515625" style="324" customWidth="1"/>
    <col min="10747" max="10747" width="28.85546875" style="324" customWidth="1"/>
    <col min="10748" max="10748" width="12" style="324" customWidth="1"/>
    <col min="10749" max="10749" width="7.85546875" style="324" customWidth="1"/>
    <col min="10750" max="10750" width="13.5703125" style="324" customWidth="1"/>
    <col min="10751" max="10751" width="12.42578125" style="324" customWidth="1"/>
    <col min="10752" max="10752" width="11" style="324" customWidth="1"/>
    <col min="10753" max="10753" width="16.7109375" style="324" customWidth="1"/>
    <col min="10754" max="10996" width="9.140625" style="324"/>
    <col min="10997" max="10997" width="8.85546875" style="324" customWidth="1"/>
    <col min="10998" max="10998" width="9.42578125" style="324" customWidth="1"/>
    <col min="10999" max="10999" width="14.42578125" style="324" customWidth="1"/>
    <col min="11000" max="11000" width="10.5703125" style="324" customWidth="1"/>
    <col min="11001" max="11001" width="8.85546875" style="324" customWidth="1"/>
    <col min="11002" max="11002" width="9.28515625" style="324" customWidth="1"/>
    <col min="11003" max="11003" width="28.85546875" style="324" customWidth="1"/>
    <col min="11004" max="11004" width="12" style="324" customWidth="1"/>
    <col min="11005" max="11005" width="7.85546875" style="324" customWidth="1"/>
    <col min="11006" max="11006" width="13.5703125" style="324" customWidth="1"/>
    <col min="11007" max="11007" width="12.42578125" style="324" customWidth="1"/>
    <col min="11008" max="11008" width="11" style="324" customWidth="1"/>
    <col min="11009" max="11009" width="16.7109375" style="324" customWidth="1"/>
    <col min="11010" max="11252" width="9.140625" style="324"/>
    <col min="11253" max="11253" width="8.85546875" style="324" customWidth="1"/>
    <col min="11254" max="11254" width="9.42578125" style="324" customWidth="1"/>
    <col min="11255" max="11255" width="14.42578125" style="324" customWidth="1"/>
    <col min="11256" max="11256" width="10.5703125" style="324" customWidth="1"/>
    <col min="11257" max="11257" width="8.85546875" style="324" customWidth="1"/>
    <col min="11258" max="11258" width="9.28515625" style="324" customWidth="1"/>
    <col min="11259" max="11259" width="28.85546875" style="324" customWidth="1"/>
    <col min="11260" max="11260" width="12" style="324" customWidth="1"/>
    <col min="11261" max="11261" width="7.85546875" style="324" customWidth="1"/>
    <col min="11262" max="11262" width="13.5703125" style="324" customWidth="1"/>
    <col min="11263" max="11263" width="12.42578125" style="324" customWidth="1"/>
    <col min="11264" max="11264" width="11" style="324" customWidth="1"/>
    <col min="11265" max="11265" width="16.7109375" style="324" customWidth="1"/>
    <col min="11266" max="11508" width="9.140625" style="324"/>
    <col min="11509" max="11509" width="8.85546875" style="324" customWidth="1"/>
    <col min="11510" max="11510" width="9.42578125" style="324" customWidth="1"/>
    <col min="11511" max="11511" width="14.42578125" style="324" customWidth="1"/>
    <col min="11512" max="11512" width="10.5703125" style="324" customWidth="1"/>
    <col min="11513" max="11513" width="8.85546875" style="324" customWidth="1"/>
    <col min="11514" max="11514" width="9.28515625" style="324" customWidth="1"/>
    <col min="11515" max="11515" width="28.85546875" style="324" customWidth="1"/>
    <col min="11516" max="11516" width="12" style="324" customWidth="1"/>
    <col min="11517" max="11517" width="7.85546875" style="324" customWidth="1"/>
    <col min="11518" max="11518" width="13.5703125" style="324" customWidth="1"/>
    <col min="11519" max="11519" width="12.42578125" style="324" customWidth="1"/>
    <col min="11520" max="11520" width="11" style="324" customWidth="1"/>
    <col min="11521" max="11521" width="16.7109375" style="324" customWidth="1"/>
    <col min="11522" max="11764" width="9.140625" style="324"/>
    <col min="11765" max="11765" width="8.85546875" style="324" customWidth="1"/>
    <col min="11766" max="11766" width="9.42578125" style="324" customWidth="1"/>
    <col min="11767" max="11767" width="14.42578125" style="324" customWidth="1"/>
    <col min="11768" max="11768" width="10.5703125" style="324" customWidth="1"/>
    <col min="11769" max="11769" width="8.85546875" style="324" customWidth="1"/>
    <col min="11770" max="11770" width="9.28515625" style="324" customWidth="1"/>
    <col min="11771" max="11771" width="28.85546875" style="324" customWidth="1"/>
    <col min="11772" max="11772" width="12" style="324" customWidth="1"/>
    <col min="11773" max="11773" width="7.85546875" style="324" customWidth="1"/>
    <col min="11774" max="11774" width="13.5703125" style="324" customWidth="1"/>
    <col min="11775" max="11775" width="12.42578125" style="324" customWidth="1"/>
    <col min="11776" max="11776" width="11" style="324" customWidth="1"/>
    <col min="11777" max="11777" width="16.7109375" style="324" customWidth="1"/>
    <col min="11778" max="12020" width="9.140625" style="324"/>
    <col min="12021" max="12021" width="8.85546875" style="324" customWidth="1"/>
    <col min="12022" max="12022" width="9.42578125" style="324" customWidth="1"/>
    <col min="12023" max="12023" width="14.42578125" style="324" customWidth="1"/>
    <col min="12024" max="12024" width="10.5703125" style="324" customWidth="1"/>
    <col min="12025" max="12025" width="8.85546875" style="324" customWidth="1"/>
    <col min="12026" max="12026" width="9.28515625" style="324" customWidth="1"/>
    <col min="12027" max="12027" width="28.85546875" style="324" customWidth="1"/>
    <col min="12028" max="12028" width="12" style="324" customWidth="1"/>
    <col min="12029" max="12029" width="7.85546875" style="324" customWidth="1"/>
    <col min="12030" max="12030" width="13.5703125" style="324" customWidth="1"/>
    <col min="12031" max="12031" width="12.42578125" style="324" customWidth="1"/>
    <col min="12032" max="12032" width="11" style="324" customWidth="1"/>
    <col min="12033" max="12033" width="16.7109375" style="324" customWidth="1"/>
    <col min="12034" max="12276" width="9.140625" style="324"/>
    <col min="12277" max="12277" width="8.85546875" style="324" customWidth="1"/>
    <col min="12278" max="12278" width="9.42578125" style="324" customWidth="1"/>
    <col min="12279" max="12279" width="14.42578125" style="324" customWidth="1"/>
    <col min="12280" max="12280" width="10.5703125" style="324" customWidth="1"/>
    <col min="12281" max="12281" width="8.85546875" style="324" customWidth="1"/>
    <col min="12282" max="12282" width="9.28515625" style="324" customWidth="1"/>
    <col min="12283" max="12283" width="28.85546875" style="324" customWidth="1"/>
    <col min="12284" max="12284" width="12" style="324" customWidth="1"/>
    <col min="12285" max="12285" width="7.85546875" style="324" customWidth="1"/>
    <col min="12286" max="12286" width="13.5703125" style="324" customWidth="1"/>
    <col min="12287" max="12287" width="12.42578125" style="324" customWidth="1"/>
    <col min="12288" max="12288" width="11" style="324" customWidth="1"/>
    <col min="12289" max="12289" width="16.7109375" style="324" customWidth="1"/>
    <col min="12290" max="12532" width="9.140625" style="324"/>
    <col min="12533" max="12533" width="8.85546875" style="324" customWidth="1"/>
    <col min="12534" max="12534" width="9.42578125" style="324" customWidth="1"/>
    <col min="12535" max="12535" width="14.42578125" style="324" customWidth="1"/>
    <col min="12536" max="12536" width="10.5703125" style="324" customWidth="1"/>
    <col min="12537" max="12537" width="8.85546875" style="324" customWidth="1"/>
    <col min="12538" max="12538" width="9.28515625" style="324" customWidth="1"/>
    <col min="12539" max="12539" width="28.85546875" style="324" customWidth="1"/>
    <col min="12540" max="12540" width="12" style="324" customWidth="1"/>
    <col min="12541" max="12541" width="7.85546875" style="324" customWidth="1"/>
    <col min="12542" max="12542" width="13.5703125" style="324" customWidth="1"/>
    <col min="12543" max="12543" width="12.42578125" style="324" customWidth="1"/>
    <col min="12544" max="12544" width="11" style="324" customWidth="1"/>
    <col min="12545" max="12545" width="16.7109375" style="324" customWidth="1"/>
    <col min="12546" max="12788" width="9.140625" style="324"/>
    <col min="12789" max="12789" width="8.85546875" style="324" customWidth="1"/>
    <col min="12790" max="12790" width="9.42578125" style="324" customWidth="1"/>
    <col min="12791" max="12791" width="14.42578125" style="324" customWidth="1"/>
    <col min="12792" max="12792" width="10.5703125" style="324" customWidth="1"/>
    <col min="12793" max="12793" width="8.85546875" style="324" customWidth="1"/>
    <col min="12794" max="12794" width="9.28515625" style="324" customWidth="1"/>
    <col min="12795" max="12795" width="28.85546875" style="324" customWidth="1"/>
    <col min="12796" max="12796" width="12" style="324" customWidth="1"/>
    <col min="12797" max="12797" width="7.85546875" style="324" customWidth="1"/>
    <col min="12798" max="12798" width="13.5703125" style="324" customWidth="1"/>
    <col min="12799" max="12799" width="12.42578125" style="324" customWidth="1"/>
    <col min="12800" max="12800" width="11" style="324" customWidth="1"/>
    <col min="12801" max="12801" width="16.7109375" style="324" customWidth="1"/>
    <col min="12802" max="13044" width="9.140625" style="324"/>
    <col min="13045" max="13045" width="8.85546875" style="324" customWidth="1"/>
    <col min="13046" max="13046" width="9.42578125" style="324" customWidth="1"/>
    <col min="13047" max="13047" width="14.42578125" style="324" customWidth="1"/>
    <col min="13048" max="13048" width="10.5703125" style="324" customWidth="1"/>
    <col min="13049" max="13049" width="8.85546875" style="324" customWidth="1"/>
    <col min="13050" max="13050" width="9.28515625" style="324" customWidth="1"/>
    <col min="13051" max="13051" width="28.85546875" style="324" customWidth="1"/>
    <col min="13052" max="13052" width="12" style="324" customWidth="1"/>
    <col min="13053" max="13053" width="7.85546875" style="324" customWidth="1"/>
    <col min="13054" max="13054" width="13.5703125" style="324" customWidth="1"/>
    <col min="13055" max="13055" width="12.42578125" style="324" customWidth="1"/>
    <col min="13056" max="13056" width="11" style="324" customWidth="1"/>
    <col min="13057" max="13057" width="16.7109375" style="324" customWidth="1"/>
    <col min="13058" max="13300" width="9.140625" style="324"/>
    <col min="13301" max="13301" width="8.85546875" style="324" customWidth="1"/>
    <col min="13302" max="13302" width="9.42578125" style="324" customWidth="1"/>
    <col min="13303" max="13303" width="14.42578125" style="324" customWidth="1"/>
    <col min="13304" max="13304" width="10.5703125" style="324" customWidth="1"/>
    <col min="13305" max="13305" width="8.85546875" style="324" customWidth="1"/>
    <col min="13306" max="13306" width="9.28515625" style="324" customWidth="1"/>
    <col min="13307" max="13307" width="28.85546875" style="324" customWidth="1"/>
    <col min="13308" max="13308" width="12" style="324" customWidth="1"/>
    <col min="13309" max="13309" width="7.85546875" style="324" customWidth="1"/>
    <col min="13310" max="13310" width="13.5703125" style="324" customWidth="1"/>
    <col min="13311" max="13311" width="12.42578125" style="324" customWidth="1"/>
    <col min="13312" max="13312" width="11" style="324" customWidth="1"/>
    <col min="13313" max="13313" width="16.7109375" style="324" customWidth="1"/>
    <col min="13314" max="13556" width="9.140625" style="324"/>
    <col min="13557" max="13557" width="8.85546875" style="324" customWidth="1"/>
    <col min="13558" max="13558" width="9.42578125" style="324" customWidth="1"/>
    <col min="13559" max="13559" width="14.42578125" style="324" customWidth="1"/>
    <col min="13560" max="13560" width="10.5703125" style="324" customWidth="1"/>
    <col min="13561" max="13561" width="8.85546875" style="324" customWidth="1"/>
    <col min="13562" max="13562" width="9.28515625" style="324" customWidth="1"/>
    <col min="13563" max="13563" width="28.85546875" style="324" customWidth="1"/>
    <col min="13564" max="13564" width="12" style="324" customWidth="1"/>
    <col min="13565" max="13565" width="7.85546875" style="324" customWidth="1"/>
    <col min="13566" max="13566" width="13.5703125" style="324" customWidth="1"/>
    <col min="13567" max="13567" width="12.42578125" style="324" customWidth="1"/>
    <col min="13568" max="13568" width="11" style="324" customWidth="1"/>
    <col min="13569" max="13569" width="16.7109375" style="324" customWidth="1"/>
    <col min="13570" max="13812" width="9.140625" style="324"/>
    <col min="13813" max="13813" width="8.85546875" style="324" customWidth="1"/>
    <col min="13814" max="13814" width="9.42578125" style="324" customWidth="1"/>
    <col min="13815" max="13815" width="14.42578125" style="324" customWidth="1"/>
    <col min="13816" max="13816" width="10.5703125" style="324" customWidth="1"/>
    <col min="13817" max="13817" width="8.85546875" style="324" customWidth="1"/>
    <col min="13818" max="13818" width="9.28515625" style="324" customWidth="1"/>
    <col min="13819" max="13819" width="28.85546875" style="324" customWidth="1"/>
    <col min="13820" max="13820" width="12" style="324" customWidth="1"/>
    <col min="13821" max="13821" width="7.85546875" style="324" customWidth="1"/>
    <col min="13822" max="13822" width="13.5703125" style="324" customWidth="1"/>
    <col min="13823" max="13823" width="12.42578125" style="324" customWidth="1"/>
    <col min="13824" max="13824" width="11" style="324" customWidth="1"/>
    <col min="13825" max="13825" width="16.7109375" style="324" customWidth="1"/>
    <col min="13826" max="14068" width="9.140625" style="324"/>
    <col min="14069" max="14069" width="8.85546875" style="324" customWidth="1"/>
    <col min="14070" max="14070" width="9.42578125" style="324" customWidth="1"/>
    <col min="14071" max="14071" width="14.42578125" style="324" customWidth="1"/>
    <col min="14072" max="14072" width="10.5703125" style="324" customWidth="1"/>
    <col min="14073" max="14073" width="8.85546875" style="324" customWidth="1"/>
    <col min="14074" max="14074" width="9.28515625" style="324" customWidth="1"/>
    <col min="14075" max="14075" width="28.85546875" style="324" customWidth="1"/>
    <col min="14076" max="14076" width="12" style="324" customWidth="1"/>
    <col min="14077" max="14077" width="7.85546875" style="324" customWidth="1"/>
    <col min="14078" max="14078" width="13.5703125" style="324" customWidth="1"/>
    <col min="14079" max="14079" width="12.42578125" style="324" customWidth="1"/>
    <col min="14080" max="14080" width="11" style="324" customWidth="1"/>
    <col min="14081" max="14081" width="16.7109375" style="324" customWidth="1"/>
    <col min="14082" max="14324" width="9.140625" style="324"/>
    <col min="14325" max="14325" width="8.85546875" style="324" customWidth="1"/>
    <col min="14326" max="14326" width="9.42578125" style="324" customWidth="1"/>
    <col min="14327" max="14327" width="14.42578125" style="324" customWidth="1"/>
    <col min="14328" max="14328" width="10.5703125" style="324" customWidth="1"/>
    <col min="14329" max="14329" width="8.85546875" style="324" customWidth="1"/>
    <col min="14330" max="14330" width="9.28515625" style="324" customWidth="1"/>
    <col min="14331" max="14331" width="28.85546875" style="324" customWidth="1"/>
    <col min="14332" max="14332" width="12" style="324" customWidth="1"/>
    <col min="14333" max="14333" width="7.85546875" style="324" customWidth="1"/>
    <col min="14334" max="14334" width="13.5703125" style="324" customWidth="1"/>
    <col min="14335" max="14335" width="12.42578125" style="324" customWidth="1"/>
    <col min="14336" max="14336" width="11" style="324" customWidth="1"/>
    <col min="14337" max="14337" width="16.7109375" style="324" customWidth="1"/>
    <col min="14338" max="14580" width="9.140625" style="324"/>
    <col min="14581" max="14581" width="8.85546875" style="324" customWidth="1"/>
    <col min="14582" max="14582" width="9.42578125" style="324" customWidth="1"/>
    <col min="14583" max="14583" width="14.42578125" style="324" customWidth="1"/>
    <col min="14584" max="14584" width="10.5703125" style="324" customWidth="1"/>
    <col min="14585" max="14585" width="8.85546875" style="324" customWidth="1"/>
    <col min="14586" max="14586" width="9.28515625" style="324" customWidth="1"/>
    <col min="14587" max="14587" width="28.85546875" style="324" customWidth="1"/>
    <col min="14588" max="14588" width="12" style="324" customWidth="1"/>
    <col min="14589" max="14589" width="7.85546875" style="324" customWidth="1"/>
    <col min="14590" max="14590" width="13.5703125" style="324" customWidth="1"/>
    <col min="14591" max="14591" width="12.42578125" style="324" customWidth="1"/>
    <col min="14592" max="14592" width="11" style="324" customWidth="1"/>
    <col min="14593" max="14593" width="16.7109375" style="324" customWidth="1"/>
    <col min="14594" max="14836" width="9.140625" style="324"/>
    <col min="14837" max="14837" width="8.85546875" style="324" customWidth="1"/>
    <col min="14838" max="14838" width="9.42578125" style="324" customWidth="1"/>
    <col min="14839" max="14839" width="14.42578125" style="324" customWidth="1"/>
    <col min="14840" max="14840" width="10.5703125" style="324" customWidth="1"/>
    <col min="14841" max="14841" width="8.85546875" style="324" customWidth="1"/>
    <col min="14842" max="14842" width="9.28515625" style="324" customWidth="1"/>
    <col min="14843" max="14843" width="28.85546875" style="324" customWidth="1"/>
    <col min="14844" max="14844" width="12" style="324" customWidth="1"/>
    <col min="14845" max="14845" width="7.85546875" style="324" customWidth="1"/>
    <col min="14846" max="14846" width="13.5703125" style="324" customWidth="1"/>
    <col min="14847" max="14847" width="12.42578125" style="324" customWidth="1"/>
    <col min="14848" max="14848" width="11" style="324" customWidth="1"/>
    <col min="14849" max="14849" width="16.7109375" style="324" customWidth="1"/>
    <col min="14850" max="15092" width="9.140625" style="324"/>
    <col min="15093" max="15093" width="8.85546875" style="324" customWidth="1"/>
    <col min="15094" max="15094" width="9.42578125" style="324" customWidth="1"/>
    <col min="15095" max="15095" width="14.42578125" style="324" customWidth="1"/>
    <col min="15096" max="15096" width="10.5703125" style="324" customWidth="1"/>
    <col min="15097" max="15097" width="8.85546875" style="324" customWidth="1"/>
    <col min="15098" max="15098" width="9.28515625" style="324" customWidth="1"/>
    <col min="15099" max="15099" width="28.85546875" style="324" customWidth="1"/>
    <col min="15100" max="15100" width="12" style="324" customWidth="1"/>
    <col min="15101" max="15101" width="7.85546875" style="324" customWidth="1"/>
    <col min="15102" max="15102" width="13.5703125" style="324" customWidth="1"/>
    <col min="15103" max="15103" width="12.42578125" style="324" customWidth="1"/>
    <col min="15104" max="15104" width="11" style="324" customWidth="1"/>
    <col min="15105" max="15105" width="16.7109375" style="324" customWidth="1"/>
    <col min="15106" max="15348" width="9.140625" style="324"/>
    <col min="15349" max="15349" width="8.85546875" style="324" customWidth="1"/>
    <col min="15350" max="15350" width="9.42578125" style="324" customWidth="1"/>
    <col min="15351" max="15351" width="14.42578125" style="324" customWidth="1"/>
    <col min="15352" max="15352" width="10.5703125" style="324" customWidth="1"/>
    <col min="15353" max="15353" width="8.85546875" style="324" customWidth="1"/>
    <col min="15354" max="15354" width="9.28515625" style="324" customWidth="1"/>
    <col min="15355" max="15355" width="28.85546875" style="324" customWidth="1"/>
    <col min="15356" max="15356" width="12" style="324" customWidth="1"/>
    <col min="15357" max="15357" width="7.85546875" style="324" customWidth="1"/>
    <col min="15358" max="15358" width="13.5703125" style="324" customWidth="1"/>
    <col min="15359" max="15359" width="12.42578125" style="324" customWidth="1"/>
    <col min="15360" max="15360" width="11" style="324" customWidth="1"/>
    <col min="15361" max="15361" width="16.7109375" style="324" customWidth="1"/>
    <col min="15362" max="15604" width="9.140625" style="324"/>
    <col min="15605" max="15605" width="8.85546875" style="324" customWidth="1"/>
    <col min="15606" max="15606" width="9.42578125" style="324" customWidth="1"/>
    <col min="15607" max="15607" width="14.42578125" style="324" customWidth="1"/>
    <col min="15608" max="15608" width="10.5703125" style="324" customWidth="1"/>
    <col min="15609" max="15609" width="8.85546875" style="324" customWidth="1"/>
    <col min="15610" max="15610" width="9.28515625" style="324" customWidth="1"/>
    <col min="15611" max="15611" width="28.85546875" style="324" customWidth="1"/>
    <col min="15612" max="15612" width="12" style="324" customWidth="1"/>
    <col min="15613" max="15613" width="7.85546875" style="324" customWidth="1"/>
    <col min="15614" max="15614" width="13.5703125" style="324" customWidth="1"/>
    <col min="15615" max="15615" width="12.42578125" style="324" customWidth="1"/>
    <col min="15616" max="15616" width="11" style="324" customWidth="1"/>
    <col min="15617" max="15617" width="16.7109375" style="324" customWidth="1"/>
    <col min="15618" max="15860" width="9.140625" style="324"/>
    <col min="15861" max="15861" width="8.85546875" style="324" customWidth="1"/>
    <col min="15862" max="15862" width="9.42578125" style="324" customWidth="1"/>
    <col min="15863" max="15863" width="14.42578125" style="324" customWidth="1"/>
    <col min="15864" max="15864" width="10.5703125" style="324" customWidth="1"/>
    <col min="15865" max="15865" width="8.85546875" style="324" customWidth="1"/>
    <col min="15866" max="15866" width="9.28515625" style="324" customWidth="1"/>
    <col min="15867" max="15867" width="28.85546875" style="324" customWidth="1"/>
    <col min="15868" max="15868" width="12" style="324" customWidth="1"/>
    <col min="15869" max="15869" width="7.85546875" style="324" customWidth="1"/>
    <col min="15870" max="15870" width="13.5703125" style="324" customWidth="1"/>
    <col min="15871" max="15871" width="12.42578125" style="324" customWidth="1"/>
    <col min="15872" max="15872" width="11" style="324" customWidth="1"/>
    <col min="15873" max="15873" width="16.7109375" style="324" customWidth="1"/>
    <col min="15874" max="16116" width="9.140625" style="324"/>
    <col min="16117" max="16117" width="8.85546875" style="324" customWidth="1"/>
    <col min="16118" max="16118" width="9.42578125" style="324" customWidth="1"/>
    <col min="16119" max="16119" width="14.42578125" style="324" customWidth="1"/>
    <col min="16120" max="16120" width="10.5703125" style="324" customWidth="1"/>
    <col min="16121" max="16121" width="8.85546875" style="324" customWidth="1"/>
    <col min="16122" max="16122" width="9.28515625" style="324" customWidth="1"/>
    <col min="16123" max="16123" width="28.85546875" style="324" customWidth="1"/>
    <col min="16124" max="16124" width="12" style="324" customWidth="1"/>
    <col min="16125" max="16125" width="7.85546875" style="324" customWidth="1"/>
    <col min="16126" max="16126" width="13.5703125" style="324" customWidth="1"/>
    <col min="16127" max="16127" width="12.42578125" style="324" customWidth="1"/>
    <col min="16128" max="16128" width="11" style="324" customWidth="1"/>
    <col min="16129" max="16129" width="16.7109375" style="324" customWidth="1"/>
    <col min="16130" max="16384" width="9.140625" style="324"/>
  </cols>
  <sheetData>
    <row r="1" spans="2:14" ht="18.75">
      <c r="B1" s="682" t="s">
        <v>292</v>
      </c>
      <c r="C1" s="682"/>
      <c r="D1" s="682"/>
      <c r="E1" s="682"/>
      <c r="F1" s="682"/>
      <c r="G1" s="682"/>
      <c r="H1" s="682"/>
      <c r="I1" s="682"/>
      <c r="J1" s="682"/>
      <c r="K1" s="682"/>
      <c r="L1" s="682"/>
      <c r="M1" s="682"/>
    </row>
    <row r="2" spans="2:14" ht="18.75">
      <c r="B2" s="682" t="s">
        <v>477</v>
      </c>
      <c r="C2" s="682"/>
      <c r="D2" s="682"/>
      <c r="E2" s="682"/>
      <c r="F2" s="682"/>
      <c r="G2" s="682"/>
      <c r="H2" s="682"/>
      <c r="I2" s="682"/>
      <c r="J2" s="682"/>
      <c r="K2" s="682"/>
      <c r="L2" s="682"/>
      <c r="M2" s="682"/>
    </row>
    <row r="3" spans="2:14" ht="18.75">
      <c r="B3" s="682" t="s">
        <v>293</v>
      </c>
      <c r="C3" s="682"/>
      <c r="D3" s="682"/>
      <c r="E3" s="682"/>
      <c r="F3" s="682"/>
      <c r="G3" s="682"/>
      <c r="H3" s="682"/>
      <c r="I3" s="682"/>
      <c r="J3" s="682"/>
      <c r="K3" s="682"/>
      <c r="L3" s="682"/>
      <c r="M3" s="682"/>
    </row>
    <row r="4" spans="2:14" ht="9.75" customHeight="1">
      <c r="B4" s="368"/>
      <c r="C4" s="368"/>
      <c r="D4" s="369"/>
      <c r="E4" s="368"/>
      <c r="F4" s="368"/>
      <c r="G4" s="368"/>
      <c r="H4" s="368"/>
      <c r="I4" s="368"/>
      <c r="J4" s="368"/>
      <c r="K4" s="368"/>
      <c r="L4" s="368"/>
      <c r="M4" s="368"/>
    </row>
    <row r="5" spans="2:14" ht="29.25" customHeight="1">
      <c r="B5" s="370" t="s">
        <v>279</v>
      </c>
      <c r="C5" s="406" t="s">
        <v>280</v>
      </c>
      <c r="D5" s="683" t="s">
        <v>281</v>
      </c>
      <c r="E5" s="684"/>
      <c r="F5" s="372" t="s">
        <v>7</v>
      </c>
      <c r="G5" s="372" t="s">
        <v>282</v>
      </c>
      <c r="H5" s="370" t="s">
        <v>9</v>
      </c>
      <c r="I5" s="407" t="s">
        <v>283</v>
      </c>
      <c r="J5" s="370" t="s">
        <v>284</v>
      </c>
      <c r="K5" s="370" t="s">
        <v>371</v>
      </c>
      <c r="L5" s="370" t="s">
        <v>291</v>
      </c>
      <c r="M5" s="374" t="s">
        <v>285</v>
      </c>
    </row>
    <row r="6" spans="2:14" ht="15.75">
      <c r="B6" s="685">
        <v>1</v>
      </c>
      <c r="C6" s="327">
        <v>1</v>
      </c>
      <c r="D6" s="328" t="s">
        <v>173</v>
      </c>
      <c r="E6" s="329"/>
      <c r="F6" s="330">
        <v>2002</v>
      </c>
      <c r="G6" s="330" t="s">
        <v>5</v>
      </c>
      <c r="H6" s="331" t="s">
        <v>171</v>
      </c>
      <c r="I6" s="332" t="s">
        <v>172</v>
      </c>
      <c r="J6" s="334" t="s">
        <v>290</v>
      </c>
      <c r="K6" s="389"/>
      <c r="L6" s="335" t="s">
        <v>295</v>
      </c>
      <c r="M6" s="326" t="s">
        <v>420</v>
      </c>
      <c r="N6" s="444" t="s">
        <v>449</v>
      </c>
    </row>
    <row r="7" spans="2:14" ht="15.75">
      <c r="B7" s="686"/>
      <c r="C7" s="327">
        <v>2</v>
      </c>
      <c r="D7" s="336" t="s">
        <v>258</v>
      </c>
      <c r="E7" s="329"/>
      <c r="F7" s="330">
        <v>2000</v>
      </c>
      <c r="G7" s="330" t="s">
        <v>5</v>
      </c>
      <c r="H7" s="331" t="s">
        <v>171</v>
      </c>
      <c r="I7" s="332" t="s">
        <v>71</v>
      </c>
      <c r="J7" s="334" t="s">
        <v>289</v>
      </c>
      <c r="K7" s="389"/>
      <c r="L7" s="335" t="s">
        <v>295</v>
      </c>
      <c r="M7" s="326" t="s">
        <v>420</v>
      </c>
      <c r="N7" s="444" t="s">
        <v>449</v>
      </c>
    </row>
    <row r="8" spans="2:14" ht="15.75">
      <c r="B8" s="686"/>
      <c r="C8" s="327">
        <v>3</v>
      </c>
      <c r="D8" s="336" t="s">
        <v>249</v>
      </c>
      <c r="E8" s="329"/>
      <c r="F8" s="330">
        <v>2002</v>
      </c>
      <c r="G8" s="330" t="s">
        <v>5</v>
      </c>
      <c r="H8" s="331" t="s">
        <v>171</v>
      </c>
      <c r="I8" s="332" t="s">
        <v>172</v>
      </c>
      <c r="J8" s="334" t="s">
        <v>289</v>
      </c>
      <c r="K8" s="389"/>
      <c r="L8" s="335" t="s">
        <v>295</v>
      </c>
      <c r="M8" s="326" t="s">
        <v>420</v>
      </c>
      <c r="N8" s="444" t="s">
        <v>449</v>
      </c>
    </row>
    <row r="9" spans="2:14" ht="15.75">
      <c r="B9" s="686"/>
      <c r="C9" s="327">
        <v>4</v>
      </c>
      <c r="D9" s="336" t="s">
        <v>409</v>
      </c>
      <c r="E9" s="329"/>
      <c r="F9" s="330">
        <v>1992</v>
      </c>
      <c r="G9" s="330" t="s">
        <v>4</v>
      </c>
      <c r="H9" s="331" t="s">
        <v>46</v>
      </c>
      <c r="I9" s="336"/>
      <c r="J9" s="334" t="s">
        <v>286</v>
      </c>
      <c r="K9" s="389"/>
      <c r="L9" s="335" t="s">
        <v>295</v>
      </c>
      <c r="M9" s="326" t="s">
        <v>414</v>
      </c>
      <c r="N9" s="444" t="s">
        <v>449</v>
      </c>
    </row>
    <row r="10" spans="2:14" ht="15.75">
      <c r="B10" s="686"/>
      <c r="C10" s="327">
        <v>5</v>
      </c>
      <c r="D10" s="328" t="s">
        <v>237</v>
      </c>
      <c r="E10" s="329"/>
      <c r="F10" s="330">
        <v>1998</v>
      </c>
      <c r="G10" s="330" t="s">
        <v>5</v>
      </c>
      <c r="H10" s="331" t="s">
        <v>184</v>
      </c>
      <c r="I10" s="332"/>
      <c r="J10" s="334" t="s">
        <v>286</v>
      </c>
      <c r="K10" s="389"/>
      <c r="L10" s="335" t="s">
        <v>295</v>
      </c>
      <c r="M10" s="326" t="s">
        <v>366</v>
      </c>
      <c r="N10" s="444" t="s">
        <v>449</v>
      </c>
    </row>
    <row r="11" spans="2:14" ht="15.75">
      <c r="B11" s="687"/>
      <c r="C11" s="327">
        <v>6</v>
      </c>
      <c r="D11" s="328" t="s">
        <v>238</v>
      </c>
      <c r="E11" s="329"/>
      <c r="F11" s="330">
        <v>2000</v>
      </c>
      <c r="G11" s="330" t="s">
        <v>5</v>
      </c>
      <c r="H11" s="331" t="s">
        <v>185</v>
      </c>
      <c r="I11" s="332" t="s">
        <v>86</v>
      </c>
      <c r="J11" s="334" t="s">
        <v>286</v>
      </c>
      <c r="K11" s="389"/>
      <c r="L11" s="335" t="s">
        <v>295</v>
      </c>
      <c r="M11" s="326" t="s">
        <v>415</v>
      </c>
      <c r="N11" s="444" t="s">
        <v>449</v>
      </c>
    </row>
    <row r="12" spans="2:14" ht="15.75">
      <c r="B12" s="679">
        <v>2</v>
      </c>
      <c r="C12" s="339">
        <v>1</v>
      </c>
      <c r="D12" s="340" t="s">
        <v>239</v>
      </c>
      <c r="E12" s="341"/>
      <c r="F12" s="342">
        <v>1997</v>
      </c>
      <c r="G12" s="342" t="s">
        <v>76</v>
      </c>
      <c r="H12" s="343" t="s">
        <v>46</v>
      </c>
      <c r="I12" s="344"/>
      <c r="J12" s="346" t="s">
        <v>286</v>
      </c>
      <c r="K12" s="390"/>
      <c r="L12" s="450" t="s">
        <v>295</v>
      </c>
      <c r="M12" s="348" t="s">
        <v>112</v>
      </c>
      <c r="N12" s="444" t="s">
        <v>449</v>
      </c>
    </row>
    <row r="13" spans="2:14" ht="15.75">
      <c r="B13" s="680"/>
      <c r="C13" s="339">
        <v>2</v>
      </c>
      <c r="D13" s="340" t="s">
        <v>240</v>
      </c>
      <c r="E13" s="341"/>
      <c r="F13" s="342">
        <v>2003</v>
      </c>
      <c r="G13" s="342" t="s">
        <v>5</v>
      </c>
      <c r="H13" s="343" t="s">
        <v>184</v>
      </c>
      <c r="I13" s="344" t="s">
        <v>172</v>
      </c>
      <c r="J13" s="346" t="s">
        <v>286</v>
      </c>
      <c r="K13" s="390"/>
      <c r="L13" s="450" t="s">
        <v>295</v>
      </c>
      <c r="M13" s="348" t="s">
        <v>63</v>
      </c>
      <c r="N13" s="444" t="s">
        <v>449</v>
      </c>
    </row>
    <row r="14" spans="2:14" ht="15.75">
      <c r="B14" s="680"/>
      <c r="C14" s="339">
        <v>3</v>
      </c>
      <c r="D14" s="340" t="s">
        <v>242</v>
      </c>
      <c r="E14" s="341"/>
      <c r="F14" s="342">
        <v>2000</v>
      </c>
      <c r="G14" s="342" t="s">
        <v>4</v>
      </c>
      <c r="H14" s="343" t="s">
        <v>227</v>
      </c>
      <c r="I14" s="344"/>
      <c r="J14" s="346" t="s">
        <v>286</v>
      </c>
      <c r="K14" s="390"/>
      <c r="L14" s="450" t="s">
        <v>295</v>
      </c>
      <c r="M14" s="348" t="s">
        <v>416</v>
      </c>
      <c r="N14" s="444" t="s">
        <v>449</v>
      </c>
    </row>
    <row r="15" spans="2:14" ht="15.75">
      <c r="B15" s="680"/>
      <c r="C15" s="339">
        <v>4</v>
      </c>
      <c r="D15" s="340" t="s">
        <v>243</v>
      </c>
      <c r="E15" s="341"/>
      <c r="F15" s="342">
        <v>1987</v>
      </c>
      <c r="G15" s="342">
        <v>1</v>
      </c>
      <c r="H15" s="343" t="s">
        <v>214</v>
      </c>
      <c r="I15" s="344" t="s">
        <v>215</v>
      </c>
      <c r="J15" s="346" t="s">
        <v>286</v>
      </c>
      <c r="K15" s="390"/>
      <c r="L15" s="450" t="s">
        <v>295</v>
      </c>
      <c r="M15" s="348" t="s">
        <v>417</v>
      </c>
      <c r="N15" s="444" t="s">
        <v>449</v>
      </c>
    </row>
    <row r="16" spans="2:14" ht="15.75">
      <c r="B16" s="680"/>
      <c r="C16" s="339">
        <v>5</v>
      </c>
      <c r="D16" s="340" t="s">
        <v>241</v>
      </c>
      <c r="E16" s="341"/>
      <c r="F16" s="342">
        <v>2002</v>
      </c>
      <c r="G16" s="342">
        <v>1</v>
      </c>
      <c r="H16" s="343" t="s">
        <v>194</v>
      </c>
      <c r="I16" s="344" t="s">
        <v>172</v>
      </c>
      <c r="J16" s="346" t="s">
        <v>286</v>
      </c>
      <c r="K16" s="390"/>
      <c r="L16" s="450" t="s">
        <v>295</v>
      </c>
      <c r="M16" s="348" t="s">
        <v>418</v>
      </c>
      <c r="N16" s="444" t="s">
        <v>449</v>
      </c>
    </row>
    <row r="17" spans="2:14" ht="15.75">
      <c r="B17" s="681"/>
      <c r="C17" s="339">
        <v>6</v>
      </c>
      <c r="D17" s="340" t="s">
        <v>200</v>
      </c>
      <c r="E17" s="341"/>
      <c r="F17" s="342">
        <v>1990</v>
      </c>
      <c r="G17" s="342" t="s">
        <v>5</v>
      </c>
      <c r="H17" s="343" t="s">
        <v>201</v>
      </c>
      <c r="I17" s="344"/>
      <c r="J17" s="346" t="s">
        <v>288</v>
      </c>
      <c r="K17" s="390"/>
      <c r="L17" s="450" t="s">
        <v>295</v>
      </c>
      <c r="M17" s="348" t="s">
        <v>339</v>
      </c>
      <c r="N17" s="444" t="s">
        <v>449</v>
      </c>
    </row>
    <row r="18" spans="2:14" ht="15.75">
      <c r="B18" s="676">
        <v>3</v>
      </c>
      <c r="C18" s="327">
        <v>1</v>
      </c>
      <c r="D18" s="328" t="s">
        <v>247</v>
      </c>
      <c r="E18" s="329"/>
      <c r="F18" s="330">
        <v>2000</v>
      </c>
      <c r="G18" s="330" t="s">
        <v>5</v>
      </c>
      <c r="H18" s="331" t="s">
        <v>185</v>
      </c>
      <c r="I18" s="332" t="s">
        <v>86</v>
      </c>
      <c r="J18" s="338" t="s">
        <v>288</v>
      </c>
      <c r="K18" s="391"/>
      <c r="L18" s="335" t="s">
        <v>295</v>
      </c>
      <c r="M18" s="324" t="s">
        <v>415</v>
      </c>
      <c r="N18" s="444" t="s">
        <v>449</v>
      </c>
    </row>
    <row r="19" spans="2:14" ht="15.75">
      <c r="B19" s="677"/>
      <c r="C19" s="327">
        <v>2</v>
      </c>
      <c r="D19" s="328" t="s">
        <v>248</v>
      </c>
      <c r="E19" s="329"/>
      <c r="F19" s="330">
        <v>2003</v>
      </c>
      <c r="G19" s="330" t="s">
        <v>5</v>
      </c>
      <c r="H19" s="331" t="s">
        <v>184</v>
      </c>
      <c r="I19" s="332" t="s">
        <v>172</v>
      </c>
      <c r="J19" s="338" t="s">
        <v>288</v>
      </c>
      <c r="K19" s="391"/>
      <c r="L19" s="335" t="s">
        <v>295</v>
      </c>
      <c r="M19" s="326" t="s">
        <v>419</v>
      </c>
      <c r="N19" s="444" t="s">
        <v>449</v>
      </c>
    </row>
    <row r="20" spans="2:14" ht="15.75">
      <c r="B20" s="677"/>
      <c r="C20" s="327">
        <v>3</v>
      </c>
      <c r="D20" s="328" t="s">
        <v>209</v>
      </c>
      <c r="E20" s="329"/>
      <c r="F20" s="330">
        <v>1999</v>
      </c>
      <c r="G20" s="330" t="s">
        <v>4</v>
      </c>
      <c r="H20" s="331" t="s">
        <v>46</v>
      </c>
      <c r="I20" s="332"/>
      <c r="J20" s="338" t="s">
        <v>289</v>
      </c>
      <c r="K20" s="391"/>
      <c r="L20" s="335" t="s">
        <v>295</v>
      </c>
      <c r="M20" s="326" t="s">
        <v>112</v>
      </c>
      <c r="N20" s="444" t="s">
        <v>449</v>
      </c>
    </row>
    <row r="21" spans="2:14" ht="15.75">
      <c r="B21" s="677"/>
      <c r="C21" s="327">
        <v>4</v>
      </c>
      <c r="D21" s="328" t="s">
        <v>252</v>
      </c>
      <c r="E21" s="329"/>
      <c r="F21" s="330">
        <v>2005</v>
      </c>
      <c r="G21" s="330" t="s">
        <v>5</v>
      </c>
      <c r="H21" s="331" t="s">
        <v>192</v>
      </c>
      <c r="I21" s="332" t="s">
        <v>193</v>
      </c>
      <c r="J21" s="338" t="s">
        <v>289</v>
      </c>
      <c r="K21" s="391"/>
      <c r="L21" s="335" t="s">
        <v>295</v>
      </c>
      <c r="M21" s="326" t="s">
        <v>85</v>
      </c>
      <c r="N21" s="444" t="s">
        <v>449</v>
      </c>
    </row>
    <row r="22" spans="2:14" ht="15.75">
      <c r="B22" s="677"/>
      <c r="C22" s="327">
        <v>5</v>
      </c>
      <c r="D22" s="328" t="s">
        <v>253</v>
      </c>
      <c r="E22" s="329"/>
      <c r="F22" s="330">
        <v>2002</v>
      </c>
      <c r="G22" s="330" t="s">
        <v>5</v>
      </c>
      <c r="H22" s="331" t="s">
        <v>192</v>
      </c>
      <c r="I22" s="332" t="s">
        <v>193</v>
      </c>
      <c r="J22" s="338" t="s">
        <v>289</v>
      </c>
      <c r="K22" s="391"/>
      <c r="L22" s="335" t="s">
        <v>295</v>
      </c>
      <c r="M22" s="326" t="s">
        <v>85</v>
      </c>
      <c r="N22" s="444" t="s">
        <v>449</v>
      </c>
    </row>
    <row r="23" spans="2:14" ht="15.75">
      <c r="B23" s="678"/>
      <c r="C23" s="327">
        <v>6</v>
      </c>
      <c r="D23" s="328" t="s">
        <v>277</v>
      </c>
      <c r="E23" s="329"/>
      <c r="F23" s="330">
        <v>1990</v>
      </c>
      <c r="G23" s="330">
        <v>1</v>
      </c>
      <c r="H23" s="331" t="s">
        <v>278</v>
      </c>
      <c r="I23" s="332"/>
      <c r="J23" s="338" t="s">
        <v>289</v>
      </c>
      <c r="K23" s="391"/>
      <c r="L23" s="335" t="s">
        <v>295</v>
      </c>
      <c r="M23" s="326" t="s">
        <v>421</v>
      </c>
      <c r="N23" s="444" t="s">
        <v>449</v>
      </c>
    </row>
    <row r="24" spans="2:14" ht="15.75">
      <c r="B24" s="679">
        <v>4</v>
      </c>
      <c r="C24" s="339">
        <v>1</v>
      </c>
      <c r="D24" s="340" t="s">
        <v>257</v>
      </c>
      <c r="E24" s="341"/>
      <c r="F24" s="342">
        <v>1999</v>
      </c>
      <c r="G24" s="342" t="s">
        <v>4</v>
      </c>
      <c r="H24" s="343" t="s">
        <v>185</v>
      </c>
      <c r="I24" s="344" t="s">
        <v>94</v>
      </c>
      <c r="J24" s="347" t="s">
        <v>289</v>
      </c>
      <c r="K24" s="390"/>
      <c r="L24" s="450" t="s">
        <v>295</v>
      </c>
      <c r="M24" s="348" t="s">
        <v>422</v>
      </c>
      <c r="N24" s="444" t="s">
        <v>449</v>
      </c>
    </row>
    <row r="25" spans="2:14" ht="15.75">
      <c r="B25" s="680"/>
      <c r="C25" s="339">
        <v>2</v>
      </c>
      <c r="D25" s="340" t="s">
        <v>260</v>
      </c>
      <c r="E25" s="341"/>
      <c r="F25" s="342">
        <v>2001</v>
      </c>
      <c r="G25" s="342" t="s">
        <v>5</v>
      </c>
      <c r="H25" s="343" t="s">
        <v>185</v>
      </c>
      <c r="I25" s="344" t="s">
        <v>86</v>
      </c>
      <c r="J25" s="347" t="s">
        <v>289</v>
      </c>
      <c r="K25" s="390"/>
      <c r="L25" s="450" t="s">
        <v>295</v>
      </c>
      <c r="M25" s="348" t="s">
        <v>423</v>
      </c>
      <c r="N25" s="444" t="s">
        <v>449</v>
      </c>
    </row>
    <row r="26" spans="2:14" ht="15.75">
      <c r="B26" s="680"/>
      <c r="C26" s="339">
        <v>3</v>
      </c>
      <c r="D26" s="340" t="s">
        <v>255</v>
      </c>
      <c r="E26" s="341"/>
      <c r="F26" s="342">
        <v>1994</v>
      </c>
      <c r="G26" s="342" t="s">
        <v>5</v>
      </c>
      <c r="H26" s="343" t="s">
        <v>192</v>
      </c>
      <c r="I26" s="344" t="s">
        <v>193</v>
      </c>
      <c r="J26" s="347" t="s">
        <v>289</v>
      </c>
      <c r="K26" s="390"/>
      <c r="L26" s="450" t="s">
        <v>295</v>
      </c>
      <c r="M26" s="348" t="s">
        <v>85</v>
      </c>
      <c r="N26" s="444" t="s">
        <v>449</v>
      </c>
    </row>
    <row r="27" spans="2:14" ht="15.75">
      <c r="B27" s="680"/>
      <c r="C27" s="339">
        <v>4</v>
      </c>
      <c r="D27" s="340" t="s">
        <v>256</v>
      </c>
      <c r="E27" s="341"/>
      <c r="F27" s="342">
        <v>2003</v>
      </c>
      <c r="G27" s="342">
        <v>1</v>
      </c>
      <c r="H27" s="343" t="s">
        <v>194</v>
      </c>
      <c r="I27" s="344" t="s">
        <v>172</v>
      </c>
      <c r="J27" s="347" t="s">
        <v>289</v>
      </c>
      <c r="K27" s="390"/>
      <c r="L27" s="450" t="s">
        <v>295</v>
      </c>
      <c r="M27" s="348" t="s">
        <v>418</v>
      </c>
      <c r="N27" s="444" t="s">
        <v>449</v>
      </c>
    </row>
    <row r="28" spans="2:14" ht="15.75">
      <c r="B28" s="680"/>
      <c r="C28" s="339">
        <v>5</v>
      </c>
      <c r="D28" s="340" t="s">
        <v>259</v>
      </c>
      <c r="E28" s="341"/>
      <c r="F28" s="342">
        <v>2001</v>
      </c>
      <c r="G28" s="342">
        <v>1</v>
      </c>
      <c r="H28" s="343" t="s">
        <v>185</v>
      </c>
      <c r="I28" s="344" t="s">
        <v>86</v>
      </c>
      <c r="J28" s="347" t="s">
        <v>289</v>
      </c>
      <c r="K28" s="390"/>
      <c r="L28" s="450" t="s">
        <v>295</v>
      </c>
      <c r="M28" s="348" t="s">
        <v>424</v>
      </c>
      <c r="N28" s="444" t="s">
        <v>449</v>
      </c>
    </row>
    <row r="29" spans="2:14" ht="15.75">
      <c r="B29" s="681"/>
      <c r="C29" s="339">
        <v>6</v>
      </c>
      <c r="D29" s="340" t="s">
        <v>266</v>
      </c>
      <c r="E29" s="341"/>
      <c r="F29" s="342">
        <v>2002</v>
      </c>
      <c r="G29" s="342">
        <v>1</v>
      </c>
      <c r="H29" s="343" t="s">
        <v>187</v>
      </c>
      <c r="I29" s="344"/>
      <c r="J29" s="347" t="s">
        <v>290</v>
      </c>
      <c r="K29" s="390"/>
      <c r="L29" s="450" t="s">
        <v>295</v>
      </c>
      <c r="M29" s="348" t="s">
        <v>113</v>
      </c>
      <c r="N29" s="444" t="s">
        <v>449</v>
      </c>
    </row>
    <row r="30" spans="2:14" ht="15.75">
      <c r="B30" s="676">
        <v>5</v>
      </c>
      <c r="C30" s="335">
        <v>1</v>
      </c>
      <c r="D30" s="328" t="s">
        <v>425</v>
      </c>
      <c r="E30" s="329"/>
      <c r="F30" s="330">
        <v>2004</v>
      </c>
      <c r="G30" s="330" t="s">
        <v>5</v>
      </c>
      <c r="H30" s="331" t="s">
        <v>407</v>
      </c>
      <c r="I30" s="332"/>
      <c r="J30" s="338" t="s">
        <v>290</v>
      </c>
      <c r="K30" s="391"/>
      <c r="L30" s="335" t="s">
        <v>295</v>
      </c>
      <c r="M30" s="326" t="s">
        <v>428</v>
      </c>
      <c r="N30" s="444" t="s">
        <v>449</v>
      </c>
    </row>
    <row r="31" spans="2:14" ht="15.75">
      <c r="B31" s="677"/>
      <c r="C31" s="335">
        <v>2</v>
      </c>
      <c r="D31" s="328" t="s">
        <v>274</v>
      </c>
      <c r="E31" s="329"/>
      <c r="F31" s="330">
        <v>2000</v>
      </c>
      <c r="G31" s="330">
        <v>1</v>
      </c>
      <c r="H31" s="331" t="s">
        <v>185</v>
      </c>
      <c r="I31" s="332" t="s">
        <v>86</v>
      </c>
      <c r="J31" s="338" t="s">
        <v>290</v>
      </c>
      <c r="K31" s="391"/>
      <c r="L31" s="335" t="s">
        <v>295</v>
      </c>
      <c r="M31" s="326" t="s">
        <v>423</v>
      </c>
      <c r="N31" s="444" t="s">
        <v>449</v>
      </c>
    </row>
    <row r="32" spans="2:14" ht="15.75">
      <c r="B32" s="677"/>
      <c r="C32" s="335">
        <v>3</v>
      </c>
      <c r="D32" s="328" t="s">
        <v>267</v>
      </c>
      <c r="E32" s="329"/>
      <c r="F32" s="330">
        <v>2001</v>
      </c>
      <c r="G32" s="330" t="s">
        <v>5</v>
      </c>
      <c r="H32" s="331" t="s">
        <v>184</v>
      </c>
      <c r="I32" s="332" t="s">
        <v>172</v>
      </c>
      <c r="J32" s="338" t="s">
        <v>290</v>
      </c>
      <c r="K32" s="391"/>
      <c r="L32" s="335" t="s">
        <v>295</v>
      </c>
      <c r="M32" s="326" t="s">
        <v>429</v>
      </c>
      <c r="N32" s="444" t="s">
        <v>449</v>
      </c>
    </row>
    <row r="33" spans="2:14" ht="15.75">
      <c r="B33" s="677"/>
      <c r="C33" s="335">
        <v>4</v>
      </c>
      <c r="D33" s="328" t="s">
        <v>307</v>
      </c>
      <c r="E33" s="329"/>
      <c r="F33" s="330">
        <v>2003</v>
      </c>
      <c r="G33" s="330" t="s">
        <v>5</v>
      </c>
      <c r="H33" s="331" t="s">
        <v>308</v>
      </c>
      <c r="I33" s="332"/>
      <c r="J33" s="338" t="s">
        <v>290</v>
      </c>
      <c r="K33" s="391"/>
      <c r="L33" s="335" t="s">
        <v>295</v>
      </c>
      <c r="M33" s="326" t="s">
        <v>314</v>
      </c>
      <c r="N33" s="444" t="s">
        <v>449</v>
      </c>
    </row>
    <row r="34" spans="2:14" ht="15.75">
      <c r="B34" s="677"/>
      <c r="C34" s="335">
        <v>5</v>
      </c>
      <c r="D34" s="328" t="s">
        <v>426</v>
      </c>
      <c r="E34" s="329"/>
      <c r="F34" s="330">
        <v>1991</v>
      </c>
      <c r="G34" s="330">
        <v>1</v>
      </c>
      <c r="H34" s="331" t="s">
        <v>427</v>
      </c>
      <c r="I34" s="402"/>
      <c r="J34" s="338" t="s">
        <v>290</v>
      </c>
      <c r="K34" s="391"/>
      <c r="L34" s="335" t="s">
        <v>295</v>
      </c>
      <c r="M34" s="326" t="s">
        <v>430</v>
      </c>
      <c r="N34" s="444" t="s">
        <v>449</v>
      </c>
    </row>
    <row r="35" spans="2:14" ht="15.75">
      <c r="B35" s="678"/>
      <c r="C35" s="335">
        <v>6</v>
      </c>
      <c r="D35" s="328"/>
      <c r="E35" s="329"/>
      <c r="F35" s="330"/>
      <c r="G35" s="330"/>
      <c r="H35" s="331"/>
      <c r="I35" s="332"/>
      <c r="J35" s="338"/>
      <c r="K35" s="391"/>
      <c r="L35" s="335"/>
      <c r="M35" s="326"/>
      <c r="N35" s="444" t="s">
        <v>449</v>
      </c>
    </row>
    <row r="36" spans="2:14" ht="15.75">
      <c r="B36" s="679">
        <v>6</v>
      </c>
      <c r="C36" s="339">
        <v>1</v>
      </c>
      <c r="D36" s="340"/>
      <c r="E36" s="341"/>
      <c r="F36" s="342"/>
      <c r="G36" s="342"/>
      <c r="H36" s="343"/>
      <c r="I36" s="344"/>
      <c r="J36" s="347"/>
      <c r="K36" s="390"/>
      <c r="L36" s="450"/>
      <c r="M36" s="348"/>
      <c r="N36" s="444" t="s">
        <v>449</v>
      </c>
    </row>
    <row r="37" spans="2:14" ht="15.75">
      <c r="B37" s="680"/>
      <c r="C37" s="339">
        <v>2</v>
      </c>
      <c r="D37" s="340" t="s">
        <v>268</v>
      </c>
      <c r="E37" s="341"/>
      <c r="F37" s="342">
        <v>1983</v>
      </c>
      <c r="G37" s="342">
        <v>1</v>
      </c>
      <c r="H37" s="343" t="s">
        <v>269</v>
      </c>
      <c r="I37" s="344"/>
      <c r="J37" s="347" t="s">
        <v>290</v>
      </c>
      <c r="K37" s="390"/>
      <c r="L37" s="450" t="s">
        <v>295</v>
      </c>
      <c r="M37" s="348" t="s">
        <v>88</v>
      </c>
      <c r="N37" s="444" t="s">
        <v>449</v>
      </c>
    </row>
    <row r="38" spans="2:14" ht="15.75">
      <c r="B38" s="680"/>
      <c r="C38" s="339">
        <v>3</v>
      </c>
      <c r="D38" s="340" t="s">
        <v>271</v>
      </c>
      <c r="E38" s="341"/>
      <c r="F38" s="342">
        <v>2000</v>
      </c>
      <c r="G38" s="342">
        <v>1</v>
      </c>
      <c r="H38" s="343" t="s">
        <v>185</v>
      </c>
      <c r="I38" s="344" t="s">
        <v>86</v>
      </c>
      <c r="J38" s="347" t="s">
        <v>290</v>
      </c>
      <c r="K38" s="390"/>
      <c r="L38" s="450" t="s">
        <v>295</v>
      </c>
      <c r="M38" s="348" t="s">
        <v>431</v>
      </c>
      <c r="N38" s="444" t="s">
        <v>449</v>
      </c>
    </row>
    <row r="39" spans="2:14" ht="15.75">
      <c r="B39" s="680"/>
      <c r="C39" s="339">
        <v>4</v>
      </c>
      <c r="D39" s="340" t="s">
        <v>270</v>
      </c>
      <c r="E39" s="341"/>
      <c r="F39" s="342">
        <v>2001</v>
      </c>
      <c r="G39" s="342">
        <v>1</v>
      </c>
      <c r="H39" s="343" t="s">
        <v>185</v>
      </c>
      <c r="I39" s="344" t="s">
        <v>86</v>
      </c>
      <c r="J39" s="347" t="s">
        <v>290</v>
      </c>
      <c r="K39" s="390"/>
      <c r="L39" s="450" t="s">
        <v>295</v>
      </c>
      <c r="M39" s="348" t="s">
        <v>424</v>
      </c>
      <c r="N39" s="444" t="s">
        <v>449</v>
      </c>
    </row>
    <row r="40" spans="2:14" ht="15.75">
      <c r="B40" s="680"/>
      <c r="C40" s="339">
        <v>5</v>
      </c>
      <c r="D40" s="340" t="s">
        <v>309</v>
      </c>
      <c r="E40" s="341"/>
      <c r="F40" s="342">
        <v>1990</v>
      </c>
      <c r="G40" s="342" t="s">
        <v>5</v>
      </c>
      <c r="H40" s="343" t="s">
        <v>308</v>
      </c>
      <c r="I40" s="344"/>
      <c r="J40" s="347" t="s">
        <v>290</v>
      </c>
      <c r="K40" s="390"/>
      <c r="L40" s="450" t="s">
        <v>295</v>
      </c>
      <c r="M40" s="348" t="s">
        <v>315</v>
      </c>
      <c r="N40" s="444" t="s">
        <v>449</v>
      </c>
    </row>
    <row r="41" spans="2:14" ht="15.75">
      <c r="B41" s="681"/>
      <c r="C41" s="339">
        <v>6</v>
      </c>
      <c r="D41" s="340"/>
      <c r="E41" s="341"/>
      <c r="F41" s="342"/>
      <c r="G41" s="342"/>
      <c r="H41" s="343"/>
      <c r="I41" s="344"/>
      <c r="J41" s="347"/>
      <c r="K41" s="390"/>
      <c r="L41" s="450"/>
      <c r="M41" s="348"/>
      <c r="N41" s="444" t="s">
        <v>449</v>
      </c>
    </row>
    <row r="42" spans="2:14" ht="15.75" customHeight="1">
      <c r="B42" s="676">
        <v>7</v>
      </c>
      <c r="C42" s="352">
        <v>1</v>
      </c>
      <c r="D42" s="328" t="s">
        <v>173</v>
      </c>
      <c r="E42" s="329"/>
      <c r="F42" s="330">
        <v>2002</v>
      </c>
      <c r="G42" s="330" t="s">
        <v>5</v>
      </c>
      <c r="H42" s="331" t="s">
        <v>171</v>
      </c>
      <c r="I42" s="332" t="s">
        <v>172</v>
      </c>
      <c r="J42" s="338" t="s">
        <v>290</v>
      </c>
      <c r="K42" s="399"/>
      <c r="L42" s="335" t="s">
        <v>295</v>
      </c>
      <c r="M42" s="326" t="s">
        <v>420</v>
      </c>
      <c r="N42" s="443" t="s">
        <v>451</v>
      </c>
    </row>
    <row r="43" spans="2:14" ht="15.75" customHeight="1">
      <c r="B43" s="677"/>
      <c r="C43" s="352">
        <v>2</v>
      </c>
      <c r="D43" s="328" t="s">
        <v>258</v>
      </c>
      <c r="E43" s="329"/>
      <c r="F43" s="330">
        <v>2000</v>
      </c>
      <c r="G43" s="330" t="s">
        <v>5</v>
      </c>
      <c r="H43" s="331" t="s">
        <v>171</v>
      </c>
      <c r="I43" s="332" t="s">
        <v>71</v>
      </c>
      <c r="J43" s="338" t="s">
        <v>289</v>
      </c>
      <c r="K43" s="399"/>
      <c r="L43" s="335" t="s">
        <v>295</v>
      </c>
      <c r="M43" s="326" t="s">
        <v>420</v>
      </c>
      <c r="N43" s="443" t="s">
        <v>451</v>
      </c>
    </row>
    <row r="44" spans="2:14" ht="15.75" customHeight="1">
      <c r="B44" s="677"/>
      <c r="C44" s="352">
        <v>3</v>
      </c>
      <c r="D44" s="328" t="s">
        <v>249</v>
      </c>
      <c r="E44" s="329"/>
      <c r="F44" s="330">
        <v>2002</v>
      </c>
      <c r="G44" s="330" t="s">
        <v>5</v>
      </c>
      <c r="H44" s="331" t="s">
        <v>171</v>
      </c>
      <c r="I44" s="332" t="s">
        <v>172</v>
      </c>
      <c r="J44" s="338" t="s">
        <v>289</v>
      </c>
      <c r="K44" s="399"/>
      <c r="L44" s="335" t="s">
        <v>295</v>
      </c>
      <c r="M44" s="326" t="s">
        <v>420</v>
      </c>
      <c r="N44" s="443" t="s">
        <v>451</v>
      </c>
    </row>
    <row r="45" spans="2:14" ht="15.75" customHeight="1">
      <c r="B45" s="677"/>
      <c r="C45" s="352">
        <v>4</v>
      </c>
      <c r="D45" s="328" t="s">
        <v>409</v>
      </c>
      <c r="E45" s="329"/>
      <c r="F45" s="330">
        <v>1992</v>
      </c>
      <c r="G45" s="330" t="s">
        <v>4</v>
      </c>
      <c r="H45" s="331" t="s">
        <v>46</v>
      </c>
      <c r="I45" s="332"/>
      <c r="J45" s="338" t="s">
        <v>286</v>
      </c>
      <c r="K45" s="399"/>
      <c r="L45" s="335" t="s">
        <v>295</v>
      </c>
      <c r="M45" s="326" t="s">
        <v>414</v>
      </c>
      <c r="N45" s="443" t="s">
        <v>451</v>
      </c>
    </row>
    <row r="46" spans="2:14" ht="15.75" customHeight="1">
      <c r="B46" s="677"/>
      <c r="C46" s="352">
        <v>5</v>
      </c>
      <c r="D46" s="328" t="s">
        <v>237</v>
      </c>
      <c r="E46" s="329"/>
      <c r="F46" s="330">
        <v>1998</v>
      </c>
      <c r="G46" s="330" t="s">
        <v>5</v>
      </c>
      <c r="H46" s="331" t="s">
        <v>184</v>
      </c>
      <c r="I46" s="332"/>
      <c r="J46" s="338" t="s">
        <v>286</v>
      </c>
      <c r="K46" s="399"/>
      <c r="L46" s="335" t="s">
        <v>295</v>
      </c>
      <c r="M46" s="326" t="s">
        <v>366</v>
      </c>
      <c r="N46" s="443" t="s">
        <v>451</v>
      </c>
    </row>
    <row r="47" spans="2:14" ht="15.75" customHeight="1">
      <c r="B47" s="678"/>
      <c r="C47" s="352">
        <v>6</v>
      </c>
      <c r="D47" s="328" t="s">
        <v>238</v>
      </c>
      <c r="E47" s="329"/>
      <c r="F47" s="330">
        <v>2000</v>
      </c>
      <c r="G47" s="330" t="s">
        <v>5</v>
      </c>
      <c r="H47" s="331" t="s">
        <v>185</v>
      </c>
      <c r="I47" s="332" t="s">
        <v>86</v>
      </c>
      <c r="J47" s="338" t="s">
        <v>286</v>
      </c>
      <c r="K47" s="399"/>
      <c r="L47" s="335" t="s">
        <v>295</v>
      </c>
      <c r="M47" s="326" t="s">
        <v>415</v>
      </c>
      <c r="N47" s="443" t="s">
        <v>451</v>
      </c>
    </row>
    <row r="48" spans="2:14" ht="15.75">
      <c r="B48" s="679">
        <v>8</v>
      </c>
      <c r="C48" s="339">
        <v>1</v>
      </c>
      <c r="D48" s="452" t="s">
        <v>239</v>
      </c>
      <c r="E48" s="453"/>
      <c r="F48" s="345">
        <v>1997</v>
      </c>
      <c r="G48" s="345" t="s">
        <v>76</v>
      </c>
      <c r="H48" s="351" t="s">
        <v>46</v>
      </c>
      <c r="I48" s="344"/>
      <c r="J48" s="347" t="s">
        <v>286</v>
      </c>
      <c r="K48" s="401"/>
      <c r="L48" s="450" t="s">
        <v>295</v>
      </c>
      <c r="M48" s="348" t="s">
        <v>112</v>
      </c>
      <c r="N48" s="443" t="s">
        <v>451</v>
      </c>
    </row>
    <row r="49" spans="2:14" ht="15.75">
      <c r="B49" s="680"/>
      <c r="C49" s="356">
        <v>2</v>
      </c>
      <c r="D49" s="455" t="s">
        <v>240</v>
      </c>
      <c r="E49" s="456"/>
      <c r="F49" s="342">
        <v>2003</v>
      </c>
      <c r="G49" s="345" t="s">
        <v>5</v>
      </c>
      <c r="H49" s="351" t="s">
        <v>184</v>
      </c>
      <c r="I49" s="344" t="s">
        <v>172</v>
      </c>
      <c r="J49" s="347" t="s">
        <v>286</v>
      </c>
      <c r="K49" s="401"/>
      <c r="L49" s="450" t="s">
        <v>295</v>
      </c>
      <c r="M49" s="348" t="s">
        <v>63</v>
      </c>
      <c r="N49" s="443" t="s">
        <v>451</v>
      </c>
    </row>
    <row r="50" spans="2:14" ht="15.75">
      <c r="B50" s="680"/>
      <c r="C50" s="356">
        <v>3</v>
      </c>
      <c r="D50" s="454" t="s">
        <v>242</v>
      </c>
      <c r="E50" s="454"/>
      <c r="F50" s="345">
        <v>2000</v>
      </c>
      <c r="G50" s="345" t="s">
        <v>4</v>
      </c>
      <c r="H50" s="351" t="s">
        <v>227</v>
      </c>
      <c r="I50" s="344"/>
      <c r="J50" s="347" t="s">
        <v>286</v>
      </c>
      <c r="K50" s="401"/>
      <c r="L50" s="450" t="s">
        <v>295</v>
      </c>
      <c r="M50" s="348" t="s">
        <v>416</v>
      </c>
      <c r="N50" s="443" t="s">
        <v>451</v>
      </c>
    </row>
    <row r="51" spans="2:14" ht="15.75">
      <c r="B51" s="680"/>
      <c r="C51" s="356">
        <v>4</v>
      </c>
      <c r="D51" s="451" t="s">
        <v>243</v>
      </c>
      <c r="E51" s="451"/>
      <c r="F51" s="345">
        <v>1987</v>
      </c>
      <c r="G51" s="345">
        <v>1</v>
      </c>
      <c r="H51" s="351" t="s">
        <v>214</v>
      </c>
      <c r="I51" s="344" t="s">
        <v>215</v>
      </c>
      <c r="J51" s="347" t="s">
        <v>286</v>
      </c>
      <c r="K51" s="401"/>
      <c r="L51" s="450" t="s">
        <v>295</v>
      </c>
      <c r="M51" s="348" t="s">
        <v>417</v>
      </c>
      <c r="N51" s="443" t="s">
        <v>451</v>
      </c>
    </row>
    <row r="52" spans="2:14" ht="15.75">
      <c r="B52" s="680"/>
      <c r="C52" s="356">
        <v>5</v>
      </c>
      <c r="D52" s="451" t="s">
        <v>241</v>
      </c>
      <c r="E52" s="451"/>
      <c r="F52" s="345">
        <v>2002</v>
      </c>
      <c r="G52" s="345">
        <v>1</v>
      </c>
      <c r="H52" s="351" t="s">
        <v>194</v>
      </c>
      <c r="I52" s="344" t="s">
        <v>172</v>
      </c>
      <c r="J52" s="347" t="s">
        <v>286</v>
      </c>
      <c r="K52" s="401"/>
      <c r="L52" s="450" t="s">
        <v>295</v>
      </c>
      <c r="M52" s="348" t="s">
        <v>418</v>
      </c>
      <c r="N52" s="443" t="s">
        <v>451</v>
      </c>
    </row>
    <row r="53" spans="2:14" ht="15.75">
      <c r="B53" s="681"/>
      <c r="C53" s="356">
        <v>6</v>
      </c>
      <c r="D53" s="340" t="s">
        <v>200</v>
      </c>
      <c r="E53" s="341"/>
      <c r="F53" s="345">
        <v>1990</v>
      </c>
      <c r="G53" s="345" t="s">
        <v>5</v>
      </c>
      <c r="H53" s="351" t="s">
        <v>201</v>
      </c>
      <c r="I53" s="344"/>
      <c r="J53" s="347" t="s">
        <v>288</v>
      </c>
      <c r="K53" s="401"/>
      <c r="L53" s="450" t="s">
        <v>295</v>
      </c>
      <c r="M53" s="348" t="s">
        <v>339</v>
      </c>
      <c r="N53" s="443" t="s">
        <v>451</v>
      </c>
    </row>
    <row r="54" spans="2:14" ht="15.75">
      <c r="B54" s="676">
        <v>9</v>
      </c>
      <c r="C54" s="352">
        <v>1</v>
      </c>
      <c r="D54" s="328" t="s">
        <v>247</v>
      </c>
      <c r="E54" s="329"/>
      <c r="F54" s="330">
        <v>2000</v>
      </c>
      <c r="G54" s="330" t="s">
        <v>5</v>
      </c>
      <c r="H54" s="331" t="s">
        <v>185</v>
      </c>
      <c r="I54" s="332" t="s">
        <v>86</v>
      </c>
      <c r="J54" s="334" t="s">
        <v>288</v>
      </c>
      <c r="K54" s="400"/>
      <c r="L54" s="335" t="s">
        <v>295</v>
      </c>
      <c r="M54" s="326" t="s">
        <v>415</v>
      </c>
      <c r="N54" s="443" t="s">
        <v>451</v>
      </c>
    </row>
    <row r="55" spans="2:14" ht="15.75">
      <c r="B55" s="677"/>
      <c r="C55" s="352">
        <v>2</v>
      </c>
      <c r="D55" s="328" t="s">
        <v>248</v>
      </c>
      <c r="E55" s="329"/>
      <c r="F55" s="330">
        <v>2003</v>
      </c>
      <c r="G55" s="330" t="s">
        <v>5</v>
      </c>
      <c r="H55" s="331" t="s">
        <v>184</v>
      </c>
      <c r="I55" s="332" t="s">
        <v>172</v>
      </c>
      <c r="J55" s="334" t="s">
        <v>288</v>
      </c>
      <c r="K55" s="400"/>
      <c r="L55" s="335" t="s">
        <v>295</v>
      </c>
      <c r="M55" s="326" t="s">
        <v>419</v>
      </c>
      <c r="N55" s="443" t="s">
        <v>451</v>
      </c>
    </row>
    <row r="56" spans="2:14" ht="15.75">
      <c r="B56" s="677"/>
      <c r="C56" s="352">
        <v>3</v>
      </c>
      <c r="D56" s="328" t="s">
        <v>209</v>
      </c>
      <c r="E56" s="329"/>
      <c r="F56" s="330">
        <v>1999</v>
      </c>
      <c r="G56" s="330" t="s">
        <v>4</v>
      </c>
      <c r="H56" s="331" t="s">
        <v>46</v>
      </c>
      <c r="I56" s="332"/>
      <c r="J56" s="334" t="s">
        <v>289</v>
      </c>
      <c r="K56" s="400"/>
      <c r="L56" s="335" t="s">
        <v>295</v>
      </c>
      <c r="M56" s="326" t="s">
        <v>112</v>
      </c>
      <c r="N56" s="443" t="s">
        <v>451</v>
      </c>
    </row>
    <row r="57" spans="2:14" ht="15.75">
      <c r="B57" s="677"/>
      <c r="C57" s="352">
        <v>4</v>
      </c>
      <c r="D57" s="328" t="s">
        <v>252</v>
      </c>
      <c r="E57" s="329"/>
      <c r="F57" s="330">
        <v>2005</v>
      </c>
      <c r="G57" s="330" t="s">
        <v>5</v>
      </c>
      <c r="H57" s="331" t="s">
        <v>192</v>
      </c>
      <c r="I57" s="332" t="s">
        <v>193</v>
      </c>
      <c r="J57" s="334" t="s">
        <v>289</v>
      </c>
      <c r="K57" s="400"/>
      <c r="L57" s="335" t="s">
        <v>295</v>
      </c>
      <c r="M57" s="326" t="s">
        <v>85</v>
      </c>
      <c r="N57" s="443" t="s">
        <v>451</v>
      </c>
    </row>
    <row r="58" spans="2:14" ht="15.75">
      <c r="B58" s="677"/>
      <c r="C58" s="352">
        <v>5</v>
      </c>
      <c r="D58" s="328" t="s">
        <v>253</v>
      </c>
      <c r="E58" s="329"/>
      <c r="F58" s="330">
        <v>2002</v>
      </c>
      <c r="G58" s="330" t="s">
        <v>5</v>
      </c>
      <c r="H58" s="331" t="s">
        <v>192</v>
      </c>
      <c r="I58" s="332" t="s">
        <v>193</v>
      </c>
      <c r="J58" s="334" t="s">
        <v>289</v>
      </c>
      <c r="K58" s="400"/>
      <c r="L58" s="335" t="s">
        <v>295</v>
      </c>
      <c r="M58" s="326" t="s">
        <v>85</v>
      </c>
      <c r="N58" s="443" t="s">
        <v>451</v>
      </c>
    </row>
    <row r="59" spans="2:14" ht="15.75">
      <c r="B59" s="678"/>
      <c r="C59" s="352">
        <v>6</v>
      </c>
      <c r="D59" s="328" t="s">
        <v>277</v>
      </c>
      <c r="E59" s="329"/>
      <c r="F59" s="330">
        <v>1990</v>
      </c>
      <c r="G59" s="330">
        <v>1</v>
      </c>
      <c r="H59" s="331" t="s">
        <v>278</v>
      </c>
      <c r="I59" s="332"/>
      <c r="J59" s="338" t="s">
        <v>289</v>
      </c>
      <c r="K59" s="400"/>
      <c r="L59" s="335" t="s">
        <v>295</v>
      </c>
      <c r="M59" s="326" t="s">
        <v>421</v>
      </c>
      <c r="N59" s="443" t="s">
        <v>451</v>
      </c>
    </row>
    <row r="60" spans="2:14" ht="15.75">
      <c r="B60" s="679">
        <v>10</v>
      </c>
      <c r="C60" s="339">
        <v>1</v>
      </c>
      <c r="D60" s="340" t="s">
        <v>257</v>
      </c>
      <c r="E60" s="341"/>
      <c r="F60" s="345">
        <v>1999</v>
      </c>
      <c r="G60" s="345" t="s">
        <v>4</v>
      </c>
      <c r="H60" s="351" t="s">
        <v>185</v>
      </c>
      <c r="I60" s="344" t="s">
        <v>94</v>
      </c>
      <c r="J60" s="347" t="s">
        <v>289</v>
      </c>
      <c r="K60" s="401"/>
      <c r="L60" s="450" t="s">
        <v>295</v>
      </c>
      <c r="M60" s="348" t="s">
        <v>422</v>
      </c>
      <c r="N60" s="443" t="s">
        <v>451</v>
      </c>
    </row>
    <row r="61" spans="2:14" ht="15.75">
      <c r="B61" s="680"/>
      <c r="C61" s="356">
        <v>2</v>
      </c>
      <c r="D61" s="451" t="s">
        <v>260</v>
      </c>
      <c r="E61" s="451"/>
      <c r="F61" s="345">
        <v>2001</v>
      </c>
      <c r="G61" s="345" t="s">
        <v>5</v>
      </c>
      <c r="H61" s="351" t="s">
        <v>185</v>
      </c>
      <c r="I61" s="344" t="s">
        <v>86</v>
      </c>
      <c r="J61" s="347" t="s">
        <v>289</v>
      </c>
      <c r="K61" s="401"/>
      <c r="L61" s="450" t="s">
        <v>295</v>
      </c>
      <c r="M61" s="348" t="s">
        <v>423</v>
      </c>
      <c r="N61" s="443" t="s">
        <v>451</v>
      </c>
    </row>
    <row r="62" spans="2:14" ht="15.75">
      <c r="B62" s="680"/>
      <c r="C62" s="356">
        <v>3</v>
      </c>
      <c r="D62" s="457" t="s">
        <v>255</v>
      </c>
      <c r="E62" s="457"/>
      <c r="F62" s="345">
        <v>1994</v>
      </c>
      <c r="G62" s="345" t="s">
        <v>5</v>
      </c>
      <c r="H62" s="351" t="s">
        <v>192</v>
      </c>
      <c r="I62" s="344" t="s">
        <v>193</v>
      </c>
      <c r="J62" s="347" t="s">
        <v>289</v>
      </c>
      <c r="K62" s="401"/>
      <c r="L62" s="450" t="s">
        <v>295</v>
      </c>
      <c r="M62" s="348" t="s">
        <v>85</v>
      </c>
      <c r="N62" s="443" t="s">
        <v>451</v>
      </c>
    </row>
    <row r="63" spans="2:14" ht="15.75">
      <c r="B63" s="680"/>
      <c r="C63" s="356">
        <v>4</v>
      </c>
      <c r="D63" s="455" t="s">
        <v>256</v>
      </c>
      <c r="E63" s="456"/>
      <c r="F63" s="342">
        <v>2003</v>
      </c>
      <c r="G63" s="345">
        <v>1</v>
      </c>
      <c r="H63" s="351" t="s">
        <v>194</v>
      </c>
      <c r="I63" s="344" t="s">
        <v>172</v>
      </c>
      <c r="J63" s="347" t="s">
        <v>289</v>
      </c>
      <c r="K63" s="401"/>
      <c r="L63" s="450" t="s">
        <v>295</v>
      </c>
      <c r="M63" s="348" t="s">
        <v>418</v>
      </c>
      <c r="N63" s="443" t="s">
        <v>451</v>
      </c>
    </row>
    <row r="64" spans="2:14" ht="15.75">
      <c r="B64" s="680"/>
      <c r="C64" s="356">
        <v>5</v>
      </c>
      <c r="D64" s="454" t="s">
        <v>259</v>
      </c>
      <c r="E64" s="454"/>
      <c r="F64" s="345">
        <v>2001</v>
      </c>
      <c r="G64" s="345">
        <v>1</v>
      </c>
      <c r="H64" s="351" t="s">
        <v>185</v>
      </c>
      <c r="I64" s="344" t="s">
        <v>86</v>
      </c>
      <c r="J64" s="347" t="s">
        <v>289</v>
      </c>
      <c r="K64" s="401"/>
      <c r="L64" s="450" t="s">
        <v>295</v>
      </c>
      <c r="M64" s="348" t="s">
        <v>424</v>
      </c>
      <c r="N64" s="443" t="s">
        <v>451</v>
      </c>
    </row>
    <row r="65" spans="2:14" ht="15.75">
      <c r="B65" s="681"/>
      <c r="C65" s="356">
        <v>6</v>
      </c>
      <c r="D65" s="340" t="s">
        <v>266</v>
      </c>
      <c r="E65" s="341"/>
      <c r="F65" s="345">
        <v>2002</v>
      </c>
      <c r="G65" s="345">
        <v>1</v>
      </c>
      <c r="H65" s="351" t="s">
        <v>187</v>
      </c>
      <c r="I65" s="344"/>
      <c r="J65" s="347" t="s">
        <v>290</v>
      </c>
      <c r="K65" s="401"/>
      <c r="L65" s="450" t="s">
        <v>295</v>
      </c>
      <c r="M65" s="348" t="s">
        <v>113</v>
      </c>
      <c r="N65" s="443" t="s">
        <v>451</v>
      </c>
    </row>
    <row r="66" spans="2:14" ht="15.75">
      <c r="B66" s="676">
        <v>11</v>
      </c>
      <c r="C66" s="352">
        <v>1</v>
      </c>
      <c r="D66" s="328" t="s">
        <v>425</v>
      </c>
      <c r="E66" s="329"/>
      <c r="F66" s="330">
        <v>2004</v>
      </c>
      <c r="G66" s="330" t="s">
        <v>5</v>
      </c>
      <c r="H66" s="331" t="s">
        <v>407</v>
      </c>
      <c r="I66" s="332"/>
      <c r="J66" s="334" t="s">
        <v>290</v>
      </c>
      <c r="K66" s="400"/>
      <c r="L66" s="335" t="s">
        <v>295</v>
      </c>
      <c r="M66" s="326" t="s">
        <v>428</v>
      </c>
      <c r="N66" s="443" t="s">
        <v>451</v>
      </c>
    </row>
    <row r="67" spans="2:14" ht="15.75">
      <c r="B67" s="677"/>
      <c r="C67" s="352">
        <v>2</v>
      </c>
      <c r="D67" s="328" t="s">
        <v>274</v>
      </c>
      <c r="E67" s="329"/>
      <c r="F67" s="330">
        <v>2000</v>
      </c>
      <c r="G67" s="330">
        <v>1</v>
      </c>
      <c r="H67" s="331" t="s">
        <v>185</v>
      </c>
      <c r="I67" s="332" t="s">
        <v>86</v>
      </c>
      <c r="J67" s="334" t="s">
        <v>290</v>
      </c>
      <c r="K67" s="400"/>
      <c r="L67" s="335" t="s">
        <v>295</v>
      </c>
      <c r="M67" s="326" t="s">
        <v>423</v>
      </c>
      <c r="N67" s="443" t="s">
        <v>451</v>
      </c>
    </row>
    <row r="68" spans="2:14" ht="15.75">
      <c r="B68" s="677"/>
      <c r="C68" s="352">
        <v>3</v>
      </c>
      <c r="D68" s="328" t="s">
        <v>267</v>
      </c>
      <c r="E68" s="329"/>
      <c r="F68" s="330">
        <v>2001</v>
      </c>
      <c r="G68" s="330" t="s">
        <v>5</v>
      </c>
      <c r="H68" s="331" t="s">
        <v>184</v>
      </c>
      <c r="I68" s="332" t="s">
        <v>172</v>
      </c>
      <c r="J68" s="334" t="s">
        <v>290</v>
      </c>
      <c r="K68" s="400"/>
      <c r="L68" s="335" t="s">
        <v>295</v>
      </c>
      <c r="M68" s="326" t="s">
        <v>429</v>
      </c>
      <c r="N68" s="443" t="s">
        <v>451</v>
      </c>
    </row>
    <row r="69" spans="2:14" ht="15.75">
      <c r="B69" s="677"/>
      <c r="C69" s="352">
        <v>4</v>
      </c>
      <c r="D69" s="328" t="s">
        <v>307</v>
      </c>
      <c r="E69" s="329"/>
      <c r="F69" s="330">
        <v>2003</v>
      </c>
      <c r="G69" s="330" t="s">
        <v>5</v>
      </c>
      <c r="H69" s="331" t="s">
        <v>308</v>
      </c>
      <c r="I69" s="332"/>
      <c r="J69" s="334" t="s">
        <v>290</v>
      </c>
      <c r="K69" s="400"/>
      <c r="L69" s="335" t="s">
        <v>295</v>
      </c>
      <c r="M69" s="326" t="s">
        <v>314</v>
      </c>
      <c r="N69" s="443" t="s">
        <v>451</v>
      </c>
    </row>
    <row r="70" spans="2:14" ht="15.75">
      <c r="B70" s="677"/>
      <c r="C70" s="352">
        <v>5</v>
      </c>
      <c r="D70" s="328" t="s">
        <v>426</v>
      </c>
      <c r="E70" s="329"/>
      <c r="F70" s="330">
        <v>1991</v>
      </c>
      <c r="G70" s="330">
        <v>1</v>
      </c>
      <c r="H70" s="331" t="s">
        <v>427</v>
      </c>
      <c r="I70" s="332"/>
      <c r="J70" s="334" t="s">
        <v>290</v>
      </c>
      <c r="K70" s="400"/>
      <c r="L70" s="335" t="s">
        <v>295</v>
      </c>
      <c r="M70" s="326" t="s">
        <v>430</v>
      </c>
      <c r="N70" s="443" t="s">
        <v>451</v>
      </c>
    </row>
    <row r="71" spans="2:14" ht="15.75">
      <c r="B71" s="678"/>
      <c r="C71" s="352">
        <v>6</v>
      </c>
      <c r="D71" s="328"/>
      <c r="E71" s="329"/>
      <c r="F71" s="330"/>
      <c r="G71" s="330"/>
      <c r="H71" s="331"/>
      <c r="I71" s="332"/>
      <c r="J71" s="338"/>
      <c r="K71" s="400"/>
      <c r="L71" s="335"/>
      <c r="M71" s="326"/>
      <c r="N71" s="443" t="s">
        <v>451</v>
      </c>
    </row>
    <row r="72" spans="2:14" ht="15.75">
      <c r="B72" s="679">
        <v>12</v>
      </c>
      <c r="C72" s="339">
        <v>1</v>
      </c>
      <c r="D72" s="340"/>
      <c r="E72" s="341"/>
      <c r="F72" s="345"/>
      <c r="G72" s="345"/>
      <c r="H72" s="351"/>
      <c r="I72" s="344"/>
      <c r="J72" s="347"/>
      <c r="K72" s="401"/>
      <c r="L72" s="450"/>
      <c r="M72" s="348"/>
      <c r="N72" s="443" t="s">
        <v>451</v>
      </c>
    </row>
    <row r="73" spans="2:14" ht="15.75">
      <c r="B73" s="680"/>
      <c r="C73" s="356">
        <v>2</v>
      </c>
      <c r="D73" s="340" t="s">
        <v>268</v>
      </c>
      <c r="E73" s="341"/>
      <c r="F73" s="345">
        <v>1983</v>
      </c>
      <c r="G73" s="345">
        <v>1</v>
      </c>
      <c r="H73" s="351" t="s">
        <v>269</v>
      </c>
      <c r="I73" s="344"/>
      <c r="J73" s="347" t="s">
        <v>290</v>
      </c>
      <c r="K73" s="401"/>
      <c r="L73" s="450" t="s">
        <v>295</v>
      </c>
      <c r="M73" s="348" t="s">
        <v>88</v>
      </c>
      <c r="N73" s="443" t="s">
        <v>451</v>
      </c>
    </row>
    <row r="74" spans="2:14" ht="15.75">
      <c r="B74" s="680"/>
      <c r="C74" s="356">
        <v>3</v>
      </c>
      <c r="D74" s="451" t="s">
        <v>271</v>
      </c>
      <c r="E74" s="451"/>
      <c r="F74" s="345">
        <v>2000</v>
      </c>
      <c r="G74" s="345">
        <v>1</v>
      </c>
      <c r="H74" s="351" t="s">
        <v>185</v>
      </c>
      <c r="I74" s="344" t="s">
        <v>86</v>
      </c>
      <c r="J74" s="347" t="s">
        <v>290</v>
      </c>
      <c r="K74" s="401"/>
      <c r="L74" s="450" t="s">
        <v>295</v>
      </c>
      <c r="M74" s="348" t="s">
        <v>431</v>
      </c>
      <c r="N74" s="443" t="s">
        <v>451</v>
      </c>
    </row>
    <row r="75" spans="2:14" ht="15.75">
      <c r="B75" s="680"/>
      <c r="C75" s="356">
        <v>4</v>
      </c>
      <c r="D75" s="451" t="s">
        <v>270</v>
      </c>
      <c r="E75" s="451"/>
      <c r="F75" s="345">
        <v>2001</v>
      </c>
      <c r="G75" s="345">
        <v>1</v>
      </c>
      <c r="H75" s="351" t="s">
        <v>185</v>
      </c>
      <c r="I75" s="344" t="s">
        <v>86</v>
      </c>
      <c r="J75" s="347" t="s">
        <v>290</v>
      </c>
      <c r="K75" s="401"/>
      <c r="L75" s="450" t="s">
        <v>295</v>
      </c>
      <c r="M75" s="348" t="s">
        <v>424</v>
      </c>
      <c r="N75" s="443" t="s">
        <v>451</v>
      </c>
    </row>
    <row r="76" spans="2:14" ht="15.75">
      <c r="B76" s="680"/>
      <c r="C76" s="356">
        <v>5</v>
      </c>
      <c r="D76" s="451" t="s">
        <v>309</v>
      </c>
      <c r="E76" s="451"/>
      <c r="F76" s="345">
        <v>1990</v>
      </c>
      <c r="G76" s="345" t="s">
        <v>5</v>
      </c>
      <c r="H76" s="351" t="s">
        <v>308</v>
      </c>
      <c r="I76" s="344"/>
      <c r="J76" s="347" t="s">
        <v>290</v>
      </c>
      <c r="K76" s="401"/>
      <c r="L76" s="450" t="s">
        <v>295</v>
      </c>
      <c r="M76" s="348" t="s">
        <v>315</v>
      </c>
      <c r="N76" s="443" t="s">
        <v>451</v>
      </c>
    </row>
    <row r="77" spans="2:14" ht="15.75">
      <c r="B77" s="681"/>
      <c r="C77" s="356">
        <v>6</v>
      </c>
      <c r="D77" s="340"/>
      <c r="E77" s="341"/>
      <c r="F77" s="345"/>
      <c r="G77" s="345"/>
      <c r="H77" s="351"/>
      <c r="I77" s="344"/>
      <c r="J77" s="347"/>
      <c r="K77" s="401"/>
      <c r="L77" s="450"/>
      <c r="M77" s="348"/>
      <c r="N77" s="443" t="s">
        <v>451</v>
      </c>
    </row>
    <row r="78" spans="2:14" ht="15.75" customHeight="1">
      <c r="B78" s="676">
        <v>13</v>
      </c>
      <c r="C78" s="327">
        <v>1</v>
      </c>
      <c r="D78" s="328" t="s">
        <v>126</v>
      </c>
      <c r="E78" s="329"/>
      <c r="F78" s="330">
        <v>1997</v>
      </c>
      <c r="G78" s="330" t="s">
        <v>5</v>
      </c>
      <c r="H78" s="331" t="s">
        <v>184</v>
      </c>
      <c r="I78" s="332" t="s">
        <v>86</v>
      </c>
      <c r="J78" s="338" t="s">
        <v>286</v>
      </c>
      <c r="K78" s="391"/>
      <c r="L78" s="335" t="s">
        <v>295</v>
      </c>
      <c r="M78" s="326" t="s">
        <v>440</v>
      </c>
      <c r="N78" s="442" t="s">
        <v>450</v>
      </c>
    </row>
    <row r="79" spans="2:14" ht="15.75" customHeight="1">
      <c r="B79" s="677"/>
      <c r="C79" s="327">
        <v>2</v>
      </c>
      <c r="D79" s="328" t="s">
        <v>432</v>
      </c>
      <c r="E79" s="329"/>
      <c r="F79" s="330">
        <v>2003</v>
      </c>
      <c r="G79" s="330" t="s">
        <v>5</v>
      </c>
      <c r="H79" s="331" t="s">
        <v>194</v>
      </c>
      <c r="I79" s="332" t="s">
        <v>172</v>
      </c>
      <c r="J79" s="338" t="s">
        <v>286</v>
      </c>
      <c r="K79" s="391"/>
      <c r="L79" s="335" t="s">
        <v>295</v>
      </c>
      <c r="M79" s="326" t="s">
        <v>310</v>
      </c>
      <c r="N79" s="442" t="s">
        <v>450</v>
      </c>
    </row>
    <row r="80" spans="2:14" ht="15.75" customHeight="1">
      <c r="B80" s="677"/>
      <c r="C80" s="327">
        <v>3</v>
      </c>
      <c r="D80" s="328" t="s">
        <v>97</v>
      </c>
      <c r="E80" s="329"/>
      <c r="F80" s="330">
        <v>1997</v>
      </c>
      <c r="G80" s="330" t="s">
        <v>4</v>
      </c>
      <c r="H80" s="331" t="s">
        <v>189</v>
      </c>
      <c r="I80" s="332" t="s">
        <v>433</v>
      </c>
      <c r="J80" s="338" t="s">
        <v>286</v>
      </c>
      <c r="K80" s="391"/>
      <c r="L80" s="335" t="s">
        <v>295</v>
      </c>
      <c r="M80" s="326" t="s">
        <v>96</v>
      </c>
      <c r="N80" s="442" t="s">
        <v>450</v>
      </c>
    </row>
    <row r="81" spans="2:14" ht="15.75" customHeight="1">
      <c r="B81" s="677"/>
      <c r="C81" s="327">
        <v>4</v>
      </c>
      <c r="D81" s="328" t="s">
        <v>348</v>
      </c>
      <c r="E81" s="329"/>
      <c r="F81" s="330">
        <v>1990</v>
      </c>
      <c r="G81" s="330" t="s">
        <v>4</v>
      </c>
      <c r="H81" s="331" t="s">
        <v>46</v>
      </c>
      <c r="I81" s="332"/>
      <c r="J81" s="338" t="s">
        <v>286</v>
      </c>
      <c r="K81" s="391"/>
      <c r="L81" s="335" t="s">
        <v>295</v>
      </c>
      <c r="M81" s="326" t="s">
        <v>352</v>
      </c>
      <c r="N81" s="442" t="s">
        <v>450</v>
      </c>
    </row>
    <row r="82" spans="2:14" ht="15.75" customHeight="1">
      <c r="B82" s="677"/>
      <c r="C82" s="327">
        <v>5</v>
      </c>
      <c r="D82" s="328" t="s">
        <v>434</v>
      </c>
      <c r="E82" s="329"/>
      <c r="F82" s="330">
        <v>1999</v>
      </c>
      <c r="G82" s="330">
        <v>1</v>
      </c>
      <c r="H82" s="331" t="s">
        <v>46</v>
      </c>
      <c r="I82" s="332"/>
      <c r="J82" s="338" t="s">
        <v>286</v>
      </c>
      <c r="K82" s="391"/>
      <c r="L82" s="335" t="s">
        <v>295</v>
      </c>
      <c r="M82" s="326" t="s">
        <v>441</v>
      </c>
      <c r="N82" s="442" t="s">
        <v>450</v>
      </c>
    </row>
    <row r="83" spans="2:14" ht="15.75" customHeight="1">
      <c r="B83" s="678"/>
      <c r="C83" s="327">
        <v>6</v>
      </c>
      <c r="D83" s="328" t="s">
        <v>435</v>
      </c>
      <c r="E83" s="329"/>
      <c r="F83" s="330">
        <v>2000</v>
      </c>
      <c r="G83" s="330" t="s">
        <v>5</v>
      </c>
      <c r="H83" s="331" t="s">
        <v>185</v>
      </c>
      <c r="I83" s="332" t="s">
        <v>92</v>
      </c>
      <c r="J83" s="338" t="s">
        <v>286</v>
      </c>
      <c r="K83" s="391"/>
      <c r="L83" s="335" t="s">
        <v>295</v>
      </c>
      <c r="M83" s="326" t="s">
        <v>442</v>
      </c>
      <c r="N83" s="442" t="s">
        <v>450</v>
      </c>
    </row>
    <row r="84" spans="2:14" ht="15.75" customHeight="1">
      <c r="B84" s="679">
        <v>14</v>
      </c>
      <c r="C84" s="339">
        <v>1</v>
      </c>
      <c r="D84" s="340"/>
      <c r="E84" s="341"/>
      <c r="F84" s="342"/>
      <c r="G84" s="342"/>
      <c r="H84" s="343"/>
      <c r="I84" s="344"/>
      <c r="J84" s="347"/>
      <c r="K84" s="398"/>
      <c r="L84" s="450"/>
      <c r="M84" s="348"/>
      <c r="N84" s="442" t="s">
        <v>450</v>
      </c>
    </row>
    <row r="85" spans="2:14" ht="15.75" customHeight="1">
      <c r="B85" s="680"/>
      <c r="C85" s="339">
        <v>2</v>
      </c>
      <c r="D85" s="340" t="s">
        <v>436</v>
      </c>
      <c r="E85" s="341"/>
      <c r="F85" s="342">
        <v>1984</v>
      </c>
      <c r="G85" s="345" t="s">
        <v>5</v>
      </c>
      <c r="H85" s="351" t="s">
        <v>185</v>
      </c>
      <c r="I85" s="344"/>
      <c r="J85" s="347" t="s">
        <v>286</v>
      </c>
      <c r="K85" s="398"/>
      <c r="L85" s="450" t="s">
        <v>295</v>
      </c>
      <c r="M85" s="348" t="s">
        <v>443</v>
      </c>
      <c r="N85" s="442" t="s">
        <v>450</v>
      </c>
    </row>
    <row r="86" spans="2:14" ht="15.75" customHeight="1">
      <c r="B86" s="680"/>
      <c r="C86" s="339">
        <v>3</v>
      </c>
      <c r="D86" s="350" t="s">
        <v>437</v>
      </c>
      <c r="E86" s="350"/>
      <c r="F86" s="345">
        <v>1999</v>
      </c>
      <c r="G86" s="345">
        <v>1</v>
      </c>
      <c r="H86" s="351" t="s">
        <v>46</v>
      </c>
      <c r="I86" s="344"/>
      <c r="J86" s="347" t="s">
        <v>286</v>
      </c>
      <c r="K86" s="398"/>
      <c r="L86" s="450" t="s">
        <v>295</v>
      </c>
      <c r="M86" s="348" t="s">
        <v>441</v>
      </c>
      <c r="N86" s="442" t="s">
        <v>450</v>
      </c>
    </row>
    <row r="87" spans="2:14" ht="15.75" customHeight="1">
      <c r="B87" s="680"/>
      <c r="C87" s="339">
        <v>4</v>
      </c>
      <c r="D87" s="340" t="s">
        <v>438</v>
      </c>
      <c r="E87" s="341"/>
      <c r="F87" s="342">
        <v>1991</v>
      </c>
      <c r="G87" s="345">
        <v>1</v>
      </c>
      <c r="H87" s="351" t="s">
        <v>187</v>
      </c>
      <c r="I87" s="344"/>
      <c r="J87" s="347" t="s">
        <v>286</v>
      </c>
      <c r="K87" s="398"/>
      <c r="L87" s="450" t="s">
        <v>295</v>
      </c>
      <c r="M87" s="348" t="s">
        <v>444</v>
      </c>
      <c r="N87" s="442" t="s">
        <v>450</v>
      </c>
    </row>
    <row r="88" spans="2:14" ht="15.75" customHeight="1">
      <c r="B88" s="680"/>
      <c r="C88" s="339">
        <v>5</v>
      </c>
      <c r="D88" s="340" t="s">
        <v>439</v>
      </c>
      <c r="E88" s="341"/>
      <c r="F88" s="342">
        <v>2002</v>
      </c>
      <c r="G88" s="345">
        <v>1</v>
      </c>
      <c r="H88" s="351" t="s">
        <v>194</v>
      </c>
      <c r="I88" s="344" t="s">
        <v>172</v>
      </c>
      <c r="J88" s="347" t="s">
        <v>286</v>
      </c>
      <c r="K88" s="398"/>
      <c r="L88" s="450" t="s">
        <v>295</v>
      </c>
      <c r="M88" s="348" t="s">
        <v>445</v>
      </c>
      <c r="N88" s="442" t="s">
        <v>450</v>
      </c>
    </row>
    <row r="89" spans="2:14" ht="15.75" customHeight="1">
      <c r="B89" s="681"/>
      <c r="C89" s="339">
        <v>6</v>
      </c>
      <c r="D89" s="340"/>
      <c r="E89" s="341"/>
      <c r="F89" s="342"/>
      <c r="G89" s="342"/>
      <c r="H89" s="343"/>
      <c r="I89" s="344"/>
      <c r="J89" s="347"/>
      <c r="K89" s="398"/>
      <c r="L89" s="450"/>
      <c r="M89" s="348" t="s">
        <v>304</v>
      </c>
      <c r="N89" s="442" t="s">
        <v>450</v>
      </c>
    </row>
    <row r="90" spans="2:14" ht="15.75" customHeight="1">
      <c r="B90" s="676">
        <v>15</v>
      </c>
      <c r="C90" s="327">
        <v>1</v>
      </c>
      <c r="D90" s="328"/>
      <c r="E90" s="329"/>
      <c r="F90" s="330"/>
      <c r="G90" s="330"/>
      <c r="H90" s="331"/>
      <c r="I90" s="332"/>
      <c r="J90" s="440"/>
      <c r="K90" s="399"/>
      <c r="L90" s="335"/>
      <c r="M90" s="326"/>
      <c r="N90" s="442" t="s">
        <v>450</v>
      </c>
    </row>
    <row r="91" spans="2:14" ht="15.75" customHeight="1">
      <c r="B91" s="677"/>
      <c r="C91" s="352">
        <v>2</v>
      </c>
      <c r="D91" s="328" t="s">
        <v>446</v>
      </c>
      <c r="E91" s="329"/>
      <c r="F91" s="330">
        <v>2005</v>
      </c>
      <c r="G91" s="330" t="s">
        <v>5</v>
      </c>
      <c r="H91" s="331" t="s">
        <v>278</v>
      </c>
      <c r="I91" s="332"/>
      <c r="J91" s="440" t="s">
        <v>370</v>
      </c>
      <c r="K91" s="399"/>
      <c r="L91" s="335" t="s">
        <v>295</v>
      </c>
      <c r="M91" s="326" t="s">
        <v>448</v>
      </c>
      <c r="N91" s="442" t="s">
        <v>450</v>
      </c>
    </row>
    <row r="92" spans="2:14" ht="15.75" customHeight="1">
      <c r="B92" s="677"/>
      <c r="C92" s="352">
        <v>3</v>
      </c>
      <c r="D92" s="354" t="s">
        <v>102</v>
      </c>
      <c r="E92" s="354"/>
      <c r="F92" s="333">
        <v>1999</v>
      </c>
      <c r="G92" s="333" t="s">
        <v>5</v>
      </c>
      <c r="H92" s="355" t="s">
        <v>187</v>
      </c>
      <c r="I92" s="332"/>
      <c r="J92" s="440" t="s">
        <v>370</v>
      </c>
      <c r="K92" s="399"/>
      <c r="L92" s="335" t="s">
        <v>295</v>
      </c>
      <c r="M92" s="326" t="s">
        <v>103</v>
      </c>
      <c r="N92" s="442" t="s">
        <v>450</v>
      </c>
    </row>
    <row r="93" spans="2:14" ht="15.75" customHeight="1">
      <c r="B93" s="677"/>
      <c r="C93" s="352">
        <v>4</v>
      </c>
      <c r="D93" s="328" t="s">
        <v>360</v>
      </c>
      <c r="E93" s="329"/>
      <c r="F93" s="330">
        <v>2002</v>
      </c>
      <c r="G93" s="330" t="s">
        <v>5</v>
      </c>
      <c r="H93" s="331" t="s">
        <v>361</v>
      </c>
      <c r="I93" s="332" t="s">
        <v>362</v>
      </c>
      <c r="J93" s="440" t="s">
        <v>370</v>
      </c>
      <c r="K93" s="399"/>
      <c r="L93" s="335" t="s">
        <v>295</v>
      </c>
      <c r="M93" s="326" t="s">
        <v>368</v>
      </c>
      <c r="N93" s="442" t="s">
        <v>450</v>
      </c>
    </row>
    <row r="94" spans="2:14" ht="15.75" customHeight="1">
      <c r="B94" s="677"/>
      <c r="C94" s="352">
        <v>5</v>
      </c>
      <c r="D94" s="328" t="s">
        <v>447</v>
      </c>
      <c r="E94" s="329"/>
      <c r="F94" s="330">
        <v>2004</v>
      </c>
      <c r="G94" s="330" t="s">
        <v>5</v>
      </c>
      <c r="H94" s="331" t="s">
        <v>171</v>
      </c>
      <c r="I94" s="332" t="s">
        <v>172</v>
      </c>
      <c r="J94" s="440" t="s">
        <v>370</v>
      </c>
      <c r="K94" s="399"/>
      <c r="L94" s="335" t="s">
        <v>295</v>
      </c>
      <c r="M94" s="326" t="s">
        <v>70</v>
      </c>
      <c r="N94" s="442" t="s">
        <v>450</v>
      </c>
    </row>
    <row r="95" spans="2:14" ht="15.75" customHeight="1">
      <c r="B95" s="678"/>
      <c r="C95" s="352">
        <v>6</v>
      </c>
      <c r="D95" s="328"/>
      <c r="E95" s="329"/>
      <c r="F95" s="330"/>
      <c r="G95" s="330"/>
      <c r="H95" s="331"/>
      <c r="I95" s="332"/>
      <c r="J95" s="338"/>
      <c r="K95" s="399"/>
      <c r="L95" s="335"/>
      <c r="M95" s="326"/>
      <c r="N95" s="442" t="s">
        <v>450</v>
      </c>
    </row>
    <row r="96" spans="2:14" ht="15.75">
      <c r="B96" s="676"/>
      <c r="C96" s="327"/>
      <c r="D96" s="328"/>
      <c r="E96" s="329"/>
      <c r="F96" s="333"/>
      <c r="G96" s="333"/>
      <c r="H96" s="355"/>
      <c r="I96" s="332"/>
      <c r="J96" s="338"/>
      <c r="K96" s="400"/>
      <c r="L96" s="376"/>
      <c r="M96" s="326"/>
    </row>
    <row r="97" spans="2:13" ht="15.75">
      <c r="B97" s="677"/>
      <c r="C97" s="352"/>
      <c r="D97" s="337"/>
      <c r="E97" s="337"/>
      <c r="F97" s="333"/>
      <c r="G97" s="333"/>
      <c r="H97" s="355"/>
      <c r="I97" s="332"/>
      <c r="J97" s="338"/>
      <c r="K97" s="400"/>
      <c r="L97" s="376"/>
      <c r="M97" s="326"/>
    </row>
    <row r="98" spans="2:13" ht="15.75">
      <c r="B98" s="677"/>
      <c r="C98" s="352"/>
      <c r="D98" s="337"/>
      <c r="E98" s="337"/>
      <c r="F98" s="333"/>
      <c r="G98" s="333"/>
      <c r="H98" s="355"/>
      <c r="I98" s="332"/>
      <c r="J98" s="338"/>
      <c r="K98" s="400"/>
      <c r="L98" s="376"/>
      <c r="M98" s="326"/>
    </row>
    <row r="99" spans="2:13" ht="15.75">
      <c r="B99" s="677"/>
      <c r="C99" s="352"/>
      <c r="D99" s="337"/>
      <c r="E99" s="337"/>
      <c r="F99" s="333"/>
      <c r="G99" s="333"/>
      <c r="H99" s="355"/>
      <c r="I99" s="332"/>
      <c r="J99" s="338"/>
      <c r="K99" s="400"/>
      <c r="L99" s="376"/>
      <c r="M99" s="326"/>
    </row>
    <row r="100" spans="2:13" ht="15.75">
      <c r="B100" s="677"/>
      <c r="C100" s="352"/>
      <c r="D100" s="337"/>
      <c r="E100" s="337"/>
      <c r="F100" s="333"/>
      <c r="G100" s="333"/>
      <c r="H100" s="355"/>
      <c r="I100" s="332"/>
      <c r="J100" s="338"/>
      <c r="K100" s="400"/>
      <c r="L100" s="376"/>
      <c r="M100" s="326"/>
    </row>
    <row r="101" spans="2:13" ht="15.75">
      <c r="B101" s="678"/>
      <c r="C101" s="352"/>
      <c r="D101" s="328"/>
      <c r="E101" s="329"/>
      <c r="F101" s="333"/>
      <c r="G101" s="333"/>
      <c r="H101" s="355"/>
      <c r="I101" s="332"/>
      <c r="J101" s="338"/>
      <c r="K101" s="400"/>
      <c r="L101" s="376"/>
      <c r="M101" s="326"/>
    </row>
    <row r="102" spans="2:13" ht="15.75">
      <c r="B102" s="679"/>
      <c r="C102" s="356"/>
      <c r="D102" s="340"/>
      <c r="E102" s="341"/>
      <c r="F102" s="342"/>
      <c r="G102" s="342"/>
      <c r="H102" s="343"/>
      <c r="I102" s="344"/>
      <c r="J102" s="346"/>
      <c r="K102" s="401"/>
      <c r="L102" s="375"/>
      <c r="M102" s="348"/>
    </row>
    <row r="103" spans="2:13" ht="15.75">
      <c r="B103" s="680"/>
      <c r="C103" s="356"/>
      <c r="D103" s="340"/>
      <c r="E103" s="341"/>
      <c r="F103" s="342"/>
      <c r="G103" s="342"/>
      <c r="H103" s="343"/>
      <c r="I103" s="344"/>
      <c r="J103" s="346"/>
      <c r="K103" s="401"/>
      <c r="L103" s="375"/>
      <c r="M103" s="348"/>
    </row>
    <row r="104" spans="2:13" ht="15.75">
      <c r="B104" s="680"/>
      <c r="C104" s="356"/>
      <c r="D104" s="340"/>
      <c r="E104" s="341"/>
      <c r="F104" s="342"/>
      <c r="G104" s="342"/>
      <c r="H104" s="343"/>
      <c r="I104" s="344"/>
      <c r="J104" s="346"/>
      <c r="K104" s="401"/>
      <c r="L104" s="375"/>
      <c r="M104" s="348"/>
    </row>
    <row r="105" spans="2:13" ht="15.75">
      <c r="B105" s="680"/>
      <c r="C105" s="356"/>
      <c r="D105" s="340"/>
      <c r="E105" s="341"/>
      <c r="F105" s="342"/>
      <c r="G105" s="342"/>
      <c r="H105" s="343"/>
      <c r="I105" s="344"/>
      <c r="J105" s="346"/>
      <c r="K105" s="401"/>
      <c r="L105" s="375"/>
      <c r="M105" s="348"/>
    </row>
    <row r="106" spans="2:13" ht="15.75">
      <c r="B106" s="680"/>
      <c r="C106" s="356"/>
      <c r="D106" s="340"/>
      <c r="E106" s="341"/>
      <c r="F106" s="342"/>
      <c r="G106" s="342"/>
      <c r="H106" s="343"/>
      <c r="I106" s="344"/>
      <c r="J106" s="346"/>
      <c r="K106" s="401"/>
      <c r="L106" s="375"/>
      <c r="M106" s="348"/>
    </row>
    <row r="107" spans="2:13" ht="15.75">
      <c r="B107" s="681"/>
      <c r="C107" s="356"/>
      <c r="D107" s="340"/>
      <c r="E107" s="341"/>
      <c r="F107" s="342"/>
      <c r="G107" s="342"/>
      <c r="H107" s="343"/>
      <c r="I107" s="344"/>
      <c r="J107" s="347"/>
      <c r="K107" s="401"/>
      <c r="L107" s="375"/>
      <c r="M107" s="348"/>
    </row>
    <row r="108" spans="2:13" ht="15.75">
      <c r="B108" s="359"/>
      <c r="C108" s="367"/>
      <c r="D108" s="361"/>
      <c r="E108" s="362"/>
      <c r="F108" s="363"/>
      <c r="G108" s="363"/>
      <c r="H108" s="364"/>
      <c r="I108" s="365"/>
      <c r="J108" s="359"/>
      <c r="K108" s="366"/>
      <c r="L108" s="337"/>
      <c r="M108" s="326"/>
    </row>
    <row r="109" spans="2:13" ht="15.75">
      <c r="B109" s="359"/>
      <c r="C109" s="367"/>
      <c r="D109" s="361"/>
      <c r="E109" s="362"/>
      <c r="F109" s="363"/>
      <c r="G109" s="363"/>
      <c r="H109" s="364"/>
      <c r="I109" s="365"/>
      <c r="J109" s="359"/>
      <c r="K109" s="366"/>
      <c r="L109" s="337"/>
      <c r="M109" s="326"/>
    </row>
    <row r="110" spans="2:13" ht="15.75">
      <c r="B110" s="334"/>
      <c r="C110" s="352"/>
      <c r="D110" s="361"/>
      <c r="E110" s="362"/>
      <c r="F110" s="363"/>
      <c r="G110" s="363"/>
      <c r="H110" s="364"/>
      <c r="I110" s="365"/>
      <c r="J110" s="359"/>
      <c r="K110" s="366"/>
      <c r="L110" s="337"/>
      <c r="M110" s="326"/>
    </row>
    <row r="111" spans="2:13" ht="15.75">
      <c r="B111" s="334"/>
      <c r="C111" s="352"/>
      <c r="D111" s="361"/>
      <c r="E111" s="362"/>
      <c r="F111" s="363"/>
      <c r="G111" s="363"/>
      <c r="H111" s="364"/>
      <c r="I111" s="365"/>
      <c r="J111" s="359"/>
      <c r="K111" s="366"/>
      <c r="L111" s="337"/>
      <c r="M111" s="326"/>
    </row>
    <row r="112" spans="2:13" ht="15.75">
      <c r="B112" s="334"/>
      <c r="C112" s="352"/>
      <c r="D112" s="361"/>
      <c r="E112" s="362"/>
      <c r="F112" s="363"/>
      <c r="G112" s="363"/>
      <c r="H112" s="364"/>
      <c r="I112" s="365"/>
      <c r="J112" s="359"/>
      <c r="K112" s="366"/>
      <c r="L112" s="337"/>
      <c r="M112" s="326"/>
    </row>
    <row r="113" spans="2:13" ht="15.75">
      <c r="B113" s="334"/>
      <c r="C113" s="352"/>
      <c r="D113" s="361"/>
      <c r="E113" s="362"/>
      <c r="F113" s="363"/>
      <c r="G113" s="363"/>
      <c r="H113" s="364"/>
      <c r="I113" s="365"/>
      <c r="J113" s="359"/>
      <c r="K113" s="366"/>
      <c r="L113" s="337"/>
      <c r="M113" s="326"/>
    </row>
    <row r="114" spans="2:13" ht="15.75">
      <c r="B114" s="334"/>
      <c r="C114" s="352"/>
      <c r="D114" s="361"/>
      <c r="E114" s="362"/>
      <c r="F114" s="363"/>
      <c r="G114" s="363"/>
      <c r="H114" s="364"/>
      <c r="I114" s="365"/>
      <c r="J114" s="359"/>
      <c r="K114" s="366"/>
      <c r="L114" s="337"/>
      <c r="M114" s="326"/>
    </row>
    <row r="115" spans="2:13" ht="15.75">
      <c r="B115" s="334"/>
      <c r="C115" s="352"/>
      <c r="D115" s="361"/>
      <c r="E115" s="362"/>
      <c r="F115" s="363"/>
      <c r="G115" s="363"/>
      <c r="H115" s="364"/>
      <c r="I115" s="365"/>
      <c r="J115" s="359"/>
      <c r="K115" s="366"/>
      <c r="L115" s="337"/>
      <c r="M115" s="326"/>
    </row>
    <row r="116" spans="2:13" ht="15.75">
      <c r="B116" s="334"/>
      <c r="C116" s="352"/>
      <c r="D116" s="361"/>
      <c r="E116" s="362"/>
      <c r="F116" s="363"/>
      <c r="G116" s="363"/>
      <c r="H116" s="364"/>
      <c r="I116" s="365"/>
      <c r="J116" s="359"/>
      <c r="K116" s="366"/>
      <c r="L116" s="337"/>
      <c r="M116" s="326"/>
    </row>
    <row r="117" spans="2:13" ht="15.75">
      <c r="B117" s="334"/>
      <c r="C117" s="352"/>
      <c r="D117" s="361"/>
      <c r="E117" s="362"/>
      <c r="F117" s="363"/>
      <c r="G117" s="363"/>
      <c r="H117" s="364"/>
      <c r="I117" s="365"/>
      <c r="J117" s="359"/>
      <c r="K117" s="366"/>
      <c r="L117" s="337"/>
      <c r="M117" s="326"/>
    </row>
    <row r="118" spans="2:13" ht="15.75">
      <c r="B118" s="334"/>
      <c r="C118" s="352"/>
      <c r="D118" s="361"/>
      <c r="E118" s="362"/>
      <c r="F118" s="363"/>
      <c r="G118" s="363"/>
      <c r="H118" s="364"/>
      <c r="I118" s="365"/>
      <c r="J118" s="359"/>
      <c r="K118" s="366"/>
      <c r="L118" s="337"/>
      <c r="M118" s="326"/>
    </row>
    <row r="119" spans="2:13" ht="15.75">
      <c r="B119" s="334"/>
      <c r="C119" s="352"/>
      <c r="D119" s="361"/>
      <c r="E119" s="362"/>
      <c r="F119" s="363"/>
      <c r="G119" s="363"/>
      <c r="H119" s="364"/>
      <c r="I119" s="365"/>
      <c r="J119" s="359"/>
      <c r="K119" s="366"/>
      <c r="L119" s="337"/>
      <c r="M119" s="326"/>
    </row>
    <row r="120" spans="2:13" ht="15.75">
      <c r="B120" s="334"/>
      <c r="C120" s="352"/>
      <c r="D120" s="361"/>
      <c r="E120" s="362"/>
      <c r="F120" s="363"/>
      <c r="G120" s="363"/>
      <c r="H120" s="364"/>
      <c r="I120" s="365"/>
      <c r="J120" s="359"/>
      <c r="K120" s="366"/>
      <c r="L120" s="337"/>
      <c r="M120" s="326"/>
    </row>
    <row r="121" spans="2:13" ht="15.75">
      <c r="B121" s="334"/>
      <c r="C121" s="352"/>
      <c r="D121" s="361"/>
      <c r="E121" s="362"/>
      <c r="F121" s="363"/>
      <c r="G121" s="363"/>
      <c r="H121" s="364"/>
      <c r="I121" s="365"/>
      <c r="J121" s="359"/>
      <c r="K121" s="366"/>
      <c r="L121" s="337"/>
      <c r="M121" s="326"/>
    </row>
    <row r="122" spans="2:13" ht="15.75">
      <c r="B122" s="334"/>
      <c r="C122" s="352"/>
      <c r="D122" s="361"/>
      <c r="E122" s="362"/>
      <c r="F122" s="363"/>
      <c r="G122" s="363"/>
      <c r="H122" s="364"/>
      <c r="I122" s="365"/>
      <c r="J122" s="359"/>
      <c r="K122" s="366"/>
      <c r="L122" s="337"/>
      <c r="M122" s="326"/>
    </row>
    <row r="123" spans="2:13" ht="15.75">
      <c r="B123" s="334"/>
      <c r="C123" s="352"/>
      <c r="D123" s="361"/>
      <c r="E123" s="362"/>
      <c r="F123" s="363"/>
      <c r="G123" s="363"/>
      <c r="H123" s="364"/>
      <c r="I123" s="365"/>
      <c r="J123" s="359"/>
      <c r="K123" s="366"/>
      <c r="L123" s="337"/>
      <c r="M123" s="326"/>
    </row>
    <row r="124" spans="2:13" ht="15.75">
      <c r="B124" s="334"/>
      <c r="C124" s="352"/>
      <c r="D124" s="361"/>
      <c r="E124" s="362"/>
      <c r="F124" s="363"/>
      <c r="G124" s="363"/>
      <c r="H124" s="364"/>
      <c r="I124" s="365"/>
      <c r="J124" s="359"/>
      <c r="K124" s="366"/>
      <c r="L124" s="337"/>
      <c r="M124" s="326"/>
    </row>
    <row r="125" spans="2:13" ht="15.75">
      <c r="B125" s="334"/>
      <c r="C125" s="352"/>
      <c r="D125" s="361"/>
      <c r="E125" s="362"/>
      <c r="F125" s="363"/>
      <c r="G125" s="363"/>
      <c r="H125" s="364"/>
      <c r="I125" s="365"/>
      <c r="J125" s="359"/>
      <c r="K125" s="366"/>
      <c r="L125" s="337"/>
      <c r="M125" s="326"/>
    </row>
    <row r="126" spans="2:13" ht="15.75">
      <c r="B126" s="334"/>
      <c r="C126" s="352"/>
      <c r="D126" s="361"/>
      <c r="E126" s="362"/>
      <c r="F126" s="363"/>
      <c r="G126" s="363"/>
      <c r="H126" s="364"/>
      <c r="I126" s="365"/>
      <c r="J126" s="359"/>
      <c r="K126" s="366"/>
      <c r="L126" s="337"/>
      <c r="M126" s="326"/>
    </row>
    <row r="127" spans="2:13" ht="15.75">
      <c r="B127" s="334"/>
      <c r="C127" s="352"/>
      <c r="D127" s="361"/>
      <c r="E127" s="362"/>
      <c r="F127" s="363"/>
      <c r="G127" s="363"/>
      <c r="H127" s="364"/>
      <c r="I127" s="365"/>
      <c r="J127" s="359"/>
      <c r="K127" s="366"/>
      <c r="L127" s="337"/>
      <c r="M127" s="326"/>
    </row>
    <row r="128" spans="2:13" ht="15.75">
      <c r="B128" s="334"/>
      <c r="C128" s="352"/>
      <c r="D128" s="361"/>
      <c r="E128" s="362"/>
      <c r="F128" s="363"/>
      <c r="G128" s="363"/>
      <c r="H128" s="364"/>
      <c r="I128" s="365"/>
      <c r="J128" s="359"/>
      <c r="K128" s="366"/>
      <c r="L128" s="337"/>
      <c r="M128" s="326"/>
    </row>
    <row r="129" spans="2:13" ht="15.75">
      <c r="B129" s="334"/>
      <c r="C129" s="352"/>
      <c r="D129" s="361"/>
      <c r="E129" s="362"/>
      <c r="F129" s="363"/>
      <c r="G129" s="363"/>
      <c r="H129" s="364"/>
      <c r="I129" s="365"/>
      <c r="J129" s="359"/>
      <c r="K129" s="366"/>
      <c r="L129" s="337"/>
      <c r="M129" s="326"/>
    </row>
  </sheetData>
  <mergeCells count="21">
    <mergeCell ref="B96:B101"/>
    <mergeCell ref="B102:B107"/>
    <mergeCell ref="B12:B17"/>
    <mergeCell ref="B60:B65"/>
    <mergeCell ref="B66:B71"/>
    <mergeCell ref="B72:B77"/>
    <mergeCell ref="B90:B95"/>
    <mergeCell ref="B42:B47"/>
    <mergeCell ref="B48:B53"/>
    <mergeCell ref="B54:B59"/>
    <mergeCell ref="B18:B23"/>
    <mergeCell ref="B24:B29"/>
    <mergeCell ref="B30:B35"/>
    <mergeCell ref="B36:B41"/>
    <mergeCell ref="B78:B83"/>
    <mergeCell ref="B84:B89"/>
    <mergeCell ref="B1:M1"/>
    <mergeCell ref="B2:M2"/>
    <mergeCell ref="B3:M3"/>
    <mergeCell ref="D5:E5"/>
    <mergeCell ref="B6:B11"/>
  </mergeCells>
  <printOptions horizontalCentered="1"/>
  <pageMargins left="0.54" right="0.45" top="0.18" bottom="0.17" header="0.31496062992125984" footer="0.51181102362204722"/>
  <pageSetup paperSize="9" scale="87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theme="5" tint="0.39997558519241921"/>
    <pageSetUpPr fitToPage="1"/>
  </sheetPr>
  <dimension ref="B1:N147"/>
  <sheetViews>
    <sheetView topLeftCell="A55" zoomScale="90" zoomScaleNormal="90" workbookViewId="0">
      <selection activeCell="M39" sqref="M39"/>
    </sheetView>
  </sheetViews>
  <sheetFormatPr defaultRowHeight="15"/>
  <cols>
    <col min="1" max="1" width="9.140625" style="324"/>
    <col min="2" max="2" width="8.85546875" style="324" customWidth="1"/>
    <col min="3" max="3" width="9.42578125" style="324" customWidth="1"/>
    <col min="4" max="4" width="14.42578125" style="325" customWidth="1"/>
    <col min="5" max="5" width="8" style="324" customWidth="1"/>
    <col min="6" max="6" width="8.85546875" style="324" customWidth="1"/>
    <col min="7" max="7" width="8.5703125" style="324" customWidth="1"/>
    <col min="8" max="8" width="32.28515625" style="324" customWidth="1"/>
    <col min="9" max="9" width="0.140625" style="324" hidden="1" customWidth="1"/>
    <col min="10" max="10" width="14.5703125" style="324" customWidth="1"/>
    <col min="11" max="11" width="10.28515625" style="324" customWidth="1"/>
    <col min="12" max="12" width="8.42578125" style="324" customWidth="1"/>
    <col min="13" max="13" width="40.28515625" style="324" customWidth="1"/>
    <col min="14" max="244" width="9.140625" style="324"/>
    <col min="245" max="245" width="8.85546875" style="324" customWidth="1"/>
    <col min="246" max="246" width="9.42578125" style="324" customWidth="1"/>
    <col min="247" max="247" width="14.42578125" style="324" customWidth="1"/>
    <col min="248" max="248" width="10.5703125" style="324" customWidth="1"/>
    <col min="249" max="249" width="8.85546875" style="324" customWidth="1"/>
    <col min="250" max="250" width="9.28515625" style="324" customWidth="1"/>
    <col min="251" max="251" width="28.85546875" style="324" customWidth="1"/>
    <col min="252" max="252" width="12" style="324" customWidth="1"/>
    <col min="253" max="253" width="7.85546875" style="324" customWidth="1"/>
    <col min="254" max="254" width="13.5703125" style="324" customWidth="1"/>
    <col min="255" max="255" width="12.42578125" style="324" customWidth="1"/>
    <col min="256" max="256" width="11" style="324" customWidth="1"/>
    <col min="257" max="257" width="16.7109375" style="324" customWidth="1"/>
    <col min="258" max="500" width="9.140625" style="324"/>
    <col min="501" max="501" width="8.85546875" style="324" customWidth="1"/>
    <col min="502" max="502" width="9.42578125" style="324" customWidth="1"/>
    <col min="503" max="503" width="14.42578125" style="324" customWidth="1"/>
    <col min="504" max="504" width="10.5703125" style="324" customWidth="1"/>
    <col min="505" max="505" width="8.85546875" style="324" customWidth="1"/>
    <col min="506" max="506" width="9.28515625" style="324" customWidth="1"/>
    <col min="507" max="507" width="28.85546875" style="324" customWidth="1"/>
    <col min="508" max="508" width="12" style="324" customWidth="1"/>
    <col min="509" max="509" width="7.85546875" style="324" customWidth="1"/>
    <col min="510" max="510" width="13.5703125" style="324" customWidth="1"/>
    <col min="511" max="511" width="12.42578125" style="324" customWidth="1"/>
    <col min="512" max="512" width="11" style="324" customWidth="1"/>
    <col min="513" max="513" width="16.7109375" style="324" customWidth="1"/>
    <col min="514" max="756" width="9.140625" style="324"/>
    <col min="757" max="757" width="8.85546875" style="324" customWidth="1"/>
    <col min="758" max="758" width="9.42578125" style="324" customWidth="1"/>
    <col min="759" max="759" width="14.42578125" style="324" customWidth="1"/>
    <col min="760" max="760" width="10.5703125" style="324" customWidth="1"/>
    <col min="761" max="761" width="8.85546875" style="324" customWidth="1"/>
    <col min="762" max="762" width="9.28515625" style="324" customWidth="1"/>
    <col min="763" max="763" width="28.85546875" style="324" customWidth="1"/>
    <col min="764" max="764" width="12" style="324" customWidth="1"/>
    <col min="765" max="765" width="7.85546875" style="324" customWidth="1"/>
    <col min="766" max="766" width="13.5703125" style="324" customWidth="1"/>
    <col min="767" max="767" width="12.42578125" style="324" customWidth="1"/>
    <col min="768" max="768" width="11" style="324" customWidth="1"/>
    <col min="769" max="769" width="16.7109375" style="324" customWidth="1"/>
    <col min="770" max="1012" width="9.140625" style="324"/>
    <col min="1013" max="1013" width="8.85546875" style="324" customWidth="1"/>
    <col min="1014" max="1014" width="9.42578125" style="324" customWidth="1"/>
    <col min="1015" max="1015" width="14.42578125" style="324" customWidth="1"/>
    <col min="1016" max="1016" width="10.5703125" style="324" customWidth="1"/>
    <col min="1017" max="1017" width="8.85546875" style="324" customWidth="1"/>
    <col min="1018" max="1018" width="9.28515625" style="324" customWidth="1"/>
    <col min="1019" max="1019" width="28.85546875" style="324" customWidth="1"/>
    <col min="1020" max="1020" width="12" style="324" customWidth="1"/>
    <col min="1021" max="1021" width="7.85546875" style="324" customWidth="1"/>
    <col min="1022" max="1022" width="13.5703125" style="324" customWidth="1"/>
    <col min="1023" max="1023" width="12.42578125" style="324" customWidth="1"/>
    <col min="1024" max="1024" width="11" style="324" customWidth="1"/>
    <col min="1025" max="1025" width="16.7109375" style="324" customWidth="1"/>
    <col min="1026" max="1268" width="9.140625" style="324"/>
    <col min="1269" max="1269" width="8.85546875" style="324" customWidth="1"/>
    <col min="1270" max="1270" width="9.42578125" style="324" customWidth="1"/>
    <col min="1271" max="1271" width="14.42578125" style="324" customWidth="1"/>
    <col min="1272" max="1272" width="10.5703125" style="324" customWidth="1"/>
    <col min="1273" max="1273" width="8.85546875" style="324" customWidth="1"/>
    <col min="1274" max="1274" width="9.28515625" style="324" customWidth="1"/>
    <col min="1275" max="1275" width="28.85546875" style="324" customWidth="1"/>
    <col min="1276" max="1276" width="12" style="324" customWidth="1"/>
    <col min="1277" max="1277" width="7.85546875" style="324" customWidth="1"/>
    <col min="1278" max="1278" width="13.5703125" style="324" customWidth="1"/>
    <col min="1279" max="1279" width="12.42578125" style="324" customWidth="1"/>
    <col min="1280" max="1280" width="11" style="324" customWidth="1"/>
    <col min="1281" max="1281" width="16.7109375" style="324" customWidth="1"/>
    <col min="1282" max="1524" width="9.140625" style="324"/>
    <col min="1525" max="1525" width="8.85546875" style="324" customWidth="1"/>
    <col min="1526" max="1526" width="9.42578125" style="324" customWidth="1"/>
    <col min="1527" max="1527" width="14.42578125" style="324" customWidth="1"/>
    <col min="1528" max="1528" width="10.5703125" style="324" customWidth="1"/>
    <col min="1529" max="1529" width="8.85546875" style="324" customWidth="1"/>
    <col min="1530" max="1530" width="9.28515625" style="324" customWidth="1"/>
    <col min="1531" max="1531" width="28.85546875" style="324" customWidth="1"/>
    <col min="1532" max="1532" width="12" style="324" customWidth="1"/>
    <col min="1533" max="1533" width="7.85546875" style="324" customWidth="1"/>
    <col min="1534" max="1534" width="13.5703125" style="324" customWidth="1"/>
    <col min="1535" max="1535" width="12.42578125" style="324" customWidth="1"/>
    <col min="1536" max="1536" width="11" style="324" customWidth="1"/>
    <col min="1537" max="1537" width="16.7109375" style="324" customWidth="1"/>
    <col min="1538" max="1780" width="9.140625" style="324"/>
    <col min="1781" max="1781" width="8.85546875" style="324" customWidth="1"/>
    <col min="1782" max="1782" width="9.42578125" style="324" customWidth="1"/>
    <col min="1783" max="1783" width="14.42578125" style="324" customWidth="1"/>
    <col min="1784" max="1784" width="10.5703125" style="324" customWidth="1"/>
    <col min="1785" max="1785" width="8.85546875" style="324" customWidth="1"/>
    <col min="1786" max="1786" width="9.28515625" style="324" customWidth="1"/>
    <col min="1787" max="1787" width="28.85546875" style="324" customWidth="1"/>
    <col min="1788" max="1788" width="12" style="324" customWidth="1"/>
    <col min="1789" max="1789" width="7.85546875" style="324" customWidth="1"/>
    <col min="1790" max="1790" width="13.5703125" style="324" customWidth="1"/>
    <col min="1791" max="1791" width="12.42578125" style="324" customWidth="1"/>
    <col min="1792" max="1792" width="11" style="324" customWidth="1"/>
    <col min="1793" max="1793" width="16.7109375" style="324" customWidth="1"/>
    <col min="1794" max="2036" width="9.140625" style="324"/>
    <col min="2037" max="2037" width="8.85546875" style="324" customWidth="1"/>
    <col min="2038" max="2038" width="9.42578125" style="324" customWidth="1"/>
    <col min="2039" max="2039" width="14.42578125" style="324" customWidth="1"/>
    <col min="2040" max="2040" width="10.5703125" style="324" customWidth="1"/>
    <col min="2041" max="2041" width="8.85546875" style="324" customWidth="1"/>
    <col min="2042" max="2042" width="9.28515625" style="324" customWidth="1"/>
    <col min="2043" max="2043" width="28.85546875" style="324" customWidth="1"/>
    <col min="2044" max="2044" width="12" style="324" customWidth="1"/>
    <col min="2045" max="2045" width="7.85546875" style="324" customWidth="1"/>
    <col min="2046" max="2046" width="13.5703125" style="324" customWidth="1"/>
    <col min="2047" max="2047" width="12.42578125" style="324" customWidth="1"/>
    <col min="2048" max="2048" width="11" style="324" customWidth="1"/>
    <col min="2049" max="2049" width="16.7109375" style="324" customWidth="1"/>
    <col min="2050" max="2292" width="9.140625" style="324"/>
    <col min="2293" max="2293" width="8.85546875" style="324" customWidth="1"/>
    <col min="2294" max="2294" width="9.42578125" style="324" customWidth="1"/>
    <col min="2295" max="2295" width="14.42578125" style="324" customWidth="1"/>
    <col min="2296" max="2296" width="10.5703125" style="324" customWidth="1"/>
    <col min="2297" max="2297" width="8.85546875" style="324" customWidth="1"/>
    <col min="2298" max="2298" width="9.28515625" style="324" customWidth="1"/>
    <col min="2299" max="2299" width="28.85546875" style="324" customWidth="1"/>
    <col min="2300" max="2300" width="12" style="324" customWidth="1"/>
    <col min="2301" max="2301" width="7.85546875" style="324" customWidth="1"/>
    <col min="2302" max="2302" width="13.5703125" style="324" customWidth="1"/>
    <col min="2303" max="2303" width="12.42578125" style="324" customWidth="1"/>
    <col min="2304" max="2304" width="11" style="324" customWidth="1"/>
    <col min="2305" max="2305" width="16.7109375" style="324" customWidth="1"/>
    <col min="2306" max="2548" width="9.140625" style="324"/>
    <col min="2549" max="2549" width="8.85546875" style="324" customWidth="1"/>
    <col min="2550" max="2550" width="9.42578125" style="324" customWidth="1"/>
    <col min="2551" max="2551" width="14.42578125" style="324" customWidth="1"/>
    <col min="2552" max="2552" width="10.5703125" style="324" customWidth="1"/>
    <col min="2553" max="2553" width="8.85546875" style="324" customWidth="1"/>
    <col min="2554" max="2554" width="9.28515625" style="324" customWidth="1"/>
    <col min="2555" max="2555" width="28.85546875" style="324" customWidth="1"/>
    <col min="2556" max="2556" width="12" style="324" customWidth="1"/>
    <col min="2557" max="2557" width="7.85546875" style="324" customWidth="1"/>
    <col min="2558" max="2558" width="13.5703125" style="324" customWidth="1"/>
    <col min="2559" max="2559" width="12.42578125" style="324" customWidth="1"/>
    <col min="2560" max="2560" width="11" style="324" customWidth="1"/>
    <col min="2561" max="2561" width="16.7109375" style="324" customWidth="1"/>
    <col min="2562" max="2804" width="9.140625" style="324"/>
    <col min="2805" max="2805" width="8.85546875" style="324" customWidth="1"/>
    <col min="2806" max="2806" width="9.42578125" style="324" customWidth="1"/>
    <col min="2807" max="2807" width="14.42578125" style="324" customWidth="1"/>
    <col min="2808" max="2808" width="10.5703125" style="324" customWidth="1"/>
    <col min="2809" max="2809" width="8.85546875" style="324" customWidth="1"/>
    <col min="2810" max="2810" width="9.28515625" style="324" customWidth="1"/>
    <col min="2811" max="2811" width="28.85546875" style="324" customWidth="1"/>
    <col min="2812" max="2812" width="12" style="324" customWidth="1"/>
    <col min="2813" max="2813" width="7.85546875" style="324" customWidth="1"/>
    <col min="2814" max="2814" width="13.5703125" style="324" customWidth="1"/>
    <col min="2815" max="2815" width="12.42578125" style="324" customWidth="1"/>
    <col min="2816" max="2816" width="11" style="324" customWidth="1"/>
    <col min="2817" max="2817" width="16.7109375" style="324" customWidth="1"/>
    <col min="2818" max="3060" width="9.140625" style="324"/>
    <col min="3061" max="3061" width="8.85546875" style="324" customWidth="1"/>
    <col min="3062" max="3062" width="9.42578125" style="324" customWidth="1"/>
    <col min="3063" max="3063" width="14.42578125" style="324" customWidth="1"/>
    <col min="3064" max="3064" width="10.5703125" style="324" customWidth="1"/>
    <col min="3065" max="3065" width="8.85546875" style="324" customWidth="1"/>
    <col min="3066" max="3066" width="9.28515625" style="324" customWidth="1"/>
    <col min="3067" max="3067" width="28.85546875" style="324" customWidth="1"/>
    <col min="3068" max="3068" width="12" style="324" customWidth="1"/>
    <col min="3069" max="3069" width="7.85546875" style="324" customWidth="1"/>
    <col min="3070" max="3070" width="13.5703125" style="324" customWidth="1"/>
    <col min="3071" max="3071" width="12.42578125" style="324" customWidth="1"/>
    <col min="3072" max="3072" width="11" style="324" customWidth="1"/>
    <col min="3073" max="3073" width="16.7109375" style="324" customWidth="1"/>
    <col min="3074" max="3316" width="9.140625" style="324"/>
    <col min="3317" max="3317" width="8.85546875" style="324" customWidth="1"/>
    <col min="3318" max="3318" width="9.42578125" style="324" customWidth="1"/>
    <col min="3319" max="3319" width="14.42578125" style="324" customWidth="1"/>
    <col min="3320" max="3320" width="10.5703125" style="324" customWidth="1"/>
    <col min="3321" max="3321" width="8.85546875" style="324" customWidth="1"/>
    <col min="3322" max="3322" width="9.28515625" style="324" customWidth="1"/>
    <col min="3323" max="3323" width="28.85546875" style="324" customWidth="1"/>
    <col min="3324" max="3324" width="12" style="324" customWidth="1"/>
    <col min="3325" max="3325" width="7.85546875" style="324" customWidth="1"/>
    <col min="3326" max="3326" width="13.5703125" style="324" customWidth="1"/>
    <col min="3327" max="3327" width="12.42578125" style="324" customWidth="1"/>
    <col min="3328" max="3328" width="11" style="324" customWidth="1"/>
    <col min="3329" max="3329" width="16.7109375" style="324" customWidth="1"/>
    <col min="3330" max="3572" width="9.140625" style="324"/>
    <col min="3573" max="3573" width="8.85546875" style="324" customWidth="1"/>
    <col min="3574" max="3574" width="9.42578125" style="324" customWidth="1"/>
    <col min="3575" max="3575" width="14.42578125" style="324" customWidth="1"/>
    <col min="3576" max="3576" width="10.5703125" style="324" customWidth="1"/>
    <col min="3577" max="3577" width="8.85546875" style="324" customWidth="1"/>
    <col min="3578" max="3578" width="9.28515625" style="324" customWidth="1"/>
    <col min="3579" max="3579" width="28.85546875" style="324" customWidth="1"/>
    <col min="3580" max="3580" width="12" style="324" customWidth="1"/>
    <col min="3581" max="3581" width="7.85546875" style="324" customWidth="1"/>
    <col min="3582" max="3582" width="13.5703125" style="324" customWidth="1"/>
    <col min="3583" max="3583" width="12.42578125" style="324" customWidth="1"/>
    <col min="3584" max="3584" width="11" style="324" customWidth="1"/>
    <col min="3585" max="3585" width="16.7109375" style="324" customWidth="1"/>
    <col min="3586" max="3828" width="9.140625" style="324"/>
    <col min="3829" max="3829" width="8.85546875" style="324" customWidth="1"/>
    <col min="3830" max="3830" width="9.42578125" style="324" customWidth="1"/>
    <col min="3831" max="3831" width="14.42578125" style="324" customWidth="1"/>
    <col min="3832" max="3832" width="10.5703125" style="324" customWidth="1"/>
    <col min="3833" max="3833" width="8.85546875" style="324" customWidth="1"/>
    <col min="3834" max="3834" width="9.28515625" style="324" customWidth="1"/>
    <col min="3835" max="3835" width="28.85546875" style="324" customWidth="1"/>
    <col min="3836" max="3836" width="12" style="324" customWidth="1"/>
    <col min="3837" max="3837" width="7.85546875" style="324" customWidth="1"/>
    <col min="3838" max="3838" width="13.5703125" style="324" customWidth="1"/>
    <col min="3839" max="3839" width="12.42578125" style="324" customWidth="1"/>
    <col min="3840" max="3840" width="11" style="324" customWidth="1"/>
    <col min="3841" max="3841" width="16.7109375" style="324" customWidth="1"/>
    <col min="3842" max="4084" width="9.140625" style="324"/>
    <col min="4085" max="4085" width="8.85546875" style="324" customWidth="1"/>
    <col min="4086" max="4086" width="9.42578125" style="324" customWidth="1"/>
    <col min="4087" max="4087" width="14.42578125" style="324" customWidth="1"/>
    <col min="4088" max="4088" width="10.5703125" style="324" customWidth="1"/>
    <col min="4089" max="4089" width="8.85546875" style="324" customWidth="1"/>
    <col min="4090" max="4090" width="9.28515625" style="324" customWidth="1"/>
    <col min="4091" max="4091" width="28.85546875" style="324" customWidth="1"/>
    <col min="4092" max="4092" width="12" style="324" customWidth="1"/>
    <col min="4093" max="4093" width="7.85546875" style="324" customWidth="1"/>
    <col min="4094" max="4094" width="13.5703125" style="324" customWidth="1"/>
    <col min="4095" max="4095" width="12.42578125" style="324" customWidth="1"/>
    <col min="4096" max="4096" width="11" style="324" customWidth="1"/>
    <col min="4097" max="4097" width="16.7109375" style="324" customWidth="1"/>
    <col min="4098" max="4340" width="9.140625" style="324"/>
    <col min="4341" max="4341" width="8.85546875" style="324" customWidth="1"/>
    <col min="4342" max="4342" width="9.42578125" style="324" customWidth="1"/>
    <col min="4343" max="4343" width="14.42578125" style="324" customWidth="1"/>
    <col min="4344" max="4344" width="10.5703125" style="324" customWidth="1"/>
    <col min="4345" max="4345" width="8.85546875" style="324" customWidth="1"/>
    <col min="4346" max="4346" width="9.28515625" style="324" customWidth="1"/>
    <col min="4347" max="4347" width="28.85546875" style="324" customWidth="1"/>
    <col min="4348" max="4348" width="12" style="324" customWidth="1"/>
    <col min="4349" max="4349" width="7.85546875" style="324" customWidth="1"/>
    <col min="4350" max="4350" width="13.5703125" style="324" customWidth="1"/>
    <col min="4351" max="4351" width="12.42578125" style="324" customWidth="1"/>
    <col min="4352" max="4352" width="11" style="324" customWidth="1"/>
    <col min="4353" max="4353" width="16.7109375" style="324" customWidth="1"/>
    <col min="4354" max="4596" width="9.140625" style="324"/>
    <col min="4597" max="4597" width="8.85546875" style="324" customWidth="1"/>
    <col min="4598" max="4598" width="9.42578125" style="324" customWidth="1"/>
    <col min="4599" max="4599" width="14.42578125" style="324" customWidth="1"/>
    <col min="4600" max="4600" width="10.5703125" style="324" customWidth="1"/>
    <col min="4601" max="4601" width="8.85546875" style="324" customWidth="1"/>
    <col min="4602" max="4602" width="9.28515625" style="324" customWidth="1"/>
    <col min="4603" max="4603" width="28.85546875" style="324" customWidth="1"/>
    <col min="4604" max="4604" width="12" style="324" customWidth="1"/>
    <col min="4605" max="4605" width="7.85546875" style="324" customWidth="1"/>
    <col min="4606" max="4606" width="13.5703125" style="324" customWidth="1"/>
    <col min="4607" max="4607" width="12.42578125" style="324" customWidth="1"/>
    <col min="4608" max="4608" width="11" style="324" customWidth="1"/>
    <col min="4609" max="4609" width="16.7109375" style="324" customWidth="1"/>
    <col min="4610" max="4852" width="9.140625" style="324"/>
    <col min="4853" max="4853" width="8.85546875" style="324" customWidth="1"/>
    <col min="4854" max="4854" width="9.42578125" style="324" customWidth="1"/>
    <col min="4855" max="4855" width="14.42578125" style="324" customWidth="1"/>
    <col min="4856" max="4856" width="10.5703125" style="324" customWidth="1"/>
    <col min="4857" max="4857" width="8.85546875" style="324" customWidth="1"/>
    <col min="4858" max="4858" width="9.28515625" style="324" customWidth="1"/>
    <col min="4859" max="4859" width="28.85546875" style="324" customWidth="1"/>
    <col min="4860" max="4860" width="12" style="324" customWidth="1"/>
    <col min="4861" max="4861" width="7.85546875" style="324" customWidth="1"/>
    <col min="4862" max="4862" width="13.5703125" style="324" customWidth="1"/>
    <col min="4863" max="4863" width="12.42578125" style="324" customWidth="1"/>
    <col min="4864" max="4864" width="11" style="324" customWidth="1"/>
    <col min="4865" max="4865" width="16.7109375" style="324" customWidth="1"/>
    <col min="4866" max="5108" width="9.140625" style="324"/>
    <col min="5109" max="5109" width="8.85546875" style="324" customWidth="1"/>
    <col min="5110" max="5110" width="9.42578125" style="324" customWidth="1"/>
    <col min="5111" max="5111" width="14.42578125" style="324" customWidth="1"/>
    <col min="5112" max="5112" width="10.5703125" style="324" customWidth="1"/>
    <col min="5113" max="5113" width="8.85546875" style="324" customWidth="1"/>
    <col min="5114" max="5114" width="9.28515625" style="324" customWidth="1"/>
    <col min="5115" max="5115" width="28.85546875" style="324" customWidth="1"/>
    <col min="5116" max="5116" width="12" style="324" customWidth="1"/>
    <col min="5117" max="5117" width="7.85546875" style="324" customWidth="1"/>
    <col min="5118" max="5118" width="13.5703125" style="324" customWidth="1"/>
    <col min="5119" max="5119" width="12.42578125" style="324" customWidth="1"/>
    <col min="5120" max="5120" width="11" style="324" customWidth="1"/>
    <col min="5121" max="5121" width="16.7109375" style="324" customWidth="1"/>
    <col min="5122" max="5364" width="9.140625" style="324"/>
    <col min="5365" max="5365" width="8.85546875" style="324" customWidth="1"/>
    <col min="5366" max="5366" width="9.42578125" style="324" customWidth="1"/>
    <col min="5367" max="5367" width="14.42578125" style="324" customWidth="1"/>
    <col min="5368" max="5368" width="10.5703125" style="324" customWidth="1"/>
    <col min="5369" max="5369" width="8.85546875" style="324" customWidth="1"/>
    <col min="5370" max="5370" width="9.28515625" style="324" customWidth="1"/>
    <col min="5371" max="5371" width="28.85546875" style="324" customWidth="1"/>
    <col min="5372" max="5372" width="12" style="324" customWidth="1"/>
    <col min="5373" max="5373" width="7.85546875" style="324" customWidth="1"/>
    <col min="5374" max="5374" width="13.5703125" style="324" customWidth="1"/>
    <col min="5375" max="5375" width="12.42578125" style="324" customWidth="1"/>
    <col min="5376" max="5376" width="11" style="324" customWidth="1"/>
    <col min="5377" max="5377" width="16.7109375" style="324" customWidth="1"/>
    <col min="5378" max="5620" width="9.140625" style="324"/>
    <col min="5621" max="5621" width="8.85546875" style="324" customWidth="1"/>
    <col min="5622" max="5622" width="9.42578125" style="324" customWidth="1"/>
    <col min="5623" max="5623" width="14.42578125" style="324" customWidth="1"/>
    <col min="5624" max="5624" width="10.5703125" style="324" customWidth="1"/>
    <col min="5625" max="5625" width="8.85546875" style="324" customWidth="1"/>
    <col min="5626" max="5626" width="9.28515625" style="324" customWidth="1"/>
    <col min="5627" max="5627" width="28.85546875" style="324" customWidth="1"/>
    <col min="5628" max="5628" width="12" style="324" customWidth="1"/>
    <col min="5629" max="5629" width="7.85546875" style="324" customWidth="1"/>
    <col min="5630" max="5630" width="13.5703125" style="324" customWidth="1"/>
    <col min="5631" max="5631" width="12.42578125" style="324" customWidth="1"/>
    <col min="5632" max="5632" width="11" style="324" customWidth="1"/>
    <col min="5633" max="5633" width="16.7109375" style="324" customWidth="1"/>
    <col min="5634" max="5876" width="9.140625" style="324"/>
    <col min="5877" max="5877" width="8.85546875" style="324" customWidth="1"/>
    <col min="5878" max="5878" width="9.42578125" style="324" customWidth="1"/>
    <col min="5879" max="5879" width="14.42578125" style="324" customWidth="1"/>
    <col min="5880" max="5880" width="10.5703125" style="324" customWidth="1"/>
    <col min="5881" max="5881" width="8.85546875" style="324" customWidth="1"/>
    <col min="5882" max="5882" width="9.28515625" style="324" customWidth="1"/>
    <col min="5883" max="5883" width="28.85546875" style="324" customWidth="1"/>
    <col min="5884" max="5884" width="12" style="324" customWidth="1"/>
    <col min="5885" max="5885" width="7.85546875" style="324" customWidth="1"/>
    <col min="5886" max="5886" width="13.5703125" style="324" customWidth="1"/>
    <col min="5887" max="5887" width="12.42578125" style="324" customWidth="1"/>
    <col min="5888" max="5888" width="11" style="324" customWidth="1"/>
    <col min="5889" max="5889" width="16.7109375" style="324" customWidth="1"/>
    <col min="5890" max="6132" width="9.140625" style="324"/>
    <col min="6133" max="6133" width="8.85546875" style="324" customWidth="1"/>
    <col min="6134" max="6134" width="9.42578125" style="324" customWidth="1"/>
    <col min="6135" max="6135" width="14.42578125" style="324" customWidth="1"/>
    <col min="6136" max="6136" width="10.5703125" style="324" customWidth="1"/>
    <col min="6137" max="6137" width="8.85546875" style="324" customWidth="1"/>
    <col min="6138" max="6138" width="9.28515625" style="324" customWidth="1"/>
    <col min="6139" max="6139" width="28.85546875" style="324" customWidth="1"/>
    <col min="6140" max="6140" width="12" style="324" customWidth="1"/>
    <col min="6141" max="6141" width="7.85546875" style="324" customWidth="1"/>
    <col min="6142" max="6142" width="13.5703125" style="324" customWidth="1"/>
    <col min="6143" max="6143" width="12.42578125" style="324" customWidth="1"/>
    <col min="6144" max="6144" width="11" style="324" customWidth="1"/>
    <col min="6145" max="6145" width="16.7109375" style="324" customWidth="1"/>
    <col min="6146" max="6388" width="9.140625" style="324"/>
    <col min="6389" max="6389" width="8.85546875" style="324" customWidth="1"/>
    <col min="6390" max="6390" width="9.42578125" style="324" customWidth="1"/>
    <col min="6391" max="6391" width="14.42578125" style="324" customWidth="1"/>
    <col min="6392" max="6392" width="10.5703125" style="324" customWidth="1"/>
    <col min="6393" max="6393" width="8.85546875" style="324" customWidth="1"/>
    <col min="6394" max="6394" width="9.28515625" style="324" customWidth="1"/>
    <col min="6395" max="6395" width="28.85546875" style="324" customWidth="1"/>
    <col min="6396" max="6396" width="12" style="324" customWidth="1"/>
    <col min="6397" max="6397" width="7.85546875" style="324" customWidth="1"/>
    <col min="6398" max="6398" width="13.5703125" style="324" customWidth="1"/>
    <col min="6399" max="6399" width="12.42578125" style="324" customWidth="1"/>
    <col min="6400" max="6400" width="11" style="324" customWidth="1"/>
    <col min="6401" max="6401" width="16.7109375" style="324" customWidth="1"/>
    <col min="6402" max="6644" width="9.140625" style="324"/>
    <col min="6645" max="6645" width="8.85546875" style="324" customWidth="1"/>
    <col min="6646" max="6646" width="9.42578125" style="324" customWidth="1"/>
    <col min="6647" max="6647" width="14.42578125" style="324" customWidth="1"/>
    <col min="6648" max="6648" width="10.5703125" style="324" customWidth="1"/>
    <col min="6649" max="6649" width="8.85546875" style="324" customWidth="1"/>
    <col min="6650" max="6650" width="9.28515625" style="324" customWidth="1"/>
    <col min="6651" max="6651" width="28.85546875" style="324" customWidth="1"/>
    <col min="6652" max="6652" width="12" style="324" customWidth="1"/>
    <col min="6653" max="6653" width="7.85546875" style="324" customWidth="1"/>
    <col min="6654" max="6654" width="13.5703125" style="324" customWidth="1"/>
    <col min="6655" max="6655" width="12.42578125" style="324" customWidth="1"/>
    <col min="6656" max="6656" width="11" style="324" customWidth="1"/>
    <col min="6657" max="6657" width="16.7109375" style="324" customWidth="1"/>
    <col min="6658" max="6900" width="9.140625" style="324"/>
    <col min="6901" max="6901" width="8.85546875" style="324" customWidth="1"/>
    <col min="6902" max="6902" width="9.42578125" style="324" customWidth="1"/>
    <col min="6903" max="6903" width="14.42578125" style="324" customWidth="1"/>
    <col min="6904" max="6904" width="10.5703125" style="324" customWidth="1"/>
    <col min="6905" max="6905" width="8.85546875" style="324" customWidth="1"/>
    <col min="6906" max="6906" width="9.28515625" style="324" customWidth="1"/>
    <col min="6907" max="6907" width="28.85546875" style="324" customWidth="1"/>
    <col min="6908" max="6908" width="12" style="324" customWidth="1"/>
    <col min="6909" max="6909" width="7.85546875" style="324" customWidth="1"/>
    <col min="6910" max="6910" width="13.5703125" style="324" customWidth="1"/>
    <col min="6911" max="6911" width="12.42578125" style="324" customWidth="1"/>
    <col min="6912" max="6912" width="11" style="324" customWidth="1"/>
    <col min="6913" max="6913" width="16.7109375" style="324" customWidth="1"/>
    <col min="6914" max="7156" width="9.140625" style="324"/>
    <col min="7157" max="7157" width="8.85546875" style="324" customWidth="1"/>
    <col min="7158" max="7158" width="9.42578125" style="324" customWidth="1"/>
    <col min="7159" max="7159" width="14.42578125" style="324" customWidth="1"/>
    <col min="7160" max="7160" width="10.5703125" style="324" customWidth="1"/>
    <col min="7161" max="7161" width="8.85546875" style="324" customWidth="1"/>
    <col min="7162" max="7162" width="9.28515625" style="324" customWidth="1"/>
    <col min="7163" max="7163" width="28.85546875" style="324" customWidth="1"/>
    <col min="7164" max="7164" width="12" style="324" customWidth="1"/>
    <col min="7165" max="7165" width="7.85546875" style="324" customWidth="1"/>
    <col min="7166" max="7166" width="13.5703125" style="324" customWidth="1"/>
    <col min="7167" max="7167" width="12.42578125" style="324" customWidth="1"/>
    <col min="7168" max="7168" width="11" style="324" customWidth="1"/>
    <col min="7169" max="7169" width="16.7109375" style="324" customWidth="1"/>
    <col min="7170" max="7412" width="9.140625" style="324"/>
    <col min="7413" max="7413" width="8.85546875" style="324" customWidth="1"/>
    <col min="7414" max="7414" width="9.42578125" style="324" customWidth="1"/>
    <col min="7415" max="7415" width="14.42578125" style="324" customWidth="1"/>
    <col min="7416" max="7416" width="10.5703125" style="324" customWidth="1"/>
    <col min="7417" max="7417" width="8.85546875" style="324" customWidth="1"/>
    <col min="7418" max="7418" width="9.28515625" style="324" customWidth="1"/>
    <col min="7419" max="7419" width="28.85546875" style="324" customWidth="1"/>
    <col min="7420" max="7420" width="12" style="324" customWidth="1"/>
    <col min="7421" max="7421" width="7.85546875" style="324" customWidth="1"/>
    <col min="7422" max="7422" width="13.5703125" style="324" customWidth="1"/>
    <col min="7423" max="7423" width="12.42578125" style="324" customWidth="1"/>
    <col min="7424" max="7424" width="11" style="324" customWidth="1"/>
    <col min="7425" max="7425" width="16.7109375" style="324" customWidth="1"/>
    <col min="7426" max="7668" width="9.140625" style="324"/>
    <col min="7669" max="7669" width="8.85546875" style="324" customWidth="1"/>
    <col min="7670" max="7670" width="9.42578125" style="324" customWidth="1"/>
    <col min="7671" max="7671" width="14.42578125" style="324" customWidth="1"/>
    <col min="7672" max="7672" width="10.5703125" style="324" customWidth="1"/>
    <col min="7673" max="7673" width="8.85546875" style="324" customWidth="1"/>
    <col min="7674" max="7674" width="9.28515625" style="324" customWidth="1"/>
    <col min="7675" max="7675" width="28.85546875" style="324" customWidth="1"/>
    <col min="7676" max="7676" width="12" style="324" customWidth="1"/>
    <col min="7677" max="7677" width="7.85546875" style="324" customWidth="1"/>
    <col min="7678" max="7678" width="13.5703125" style="324" customWidth="1"/>
    <col min="7679" max="7679" width="12.42578125" style="324" customWidth="1"/>
    <col min="7680" max="7680" width="11" style="324" customWidth="1"/>
    <col min="7681" max="7681" width="16.7109375" style="324" customWidth="1"/>
    <col min="7682" max="7924" width="9.140625" style="324"/>
    <col min="7925" max="7925" width="8.85546875" style="324" customWidth="1"/>
    <col min="7926" max="7926" width="9.42578125" style="324" customWidth="1"/>
    <col min="7927" max="7927" width="14.42578125" style="324" customWidth="1"/>
    <col min="7928" max="7928" width="10.5703125" style="324" customWidth="1"/>
    <col min="7929" max="7929" width="8.85546875" style="324" customWidth="1"/>
    <col min="7930" max="7930" width="9.28515625" style="324" customWidth="1"/>
    <col min="7931" max="7931" width="28.85546875" style="324" customWidth="1"/>
    <col min="7932" max="7932" width="12" style="324" customWidth="1"/>
    <col min="7933" max="7933" width="7.85546875" style="324" customWidth="1"/>
    <col min="7934" max="7934" width="13.5703125" style="324" customWidth="1"/>
    <col min="7935" max="7935" width="12.42578125" style="324" customWidth="1"/>
    <col min="7936" max="7936" width="11" style="324" customWidth="1"/>
    <col min="7937" max="7937" width="16.7109375" style="324" customWidth="1"/>
    <col min="7938" max="8180" width="9.140625" style="324"/>
    <col min="8181" max="8181" width="8.85546875" style="324" customWidth="1"/>
    <col min="8182" max="8182" width="9.42578125" style="324" customWidth="1"/>
    <col min="8183" max="8183" width="14.42578125" style="324" customWidth="1"/>
    <col min="8184" max="8184" width="10.5703125" style="324" customWidth="1"/>
    <col min="8185" max="8185" width="8.85546875" style="324" customWidth="1"/>
    <col min="8186" max="8186" width="9.28515625" style="324" customWidth="1"/>
    <col min="8187" max="8187" width="28.85546875" style="324" customWidth="1"/>
    <col min="8188" max="8188" width="12" style="324" customWidth="1"/>
    <col min="8189" max="8189" width="7.85546875" style="324" customWidth="1"/>
    <col min="8190" max="8190" width="13.5703125" style="324" customWidth="1"/>
    <col min="8191" max="8191" width="12.42578125" style="324" customWidth="1"/>
    <col min="8192" max="8192" width="11" style="324" customWidth="1"/>
    <col min="8193" max="8193" width="16.7109375" style="324" customWidth="1"/>
    <col min="8194" max="8436" width="9.140625" style="324"/>
    <col min="8437" max="8437" width="8.85546875" style="324" customWidth="1"/>
    <col min="8438" max="8438" width="9.42578125" style="324" customWidth="1"/>
    <col min="8439" max="8439" width="14.42578125" style="324" customWidth="1"/>
    <col min="8440" max="8440" width="10.5703125" style="324" customWidth="1"/>
    <col min="8441" max="8441" width="8.85546875" style="324" customWidth="1"/>
    <col min="8442" max="8442" width="9.28515625" style="324" customWidth="1"/>
    <col min="8443" max="8443" width="28.85546875" style="324" customWidth="1"/>
    <col min="8444" max="8444" width="12" style="324" customWidth="1"/>
    <col min="8445" max="8445" width="7.85546875" style="324" customWidth="1"/>
    <col min="8446" max="8446" width="13.5703125" style="324" customWidth="1"/>
    <col min="8447" max="8447" width="12.42578125" style="324" customWidth="1"/>
    <col min="8448" max="8448" width="11" style="324" customWidth="1"/>
    <col min="8449" max="8449" width="16.7109375" style="324" customWidth="1"/>
    <col min="8450" max="8692" width="9.140625" style="324"/>
    <col min="8693" max="8693" width="8.85546875" style="324" customWidth="1"/>
    <col min="8694" max="8694" width="9.42578125" style="324" customWidth="1"/>
    <col min="8695" max="8695" width="14.42578125" style="324" customWidth="1"/>
    <col min="8696" max="8696" width="10.5703125" style="324" customWidth="1"/>
    <col min="8697" max="8697" width="8.85546875" style="324" customWidth="1"/>
    <col min="8698" max="8698" width="9.28515625" style="324" customWidth="1"/>
    <col min="8699" max="8699" width="28.85546875" style="324" customWidth="1"/>
    <col min="8700" max="8700" width="12" style="324" customWidth="1"/>
    <col min="8701" max="8701" width="7.85546875" style="324" customWidth="1"/>
    <col min="8702" max="8702" width="13.5703125" style="324" customWidth="1"/>
    <col min="8703" max="8703" width="12.42578125" style="324" customWidth="1"/>
    <col min="8704" max="8704" width="11" style="324" customWidth="1"/>
    <col min="8705" max="8705" width="16.7109375" style="324" customWidth="1"/>
    <col min="8706" max="8948" width="9.140625" style="324"/>
    <col min="8949" max="8949" width="8.85546875" style="324" customWidth="1"/>
    <col min="8950" max="8950" width="9.42578125" style="324" customWidth="1"/>
    <col min="8951" max="8951" width="14.42578125" style="324" customWidth="1"/>
    <col min="8952" max="8952" width="10.5703125" style="324" customWidth="1"/>
    <col min="8953" max="8953" width="8.85546875" style="324" customWidth="1"/>
    <col min="8954" max="8954" width="9.28515625" style="324" customWidth="1"/>
    <col min="8955" max="8955" width="28.85546875" style="324" customWidth="1"/>
    <col min="8956" max="8956" width="12" style="324" customWidth="1"/>
    <col min="8957" max="8957" width="7.85546875" style="324" customWidth="1"/>
    <col min="8958" max="8958" width="13.5703125" style="324" customWidth="1"/>
    <col min="8959" max="8959" width="12.42578125" style="324" customWidth="1"/>
    <col min="8960" max="8960" width="11" style="324" customWidth="1"/>
    <col min="8961" max="8961" width="16.7109375" style="324" customWidth="1"/>
    <col min="8962" max="9204" width="9.140625" style="324"/>
    <col min="9205" max="9205" width="8.85546875" style="324" customWidth="1"/>
    <col min="9206" max="9206" width="9.42578125" style="324" customWidth="1"/>
    <col min="9207" max="9207" width="14.42578125" style="324" customWidth="1"/>
    <col min="9208" max="9208" width="10.5703125" style="324" customWidth="1"/>
    <col min="9209" max="9209" width="8.85546875" style="324" customWidth="1"/>
    <col min="9210" max="9210" width="9.28515625" style="324" customWidth="1"/>
    <col min="9211" max="9211" width="28.85546875" style="324" customWidth="1"/>
    <col min="9212" max="9212" width="12" style="324" customWidth="1"/>
    <col min="9213" max="9213" width="7.85546875" style="324" customWidth="1"/>
    <col min="9214" max="9214" width="13.5703125" style="324" customWidth="1"/>
    <col min="9215" max="9215" width="12.42578125" style="324" customWidth="1"/>
    <col min="9216" max="9216" width="11" style="324" customWidth="1"/>
    <col min="9217" max="9217" width="16.7109375" style="324" customWidth="1"/>
    <col min="9218" max="9460" width="9.140625" style="324"/>
    <col min="9461" max="9461" width="8.85546875" style="324" customWidth="1"/>
    <col min="9462" max="9462" width="9.42578125" style="324" customWidth="1"/>
    <col min="9463" max="9463" width="14.42578125" style="324" customWidth="1"/>
    <col min="9464" max="9464" width="10.5703125" style="324" customWidth="1"/>
    <col min="9465" max="9465" width="8.85546875" style="324" customWidth="1"/>
    <col min="9466" max="9466" width="9.28515625" style="324" customWidth="1"/>
    <col min="9467" max="9467" width="28.85546875" style="324" customWidth="1"/>
    <col min="9468" max="9468" width="12" style="324" customWidth="1"/>
    <col min="9469" max="9469" width="7.85546875" style="324" customWidth="1"/>
    <col min="9470" max="9470" width="13.5703125" style="324" customWidth="1"/>
    <col min="9471" max="9471" width="12.42578125" style="324" customWidth="1"/>
    <col min="9472" max="9472" width="11" style="324" customWidth="1"/>
    <col min="9473" max="9473" width="16.7109375" style="324" customWidth="1"/>
    <col min="9474" max="9716" width="9.140625" style="324"/>
    <col min="9717" max="9717" width="8.85546875" style="324" customWidth="1"/>
    <col min="9718" max="9718" width="9.42578125" style="324" customWidth="1"/>
    <col min="9719" max="9719" width="14.42578125" style="324" customWidth="1"/>
    <col min="9720" max="9720" width="10.5703125" style="324" customWidth="1"/>
    <col min="9721" max="9721" width="8.85546875" style="324" customWidth="1"/>
    <col min="9722" max="9722" width="9.28515625" style="324" customWidth="1"/>
    <col min="9723" max="9723" width="28.85546875" style="324" customWidth="1"/>
    <col min="9724" max="9724" width="12" style="324" customWidth="1"/>
    <col min="9725" max="9725" width="7.85546875" style="324" customWidth="1"/>
    <col min="9726" max="9726" width="13.5703125" style="324" customWidth="1"/>
    <col min="9727" max="9727" width="12.42578125" style="324" customWidth="1"/>
    <col min="9728" max="9728" width="11" style="324" customWidth="1"/>
    <col min="9729" max="9729" width="16.7109375" style="324" customWidth="1"/>
    <col min="9730" max="9972" width="9.140625" style="324"/>
    <col min="9973" max="9973" width="8.85546875" style="324" customWidth="1"/>
    <col min="9974" max="9974" width="9.42578125" style="324" customWidth="1"/>
    <col min="9975" max="9975" width="14.42578125" style="324" customWidth="1"/>
    <col min="9976" max="9976" width="10.5703125" style="324" customWidth="1"/>
    <col min="9977" max="9977" width="8.85546875" style="324" customWidth="1"/>
    <col min="9978" max="9978" width="9.28515625" style="324" customWidth="1"/>
    <col min="9979" max="9979" width="28.85546875" style="324" customWidth="1"/>
    <col min="9980" max="9980" width="12" style="324" customWidth="1"/>
    <col min="9981" max="9981" width="7.85546875" style="324" customWidth="1"/>
    <col min="9982" max="9982" width="13.5703125" style="324" customWidth="1"/>
    <col min="9983" max="9983" width="12.42578125" style="324" customWidth="1"/>
    <col min="9984" max="9984" width="11" style="324" customWidth="1"/>
    <col min="9985" max="9985" width="16.7109375" style="324" customWidth="1"/>
    <col min="9986" max="10228" width="9.140625" style="324"/>
    <col min="10229" max="10229" width="8.85546875" style="324" customWidth="1"/>
    <col min="10230" max="10230" width="9.42578125" style="324" customWidth="1"/>
    <col min="10231" max="10231" width="14.42578125" style="324" customWidth="1"/>
    <col min="10232" max="10232" width="10.5703125" style="324" customWidth="1"/>
    <col min="10233" max="10233" width="8.85546875" style="324" customWidth="1"/>
    <col min="10234" max="10234" width="9.28515625" style="324" customWidth="1"/>
    <col min="10235" max="10235" width="28.85546875" style="324" customWidth="1"/>
    <col min="10236" max="10236" width="12" style="324" customWidth="1"/>
    <col min="10237" max="10237" width="7.85546875" style="324" customWidth="1"/>
    <col min="10238" max="10238" width="13.5703125" style="324" customWidth="1"/>
    <col min="10239" max="10239" width="12.42578125" style="324" customWidth="1"/>
    <col min="10240" max="10240" width="11" style="324" customWidth="1"/>
    <col min="10241" max="10241" width="16.7109375" style="324" customWidth="1"/>
    <col min="10242" max="10484" width="9.140625" style="324"/>
    <col min="10485" max="10485" width="8.85546875" style="324" customWidth="1"/>
    <col min="10486" max="10486" width="9.42578125" style="324" customWidth="1"/>
    <col min="10487" max="10487" width="14.42578125" style="324" customWidth="1"/>
    <col min="10488" max="10488" width="10.5703125" style="324" customWidth="1"/>
    <col min="10489" max="10489" width="8.85546875" style="324" customWidth="1"/>
    <col min="10490" max="10490" width="9.28515625" style="324" customWidth="1"/>
    <col min="10491" max="10491" width="28.85546875" style="324" customWidth="1"/>
    <col min="10492" max="10492" width="12" style="324" customWidth="1"/>
    <col min="10493" max="10493" width="7.85546875" style="324" customWidth="1"/>
    <col min="10494" max="10494" width="13.5703125" style="324" customWidth="1"/>
    <col min="10495" max="10495" width="12.42578125" style="324" customWidth="1"/>
    <col min="10496" max="10496" width="11" style="324" customWidth="1"/>
    <col min="10497" max="10497" width="16.7109375" style="324" customWidth="1"/>
    <col min="10498" max="10740" width="9.140625" style="324"/>
    <col min="10741" max="10741" width="8.85546875" style="324" customWidth="1"/>
    <col min="10742" max="10742" width="9.42578125" style="324" customWidth="1"/>
    <col min="10743" max="10743" width="14.42578125" style="324" customWidth="1"/>
    <col min="10744" max="10744" width="10.5703125" style="324" customWidth="1"/>
    <col min="10745" max="10745" width="8.85546875" style="324" customWidth="1"/>
    <col min="10746" max="10746" width="9.28515625" style="324" customWidth="1"/>
    <col min="10747" max="10747" width="28.85546875" style="324" customWidth="1"/>
    <col min="10748" max="10748" width="12" style="324" customWidth="1"/>
    <col min="10749" max="10749" width="7.85546875" style="324" customWidth="1"/>
    <col min="10750" max="10750" width="13.5703125" style="324" customWidth="1"/>
    <col min="10751" max="10751" width="12.42578125" style="324" customWidth="1"/>
    <col min="10752" max="10752" width="11" style="324" customWidth="1"/>
    <col min="10753" max="10753" width="16.7109375" style="324" customWidth="1"/>
    <col min="10754" max="10996" width="9.140625" style="324"/>
    <col min="10997" max="10997" width="8.85546875" style="324" customWidth="1"/>
    <col min="10998" max="10998" width="9.42578125" style="324" customWidth="1"/>
    <col min="10999" max="10999" width="14.42578125" style="324" customWidth="1"/>
    <col min="11000" max="11000" width="10.5703125" style="324" customWidth="1"/>
    <col min="11001" max="11001" width="8.85546875" style="324" customWidth="1"/>
    <col min="11002" max="11002" width="9.28515625" style="324" customWidth="1"/>
    <col min="11003" max="11003" width="28.85546875" style="324" customWidth="1"/>
    <col min="11004" max="11004" width="12" style="324" customWidth="1"/>
    <col min="11005" max="11005" width="7.85546875" style="324" customWidth="1"/>
    <col min="11006" max="11006" width="13.5703125" style="324" customWidth="1"/>
    <col min="11007" max="11007" width="12.42578125" style="324" customWidth="1"/>
    <col min="11008" max="11008" width="11" style="324" customWidth="1"/>
    <col min="11009" max="11009" width="16.7109375" style="324" customWidth="1"/>
    <col min="11010" max="11252" width="9.140625" style="324"/>
    <col min="11253" max="11253" width="8.85546875" style="324" customWidth="1"/>
    <col min="11254" max="11254" width="9.42578125" style="324" customWidth="1"/>
    <col min="11255" max="11255" width="14.42578125" style="324" customWidth="1"/>
    <col min="11256" max="11256" width="10.5703125" style="324" customWidth="1"/>
    <col min="11257" max="11257" width="8.85546875" style="324" customWidth="1"/>
    <col min="11258" max="11258" width="9.28515625" style="324" customWidth="1"/>
    <col min="11259" max="11259" width="28.85546875" style="324" customWidth="1"/>
    <col min="11260" max="11260" width="12" style="324" customWidth="1"/>
    <col min="11261" max="11261" width="7.85546875" style="324" customWidth="1"/>
    <col min="11262" max="11262" width="13.5703125" style="324" customWidth="1"/>
    <col min="11263" max="11263" width="12.42578125" style="324" customWidth="1"/>
    <col min="11264" max="11264" width="11" style="324" customWidth="1"/>
    <col min="11265" max="11265" width="16.7109375" style="324" customWidth="1"/>
    <col min="11266" max="11508" width="9.140625" style="324"/>
    <col min="11509" max="11509" width="8.85546875" style="324" customWidth="1"/>
    <col min="11510" max="11510" width="9.42578125" style="324" customWidth="1"/>
    <col min="11511" max="11511" width="14.42578125" style="324" customWidth="1"/>
    <col min="11512" max="11512" width="10.5703125" style="324" customWidth="1"/>
    <col min="11513" max="11513" width="8.85546875" style="324" customWidth="1"/>
    <col min="11514" max="11514" width="9.28515625" style="324" customWidth="1"/>
    <col min="11515" max="11515" width="28.85546875" style="324" customWidth="1"/>
    <col min="11516" max="11516" width="12" style="324" customWidth="1"/>
    <col min="11517" max="11517" width="7.85546875" style="324" customWidth="1"/>
    <col min="11518" max="11518" width="13.5703125" style="324" customWidth="1"/>
    <col min="11519" max="11519" width="12.42578125" style="324" customWidth="1"/>
    <col min="11520" max="11520" width="11" style="324" customWidth="1"/>
    <col min="11521" max="11521" width="16.7109375" style="324" customWidth="1"/>
    <col min="11522" max="11764" width="9.140625" style="324"/>
    <col min="11765" max="11765" width="8.85546875" style="324" customWidth="1"/>
    <col min="11766" max="11766" width="9.42578125" style="324" customWidth="1"/>
    <col min="11767" max="11767" width="14.42578125" style="324" customWidth="1"/>
    <col min="11768" max="11768" width="10.5703125" style="324" customWidth="1"/>
    <col min="11769" max="11769" width="8.85546875" style="324" customWidth="1"/>
    <col min="11770" max="11770" width="9.28515625" style="324" customWidth="1"/>
    <col min="11771" max="11771" width="28.85546875" style="324" customWidth="1"/>
    <col min="11772" max="11772" width="12" style="324" customWidth="1"/>
    <col min="11773" max="11773" width="7.85546875" style="324" customWidth="1"/>
    <col min="11774" max="11774" width="13.5703125" style="324" customWidth="1"/>
    <col min="11775" max="11775" width="12.42578125" style="324" customWidth="1"/>
    <col min="11776" max="11776" width="11" style="324" customWidth="1"/>
    <col min="11777" max="11777" width="16.7109375" style="324" customWidth="1"/>
    <col min="11778" max="12020" width="9.140625" style="324"/>
    <col min="12021" max="12021" width="8.85546875" style="324" customWidth="1"/>
    <col min="12022" max="12022" width="9.42578125" style="324" customWidth="1"/>
    <col min="12023" max="12023" width="14.42578125" style="324" customWidth="1"/>
    <col min="12024" max="12024" width="10.5703125" style="324" customWidth="1"/>
    <col min="12025" max="12025" width="8.85546875" style="324" customWidth="1"/>
    <col min="12026" max="12026" width="9.28515625" style="324" customWidth="1"/>
    <col min="12027" max="12027" width="28.85546875" style="324" customWidth="1"/>
    <col min="12028" max="12028" width="12" style="324" customWidth="1"/>
    <col min="12029" max="12029" width="7.85546875" style="324" customWidth="1"/>
    <col min="12030" max="12030" width="13.5703125" style="324" customWidth="1"/>
    <col min="12031" max="12031" width="12.42578125" style="324" customWidth="1"/>
    <col min="12032" max="12032" width="11" style="324" customWidth="1"/>
    <col min="12033" max="12033" width="16.7109375" style="324" customWidth="1"/>
    <col min="12034" max="12276" width="9.140625" style="324"/>
    <col min="12277" max="12277" width="8.85546875" style="324" customWidth="1"/>
    <col min="12278" max="12278" width="9.42578125" style="324" customWidth="1"/>
    <col min="12279" max="12279" width="14.42578125" style="324" customWidth="1"/>
    <col min="12280" max="12280" width="10.5703125" style="324" customWidth="1"/>
    <col min="12281" max="12281" width="8.85546875" style="324" customWidth="1"/>
    <col min="12282" max="12282" width="9.28515625" style="324" customWidth="1"/>
    <col min="12283" max="12283" width="28.85546875" style="324" customWidth="1"/>
    <col min="12284" max="12284" width="12" style="324" customWidth="1"/>
    <col min="12285" max="12285" width="7.85546875" style="324" customWidth="1"/>
    <col min="12286" max="12286" width="13.5703125" style="324" customWidth="1"/>
    <col min="12287" max="12287" width="12.42578125" style="324" customWidth="1"/>
    <col min="12288" max="12288" width="11" style="324" customWidth="1"/>
    <col min="12289" max="12289" width="16.7109375" style="324" customWidth="1"/>
    <col min="12290" max="12532" width="9.140625" style="324"/>
    <col min="12533" max="12533" width="8.85546875" style="324" customWidth="1"/>
    <col min="12534" max="12534" width="9.42578125" style="324" customWidth="1"/>
    <col min="12535" max="12535" width="14.42578125" style="324" customWidth="1"/>
    <col min="12536" max="12536" width="10.5703125" style="324" customWidth="1"/>
    <col min="12537" max="12537" width="8.85546875" style="324" customWidth="1"/>
    <col min="12538" max="12538" width="9.28515625" style="324" customWidth="1"/>
    <col min="12539" max="12539" width="28.85546875" style="324" customWidth="1"/>
    <col min="12540" max="12540" width="12" style="324" customWidth="1"/>
    <col min="12541" max="12541" width="7.85546875" style="324" customWidth="1"/>
    <col min="12542" max="12542" width="13.5703125" style="324" customWidth="1"/>
    <col min="12543" max="12543" width="12.42578125" style="324" customWidth="1"/>
    <col min="12544" max="12544" width="11" style="324" customWidth="1"/>
    <col min="12545" max="12545" width="16.7109375" style="324" customWidth="1"/>
    <col min="12546" max="12788" width="9.140625" style="324"/>
    <col min="12789" max="12789" width="8.85546875" style="324" customWidth="1"/>
    <col min="12790" max="12790" width="9.42578125" style="324" customWidth="1"/>
    <col min="12791" max="12791" width="14.42578125" style="324" customWidth="1"/>
    <col min="12792" max="12792" width="10.5703125" style="324" customWidth="1"/>
    <col min="12793" max="12793" width="8.85546875" style="324" customWidth="1"/>
    <col min="12794" max="12794" width="9.28515625" style="324" customWidth="1"/>
    <col min="12795" max="12795" width="28.85546875" style="324" customWidth="1"/>
    <col min="12796" max="12796" width="12" style="324" customWidth="1"/>
    <col min="12797" max="12797" width="7.85546875" style="324" customWidth="1"/>
    <col min="12798" max="12798" width="13.5703125" style="324" customWidth="1"/>
    <col min="12799" max="12799" width="12.42578125" style="324" customWidth="1"/>
    <col min="12800" max="12800" width="11" style="324" customWidth="1"/>
    <col min="12801" max="12801" width="16.7109375" style="324" customWidth="1"/>
    <col min="12802" max="13044" width="9.140625" style="324"/>
    <col min="13045" max="13045" width="8.85546875" style="324" customWidth="1"/>
    <col min="13046" max="13046" width="9.42578125" style="324" customWidth="1"/>
    <col min="13047" max="13047" width="14.42578125" style="324" customWidth="1"/>
    <col min="13048" max="13048" width="10.5703125" style="324" customWidth="1"/>
    <col min="13049" max="13049" width="8.85546875" style="324" customWidth="1"/>
    <col min="13050" max="13050" width="9.28515625" style="324" customWidth="1"/>
    <col min="13051" max="13051" width="28.85546875" style="324" customWidth="1"/>
    <col min="13052" max="13052" width="12" style="324" customWidth="1"/>
    <col min="13053" max="13053" width="7.85546875" style="324" customWidth="1"/>
    <col min="13054" max="13054" width="13.5703125" style="324" customWidth="1"/>
    <col min="13055" max="13055" width="12.42578125" style="324" customWidth="1"/>
    <col min="13056" max="13056" width="11" style="324" customWidth="1"/>
    <col min="13057" max="13057" width="16.7109375" style="324" customWidth="1"/>
    <col min="13058" max="13300" width="9.140625" style="324"/>
    <col min="13301" max="13301" width="8.85546875" style="324" customWidth="1"/>
    <col min="13302" max="13302" width="9.42578125" style="324" customWidth="1"/>
    <col min="13303" max="13303" width="14.42578125" style="324" customWidth="1"/>
    <col min="13304" max="13304" width="10.5703125" style="324" customWidth="1"/>
    <col min="13305" max="13305" width="8.85546875" style="324" customWidth="1"/>
    <col min="13306" max="13306" width="9.28515625" style="324" customWidth="1"/>
    <col min="13307" max="13307" width="28.85546875" style="324" customWidth="1"/>
    <col min="13308" max="13308" width="12" style="324" customWidth="1"/>
    <col min="13309" max="13309" width="7.85546875" style="324" customWidth="1"/>
    <col min="13310" max="13310" width="13.5703125" style="324" customWidth="1"/>
    <col min="13311" max="13311" width="12.42578125" style="324" customWidth="1"/>
    <col min="13312" max="13312" width="11" style="324" customWidth="1"/>
    <col min="13313" max="13313" width="16.7109375" style="324" customWidth="1"/>
    <col min="13314" max="13556" width="9.140625" style="324"/>
    <col min="13557" max="13557" width="8.85546875" style="324" customWidth="1"/>
    <col min="13558" max="13558" width="9.42578125" style="324" customWidth="1"/>
    <col min="13559" max="13559" width="14.42578125" style="324" customWidth="1"/>
    <col min="13560" max="13560" width="10.5703125" style="324" customWidth="1"/>
    <col min="13561" max="13561" width="8.85546875" style="324" customWidth="1"/>
    <col min="13562" max="13562" width="9.28515625" style="324" customWidth="1"/>
    <col min="13563" max="13563" width="28.85546875" style="324" customWidth="1"/>
    <col min="13564" max="13564" width="12" style="324" customWidth="1"/>
    <col min="13565" max="13565" width="7.85546875" style="324" customWidth="1"/>
    <col min="13566" max="13566" width="13.5703125" style="324" customWidth="1"/>
    <col min="13567" max="13567" width="12.42578125" style="324" customWidth="1"/>
    <col min="13568" max="13568" width="11" style="324" customWidth="1"/>
    <col min="13569" max="13569" width="16.7109375" style="324" customWidth="1"/>
    <col min="13570" max="13812" width="9.140625" style="324"/>
    <col min="13813" max="13813" width="8.85546875" style="324" customWidth="1"/>
    <col min="13814" max="13814" width="9.42578125" style="324" customWidth="1"/>
    <col min="13815" max="13815" width="14.42578125" style="324" customWidth="1"/>
    <col min="13816" max="13816" width="10.5703125" style="324" customWidth="1"/>
    <col min="13817" max="13817" width="8.85546875" style="324" customWidth="1"/>
    <col min="13818" max="13818" width="9.28515625" style="324" customWidth="1"/>
    <col min="13819" max="13819" width="28.85546875" style="324" customWidth="1"/>
    <col min="13820" max="13820" width="12" style="324" customWidth="1"/>
    <col min="13821" max="13821" width="7.85546875" style="324" customWidth="1"/>
    <col min="13822" max="13822" width="13.5703125" style="324" customWidth="1"/>
    <col min="13823" max="13823" width="12.42578125" style="324" customWidth="1"/>
    <col min="13824" max="13824" width="11" style="324" customWidth="1"/>
    <col min="13825" max="13825" width="16.7109375" style="324" customWidth="1"/>
    <col min="13826" max="14068" width="9.140625" style="324"/>
    <col min="14069" max="14069" width="8.85546875" style="324" customWidth="1"/>
    <col min="14070" max="14070" width="9.42578125" style="324" customWidth="1"/>
    <col min="14071" max="14071" width="14.42578125" style="324" customWidth="1"/>
    <col min="14072" max="14072" width="10.5703125" style="324" customWidth="1"/>
    <col min="14073" max="14073" width="8.85546875" style="324" customWidth="1"/>
    <col min="14074" max="14074" width="9.28515625" style="324" customWidth="1"/>
    <col min="14075" max="14075" width="28.85546875" style="324" customWidth="1"/>
    <col min="14076" max="14076" width="12" style="324" customWidth="1"/>
    <col min="14077" max="14077" width="7.85546875" style="324" customWidth="1"/>
    <col min="14078" max="14078" width="13.5703125" style="324" customWidth="1"/>
    <col min="14079" max="14079" width="12.42578125" style="324" customWidth="1"/>
    <col min="14080" max="14080" width="11" style="324" customWidth="1"/>
    <col min="14081" max="14081" width="16.7109375" style="324" customWidth="1"/>
    <col min="14082" max="14324" width="9.140625" style="324"/>
    <col min="14325" max="14325" width="8.85546875" style="324" customWidth="1"/>
    <col min="14326" max="14326" width="9.42578125" style="324" customWidth="1"/>
    <col min="14327" max="14327" width="14.42578125" style="324" customWidth="1"/>
    <col min="14328" max="14328" width="10.5703125" style="324" customWidth="1"/>
    <col min="14329" max="14329" width="8.85546875" style="324" customWidth="1"/>
    <col min="14330" max="14330" width="9.28515625" style="324" customWidth="1"/>
    <col min="14331" max="14331" width="28.85546875" style="324" customWidth="1"/>
    <col min="14332" max="14332" width="12" style="324" customWidth="1"/>
    <col min="14333" max="14333" width="7.85546875" style="324" customWidth="1"/>
    <col min="14334" max="14334" width="13.5703125" style="324" customWidth="1"/>
    <col min="14335" max="14335" width="12.42578125" style="324" customWidth="1"/>
    <col min="14336" max="14336" width="11" style="324" customWidth="1"/>
    <col min="14337" max="14337" width="16.7109375" style="324" customWidth="1"/>
    <col min="14338" max="14580" width="9.140625" style="324"/>
    <col min="14581" max="14581" width="8.85546875" style="324" customWidth="1"/>
    <col min="14582" max="14582" width="9.42578125" style="324" customWidth="1"/>
    <col min="14583" max="14583" width="14.42578125" style="324" customWidth="1"/>
    <col min="14584" max="14584" width="10.5703125" style="324" customWidth="1"/>
    <col min="14585" max="14585" width="8.85546875" style="324" customWidth="1"/>
    <col min="14586" max="14586" width="9.28515625" style="324" customWidth="1"/>
    <col min="14587" max="14587" width="28.85546875" style="324" customWidth="1"/>
    <col min="14588" max="14588" width="12" style="324" customWidth="1"/>
    <col min="14589" max="14589" width="7.85546875" style="324" customWidth="1"/>
    <col min="14590" max="14590" width="13.5703125" style="324" customWidth="1"/>
    <col min="14591" max="14591" width="12.42578125" style="324" customWidth="1"/>
    <col min="14592" max="14592" width="11" style="324" customWidth="1"/>
    <col min="14593" max="14593" width="16.7109375" style="324" customWidth="1"/>
    <col min="14594" max="14836" width="9.140625" style="324"/>
    <col min="14837" max="14837" width="8.85546875" style="324" customWidth="1"/>
    <col min="14838" max="14838" width="9.42578125" style="324" customWidth="1"/>
    <col min="14839" max="14839" width="14.42578125" style="324" customWidth="1"/>
    <col min="14840" max="14840" width="10.5703125" style="324" customWidth="1"/>
    <col min="14841" max="14841" width="8.85546875" style="324" customWidth="1"/>
    <col min="14842" max="14842" width="9.28515625" style="324" customWidth="1"/>
    <col min="14843" max="14843" width="28.85546875" style="324" customWidth="1"/>
    <col min="14844" max="14844" width="12" style="324" customWidth="1"/>
    <col min="14845" max="14845" width="7.85546875" style="324" customWidth="1"/>
    <col min="14846" max="14846" width="13.5703125" style="324" customWidth="1"/>
    <col min="14847" max="14847" width="12.42578125" style="324" customWidth="1"/>
    <col min="14848" max="14848" width="11" style="324" customWidth="1"/>
    <col min="14849" max="14849" width="16.7109375" style="324" customWidth="1"/>
    <col min="14850" max="15092" width="9.140625" style="324"/>
    <col min="15093" max="15093" width="8.85546875" style="324" customWidth="1"/>
    <col min="15094" max="15094" width="9.42578125" style="324" customWidth="1"/>
    <col min="15095" max="15095" width="14.42578125" style="324" customWidth="1"/>
    <col min="15096" max="15096" width="10.5703125" style="324" customWidth="1"/>
    <col min="15097" max="15097" width="8.85546875" style="324" customWidth="1"/>
    <col min="15098" max="15098" width="9.28515625" style="324" customWidth="1"/>
    <col min="15099" max="15099" width="28.85546875" style="324" customWidth="1"/>
    <col min="15100" max="15100" width="12" style="324" customWidth="1"/>
    <col min="15101" max="15101" width="7.85546875" style="324" customWidth="1"/>
    <col min="15102" max="15102" width="13.5703125" style="324" customWidth="1"/>
    <col min="15103" max="15103" width="12.42578125" style="324" customWidth="1"/>
    <col min="15104" max="15104" width="11" style="324" customWidth="1"/>
    <col min="15105" max="15105" width="16.7109375" style="324" customWidth="1"/>
    <col min="15106" max="15348" width="9.140625" style="324"/>
    <col min="15349" max="15349" width="8.85546875" style="324" customWidth="1"/>
    <col min="15350" max="15350" width="9.42578125" style="324" customWidth="1"/>
    <col min="15351" max="15351" width="14.42578125" style="324" customWidth="1"/>
    <col min="15352" max="15352" width="10.5703125" style="324" customWidth="1"/>
    <col min="15353" max="15353" width="8.85546875" style="324" customWidth="1"/>
    <col min="15354" max="15354" width="9.28515625" style="324" customWidth="1"/>
    <col min="15355" max="15355" width="28.85546875" style="324" customWidth="1"/>
    <col min="15356" max="15356" width="12" style="324" customWidth="1"/>
    <col min="15357" max="15357" width="7.85546875" style="324" customWidth="1"/>
    <col min="15358" max="15358" width="13.5703125" style="324" customWidth="1"/>
    <col min="15359" max="15359" width="12.42578125" style="324" customWidth="1"/>
    <col min="15360" max="15360" width="11" style="324" customWidth="1"/>
    <col min="15361" max="15361" width="16.7109375" style="324" customWidth="1"/>
    <col min="15362" max="15604" width="9.140625" style="324"/>
    <col min="15605" max="15605" width="8.85546875" style="324" customWidth="1"/>
    <col min="15606" max="15606" width="9.42578125" style="324" customWidth="1"/>
    <col min="15607" max="15607" width="14.42578125" style="324" customWidth="1"/>
    <col min="15608" max="15608" width="10.5703125" style="324" customWidth="1"/>
    <col min="15609" max="15609" width="8.85546875" style="324" customWidth="1"/>
    <col min="15610" max="15610" width="9.28515625" style="324" customWidth="1"/>
    <col min="15611" max="15611" width="28.85546875" style="324" customWidth="1"/>
    <col min="15612" max="15612" width="12" style="324" customWidth="1"/>
    <col min="15613" max="15613" width="7.85546875" style="324" customWidth="1"/>
    <col min="15614" max="15614" width="13.5703125" style="324" customWidth="1"/>
    <col min="15615" max="15615" width="12.42578125" style="324" customWidth="1"/>
    <col min="15616" max="15616" width="11" style="324" customWidth="1"/>
    <col min="15617" max="15617" width="16.7109375" style="324" customWidth="1"/>
    <col min="15618" max="15860" width="9.140625" style="324"/>
    <col min="15861" max="15861" width="8.85546875" style="324" customWidth="1"/>
    <col min="15862" max="15862" width="9.42578125" style="324" customWidth="1"/>
    <col min="15863" max="15863" width="14.42578125" style="324" customWidth="1"/>
    <col min="15864" max="15864" width="10.5703125" style="324" customWidth="1"/>
    <col min="15865" max="15865" width="8.85546875" style="324" customWidth="1"/>
    <col min="15866" max="15866" width="9.28515625" style="324" customWidth="1"/>
    <col min="15867" max="15867" width="28.85546875" style="324" customWidth="1"/>
    <col min="15868" max="15868" width="12" style="324" customWidth="1"/>
    <col min="15869" max="15869" width="7.85546875" style="324" customWidth="1"/>
    <col min="15870" max="15870" width="13.5703125" style="324" customWidth="1"/>
    <col min="15871" max="15871" width="12.42578125" style="324" customWidth="1"/>
    <col min="15872" max="15872" width="11" style="324" customWidth="1"/>
    <col min="15873" max="15873" width="16.7109375" style="324" customWidth="1"/>
    <col min="15874" max="16116" width="9.140625" style="324"/>
    <col min="16117" max="16117" width="8.85546875" style="324" customWidth="1"/>
    <col min="16118" max="16118" width="9.42578125" style="324" customWidth="1"/>
    <col min="16119" max="16119" width="14.42578125" style="324" customWidth="1"/>
    <col min="16120" max="16120" width="10.5703125" style="324" customWidth="1"/>
    <col min="16121" max="16121" width="8.85546875" style="324" customWidth="1"/>
    <col min="16122" max="16122" width="9.28515625" style="324" customWidth="1"/>
    <col min="16123" max="16123" width="28.85546875" style="324" customWidth="1"/>
    <col min="16124" max="16124" width="12" style="324" customWidth="1"/>
    <col min="16125" max="16125" width="7.85546875" style="324" customWidth="1"/>
    <col min="16126" max="16126" width="13.5703125" style="324" customWidth="1"/>
    <col min="16127" max="16127" width="12.42578125" style="324" customWidth="1"/>
    <col min="16128" max="16128" width="11" style="324" customWidth="1"/>
    <col min="16129" max="16129" width="16.7109375" style="324" customWidth="1"/>
    <col min="16130" max="16384" width="9.140625" style="324"/>
  </cols>
  <sheetData>
    <row r="1" spans="2:14" ht="18.75">
      <c r="B1" s="682" t="s">
        <v>292</v>
      </c>
      <c r="C1" s="682"/>
      <c r="D1" s="682"/>
      <c r="E1" s="682"/>
      <c r="F1" s="682"/>
      <c r="G1" s="682"/>
      <c r="H1" s="682"/>
      <c r="I1" s="682"/>
      <c r="J1" s="682"/>
      <c r="K1" s="682"/>
      <c r="L1" s="682"/>
      <c r="M1" s="682"/>
    </row>
    <row r="2" spans="2:14" ht="18.75">
      <c r="B2" s="682" t="s">
        <v>486</v>
      </c>
      <c r="C2" s="682"/>
      <c r="D2" s="682"/>
      <c r="E2" s="682"/>
      <c r="F2" s="682"/>
      <c r="G2" s="682"/>
      <c r="H2" s="682"/>
      <c r="I2" s="682"/>
      <c r="J2" s="682"/>
      <c r="K2" s="682"/>
      <c r="L2" s="682"/>
      <c r="M2" s="682"/>
    </row>
    <row r="3" spans="2:14" ht="18.75">
      <c r="B3" s="682" t="s">
        <v>487</v>
      </c>
      <c r="C3" s="682"/>
      <c r="D3" s="682"/>
      <c r="E3" s="682"/>
      <c r="F3" s="682"/>
      <c r="G3" s="682"/>
      <c r="H3" s="682"/>
      <c r="I3" s="682"/>
      <c r="J3" s="682"/>
      <c r="K3" s="682"/>
      <c r="L3" s="682"/>
      <c r="M3" s="682"/>
    </row>
    <row r="4" spans="2:14" ht="9.75" customHeight="1">
      <c r="B4" s="368"/>
      <c r="C4" s="368"/>
      <c r="D4" s="369"/>
      <c r="E4" s="368"/>
      <c r="F4" s="368"/>
      <c r="G4" s="368"/>
      <c r="H4" s="368"/>
      <c r="I4" s="368"/>
      <c r="J4" s="368"/>
      <c r="K4" s="368"/>
      <c r="L4" s="368"/>
      <c r="M4" s="368"/>
    </row>
    <row r="5" spans="2:14" ht="29.25" customHeight="1">
      <c r="B5" s="370" t="s">
        <v>279</v>
      </c>
      <c r="C5" s="445" t="s">
        <v>280</v>
      </c>
      <c r="D5" s="683" t="s">
        <v>281</v>
      </c>
      <c r="E5" s="684"/>
      <c r="F5" s="372" t="s">
        <v>7</v>
      </c>
      <c r="G5" s="372" t="s">
        <v>282</v>
      </c>
      <c r="H5" s="370" t="s">
        <v>9</v>
      </c>
      <c r="I5" s="446" t="s">
        <v>283</v>
      </c>
      <c r="J5" s="370" t="s">
        <v>284</v>
      </c>
      <c r="K5" s="370" t="s">
        <v>371</v>
      </c>
      <c r="L5" s="370" t="s">
        <v>291</v>
      </c>
      <c r="M5" s="374" t="s">
        <v>285</v>
      </c>
    </row>
    <row r="6" spans="2:14" ht="15.75">
      <c r="B6" s="685">
        <v>1</v>
      </c>
      <c r="C6" s="327">
        <v>1</v>
      </c>
      <c r="D6" s="336" t="s">
        <v>235</v>
      </c>
      <c r="E6" s="329"/>
      <c r="F6" s="330">
        <v>2002</v>
      </c>
      <c r="G6" s="330" t="s">
        <v>5</v>
      </c>
      <c r="H6" s="331" t="s">
        <v>194</v>
      </c>
      <c r="I6" s="336" t="s">
        <v>172</v>
      </c>
      <c r="J6" s="334" t="s">
        <v>286</v>
      </c>
      <c r="K6" s="389" t="s">
        <v>478</v>
      </c>
      <c r="L6" s="335" t="s">
        <v>296</v>
      </c>
      <c r="M6" s="326" t="s">
        <v>310</v>
      </c>
      <c r="N6" s="444" t="s">
        <v>449</v>
      </c>
    </row>
    <row r="7" spans="2:14" ht="15.75">
      <c r="B7" s="686"/>
      <c r="C7" s="327">
        <v>2</v>
      </c>
      <c r="D7" s="336" t="s">
        <v>406</v>
      </c>
      <c r="E7" s="329"/>
      <c r="F7" s="330">
        <v>2004</v>
      </c>
      <c r="G7" s="330" t="s">
        <v>5</v>
      </c>
      <c r="H7" s="331" t="s">
        <v>407</v>
      </c>
      <c r="I7" s="332"/>
      <c r="J7" s="334" t="s">
        <v>286</v>
      </c>
      <c r="K7" s="389" t="s">
        <v>478</v>
      </c>
      <c r="L7" s="335" t="s">
        <v>296</v>
      </c>
      <c r="M7" s="326" t="s">
        <v>411</v>
      </c>
      <c r="N7" s="444" t="s">
        <v>449</v>
      </c>
    </row>
    <row r="8" spans="2:14" ht="15.75">
      <c r="B8" s="686"/>
      <c r="C8" s="327">
        <v>3</v>
      </c>
      <c r="D8" s="328" t="s">
        <v>405</v>
      </c>
      <c r="E8" s="329"/>
      <c r="F8" s="330">
        <v>1990</v>
      </c>
      <c r="G8" s="330" t="s">
        <v>76</v>
      </c>
      <c r="H8" s="331" t="s">
        <v>185</v>
      </c>
      <c r="I8" s="332" t="s">
        <v>92</v>
      </c>
      <c r="J8" s="334" t="s">
        <v>286</v>
      </c>
      <c r="K8" s="389" t="s">
        <v>478</v>
      </c>
      <c r="L8" s="335" t="s">
        <v>296</v>
      </c>
      <c r="M8" s="326" t="s">
        <v>410</v>
      </c>
      <c r="N8" s="444" t="s">
        <v>449</v>
      </c>
    </row>
    <row r="9" spans="2:14" ht="15.75">
      <c r="B9" s="686"/>
      <c r="C9" s="327">
        <v>4</v>
      </c>
      <c r="D9" s="336" t="s">
        <v>183</v>
      </c>
      <c r="E9" s="329"/>
      <c r="F9" s="330">
        <v>1992</v>
      </c>
      <c r="G9" s="330" t="s">
        <v>3</v>
      </c>
      <c r="H9" s="331" t="s">
        <v>184</v>
      </c>
      <c r="I9" s="332" t="s">
        <v>86</v>
      </c>
      <c r="J9" s="334" t="s">
        <v>286</v>
      </c>
      <c r="K9" s="389" t="s">
        <v>478</v>
      </c>
      <c r="L9" s="335" t="s">
        <v>296</v>
      </c>
      <c r="M9" s="326" t="s">
        <v>341</v>
      </c>
      <c r="N9" s="444" t="s">
        <v>449</v>
      </c>
    </row>
    <row r="10" spans="2:14" ht="15.75">
      <c r="B10" s="686"/>
      <c r="C10" s="327">
        <v>5</v>
      </c>
      <c r="D10" s="328" t="s">
        <v>408</v>
      </c>
      <c r="E10" s="329"/>
      <c r="F10" s="330">
        <v>2002</v>
      </c>
      <c r="G10" s="330">
        <v>1</v>
      </c>
      <c r="H10" s="331" t="s">
        <v>317</v>
      </c>
      <c r="I10" s="332"/>
      <c r="J10" s="334" t="s">
        <v>286</v>
      </c>
      <c r="K10" s="389" t="s">
        <v>478</v>
      </c>
      <c r="L10" s="335" t="s">
        <v>296</v>
      </c>
      <c r="M10" s="326" t="s">
        <v>412</v>
      </c>
      <c r="N10" s="444" t="s">
        <v>449</v>
      </c>
    </row>
    <row r="11" spans="2:14" ht="15.75">
      <c r="B11" s="687"/>
      <c r="C11" s="327">
        <v>6</v>
      </c>
      <c r="D11" s="328" t="s">
        <v>236</v>
      </c>
      <c r="E11" s="329"/>
      <c r="F11" s="330">
        <v>2004</v>
      </c>
      <c r="G11" s="330" t="s">
        <v>5</v>
      </c>
      <c r="H11" s="331" t="s">
        <v>184</v>
      </c>
      <c r="I11" s="332" t="s">
        <v>172</v>
      </c>
      <c r="J11" s="334" t="s">
        <v>286</v>
      </c>
      <c r="K11" s="389" t="s">
        <v>478</v>
      </c>
      <c r="L11" s="335" t="s">
        <v>296</v>
      </c>
      <c r="M11" s="326" t="s">
        <v>413</v>
      </c>
      <c r="N11" s="444" t="s">
        <v>449</v>
      </c>
    </row>
    <row r="12" spans="2:14" ht="15.75">
      <c r="B12" s="679">
        <v>2</v>
      </c>
      <c r="C12" s="339">
        <v>1</v>
      </c>
      <c r="D12" s="340" t="s">
        <v>452</v>
      </c>
      <c r="E12" s="341"/>
      <c r="F12" s="342">
        <v>2002</v>
      </c>
      <c r="G12" s="342" t="s">
        <v>5</v>
      </c>
      <c r="H12" s="343" t="s">
        <v>453</v>
      </c>
      <c r="I12" s="344"/>
      <c r="J12" s="346" t="s">
        <v>288</v>
      </c>
      <c r="K12" s="390" t="s">
        <v>480</v>
      </c>
      <c r="L12" s="450" t="s">
        <v>296</v>
      </c>
      <c r="M12" s="348" t="s">
        <v>455</v>
      </c>
      <c r="N12" s="444" t="s">
        <v>449</v>
      </c>
    </row>
    <row r="13" spans="2:14" ht="15.75">
      <c r="B13" s="680"/>
      <c r="C13" s="339">
        <v>2</v>
      </c>
      <c r="D13" s="340" t="s">
        <v>245</v>
      </c>
      <c r="E13" s="341"/>
      <c r="F13" s="342">
        <v>1984</v>
      </c>
      <c r="G13" s="342" t="s">
        <v>5</v>
      </c>
      <c r="H13" s="343" t="s">
        <v>171</v>
      </c>
      <c r="I13" s="344" t="s">
        <v>87</v>
      </c>
      <c r="J13" s="346" t="s">
        <v>288</v>
      </c>
      <c r="K13" s="390" t="s">
        <v>480</v>
      </c>
      <c r="L13" s="450" t="s">
        <v>296</v>
      </c>
      <c r="M13" s="348" t="s">
        <v>383</v>
      </c>
      <c r="N13" s="444" t="s">
        <v>449</v>
      </c>
    </row>
    <row r="14" spans="2:14" ht="15.75">
      <c r="B14" s="680"/>
      <c r="C14" s="339">
        <v>3</v>
      </c>
      <c r="D14" s="340" t="s">
        <v>244</v>
      </c>
      <c r="E14" s="341"/>
      <c r="F14" s="342">
        <v>2000</v>
      </c>
      <c r="G14" s="342" t="s">
        <v>4</v>
      </c>
      <c r="H14" s="343" t="s">
        <v>185</v>
      </c>
      <c r="I14" s="344" t="s">
        <v>94</v>
      </c>
      <c r="J14" s="346" t="s">
        <v>288</v>
      </c>
      <c r="K14" s="390" t="s">
        <v>480</v>
      </c>
      <c r="L14" s="450" t="s">
        <v>296</v>
      </c>
      <c r="M14" s="348" t="s">
        <v>454</v>
      </c>
      <c r="N14" s="444" t="s">
        <v>449</v>
      </c>
    </row>
    <row r="15" spans="2:14" ht="15.75">
      <c r="B15" s="680"/>
      <c r="C15" s="339">
        <v>4</v>
      </c>
      <c r="D15" s="340" t="s">
        <v>198</v>
      </c>
      <c r="E15" s="341"/>
      <c r="F15" s="342">
        <v>1999</v>
      </c>
      <c r="G15" s="342" t="s">
        <v>4</v>
      </c>
      <c r="H15" s="343" t="s">
        <v>184</v>
      </c>
      <c r="I15" s="344" t="s">
        <v>86</v>
      </c>
      <c r="J15" s="346" t="s">
        <v>288</v>
      </c>
      <c r="K15" s="390" t="s">
        <v>480</v>
      </c>
      <c r="L15" s="450" t="s">
        <v>296</v>
      </c>
      <c r="M15" s="348" t="s">
        <v>337</v>
      </c>
      <c r="N15" s="444" t="s">
        <v>449</v>
      </c>
    </row>
    <row r="16" spans="2:14" ht="15.75">
      <c r="B16" s="680"/>
      <c r="C16" s="339">
        <v>5</v>
      </c>
      <c r="D16" s="340" t="s">
        <v>246</v>
      </c>
      <c r="E16" s="341"/>
      <c r="F16" s="342">
        <v>1999</v>
      </c>
      <c r="G16" s="342" t="s">
        <v>4</v>
      </c>
      <c r="H16" s="343" t="s">
        <v>187</v>
      </c>
      <c r="I16" s="344"/>
      <c r="J16" s="346" t="s">
        <v>288</v>
      </c>
      <c r="K16" s="390" t="s">
        <v>480</v>
      </c>
      <c r="L16" s="450" t="s">
        <v>296</v>
      </c>
      <c r="M16" s="348" t="s">
        <v>456</v>
      </c>
      <c r="N16" s="444" t="s">
        <v>449</v>
      </c>
    </row>
    <row r="17" spans="2:14" ht="15.75">
      <c r="B17" s="681"/>
      <c r="C17" s="339">
        <v>6</v>
      </c>
      <c r="D17" s="340" t="s">
        <v>334</v>
      </c>
      <c r="E17" s="341"/>
      <c r="F17" s="342">
        <v>2002</v>
      </c>
      <c r="G17" s="342" t="s">
        <v>4</v>
      </c>
      <c r="H17" s="343" t="s">
        <v>308</v>
      </c>
      <c r="I17" s="344"/>
      <c r="J17" s="346" t="s">
        <v>288</v>
      </c>
      <c r="K17" s="390" t="s">
        <v>480</v>
      </c>
      <c r="L17" s="450" t="s">
        <v>296</v>
      </c>
      <c r="M17" s="348" t="s">
        <v>340</v>
      </c>
      <c r="N17" s="444" t="s">
        <v>449</v>
      </c>
    </row>
    <row r="18" spans="2:14" ht="15.75">
      <c r="B18" s="676">
        <v>3</v>
      </c>
      <c r="C18" s="327">
        <v>1</v>
      </c>
      <c r="D18" s="328" t="s">
        <v>329</v>
      </c>
      <c r="E18" s="329"/>
      <c r="F18" s="330">
        <v>1999</v>
      </c>
      <c r="G18" s="330" t="s">
        <v>3</v>
      </c>
      <c r="H18" s="331" t="s">
        <v>308</v>
      </c>
      <c r="I18" s="332"/>
      <c r="J18" s="338" t="s">
        <v>289</v>
      </c>
      <c r="K18" s="391" t="s">
        <v>482</v>
      </c>
      <c r="L18" s="335" t="s">
        <v>296</v>
      </c>
      <c r="M18" s="326" t="s">
        <v>75</v>
      </c>
      <c r="N18" s="444" t="s">
        <v>449</v>
      </c>
    </row>
    <row r="19" spans="2:14" ht="15.75">
      <c r="B19" s="677"/>
      <c r="C19" s="327">
        <v>2</v>
      </c>
      <c r="D19" s="328" t="s">
        <v>250</v>
      </c>
      <c r="E19" s="329"/>
      <c r="F19" s="330">
        <v>1993</v>
      </c>
      <c r="G19" s="330" t="s">
        <v>4</v>
      </c>
      <c r="H19" s="331" t="s">
        <v>251</v>
      </c>
      <c r="I19" s="332" t="s">
        <v>86</v>
      </c>
      <c r="J19" s="338" t="s">
        <v>289</v>
      </c>
      <c r="K19" s="391" t="s">
        <v>482</v>
      </c>
      <c r="L19" s="335" t="s">
        <v>296</v>
      </c>
      <c r="M19" s="326" t="s">
        <v>91</v>
      </c>
      <c r="N19" s="444" t="s">
        <v>449</v>
      </c>
    </row>
    <row r="20" spans="2:14" ht="15.75">
      <c r="B20" s="677"/>
      <c r="C20" s="327">
        <v>3</v>
      </c>
      <c r="D20" s="328" t="s">
        <v>377</v>
      </c>
      <c r="E20" s="329"/>
      <c r="F20" s="330">
        <v>1989</v>
      </c>
      <c r="G20" s="330" t="s">
        <v>3</v>
      </c>
      <c r="H20" s="331" t="s">
        <v>184</v>
      </c>
      <c r="I20" s="332" t="s">
        <v>86</v>
      </c>
      <c r="J20" s="338" t="s">
        <v>289</v>
      </c>
      <c r="K20" s="391" t="s">
        <v>482</v>
      </c>
      <c r="L20" s="335" t="s">
        <v>296</v>
      </c>
      <c r="M20" s="326" t="s">
        <v>379</v>
      </c>
      <c r="N20" s="444" t="s">
        <v>449</v>
      </c>
    </row>
    <row r="21" spans="2:14" ht="15.75">
      <c r="B21" s="677"/>
      <c r="C21" s="327">
        <v>4</v>
      </c>
      <c r="D21" s="328" t="s">
        <v>457</v>
      </c>
      <c r="E21" s="329"/>
      <c r="F21" s="330">
        <v>1982</v>
      </c>
      <c r="G21" s="330" t="s">
        <v>76</v>
      </c>
      <c r="H21" s="331" t="s">
        <v>185</v>
      </c>
      <c r="I21" s="332" t="s">
        <v>92</v>
      </c>
      <c r="J21" s="338" t="s">
        <v>289</v>
      </c>
      <c r="K21" s="391" t="s">
        <v>482</v>
      </c>
      <c r="L21" s="335" t="s">
        <v>296</v>
      </c>
      <c r="M21" s="326" t="s">
        <v>93</v>
      </c>
      <c r="N21" s="444" t="s">
        <v>449</v>
      </c>
    </row>
    <row r="22" spans="2:14" ht="15.75">
      <c r="B22" s="677"/>
      <c r="C22" s="327">
        <v>5</v>
      </c>
      <c r="D22" s="328" t="s">
        <v>208</v>
      </c>
      <c r="E22" s="329"/>
      <c r="F22" s="330">
        <v>1998</v>
      </c>
      <c r="G22" s="330" t="s">
        <v>3</v>
      </c>
      <c r="H22" s="331" t="s">
        <v>184</v>
      </c>
      <c r="I22" s="332" t="s">
        <v>86</v>
      </c>
      <c r="J22" s="338" t="s">
        <v>289</v>
      </c>
      <c r="K22" s="391" t="s">
        <v>482</v>
      </c>
      <c r="L22" s="335" t="s">
        <v>296</v>
      </c>
      <c r="M22" s="326" t="s">
        <v>331</v>
      </c>
      <c r="N22" s="444" t="s">
        <v>449</v>
      </c>
    </row>
    <row r="23" spans="2:14" ht="15.75">
      <c r="B23" s="678"/>
      <c r="C23" s="327">
        <v>6</v>
      </c>
      <c r="D23" s="328" t="s">
        <v>254</v>
      </c>
      <c r="E23" s="329"/>
      <c r="F23" s="330">
        <v>2001</v>
      </c>
      <c r="G23" s="330" t="s">
        <v>4</v>
      </c>
      <c r="H23" s="331" t="s">
        <v>184</v>
      </c>
      <c r="I23" s="332" t="s">
        <v>86</v>
      </c>
      <c r="J23" s="338" t="s">
        <v>289</v>
      </c>
      <c r="K23" s="391" t="s">
        <v>482</v>
      </c>
      <c r="L23" s="335" t="s">
        <v>296</v>
      </c>
      <c r="M23" s="326" t="s">
        <v>378</v>
      </c>
      <c r="N23" s="444" t="s">
        <v>449</v>
      </c>
    </row>
    <row r="24" spans="2:14" ht="15.75">
      <c r="B24" s="679">
        <v>4</v>
      </c>
      <c r="C24" s="339">
        <v>1</v>
      </c>
      <c r="D24" s="340" t="s">
        <v>264</v>
      </c>
      <c r="E24" s="341"/>
      <c r="F24" s="342">
        <v>1998</v>
      </c>
      <c r="G24" s="342" t="s">
        <v>5</v>
      </c>
      <c r="H24" s="343" t="s">
        <v>189</v>
      </c>
      <c r="I24" s="344" t="s">
        <v>86</v>
      </c>
      <c r="J24" s="347" t="s">
        <v>290</v>
      </c>
      <c r="K24" s="390" t="s">
        <v>484</v>
      </c>
      <c r="L24" s="450" t="s">
        <v>296</v>
      </c>
      <c r="M24" s="348" t="s">
        <v>301</v>
      </c>
      <c r="N24" s="444" t="s">
        <v>449</v>
      </c>
    </row>
    <row r="25" spans="2:14" ht="15.75">
      <c r="B25" s="680"/>
      <c r="C25" s="339">
        <v>2</v>
      </c>
      <c r="D25" s="340" t="s">
        <v>73</v>
      </c>
      <c r="E25" s="341"/>
      <c r="F25" s="342">
        <v>1992</v>
      </c>
      <c r="G25" s="342" t="s">
        <v>3</v>
      </c>
      <c r="H25" s="343" t="s">
        <v>184</v>
      </c>
      <c r="I25" s="344" t="s">
        <v>86</v>
      </c>
      <c r="J25" s="347" t="s">
        <v>290</v>
      </c>
      <c r="K25" s="390" t="s">
        <v>484</v>
      </c>
      <c r="L25" s="450" t="s">
        <v>296</v>
      </c>
      <c r="M25" s="348" t="s">
        <v>320</v>
      </c>
      <c r="N25" s="444" t="s">
        <v>449</v>
      </c>
    </row>
    <row r="26" spans="2:14" ht="15.75">
      <c r="B26" s="680"/>
      <c r="C26" s="339">
        <v>3</v>
      </c>
      <c r="D26" s="340" t="s">
        <v>392</v>
      </c>
      <c r="E26" s="341"/>
      <c r="F26" s="342">
        <v>1979</v>
      </c>
      <c r="G26" s="342" t="s">
        <v>76</v>
      </c>
      <c r="H26" s="343" t="s">
        <v>46</v>
      </c>
      <c r="I26" s="344"/>
      <c r="J26" s="347" t="s">
        <v>290</v>
      </c>
      <c r="K26" s="390" t="s">
        <v>484</v>
      </c>
      <c r="L26" s="450" t="s">
        <v>296</v>
      </c>
      <c r="M26" s="348" t="s">
        <v>394</v>
      </c>
      <c r="N26" s="444" t="s">
        <v>449</v>
      </c>
    </row>
    <row r="27" spans="2:14" ht="15.75">
      <c r="B27" s="680"/>
      <c r="C27" s="339">
        <v>4</v>
      </c>
      <c r="D27" s="340" t="s">
        <v>261</v>
      </c>
      <c r="E27" s="341"/>
      <c r="F27" s="342">
        <v>2001</v>
      </c>
      <c r="G27" s="342" t="s">
        <v>4</v>
      </c>
      <c r="H27" s="343" t="s">
        <v>262</v>
      </c>
      <c r="I27" s="344" t="s">
        <v>263</v>
      </c>
      <c r="J27" s="347" t="s">
        <v>290</v>
      </c>
      <c r="K27" s="390" t="s">
        <v>484</v>
      </c>
      <c r="L27" s="450" t="s">
        <v>296</v>
      </c>
      <c r="M27" s="348" t="s">
        <v>458</v>
      </c>
      <c r="N27" s="444" t="s">
        <v>449</v>
      </c>
    </row>
    <row r="28" spans="2:14" ht="15.75">
      <c r="B28" s="680"/>
      <c r="C28" s="339">
        <v>5</v>
      </c>
      <c r="D28" s="340" t="s">
        <v>265</v>
      </c>
      <c r="E28" s="341"/>
      <c r="F28" s="342">
        <v>1988</v>
      </c>
      <c r="G28" s="342" t="s">
        <v>5</v>
      </c>
      <c r="H28" s="343" t="s">
        <v>201</v>
      </c>
      <c r="I28" s="344"/>
      <c r="J28" s="347" t="s">
        <v>290</v>
      </c>
      <c r="K28" s="390" t="s">
        <v>484</v>
      </c>
      <c r="L28" s="450" t="s">
        <v>296</v>
      </c>
      <c r="M28" s="348" t="s">
        <v>459</v>
      </c>
      <c r="N28" s="444" t="s">
        <v>449</v>
      </c>
    </row>
    <row r="29" spans="2:14" ht="15.75">
      <c r="B29" s="681"/>
      <c r="C29" s="339">
        <v>6</v>
      </c>
      <c r="D29" s="340" t="s">
        <v>272</v>
      </c>
      <c r="E29" s="341"/>
      <c r="F29" s="342">
        <v>1989</v>
      </c>
      <c r="G29" s="342" t="s">
        <v>5</v>
      </c>
      <c r="H29" s="343" t="s">
        <v>273</v>
      </c>
      <c r="I29" s="344"/>
      <c r="J29" s="347" t="s">
        <v>290</v>
      </c>
      <c r="K29" s="390" t="s">
        <v>484</v>
      </c>
      <c r="L29" s="450" t="s">
        <v>296</v>
      </c>
      <c r="M29" s="348" t="s">
        <v>460</v>
      </c>
      <c r="N29" s="444" t="s">
        <v>449</v>
      </c>
    </row>
    <row r="30" spans="2:14" ht="15.75">
      <c r="B30" s="676">
        <v>5</v>
      </c>
      <c r="C30" s="335">
        <v>1</v>
      </c>
      <c r="D30" s="328" t="s">
        <v>461</v>
      </c>
      <c r="E30" s="329"/>
      <c r="F30" s="330">
        <v>2001</v>
      </c>
      <c r="G30" s="330" t="s">
        <v>5</v>
      </c>
      <c r="H30" s="331" t="s">
        <v>453</v>
      </c>
      <c r="I30" s="402"/>
      <c r="J30" s="338" t="s">
        <v>287</v>
      </c>
      <c r="K30" s="338" t="s">
        <v>479</v>
      </c>
      <c r="L30" s="335" t="s">
        <v>296</v>
      </c>
      <c r="M30" s="326" t="s">
        <v>455</v>
      </c>
      <c r="N30" s="444" t="s">
        <v>449</v>
      </c>
    </row>
    <row r="31" spans="2:14" ht="15.75">
      <c r="B31" s="677"/>
      <c r="C31" s="335">
        <v>2</v>
      </c>
      <c r="D31" s="328" t="s">
        <v>276</v>
      </c>
      <c r="E31" s="329"/>
      <c r="F31" s="330">
        <v>1986</v>
      </c>
      <c r="G31" s="330" t="s">
        <v>4</v>
      </c>
      <c r="H31" s="331" t="s">
        <v>187</v>
      </c>
      <c r="I31" s="332"/>
      <c r="J31" s="338" t="s">
        <v>287</v>
      </c>
      <c r="K31" s="338" t="s">
        <v>479</v>
      </c>
      <c r="L31" s="335" t="s">
        <v>296</v>
      </c>
      <c r="M31" s="326" t="s">
        <v>396</v>
      </c>
      <c r="N31" s="444" t="s">
        <v>449</v>
      </c>
    </row>
    <row r="32" spans="2:14" ht="15.75">
      <c r="B32" s="677"/>
      <c r="C32" s="335">
        <v>3</v>
      </c>
      <c r="D32" s="328" t="s">
        <v>275</v>
      </c>
      <c r="E32" s="329"/>
      <c r="F32" s="330">
        <v>1995</v>
      </c>
      <c r="G32" s="330" t="s">
        <v>3</v>
      </c>
      <c r="H32" s="331" t="s">
        <v>185</v>
      </c>
      <c r="I32" s="332" t="s">
        <v>92</v>
      </c>
      <c r="J32" s="338" t="s">
        <v>287</v>
      </c>
      <c r="K32" s="338" t="s">
        <v>479</v>
      </c>
      <c r="L32" s="335" t="s">
        <v>296</v>
      </c>
      <c r="M32" s="326" t="s">
        <v>157</v>
      </c>
      <c r="N32" s="444" t="s">
        <v>449</v>
      </c>
    </row>
    <row r="33" spans="2:14" ht="15.75">
      <c r="B33" s="677"/>
      <c r="C33" s="335">
        <v>4</v>
      </c>
      <c r="D33" s="328" t="s">
        <v>68</v>
      </c>
      <c r="E33" s="329"/>
      <c r="F33" s="330">
        <v>1989</v>
      </c>
      <c r="G33" s="330" t="s">
        <v>4</v>
      </c>
      <c r="H33" s="331" t="s">
        <v>323</v>
      </c>
      <c r="I33" s="332"/>
      <c r="J33" s="338" t="s">
        <v>287</v>
      </c>
      <c r="K33" s="338" t="s">
        <v>479</v>
      </c>
      <c r="L33" s="335" t="s">
        <v>296</v>
      </c>
      <c r="M33" s="326" t="s">
        <v>325</v>
      </c>
      <c r="N33" s="444" t="s">
        <v>449</v>
      </c>
    </row>
    <row r="34" spans="2:14" ht="15.75">
      <c r="B34" s="677"/>
      <c r="C34" s="335">
        <v>5</v>
      </c>
      <c r="D34" s="328" t="s">
        <v>324</v>
      </c>
      <c r="E34" s="329"/>
      <c r="F34" s="330">
        <v>2003</v>
      </c>
      <c r="G34" s="330" t="s">
        <v>5</v>
      </c>
      <c r="H34" s="331" t="s">
        <v>308</v>
      </c>
      <c r="I34" s="332"/>
      <c r="J34" s="338" t="s">
        <v>287</v>
      </c>
      <c r="K34" s="338" t="s">
        <v>479</v>
      </c>
      <c r="L34" s="335" t="s">
        <v>296</v>
      </c>
      <c r="M34" s="326" t="s">
        <v>328</v>
      </c>
      <c r="N34" s="444" t="s">
        <v>449</v>
      </c>
    </row>
    <row r="35" spans="2:14" ht="15.75">
      <c r="B35" s="678"/>
      <c r="C35" s="335">
        <v>6</v>
      </c>
      <c r="D35" s="328" t="s">
        <v>462</v>
      </c>
      <c r="E35" s="329"/>
      <c r="F35" s="330">
        <v>1983</v>
      </c>
      <c r="G35" s="330">
        <v>1</v>
      </c>
      <c r="H35" s="331" t="s">
        <v>427</v>
      </c>
      <c r="I35" s="332"/>
      <c r="J35" s="338" t="s">
        <v>287</v>
      </c>
      <c r="K35" s="338" t="s">
        <v>479</v>
      </c>
      <c r="L35" s="335" t="s">
        <v>296</v>
      </c>
      <c r="M35" s="326" t="s">
        <v>430</v>
      </c>
      <c r="N35" s="444" t="s">
        <v>449</v>
      </c>
    </row>
    <row r="36" spans="2:14" ht="15.75">
      <c r="B36" s="679">
        <v>6</v>
      </c>
      <c r="C36" s="339">
        <v>1</v>
      </c>
      <c r="D36" s="340" t="s">
        <v>346</v>
      </c>
      <c r="E36" s="341"/>
      <c r="F36" s="342">
        <v>2002</v>
      </c>
      <c r="G36" s="342" t="s">
        <v>5</v>
      </c>
      <c r="H36" s="343" t="s">
        <v>185</v>
      </c>
      <c r="I36" s="344" t="s">
        <v>92</v>
      </c>
      <c r="J36" s="347" t="s">
        <v>286</v>
      </c>
      <c r="K36" s="390" t="s">
        <v>481</v>
      </c>
      <c r="L36" s="450" t="s">
        <v>296</v>
      </c>
      <c r="M36" s="348" t="s">
        <v>350</v>
      </c>
      <c r="N36" s="442" t="s">
        <v>450</v>
      </c>
    </row>
    <row r="37" spans="2:14" ht="15.75">
      <c r="B37" s="680"/>
      <c r="C37" s="339">
        <v>2</v>
      </c>
      <c r="D37" s="340" t="s">
        <v>465</v>
      </c>
      <c r="E37" s="341"/>
      <c r="F37" s="342">
        <v>2003</v>
      </c>
      <c r="G37" s="342" t="s">
        <v>4</v>
      </c>
      <c r="H37" s="343" t="s">
        <v>466</v>
      </c>
      <c r="I37" s="344"/>
      <c r="J37" s="347" t="s">
        <v>286</v>
      </c>
      <c r="K37" s="390" t="s">
        <v>481</v>
      </c>
      <c r="L37" s="450" t="s">
        <v>296</v>
      </c>
      <c r="M37" s="348" t="s">
        <v>469</v>
      </c>
      <c r="N37" s="442" t="s">
        <v>450</v>
      </c>
    </row>
    <row r="38" spans="2:14" ht="15.75">
      <c r="B38" s="680"/>
      <c r="C38" s="339">
        <v>3</v>
      </c>
      <c r="D38" s="340" t="s">
        <v>463</v>
      </c>
      <c r="E38" s="341"/>
      <c r="F38" s="342">
        <v>1984</v>
      </c>
      <c r="G38" s="342" t="s">
        <v>3</v>
      </c>
      <c r="H38" s="343" t="s">
        <v>308</v>
      </c>
      <c r="I38" s="344"/>
      <c r="J38" s="347" t="s">
        <v>286</v>
      </c>
      <c r="K38" s="390" t="s">
        <v>481</v>
      </c>
      <c r="L38" s="450" t="s">
        <v>296</v>
      </c>
      <c r="M38" s="348" t="s">
        <v>75</v>
      </c>
      <c r="N38" s="442" t="s">
        <v>450</v>
      </c>
    </row>
    <row r="39" spans="2:14" ht="15.75">
      <c r="B39" s="680"/>
      <c r="C39" s="339">
        <v>4</v>
      </c>
      <c r="D39" s="340" t="s">
        <v>464</v>
      </c>
      <c r="E39" s="341"/>
      <c r="F39" s="342">
        <v>1991</v>
      </c>
      <c r="G39" s="342" t="s">
        <v>3</v>
      </c>
      <c r="H39" s="343" t="s">
        <v>185</v>
      </c>
      <c r="I39" s="344" t="s">
        <v>92</v>
      </c>
      <c r="J39" s="347" t="s">
        <v>286</v>
      </c>
      <c r="K39" s="390" t="s">
        <v>481</v>
      </c>
      <c r="L39" s="450" t="s">
        <v>296</v>
      </c>
      <c r="M39" s="348" t="s">
        <v>318</v>
      </c>
      <c r="N39" s="442" t="s">
        <v>450</v>
      </c>
    </row>
    <row r="40" spans="2:14" ht="15.75">
      <c r="B40" s="680"/>
      <c r="C40" s="339">
        <v>5</v>
      </c>
      <c r="D40" s="340" t="s">
        <v>467</v>
      </c>
      <c r="E40" s="341"/>
      <c r="F40" s="342">
        <v>1999</v>
      </c>
      <c r="G40" s="342" t="s">
        <v>4</v>
      </c>
      <c r="H40" s="343" t="s">
        <v>49</v>
      </c>
      <c r="I40" s="344"/>
      <c r="J40" s="347" t="s">
        <v>286</v>
      </c>
      <c r="K40" s="390" t="s">
        <v>481</v>
      </c>
      <c r="L40" s="450" t="s">
        <v>296</v>
      </c>
      <c r="M40" s="348" t="s">
        <v>470</v>
      </c>
      <c r="N40" s="442" t="s">
        <v>450</v>
      </c>
    </row>
    <row r="41" spans="2:14" ht="15.75">
      <c r="B41" s="681"/>
      <c r="C41" s="339">
        <v>6</v>
      </c>
      <c r="D41" s="340" t="s">
        <v>468</v>
      </c>
      <c r="E41" s="341"/>
      <c r="F41" s="342">
        <v>1986</v>
      </c>
      <c r="G41" s="342" t="s">
        <v>4</v>
      </c>
      <c r="H41" s="343" t="s">
        <v>185</v>
      </c>
      <c r="I41" s="344" t="s">
        <v>92</v>
      </c>
      <c r="J41" s="347" t="s">
        <v>286</v>
      </c>
      <c r="K41" s="390" t="s">
        <v>481</v>
      </c>
      <c r="L41" s="450" t="s">
        <v>296</v>
      </c>
      <c r="M41" s="348" t="s">
        <v>471</v>
      </c>
      <c r="N41" s="442" t="s">
        <v>450</v>
      </c>
    </row>
    <row r="42" spans="2:14" ht="15.75">
      <c r="B42" s="676">
        <v>7</v>
      </c>
      <c r="C42" s="327">
        <v>1</v>
      </c>
      <c r="D42" s="328" t="s">
        <v>74</v>
      </c>
      <c r="E42" s="329"/>
      <c r="F42" s="330">
        <v>1995</v>
      </c>
      <c r="G42" s="330" t="s">
        <v>5</v>
      </c>
      <c r="H42" s="331" t="s">
        <v>184</v>
      </c>
      <c r="I42" s="332"/>
      <c r="J42" s="338" t="s">
        <v>370</v>
      </c>
      <c r="K42" s="391" t="s">
        <v>483</v>
      </c>
      <c r="L42" s="335" t="s">
        <v>296</v>
      </c>
      <c r="M42" s="326" t="s">
        <v>366</v>
      </c>
      <c r="N42" s="442" t="s">
        <v>450</v>
      </c>
    </row>
    <row r="43" spans="2:14" ht="15.75">
      <c r="B43" s="677"/>
      <c r="C43" s="327">
        <v>2</v>
      </c>
      <c r="D43" s="328" t="s">
        <v>110</v>
      </c>
      <c r="E43" s="329"/>
      <c r="F43" s="330">
        <v>1985</v>
      </c>
      <c r="G43" s="330" t="s">
        <v>4</v>
      </c>
      <c r="H43" s="331" t="s">
        <v>49</v>
      </c>
      <c r="I43" s="332"/>
      <c r="J43" s="338" t="s">
        <v>370</v>
      </c>
      <c r="K43" s="391" t="s">
        <v>483</v>
      </c>
      <c r="L43" s="335" t="s">
        <v>296</v>
      </c>
      <c r="M43" s="326" t="s">
        <v>475</v>
      </c>
      <c r="N43" s="442" t="s">
        <v>450</v>
      </c>
    </row>
    <row r="44" spans="2:14" ht="15.75">
      <c r="B44" s="677"/>
      <c r="C44" s="327">
        <v>3</v>
      </c>
      <c r="D44" s="328" t="s">
        <v>353</v>
      </c>
      <c r="E44" s="329"/>
      <c r="F44" s="330">
        <v>1999</v>
      </c>
      <c r="G44" s="330" t="s">
        <v>3</v>
      </c>
      <c r="H44" s="331" t="s">
        <v>308</v>
      </c>
      <c r="I44" s="332"/>
      <c r="J44" s="338" t="s">
        <v>370</v>
      </c>
      <c r="K44" s="391" t="s">
        <v>483</v>
      </c>
      <c r="L44" s="335" t="s">
        <v>296</v>
      </c>
      <c r="M44" s="326" t="s">
        <v>75</v>
      </c>
      <c r="N44" s="442" t="s">
        <v>450</v>
      </c>
    </row>
    <row r="45" spans="2:14" ht="15.75">
      <c r="B45" s="677"/>
      <c r="C45" s="327">
        <v>4</v>
      </c>
      <c r="D45" s="328" t="s">
        <v>472</v>
      </c>
      <c r="E45" s="329"/>
      <c r="F45" s="330">
        <v>1999</v>
      </c>
      <c r="G45" s="330" t="s">
        <v>3</v>
      </c>
      <c r="H45" s="331" t="s">
        <v>189</v>
      </c>
      <c r="I45" s="332" t="s">
        <v>473</v>
      </c>
      <c r="J45" s="338" t="s">
        <v>370</v>
      </c>
      <c r="K45" s="391" t="s">
        <v>483</v>
      </c>
      <c r="L45" s="335" t="s">
        <v>296</v>
      </c>
      <c r="M45" s="326" t="s">
        <v>96</v>
      </c>
      <c r="N45" s="442" t="s">
        <v>450</v>
      </c>
    </row>
    <row r="46" spans="2:14" ht="15.75">
      <c r="B46" s="677"/>
      <c r="C46" s="327">
        <v>5</v>
      </c>
      <c r="D46" s="328" t="s">
        <v>359</v>
      </c>
      <c r="E46" s="329"/>
      <c r="F46" s="330">
        <v>1993</v>
      </c>
      <c r="G46" s="330" t="s">
        <v>4</v>
      </c>
      <c r="H46" s="331" t="s">
        <v>184</v>
      </c>
      <c r="I46" s="332" t="s">
        <v>86</v>
      </c>
      <c r="J46" s="338" t="s">
        <v>370</v>
      </c>
      <c r="K46" s="391" t="s">
        <v>483</v>
      </c>
      <c r="L46" s="335" t="s">
        <v>296</v>
      </c>
      <c r="M46" s="326" t="s">
        <v>367</v>
      </c>
      <c r="N46" s="442" t="s">
        <v>450</v>
      </c>
    </row>
    <row r="47" spans="2:14" ht="15.75">
      <c r="B47" s="678"/>
      <c r="C47" s="327">
        <v>6</v>
      </c>
      <c r="D47" s="328" t="s">
        <v>474</v>
      </c>
      <c r="E47" s="329"/>
      <c r="F47" s="330">
        <v>1989</v>
      </c>
      <c r="G47" s="330" t="s">
        <v>5</v>
      </c>
      <c r="H47" s="331" t="s">
        <v>185</v>
      </c>
      <c r="I47" s="332" t="s">
        <v>86</v>
      </c>
      <c r="J47" s="338" t="s">
        <v>370</v>
      </c>
      <c r="K47" s="391" t="s">
        <v>483</v>
      </c>
      <c r="L47" s="335" t="s">
        <v>296</v>
      </c>
      <c r="M47" s="326" t="s">
        <v>476</v>
      </c>
      <c r="N47" s="442" t="s">
        <v>450</v>
      </c>
    </row>
    <row r="48" spans="2:14" ht="15.75">
      <c r="B48" s="679">
        <v>8</v>
      </c>
      <c r="C48" s="339">
        <v>1</v>
      </c>
      <c r="D48" s="340" t="s">
        <v>235</v>
      </c>
      <c r="E48" s="341"/>
      <c r="F48" s="342">
        <v>2002</v>
      </c>
      <c r="G48" s="342" t="s">
        <v>5</v>
      </c>
      <c r="H48" s="343" t="s">
        <v>194</v>
      </c>
      <c r="I48" s="344" t="s">
        <v>92</v>
      </c>
      <c r="J48" s="347" t="s">
        <v>286</v>
      </c>
      <c r="K48" s="398" t="s">
        <v>485</v>
      </c>
      <c r="L48" s="450" t="s">
        <v>296</v>
      </c>
      <c r="M48" s="348" t="s">
        <v>410</v>
      </c>
      <c r="N48" s="443" t="s">
        <v>451</v>
      </c>
    </row>
    <row r="49" spans="2:14" ht="15.75">
      <c r="B49" s="680"/>
      <c r="C49" s="339">
        <v>2</v>
      </c>
      <c r="D49" s="340" t="s">
        <v>406</v>
      </c>
      <c r="E49" s="341"/>
      <c r="F49" s="342">
        <v>2004</v>
      </c>
      <c r="G49" s="345" t="s">
        <v>5</v>
      </c>
      <c r="H49" s="351" t="s">
        <v>407</v>
      </c>
      <c r="I49" s="344" t="s">
        <v>86</v>
      </c>
      <c r="J49" s="347" t="s">
        <v>286</v>
      </c>
      <c r="K49" s="398" t="s">
        <v>485</v>
      </c>
      <c r="L49" s="450" t="s">
        <v>296</v>
      </c>
      <c r="M49" s="348" t="s">
        <v>341</v>
      </c>
      <c r="N49" s="443" t="s">
        <v>451</v>
      </c>
    </row>
    <row r="50" spans="2:14" ht="15.75">
      <c r="B50" s="680"/>
      <c r="C50" s="339">
        <v>3</v>
      </c>
      <c r="D50" s="350" t="s">
        <v>405</v>
      </c>
      <c r="E50" s="350"/>
      <c r="F50" s="345">
        <v>1990</v>
      </c>
      <c r="G50" s="345" t="s">
        <v>76</v>
      </c>
      <c r="H50" s="351" t="s">
        <v>185</v>
      </c>
      <c r="I50" s="344"/>
      <c r="J50" s="347" t="s">
        <v>286</v>
      </c>
      <c r="K50" s="398" t="s">
        <v>485</v>
      </c>
      <c r="L50" s="450" t="s">
        <v>296</v>
      </c>
      <c r="M50" s="348" t="s">
        <v>411</v>
      </c>
      <c r="N50" s="443" t="s">
        <v>451</v>
      </c>
    </row>
    <row r="51" spans="2:14" ht="15.75">
      <c r="B51" s="680"/>
      <c r="C51" s="339">
        <v>4</v>
      </c>
      <c r="D51" s="340" t="s">
        <v>183</v>
      </c>
      <c r="E51" s="341"/>
      <c r="F51" s="342">
        <v>1992</v>
      </c>
      <c r="G51" s="345" t="s">
        <v>3</v>
      </c>
      <c r="H51" s="351" t="s">
        <v>184</v>
      </c>
      <c r="I51" s="344" t="s">
        <v>172</v>
      </c>
      <c r="J51" s="347" t="s">
        <v>286</v>
      </c>
      <c r="K51" s="398" t="s">
        <v>485</v>
      </c>
      <c r="L51" s="450" t="s">
        <v>296</v>
      </c>
      <c r="M51" s="348" t="s">
        <v>310</v>
      </c>
      <c r="N51" s="443" t="s">
        <v>451</v>
      </c>
    </row>
    <row r="52" spans="2:14" ht="15.75">
      <c r="B52" s="680"/>
      <c r="C52" s="339">
        <v>5</v>
      </c>
      <c r="D52" s="340" t="s">
        <v>408</v>
      </c>
      <c r="E52" s="341"/>
      <c r="F52" s="342">
        <v>2002</v>
      </c>
      <c r="G52" s="345">
        <v>1</v>
      </c>
      <c r="H52" s="351" t="s">
        <v>317</v>
      </c>
      <c r="I52" s="344"/>
      <c r="J52" s="347" t="s">
        <v>286</v>
      </c>
      <c r="K52" s="398" t="s">
        <v>485</v>
      </c>
      <c r="L52" s="450" t="s">
        <v>296</v>
      </c>
      <c r="M52" s="348" t="s">
        <v>412</v>
      </c>
      <c r="N52" s="443" t="s">
        <v>451</v>
      </c>
    </row>
    <row r="53" spans="2:14" ht="15.75">
      <c r="B53" s="681"/>
      <c r="C53" s="339">
        <v>6</v>
      </c>
      <c r="D53" s="340" t="s">
        <v>236</v>
      </c>
      <c r="E53" s="341"/>
      <c r="F53" s="342">
        <v>2004</v>
      </c>
      <c r="G53" s="342" t="s">
        <v>5</v>
      </c>
      <c r="H53" s="343" t="s">
        <v>184</v>
      </c>
      <c r="I53" s="344" t="s">
        <v>172</v>
      </c>
      <c r="J53" s="347" t="s">
        <v>286</v>
      </c>
      <c r="K53" s="398" t="s">
        <v>485</v>
      </c>
      <c r="L53" s="450" t="s">
        <v>296</v>
      </c>
      <c r="M53" s="348" t="s">
        <v>413</v>
      </c>
      <c r="N53" s="443" t="s">
        <v>451</v>
      </c>
    </row>
    <row r="54" spans="2:14" ht="15.75">
      <c r="B54" s="676">
        <v>9</v>
      </c>
      <c r="C54" s="327">
        <v>1</v>
      </c>
      <c r="D54" s="328" t="s">
        <v>452</v>
      </c>
      <c r="E54" s="329"/>
      <c r="F54" s="330">
        <v>2002</v>
      </c>
      <c r="G54" s="330" t="s">
        <v>5</v>
      </c>
      <c r="H54" s="331" t="s">
        <v>453</v>
      </c>
      <c r="I54" s="332" t="s">
        <v>94</v>
      </c>
      <c r="J54" s="441" t="s">
        <v>288</v>
      </c>
      <c r="K54" s="399" t="s">
        <v>488</v>
      </c>
      <c r="L54" s="335" t="s">
        <v>296</v>
      </c>
      <c r="M54" s="326" t="s">
        <v>454</v>
      </c>
      <c r="N54" s="443" t="s">
        <v>451</v>
      </c>
    </row>
    <row r="55" spans="2:14" ht="15.75" customHeight="1">
      <c r="B55" s="677"/>
      <c r="C55" s="352">
        <v>2</v>
      </c>
      <c r="D55" s="354" t="s">
        <v>245</v>
      </c>
      <c r="E55" s="354"/>
      <c r="F55" s="333">
        <v>1984</v>
      </c>
      <c r="G55" s="333" t="s">
        <v>5</v>
      </c>
      <c r="H55" s="355" t="s">
        <v>171</v>
      </c>
      <c r="I55" s="332" t="s">
        <v>86</v>
      </c>
      <c r="J55" s="441" t="s">
        <v>288</v>
      </c>
      <c r="K55" s="399" t="s">
        <v>488</v>
      </c>
      <c r="L55" s="335" t="s">
        <v>296</v>
      </c>
      <c r="M55" s="326" t="s">
        <v>337</v>
      </c>
      <c r="N55" s="443" t="s">
        <v>451</v>
      </c>
    </row>
    <row r="56" spans="2:14" ht="15.75" customHeight="1">
      <c r="B56" s="677"/>
      <c r="C56" s="352">
        <v>3</v>
      </c>
      <c r="D56" s="337" t="s">
        <v>244</v>
      </c>
      <c r="E56" s="337"/>
      <c r="F56" s="333">
        <v>2000</v>
      </c>
      <c r="G56" s="333" t="s">
        <v>4</v>
      </c>
      <c r="H56" s="355" t="s">
        <v>185</v>
      </c>
      <c r="I56" s="332" t="s">
        <v>87</v>
      </c>
      <c r="J56" s="441" t="s">
        <v>288</v>
      </c>
      <c r="K56" s="399" t="s">
        <v>488</v>
      </c>
      <c r="L56" s="335" t="s">
        <v>296</v>
      </c>
      <c r="M56" s="326" t="s">
        <v>383</v>
      </c>
      <c r="N56" s="443" t="s">
        <v>451</v>
      </c>
    </row>
    <row r="57" spans="2:14" ht="15.75" customHeight="1">
      <c r="B57" s="677"/>
      <c r="C57" s="352">
        <v>4</v>
      </c>
      <c r="D57" s="328" t="s">
        <v>198</v>
      </c>
      <c r="E57" s="329"/>
      <c r="F57" s="330">
        <v>1999</v>
      </c>
      <c r="G57" s="330" t="s">
        <v>4</v>
      </c>
      <c r="H57" s="331" t="s">
        <v>184</v>
      </c>
      <c r="I57" s="332"/>
      <c r="J57" s="441" t="s">
        <v>288</v>
      </c>
      <c r="K57" s="399" t="s">
        <v>488</v>
      </c>
      <c r="L57" s="335" t="s">
        <v>296</v>
      </c>
      <c r="M57" s="326" t="s">
        <v>455</v>
      </c>
      <c r="N57" s="443" t="s">
        <v>451</v>
      </c>
    </row>
    <row r="58" spans="2:14" ht="15.75" customHeight="1">
      <c r="B58" s="677"/>
      <c r="C58" s="352">
        <v>5</v>
      </c>
      <c r="D58" s="328" t="s">
        <v>246</v>
      </c>
      <c r="E58" s="329"/>
      <c r="F58" s="330">
        <v>1999</v>
      </c>
      <c r="G58" s="330" t="s">
        <v>4</v>
      </c>
      <c r="H58" s="331" t="s">
        <v>187</v>
      </c>
      <c r="I58" s="332"/>
      <c r="J58" s="441" t="s">
        <v>288</v>
      </c>
      <c r="K58" s="399" t="s">
        <v>488</v>
      </c>
      <c r="L58" s="335" t="s">
        <v>296</v>
      </c>
      <c r="M58" s="326" t="s">
        <v>456</v>
      </c>
      <c r="N58" s="443" t="s">
        <v>451</v>
      </c>
    </row>
    <row r="59" spans="2:14" ht="15.75" customHeight="1">
      <c r="B59" s="678"/>
      <c r="C59" s="352">
        <v>6</v>
      </c>
      <c r="D59" s="328" t="s">
        <v>334</v>
      </c>
      <c r="E59" s="329"/>
      <c r="F59" s="330">
        <v>2002</v>
      </c>
      <c r="G59" s="330" t="s">
        <v>4</v>
      </c>
      <c r="H59" s="331" t="s">
        <v>308</v>
      </c>
      <c r="I59" s="332"/>
      <c r="J59" s="338" t="s">
        <v>288</v>
      </c>
      <c r="K59" s="399" t="s">
        <v>488</v>
      </c>
      <c r="L59" s="335" t="s">
        <v>296</v>
      </c>
      <c r="M59" s="326" t="s">
        <v>340</v>
      </c>
      <c r="N59" s="443" t="s">
        <v>451</v>
      </c>
    </row>
    <row r="60" spans="2:14" ht="15.75" customHeight="1">
      <c r="B60" s="679">
        <v>10</v>
      </c>
      <c r="C60" s="356">
        <v>1</v>
      </c>
      <c r="D60" s="340" t="s">
        <v>329</v>
      </c>
      <c r="E60" s="341"/>
      <c r="F60" s="342">
        <v>1999</v>
      </c>
      <c r="G60" s="342" t="s">
        <v>3</v>
      </c>
      <c r="H60" s="343" t="s">
        <v>308</v>
      </c>
      <c r="I60" s="344" t="s">
        <v>86</v>
      </c>
      <c r="J60" s="347" t="s">
        <v>289</v>
      </c>
      <c r="K60" s="398" t="s">
        <v>489</v>
      </c>
      <c r="L60" s="450" t="s">
        <v>296</v>
      </c>
      <c r="M60" s="348" t="s">
        <v>379</v>
      </c>
      <c r="N60" s="443" t="s">
        <v>451</v>
      </c>
    </row>
    <row r="61" spans="2:14" ht="15.75" customHeight="1">
      <c r="B61" s="680"/>
      <c r="C61" s="356">
        <v>2</v>
      </c>
      <c r="D61" s="340" t="s">
        <v>250</v>
      </c>
      <c r="E61" s="341"/>
      <c r="F61" s="342">
        <v>1993</v>
      </c>
      <c r="G61" s="342" t="s">
        <v>4</v>
      </c>
      <c r="H61" s="343" t="s">
        <v>251</v>
      </c>
      <c r="I61" s="344" t="s">
        <v>92</v>
      </c>
      <c r="J61" s="347" t="s">
        <v>289</v>
      </c>
      <c r="K61" s="398" t="s">
        <v>489</v>
      </c>
      <c r="L61" s="450" t="s">
        <v>296</v>
      </c>
      <c r="M61" s="348" t="s">
        <v>93</v>
      </c>
      <c r="N61" s="443" t="s">
        <v>451</v>
      </c>
    </row>
    <row r="62" spans="2:14" ht="15.75" customHeight="1">
      <c r="B62" s="680"/>
      <c r="C62" s="356">
        <v>3</v>
      </c>
      <c r="D62" s="340" t="s">
        <v>377</v>
      </c>
      <c r="E62" s="341"/>
      <c r="F62" s="342">
        <v>1989</v>
      </c>
      <c r="G62" s="342" t="s">
        <v>3</v>
      </c>
      <c r="H62" s="343" t="s">
        <v>184</v>
      </c>
      <c r="I62" s="344" t="s">
        <v>86</v>
      </c>
      <c r="J62" s="347" t="s">
        <v>289</v>
      </c>
      <c r="K62" s="398" t="s">
        <v>489</v>
      </c>
      <c r="L62" s="450" t="s">
        <v>296</v>
      </c>
      <c r="M62" s="348" t="s">
        <v>91</v>
      </c>
      <c r="N62" s="443" t="s">
        <v>451</v>
      </c>
    </row>
    <row r="63" spans="2:14" ht="15.75" customHeight="1">
      <c r="B63" s="680"/>
      <c r="C63" s="356">
        <v>4</v>
      </c>
      <c r="D63" s="340" t="s">
        <v>457</v>
      </c>
      <c r="E63" s="341"/>
      <c r="F63" s="342">
        <v>1982</v>
      </c>
      <c r="G63" s="342" t="s">
        <v>76</v>
      </c>
      <c r="H63" s="343" t="s">
        <v>185</v>
      </c>
      <c r="I63" s="344"/>
      <c r="J63" s="347" t="s">
        <v>289</v>
      </c>
      <c r="K63" s="398" t="s">
        <v>489</v>
      </c>
      <c r="L63" s="450" t="s">
        <v>296</v>
      </c>
      <c r="M63" s="348" t="s">
        <v>75</v>
      </c>
      <c r="N63" s="443" t="s">
        <v>451</v>
      </c>
    </row>
    <row r="64" spans="2:14" ht="15.75" customHeight="1">
      <c r="B64" s="680"/>
      <c r="C64" s="356">
        <v>5</v>
      </c>
      <c r="D64" s="340" t="s">
        <v>208</v>
      </c>
      <c r="E64" s="341"/>
      <c r="F64" s="342">
        <v>1998</v>
      </c>
      <c r="G64" s="342" t="s">
        <v>3</v>
      </c>
      <c r="H64" s="343" t="s">
        <v>184</v>
      </c>
      <c r="I64" s="344" t="s">
        <v>86</v>
      </c>
      <c r="J64" s="347" t="s">
        <v>289</v>
      </c>
      <c r="K64" s="398" t="s">
        <v>489</v>
      </c>
      <c r="L64" s="450" t="s">
        <v>296</v>
      </c>
      <c r="M64" s="348" t="s">
        <v>331</v>
      </c>
      <c r="N64" s="443" t="s">
        <v>451</v>
      </c>
    </row>
    <row r="65" spans="2:14" ht="15.75" customHeight="1">
      <c r="B65" s="681"/>
      <c r="C65" s="356">
        <v>6</v>
      </c>
      <c r="D65" s="340" t="s">
        <v>254</v>
      </c>
      <c r="E65" s="341"/>
      <c r="F65" s="342">
        <v>2001</v>
      </c>
      <c r="G65" s="342" t="s">
        <v>4</v>
      </c>
      <c r="H65" s="343" t="s">
        <v>184</v>
      </c>
      <c r="I65" s="344" t="s">
        <v>86</v>
      </c>
      <c r="J65" s="347" t="s">
        <v>289</v>
      </c>
      <c r="K65" s="398" t="s">
        <v>489</v>
      </c>
      <c r="L65" s="450" t="s">
        <v>296</v>
      </c>
      <c r="M65" s="348" t="s">
        <v>378</v>
      </c>
      <c r="N65" s="443" t="s">
        <v>451</v>
      </c>
    </row>
    <row r="66" spans="2:14" ht="15.75">
      <c r="B66" s="676">
        <v>11</v>
      </c>
      <c r="C66" s="327">
        <v>1</v>
      </c>
      <c r="D66" s="328" t="s">
        <v>264</v>
      </c>
      <c r="E66" s="329"/>
      <c r="F66" s="333">
        <v>1998</v>
      </c>
      <c r="G66" s="333" t="s">
        <v>5</v>
      </c>
      <c r="H66" s="355" t="s">
        <v>189</v>
      </c>
      <c r="I66" s="332"/>
      <c r="J66" s="338" t="s">
        <v>290</v>
      </c>
      <c r="K66" s="400" t="s">
        <v>490</v>
      </c>
      <c r="L66" s="335" t="s">
        <v>296</v>
      </c>
      <c r="M66" s="326" t="s">
        <v>394</v>
      </c>
      <c r="N66" s="443" t="s">
        <v>451</v>
      </c>
    </row>
    <row r="67" spans="2:14" ht="15.75">
      <c r="B67" s="677"/>
      <c r="C67" s="352">
        <v>2</v>
      </c>
      <c r="D67" s="337" t="s">
        <v>73</v>
      </c>
      <c r="E67" s="337"/>
      <c r="F67" s="333">
        <v>1992</v>
      </c>
      <c r="G67" s="333" t="s">
        <v>3</v>
      </c>
      <c r="H67" s="355" t="s">
        <v>184</v>
      </c>
      <c r="I67" s="332" t="s">
        <v>263</v>
      </c>
      <c r="J67" s="338" t="s">
        <v>290</v>
      </c>
      <c r="K67" s="400" t="s">
        <v>490</v>
      </c>
      <c r="L67" s="335" t="s">
        <v>296</v>
      </c>
      <c r="M67" s="326" t="s">
        <v>458</v>
      </c>
      <c r="N67" s="443" t="s">
        <v>451</v>
      </c>
    </row>
    <row r="68" spans="2:14" ht="15.75">
      <c r="B68" s="677"/>
      <c r="C68" s="352">
        <v>3</v>
      </c>
      <c r="D68" s="337" t="s">
        <v>392</v>
      </c>
      <c r="E68" s="337"/>
      <c r="F68" s="333">
        <v>1979</v>
      </c>
      <c r="G68" s="333" t="s">
        <v>76</v>
      </c>
      <c r="H68" s="355" t="s">
        <v>46</v>
      </c>
      <c r="I68" s="332" t="s">
        <v>86</v>
      </c>
      <c r="J68" s="338" t="s">
        <v>290</v>
      </c>
      <c r="K68" s="400" t="s">
        <v>490</v>
      </c>
      <c r="L68" s="335" t="s">
        <v>296</v>
      </c>
      <c r="M68" s="326" t="s">
        <v>320</v>
      </c>
      <c r="N68" s="443" t="s">
        <v>451</v>
      </c>
    </row>
    <row r="69" spans="2:14" ht="15.75">
      <c r="B69" s="677"/>
      <c r="C69" s="352">
        <v>4</v>
      </c>
      <c r="D69" s="337" t="s">
        <v>261</v>
      </c>
      <c r="E69" s="337"/>
      <c r="F69" s="333">
        <v>2001</v>
      </c>
      <c r="G69" s="333" t="s">
        <v>4</v>
      </c>
      <c r="H69" s="355" t="s">
        <v>262</v>
      </c>
      <c r="I69" s="332" t="s">
        <v>86</v>
      </c>
      <c r="J69" s="338" t="s">
        <v>290</v>
      </c>
      <c r="K69" s="400" t="s">
        <v>490</v>
      </c>
      <c r="L69" s="335" t="s">
        <v>296</v>
      </c>
      <c r="M69" s="326" t="s">
        <v>301</v>
      </c>
      <c r="N69" s="443" t="s">
        <v>451</v>
      </c>
    </row>
    <row r="70" spans="2:14" ht="15.75">
      <c r="B70" s="677"/>
      <c r="C70" s="352">
        <v>5</v>
      </c>
      <c r="D70" s="337" t="s">
        <v>265</v>
      </c>
      <c r="E70" s="337"/>
      <c r="F70" s="333">
        <v>1988</v>
      </c>
      <c r="G70" s="333" t="s">
        <v>5</v>
      </c>
      <c r="H70" s="355" t="s">
        <v>201</v>
      </c>
      <c r="I70" s="332"/>
      <c r="J70" s="338" t="s">
        <v>290</v>
      </c>
      <c r="K70" s="400" t="s">
        <v>490</v>
      </c>
      <c r="L70" s="335" t="s">
        <v>296</v>
      </c>
      <c r="M70" s="326" t="s">
        <v>459</v>
      </c>
      <c r="N70" s="443" t="s">
        <v>451</v>
      </c>
    </row>
    <row r="71" spans="2:14" ht="15.75">
      <c r="B71" s="678"/>
      <c r="C71" s="352">
        <v>6</v>
      </c>
      <c r="D71" s="328" t="s">
        <v>272</v>
      </c>
      <c r="E71" s="329"/>
      <c r="F71" s="333">
        <v>1989</v>
      </c>
      <c r="G71" s="333" t="s">
        <v>5</v>
      </c>
      <c r="H71" s="355" t="s">
        <v>273</v>
      </c>
      <c r="I71" s="332"/>
      <c r="J71" s="338" t="s">
        <v>290</v>
      </c>
      <c r="K71" s="400" t="s">
        <v>490</v>
      </c>
      <c r="L71" s="335" t="s">
        <v>296</v>
      </c>
      <c r="M71" s="326" t="s">
        <v>460</v>
      </c>
      <c r="N71" s="443" t="s">
        <v>451</v>
      </c>
    </row>
    <row r="72" spans="2:14" ht="15.75">
      <c r="B72" s="679">
        <v>12</v>
      </c>
      <c r="C72" s="356">
        <v>1</v>
      </c>
      <c r="D72" s="340" t="s">
        <v>461</v>
      </c>
      <c r="E72" s="341"/>
      <c r="F72" s="342">
        <v>2001</v>
      </c>
      <c r="G72" s="342" t="s">
        <v>5</v>
      </c>
      <c r="H72" s="343" t="s">
        <v>453</v>
      </c>
      <c r="I72" s="344" t="s">
        <v>92</v>
      </c>
      <c r="J72" s="346" t="s">
        <v>287</v>
      </c>
      <c r="K72" s="401" t="s">
        <v>491</v>
      </c>
      <c r="L72" s="450" t="s">
        <v>296</v>
      </c>
      <c r="M72" s="348" t="s">
        <v>394</v>
      </c>
      <c r="N72" s="443" t="s">
        <v>451</v>
      </c>
    </row>
    <row r="73" spans="2:14" ht="15.75">
      <c r="B73" s="680"/>
      <c r="C73" s="356">
        <v>2</v>
      </c>
      <c r="D73" s="340" t="s">
        <v>276</v>
      </c>
      <c r="E73" s="341"/>
      <c r="F73" s="342">
        <v>1986</v>
      </c>
      <c r="G73" s="342" t="s">
        <v>4</v>
      </c>
      <c r="H73" s="343" t="s">
        <v>187</v>
      </c>
      <c r="I73" s="344"/>
      <c r="J73" s="346" t="s">
        <v>287</v>
      </c>
      <c r="K73" s="401" t="s">
        <v>491</v>
      </c>
      <c r="L73" s="450" t="s">
        <v>296</v>
      </c>
      <c r="M73" s="348" t="s">
        <v>458</v>
      </c>
      <c r="N73" s="443" t="s">
        <v>451</v>
      </c>
    </row>
    <row r="74" spans="2:14" ht="15.75">
      <c r="B74" s="680"/>
      <c r="C74" s="356">
        <v>3</v>
      </c>
      <c r="D74" s="340" t="s">
        <v>275</v>
      </c>
      <c r="E74" s="341"/>
      <c r="F74" s="342">
        <v>1995</v>
      </c>
      <c r="G74" s="342" t="s">
        <v>3</v>
      </c>
      <c r="H74" s="343" t="s">
        <v>185</v>
      </c>
      <c r="I74" s="344"/>
      <c r="J74" s="346" t="s">
        <v>287</v>
      </c>
      <c r="K74" s="401" t="s">
        <v>491</v>
      </c>
      <c r="L74" s="450" t="s">
        <v>296</v>
      </c>
      <c r="M74" s="348" t="s">
        <v>320</v>
      </c>
      <c r="N74" s="443" t="s">
        <v>451</v>
      </c>
    </row>
    <row r="75" spans="2:14" ht="15.75">
      <c r="B75" s="680"/>
      <c r="C75" s="356">
        <v>4</v>
      </c>
      <c r="D75" s="340" t="s">
        <v>68</v>
      </c>
      <c r="E75" s="341"/>
      <c r="F75" s="342">
        <v>1989</v>
      </c>
      <c r="G75" s="342" t="s">
        <v>4</v>
      </c>
      <c r="H75" s="343" t="s">
        <v>323</v>
      </c>
      <c r="I75" s="344"/>
      <c r="J75" s="346" t="s">
        <v>287</v>
      </c>
      <c r="K75" s="401" t="s">
        <v>491</v>
      </c>
      <c r="L75" s="450" t="s">
        <v>296</v>
      </c>
      <c r="M75" s="348" t="s">
        <v>301</v>
      </c>
      <c r="N75" s="443" t="s">
        <v>451</v>
      </c>
    </row>
    <row r="76" spans="2:14" ht="15.75">
      <c r="B76" s="680"/>
      <c r="C76" s="356">
        <v>5</v>
      </c>
      <c r="D76" s="340" t="s">
        <v>324</v>
      </c>
      <c r="E76" s="341"/>
      <c r="F76" s="342">
        <v>2003</v>
      </c>
      <c r="G76" s="342" t="s">
        <v>5</v>
      </c>
      <c r="H76" s="343" t="s">
        <v>308</v>
      </c>
      <c r="I76" s="344"/>
      <c r="J76" s="346" t="s">
        <v>287</v>
      </c>
      <c r="K76" s="401" t="s">
        <v>491</v>
      </c>
      <c r="L76" s="450" t="s">
        <v>296</v>
      </c>
      <c r="M76" s="348" t="s">
        <v>459</v>
      </c>
      <c r="N76" s="443" t="s">
        <v>451</v>
      </c>
    </row>
    <row r="77" spans="2:14" ht="15.75">
      <c r="B77" s="681"/>
      <c r="C77" s="356">
        <v>6</v>
      </c>
      <c r="D77" s="340" t="s">
        <v>462</v>
      </c>
      <c r="E77" s="341"/>
      <c r="F77" s="342">
        <v>1983</v>
      </c>
      <c r="G77" s="342">
        <v>1</v>
      </c>
      <c r="H77" s="343" t="s">
        <v>427</v>
      </c>
      <c r="I77" s="344"/>
      <c r="J77" s="347" t="s">
        <v>287</v>
      </c>
      <c r="K77" s="401" t="s">
        <v>491</v>
      </c>
      <c r="L77" s="450" t="s">
        <v>296</v>
      </c>
      <c r="M77" s="348" t="s">
        <v>460</v>
      </c>
      <c r="N77" s="443" t="s">
        <v>451</v>
      </c>
    </row>
    <row r="78" spans="2:14" ht="15.75">
      <c r="B78" s="676">
        <v>13</v>
      </c>
      <c r="C78" s="327">
        <v>1</v>
      </c>
      <c r="D78" s="328"/>
      <c r="E78" s="329"/>
      <c r="F78" s="333"/>
      <c r="G78" s="333"/>
      <c r="H78" s="355"/>
      <c r="I78" s="332"/>
      <c r="J78" s="338"/>
      <c r="L78" s="335"/>
      <c r="M78" s="326"/>
    </row>
    <row r="79" spans="2:14" ht="15.75">
      <c r="B79" s="677"/>
      <c r="C79" s="352">
        <v>2</v>
      </c>
      <c r="D79" s="337"/>
      <c r="E79" s="337"/>
      <c r="F79" s="333"/>
      <c r="G79" s="333"/>
      <c r="H79" s="355"/>
      <c r="I79" s="332"/>
      <c r="J79" s="338"/>
      <c r="K79" s="400"/>
      <c r="L79" s="335"/>
      <c r="M79" s="326"/>
    </row>
    <row r="80" spans="2:14" ht="15.75">
      <c r="B80" s="677"/>
      <c r="C80" s="352">
        <v>3</v>
      </c>
      <c r="D80" s="337"/>
      <c r="E80" s="337"/>
      <c r="F80" s="333"/>
      <c r="G80" s="333"/>
      <c r="H80" s="355"/>
      <c r="I80" s="332"/>
      <c r="J80" s="338"/>
      <c r="K80" s="400"/>
      <c r="L80" s="335"/>
      <c r="M80" s="326"/>
    </row>
    <row r="81" spans="2:13" ht="15.75">
      <c r="B81" s="677"/>
      <c r="C81" s="352">
        <v>4</v>
      </c>
      <c r="D81" s="337"/>
      <c r="E81" s="337"/>
      <c r="F81" s="333"/>
      <c r="G81" s="333"/>
      <c r="H81" s="355"/>
      <c r="I81" s="332"/>
      <c r="J81" s="338"/>
      <c r="K81" s="400"/>
      <c r="L81" s="335"/>
      <c r="M81" s="326"/>
    </row>
    <row r="82" spans="2:13" ht="15.75">
      <c r="B82" s="677"/>
      <c r="C82" s="352">
        <v>5</v>
      </c>
      <c r="D82" s="337"/>
      <c r="E82" s="337"/>
      <c r="F82" s="333"/>
      <c r="G82" s="333"/>
      <c r="H82" s="355"/>
      <c r="I82" s="332"/>
      <c r="J82" s="338"/>
      <c r="K82" s="400"/>
      <c r="L82" s="335"/>
      <c r="M82" s="326"/>
    </row>
    <row r="83" spans="2:13" ht="15.75">
      <c r="B83" s="678"/>
      <c r="C83" s="352">
        <v>6</v>
      </c>
      <c r="D83" s="328"/>
      <c r="E83" s="329"/>
      <c r="F83" s="333"/>
      <c r="G83" s="333"/>
      <c r="H83" s="355"/>
      <c r="I83" s="332"/>
      <c r="J83" s="338"/>
      <c r="K83" s="400"/>
      <c r="L83" s="335"/>
      <c r="M83" s="326"/>
    </row>
    <row r="84" spans="2:13" ht="15.75">
      <c r="B84" s="679">
        <v>14</v>
      </c>
      <c r="C84" s="356">
        <v>1</v>
      </c>
      <c r="D84" s="340"/>
      <c r="E84" s="341"/>
      <c r="F84" s="342"/>
      <c r="G84" s="342"/>
      <c r="H84" s="343"/>
      <c r="I84" s="344"/>
      <c r="J84" s="346"/>
      <c r="K84" s="401"/>
      <c r="L84" s="335"/>
      <c r="M84" s="348"/>
    </row>
    <row r="85" spans="2:13" ht="15.75">
      <c r="B85" s="680"/>
      <c r="C85" s="356">
        <v>2</v>
      </c>
      <c r="D85" s="340"/>
      <c r="E85" s="341"/>
      <c r="F85" s="342"/>
      <c r="G85" s="342"/>
      <c r="H85" s="343"/>
      <c r="I85" s="344"/>
      <c r="J85" s="346"/>
      <c r="K85" s="401"/>
      <c r="L85" s="335"/>
      <c r="M85" s="348"/>
    </row>
    <row r="86" spans="2:13" ht="15.75">
      <c r="B86" s="680"/>
      <c r="C86" s="356">
        <v>3</v>
      </c>
      <c r="D86" s="340"/>
      <c r="E86" s="341"/>
      <c r="F86" s="342"/>
      <c r="G86" s="342"/>
      <c r="H86" s="343"/>
      <c r="I86" s="344"/>
      <c r="J86" s="346"/>
      <c r="K86" s="401"/>
      <c r="L86" s="335"/>
      <c r="M86" s="348"/>
    </row>
    <row r="87" spans="2:13" ht="15.75">
      <c r="B87" s="680"/>
      <c r="C87" s="356">
        <v>4</v>
      </c>
      <c r="D87" s="340"/>
      <c r="E87" s="341"/>
      <c r="F87" s="342"/>
      <c r="G87" s="342"/>
      <c r="H87" s="343"/>
      <c r="I87" s="344"/>
      <c r="J87" s="346"/>
      <c r="K87" s="401"/>
      <c r="L87" s="335"/>
      <c r="M87" s="348"/>
    </row>
    <row r="88" spans="2:13" ht="15.75">
      <c r="B88" s="680"/>
      <c r="C88" s="356">
        <v>5</v>
      </c>
      <c r="D88" s="340"/>
      <c r="E88" s="341"/>
      <c r="F88" s="342"/>
      <c r="G88" s="342"/>
      <c r="H88" s="343"/>
      <c r="I88" s="344"/>
      <c r="J88" s="346"/>
      <c r="K88" s="401"/>
      <c r="L88" s="335"/>
      <c r="M88" s="348"/>
    </row>
    <row r="89" spans="2:13" ht="15.75">
      <c r="B89" s="681"/>
      <c r="C89" s="356">
        <v>6</v>
      </c>
      <c r="D89" s="340"/>
      <c r="E89" s="341"/>
      <c r="F89" s="342"/>
      <c r="G89" s="342"/>
      <c r="H89" s="343"/>
      <c r="I89" s="344"/>
      <c r="J89" s="347"/>
      <c r="K89" s="401"/>
      <c r="L89" s="335"/>
      <c r="M89" s="348"/>
    </row>
    <row r="90" spans="2:13" ht="15.75">
      <c r="B90" s="676">
        <v>15</v>
      </c>
      <c r="C90" s="327">
        <v>1</v>
      </c>
      <c r="D90" s="328"/>
      <c r="E90" s="329"/>
      <c r="F90" s="333"/>
      <c r="G90" s="333"/>
      <c r="H90" s="355"/>
      <c r="I90" s="332"/>
      <c r="J90" s="338"/>
      <c r="K90" s="400"/>
      <c r="L90" s="335"/>
      <c r="M90" s="326"/>
    </row>
    <row r="91" spans="2:13" ht="15.75">
      <c r="B91" s="677"/>
      <c r="C91" s="352">
        <v>2</v>
      </c>
      <c r="D91" s="328"/>
      <c r="E91" s="329"/>
      <c r="F91" s="333"/>
      <c r="G91" s="333"/>
      <c r="H91" s="355"/>
      <c r="I91" s="332"/>
      <c r="J91" s="338"/>
      <c r="K91" s="400"/>
      <c r="L91" s="335"/>
      <c r="M91" s="326"/>
    </row>
    <row r="92" spans="2:13" ht="15.75">
      <c r="B92" s="677"/>
      <c r="C92" s="352">
        <v>3</v>
      </c>
      <c r="D92" s="337"/>
      <c r="E92" s="337"/>
      <c r="F92" s="333"/>
      <c r="G92" s="333"/>
      <c r="H92" s="355"/>
      <c r="I92" s="332"/>
      <c r="J92" s="338"/>
      <c r="K92" s="400"/>
      <c r="L92" s="335"/>
      <c r="M92" s="326"/>
    </row>
    <row r="93" spans="2:13" ht="15.75">
      <c r="B93" s="677"/>
      <c r="C93" s="352">
        <v>4</v>
      </c>
      <c r="D93" s="337"/>
      <c r="E93" s="337"/>
      <c r="F93" s="333"/>
      <c r="G93" s="333"/>
      <c r="H93" s="355"/>
      <c r="I93" s="332"/>
      <c r="J93" s="338"/>
      <c r="K93" s="400"/>
      <c r="L93" s="335"/>
      <c r="M93" s="326"/>
    </row>
    <row r="94" spans="2:13" ht="15.75">
      <c r="B94" s="677"/>
      <c r="C94" s="352">
        <v>5</v>
      </c>
      <c r="D94" s="337"/>
      <c r="E94" s="337"/>
      <c r="F94" s="333"/>
      <c r="G94" s="333"/>
      <c r="H94" s="355"/>
      <c r="I94" s="332"/>
      <c r="J94" s="338"/>
      <c r="K94" s="400"/>
      <c r="L94" s="335"/>
      <c r="M94" s="326"/>
    </row>
    <row r="95" spans="2:13" ht="15.75">
      <c r="B95" s="678"/>
      <c r="C95" s="352">
        <v>6</v>
      </c>
      <c r="D95" s="328"/>
      <c r="E95" s="329"/>
      <c r="F95" s="333"/>
      <c r="G95" s="333"/>
      <c r="H95" s="355"/>
      <c r="I95" s="332"/>
      <c r="J95" s="338"/>
      <c r="K95" s="400"/>
      <c r="L95" s="335"/>
      <c r="M95" s="326"/>
    </row>
    <row r="96" spans="2:13" ht="15.75">
      <c r="B96" s="679">
        <v>12</v>
      </c>
      <c r="C96" s="356">
        <v>1</v>
      </c>
      <c r="D96" s="340"/>
      <c r="E96" s="341"/>
      <c r="F96" s="342"/>
      <c r="G96" s="342"/>
      <c r="H96" s="343"/>
      <c r="I96" s="344"/>
      <c r="J96" s="346"/>
      <c r="K96" s="401"/>
      <c r="L96" s="375"/>
      <c r="M96" s="348"/>
    </row>
    <row r="97" spans="2:13" ht="15.75">
      <c r="B97" s="680"/>
      <c r="C97" s="356">
        <v>2</v>
      </c>
      <c r="D97" s="340"/>
      <c r="E97" s="341"/>
      <c r="F97" s="342"/>
      <c r="G97" s="342"/>
      <c r="H97" s="343"/>
      <c r="I97" s="344"/>
      <c r="J97" s="346"/>
      <c r="K97" s="401"/>
      <c r="L97" s="375"/>
      <c r="M97" s="348"/>
    </row>
    <row r="98" spans="2:13" ht="15.75">
      <c r="B98" s="680"/>
      <c r="C98" s="356">
        <v>3</v>
      </c>
      <c r="D98" s="340"/>
      <c r="E98" s="341"/>
      <c r="F98" s="342"/>
      <c r="G98" s="342"/>
      <c r="H98" s="343"/>
      <c r="I98" s="344"/>
      <c r="J98" s="346"/>
      <c r="K98" s="401"/>
      <c r="L98" s="375"/>
      <c r="M98" s="348"/>
    </row>
    <row r="99" spans="2:13" ht="15.75">
      <c r="B99" s="680"/>
      <c r="C99" s="356">
        <v>4</v>
      </c>
      <c r="D99" s="340"/>
      <c r="E99" s="341"/>
      <c r="F99" s="342"/>
      <c r="G99" s="342"/>
      <c r="H99" s="343"/>
      <c r="I99" s="344"/>
      <c r="J99" s="346"/>
      <c r="K99" s="401"/>
      <c r="L99" s="375"/>
      <c r="M99" s="348"/>
    </row>
    <row r="100" spans="2:13" ht="15.75">
      <c r="B100" s="680"/>
      <c r="C100" s="356">
        <v>5</v>
      </c>
      <c r="D100" s="340"/>
      <c r="E100" s="341"/>
      <c r="F100" s="342"/>
      <c r="G100" s="342"/>
      <c r="H100" s="343"/>
      <c r="I100" s="344"/>
      <c r="J100" s="346"/>
      <c r="K100" s="401"/>
      <c r="L100" s="375"/>
      <c r="M100" s="348"/>
    </row>
    <row r="101" spans="2:13" ht="15.75">
      <c r="B101" s="681"/>
      <c r="C101" s="356">
        <v>6</v>
      </c>
      <c r="D101" s="340"/>
      <c r="E101" s="341"/>
      <c r="F101" s="342"/>
      <c r="G101" s="342"/>
      <c r="H101" s="343"/>
      <c r="I101" s="344"/>
      <c r="J101" s="347"/>
      <c r="K101" s="401"/>
      <c r="L101" s="375"/>
      <c r="M101" s="348"/>
    </row>
    <row r="102" spans="2:13" ht="15.75">
      <c r="B102" s="676">
        <v>11</v>
      </c>
      <c r="C102" s="327">
        <v>1</v>
      </c>
      <c r="D102" s="328"/>
      <c r="E102" s="329"/>
      <c r="F102" s="333"/>
      <c r="G102" s="333"/>
      <c r="H102" s="355"/>
      <c r="I102" s="332"/>
      <c r="J102" s="338"/>
      <c r="K102" s="400"/>
      <c r="L102" s="376"/>
      <c r="M102" s="326"/>
    </row>
    <row r="103" spans="2:13" ht="15.75">
      <c r="B103" s="677"/>
      <c r="C103" s="352">
        <v>2</v>
      </c>
      <c r="D103" s="337"/>
      <c r="E103" s="337"/>
      <c r="F103" s="333"/>
      <c r="G103" s="333"/>
      <c r="H103" s="355"/>
      <c r="I103" s="332"/>
      <c r="J103" s="338"/>
      <c r="K103" s="400"/>
      <c r="L103" s="376"/>
      <c r="M103" s="326"/>
    </row>
    <row r="104" spans="2:13" ht="15.75">
      <c r="B104" s="677"/>
      <c r="C104" s="352">
        <v>3</v>
      </c>
      <c r="D104" s="337"/>
      <c r="E104" s="337"/>
      <c r="F104" s="333"/>
      <c r="G104" s="333"/>
      <c r="H104" s="355"/>
      <c r="I104" s="332"/>
      <c r="J104" s="338"/>
      <c r="K104" s="400"/>
      <c r="L104" s="376"/>
      <c r="M104" s="326"/>
    </row>
    <row r="105" spans="2:13" ht="15.75">
      <c r="B105" s="677"/>
      <c r="C105" s="352">
        <v>4</v>
      </c>
      <c r="D105" s="337"/>
      <c r="E105" s="337"/>
      <c r="F105" s="333"/>
      <c r="G105" s="333"/>
      <c r="H105" s="355"/>
      <c r="I105" s="332"/>
      <c r="J105" s="338"/>
      <c r="K105" s="400"/>
      <c r="L105" s="376"/>
      <c r="M105" s="326"/>
    </row>
    <row r="106" spans="2:13" ht="15.75">
      <c r="B106" s="677"/>
      <c r="C106" s="352">
        <v>5</v>
      </c>
      <c r="D106" s="337"/>
      <c r="E106" s="337"/>
      <c r="F106" s="333"/>
      <c r="G106" s="333"/>
      <c r="H106" s="355"/>
      <c r="I106" s="332"/>
      <c r="J106" s="338"/>
      <c r="K106" s="400"/>
      <c r="L106" s="376"/>
      <c r="M106" s="326"/>
    </row>
    <row r="107" spans="2:13" ht="15.75">
      <c r="B107" s="678"/>
      <c r="C107" s="352">
        <v>6</v>
      </c>
      <c r="D107" s="328"/>
      <c r="E107" s="329"/>
      <c r="F107" s="333"/>
      <c r="G107" s="333"/>
      <c r="H107" s="355"/>
      <c r="I107" s="332"/>
      <c r="J107" s="338"/>
      <c r="K107" s="400"/>
      <c r="L107" s="376"/>
      <c r="M107" s="326"/>
    </row>
    <row r="108" spans="2:13" ht="15.75">
      <c r="B108" s="679">
        <v>12</v>
      </c>
      <c r="C108" s="356">
        <v>1</v>
      </c>
      <c r="D108" s="340"/>
      <c r="E108" s="341"/>
      <c r="F108" s="342"/>
      <c r="G108" s="342"/>
      <c r="H108" s="343"/>
      <c r="I108" s="344"/>
      <c r="J108" s="346"/>
      <c r="K108" s="401"/>
      <c r="L108" s="375"/>
      <c r="M108" s="348"/>
    </row>
    <row r="109" spans="2:13" ht="15.75">
      <c r="B109" s="680"/>
      <c r="C109" s="356">
        <v>2</v>
      </c>
      <c r="D109" s="340"/>
      <c r="E109" s="341"/>
      <c r="F109" s="342"/>
      <c r="G109" s="342"/>
      <c r="H109" s="343"/>
      <c r="I109" s="344"/>
      <c r="J109" s="346"/>
      <c r="K109" s="401"/>
      <c r="L109" s="375"/>
      <c r="M109" s="348"/>
    </row>
    <row r="110" spans="2:13" ht="15.75">
      <c r="B110" s="680"/>
      <c r="C110" s="356">
        <v>3</v>
      </c>
      <c r="D110" s="340"/>
      <c r="E110" s="341"/>
      <c r="F110" s="342"/>
      <c r="G110" s="342"/>
      <c r="H110" s="343"/>
      <c r="I110" s="344"/>
      <c r="J110" s="346"/>
      <c r="K110" s="401"/>
      <c r="L110" s="375"/>
      <c r="M110" s="348"/>
    </row>
    <row r="111" spans="2:13" ht="15.75">
      <c r="B111" s="680"/>
      <c r="C111" s="356">
        <v>4</v>
      </c>
      <c r="D111" s="340"/>
      <c r="E111" s="341"/>
      <c r="F111" s="342"/>
      <c r="G111" s="342"/>
      <c r="H111" s="343"/>
      <c r="I111" s="344"/>
      <c r="J111" s="346"/>
      <c r="K111" s="401"/>
      <c r="L111" s="375"/>
      <c r="M111" s="348"/>
    </row>
    <row r="112" spans="2:13" ht="15.75">
      <c r="B112" s="680"/>
      <c r="C112" s="356"/>
      <c r="D112" s="340"/>
      <c r="E112" s="341"/>
      <c r="F112" s="342"/>
      <c r="G112" s="342"/>
      <c r="H112" s="343"/>
      <c r="I112" s="344"/>
      <c r="J112" s="346"/>
      <c r="K112" s="401"/>
      <c r="L112" s="375"/>
      <c r="M112" s="348"/>
    </row>
    <row r="113" spans="2:13" ht="15.75">
      <c r="B113" s="681"/>
      <c r="C113" s="356"/>
      <c r="D113" s="340"/>
      <c r="E113" s="341"/>
      <c r="F113" s="342"/>
      <c r="G113" s="342"/>
      <c r="H113" s="343"/>
      <c r="I113" s="344"/>
      <c r="J113" s="347"/>
      <c r="K113" s="401"/>
      <c r="L113" s="375"/>
      <c r="M113" s="348"/>
    </row>
    <row r="114" spans="2:13" ht="15.75">
      <c r="B114" s="676">
        <v>11</v>
      </c>
      <c r="C114" s="327"/>
      <c r="D114" s="328"/>
      <c r="E114" s="329"/>
      <c r="F114" s="333"/>
      <c r="G114" s="333"/>
      <c r="H114" s="355"/>
      <c r="I114" s="332"/>
      <c r="J114" s="338"/>
      <c r="K114" s="400"/>
      <c r="L114" s="376"/>
      <c r="M114" s="326"/>
    </row>
    <row r="115" spans="2:13" ht="15.75">
      <c r="B115" s="677"/>
      <c r="C115" s="352"/>
      <c r="D115" s="337"/>
      <c r="E115" s="337"/>
      <c r="F115" s="333"/>
      <c r="G115" s="333"/>
      <c r="H115" s="355"/>
      <c r="I115" s="332"/>
      <c r="J115" s="338"/>
      <c r="K115" s="400"/>
      <c r="L115" s="376"/>
      <c r="M115" s="326"/>
    </row>
    <row r="116" spans="2:13" ht="15.75">
      <c r="B116" s="677"/>
      <c r="C116" s="352"/>
      <c r="D116" s="337"/>
      <c r="E116" s="337"/>
      <c r="F116" s="333"/>
      <c r="G116" s="333"/>
      <c r="H116" s="355"/>
      <c r="I116" s="332"/>
      <c r="J116" s="338"/>
      <c r="K116" s="400"/>
      <c r="L116" s="376"/>
      <c r="M116" s="326"/>
    </row>
    <row r="117" spans="2:13" ht="15.75">
      <c r="B117" s="677"/>
      <c r="C117" s="352"/>
      <c r="D117" s="337"/>
      <c r="E117" s="337"/>
      <c r="F117" s="333"/>
      <c r="G117" s="333"/>
      <c r="H117" s="355"/>
      <c r="I117" s="332"/>
      <c r="J117" s="338"/>
      <c r="K117" s="400"/>
      <c r="L117" s="376"/>
      <c r="M117" s="326"/>
    </row>
    <row r="118" spans="2:13" ht="15.75">
      <c r="B118" s="677"/>
      <c r="C118" s="352"/>
      <c r="D118" s="337"/>
      <c r="E118" s="337"/>
      <c r="F118" s="333"/>
      <c r="G118" s="333"/>
      <c r="H118" s="355"/>
      <c r="I118" s="332"/>
      <c r="J118" s="338"/>
      <c r="K118" s="400"/>
      <c r="L118" s="376"/>
      <c r="M118" s="326"/>
    </row>
    <row r="119" spans="2:13" ht="15.75">
      <c r="B119" s="678"/>
      <c r="C119" s="352"/>
      <c r="D119" s="328"/>
      <c r="E119" s="329"/>
      <c r="F119" s="333"/>
      <c r="G119" s="333"/>
      <c r="H119" s="355"/>
      <c r="I119" s="332"/>
      <c r="J119" s="338"/>
      <c r="K119" s="400"/>
      <c r="L119" s="376"/>
      <c r="M119" s="326"/>
    </row>
    <row r="120" spans="2:13" ht="15.75">
      <c r="B120" s="679">
        <v>12</v>
      </c>
      <c r="C120" s="356"/>
      <c r="D120" s="340"/>
      <c r="E120" s="341"/>
      <c r="F120" s="342"/>
      <c r="G120" s="342"/>
      <c r="H120" s="343"/>
      <c r="I120" s="344"/>
      <c r="J120" s="346"/>
      <c r="K120" s="401"/>
      <c r="L120" s="375"/>
      <c r="M120" s="348"/>
    </row>
    <row r="121" spans="2:13" ht="15.75">
      <c r="B121" s="680"/>
      <c r="C121" s="356"/>
      <c r="D121" s="340"/>
      <c r="E121" s="341"/>
      <c r="F121" s="342"/>
      <c r="G121" s="342"/>
      <c r="H121" s="343"/>
      <c r="I121" s="344"/>
      <c r="J121" s="346"/>
      <c r="K121" s="401"/>
      <c r="L121" s="375"/>
      <c r="M121" s="348"/>
    </row>
    <row r="122" spans="2:13" ht="15.75">
      <c r="B122" s="680"/>
      <c r="C122" s="356"/>
      <c r="D122" s="340"/>
      <c r="E122" s="341"/>
      <c r="F122" s="342"/>
      <c r="G122" s="342"/>
      <c r="H122" s="343"/>
      <c r="I122" s="344"/>
      <c r="J122" s="346"/>
      <c r="K122" s="401"/>
      <c r="L122" s="375"/>
      <c r="M122" s="348"/>
    </row>
    <row r="123" spans="2:13" ht="15.75">
      <c r="B123" s="680"/>
      <c r="C123" s="356"/>
      <c r="D123" s="340"/>
      <c r="E123" s="341"/>
      <c r="F123" s="342"/>
      <c r="G123" s="342"/>
      <c r="H123" s="343"/>
      <c r="I123" s="344"/>
      <c r="J123" s="346"/>
      <c r="K123" s="401"/>
      <c r="L123" s="375"/>
      <c r="M123" s="348"/>
    </row>
    <row r="124" spans="2:13" ht="15.75">
      <c r="B124" s="680"/>
      <c r="C124" s="356"/>
      <c r="D124" s="340"/>
      <c r="E124" s="341"/>
      <c r="F124" s="342"/>
      <c r="G124" s="342"/>
      <c r="H124" s="343"/>
      <c r="I124" s="344"/>
      <c r="J124" s="346"/>
      <c r="K124" s="401"/>
      <c r="L124" s="375"/>
      <c r="M124" s="348"/>
    </row>
    <row r="125" spans="2:13" ht="15.75">
      <c r="B125" s="681"/>
      <c r="C125" s="356"/>
      <c r="D125" s="340"/>
      <c r="E125" s="341"/>
      <c r="F125" s="342"/>
      <c r="G125" s="342"/>
      <c r="H125" s="343"/>
      <c r="I125" s="344"/>
      <c r="J125" s="347"/>
      <c r="K125" s="401"/>
      <c r="L125" s="375"/>
      <c r="M125" s="348"/>
    </row>
    <row r="126" spans="2:13" ht="15.75">
      <c r="B126" s="359"/>
      <c r="C126" s="367"/>
      <c r="D126" s="361"/>
      <c r="E126" s="362"/>
      <c r="F126" s="363"/>
      <c r="G126" s="363"/>
      <c r="H126" s="364"/>
      <c r="I126" s="365"/>
      <c r="J126" s="359"/>
      <c r="K126" s="366"/>
      <c r="L126" s="337"/>
      <c r="M126" s="326"/>
    </row>
    <row r="127" spans="2:13" ht="15.75">
      <c r="B127" s="359"/>
      <c r="C127" s="367"/>
      <c r="D127" s="361"/>
      <c r="E127" s="362"/>
      <c r="F127" s="363"/>
      <c r="G127" s="363"/>
      <c r="H127" s="364"/>
      <c r="I127" s="365"/>
      <c r="J127" s="359"/>
      <c r="K127" s="366"/>
      <c r="L127" s="337"/>
      <c r="M127" s="326"/>
    </row>
    <row r="128" spans="2:13" ht="15.75">
      <c r="B128" s="334"/>
      <c r="C128" s="352"/>
      <c r="D128" s="361"/>
      <c r="E128" s="362"/>
      <c r="F128" s="363"/>
      <c r="G128" s="363"/>
      <c r="H128" s="364"/>
      <c r="I128" s="365"/>
      <c r="J128" s="359"/>
      <c r="K128" s="366"/>
      <c r="L128" s="337"/>
      <c r="M128" s="326"/>
    </row>
    <row r="129" spans="2:13" ht="15.75">
      <c r="B129" s="334"/>
      <c r="C129" s="352"/>
      <c r="D129" s="361"/>
      <c r="E129" s="362"/>
      <c r="F129" s="363"/>
      <c r="G129" s="363"/>
      <c r="H129" s="364"/>
      <c r="I129" s="365"/>
      <c r="J129" s="359"/>
      <c r="K129" s="366"/>
      <c r="L129" s="337"/>
      <c r="M129" s="326"/>
    </row>
    <row r="130" spans="2:13" ht="15.75">
      <c r="B130" s="334"/>
      <c r="C130" s="352"/>
      <c r="D130" s="361"/>
      <c r="E130" s="362"/>
      <c r="F130" s="363"/>
      <c r="G130" s="363"/>
      <c r="H130" s="364"/>
      <c r="I130" s="365"/>
      <c r="J130" s="359"/>
      <c r="K130" s="366"/>
      <c r="L130" s="337"/>
      <c r="M130" s="326"/>
    </row>
    <row r="131" spans="2:13" ht="15.75">
      <c r="B131" s="334"/>
      <c r="C131" s="352"/>
      <c r="D131" s="361"/>
      <c r="E131" s="362"/>
      <c r="F131" s="363"/>
      <c r="G131" s="363"/>
      <c r="H131" s="364"/>
      <c r="I131" s="365"/>
      <c r="J131" s="359"/>
      <c r="K131" s="366"/>
      <c r="L131" s="337"/>
      <c r="M131" s="326"/>
    </row>
    <row r="132" spans="2:13" ht="15.75">
      <c r="B132" s="334"/>
      <c r="C132" s="352"/>
      <c r="D132" s="361"/>
      <c r="E132" s="362"/>
      <c r="F132" s="363"/>
      <c r="G132" s="363"/>
      <c r="H132" s="364"/>
      <c r="I132" s="365"/>
      <c r="J132" s="359"/>
      <c r="K132" s="366"/>
      <c r="L132" s="337"/>
      <c r="M132" s="326"/>
    </row>
    <row r="133" spans="2:13" ht="15.75">
      <c r="B133" s="334"/>
      <c r="C133" s="352"/>
      <c r="D133" s="361"/>
      <c r="E133" s="362"/>
      <c r="F133" s="363"/>
      <c r="G133" s="363"/>
      <c r="H133" s="364"/>
      <c r="I133" s="365"/>
      <c r="J133" s="359"/>
      <c r="K133" s="366"/>
      <c r="L133" s="337"/>
      <c r="M133" s="326"/>
    </row>
    <row r="134" spans="2:13" ht="15.75">
      <c r="B134" s="334"/>
      <c r="C134" s="352"/>
      <c r="D134" s="361"/>
      <c r="E134" s="362"/>
      <c r="F134" s="363"/>
      <c r="G134" s="363"/>
      <c r="H134" s="364"/>
      <c r="I134" s="365"/>
      <c r="J134" s="359"/>
      <c r="K134" s="366"/>
      <c r="L134" s="337"/>
      <c r="M134" s="326"/>
    </row>
    <row r="135" spans="2:13" ht="15.75">
      <c r="B135" s="334"/>
      <c r="C135" s="352"/>
      <c r="D135" s="361"/>
      <c r="E135" s="362"/>
      <c r="F135" s="363"/>
      <c r="G135" s="363"/>
      <c r="H135" s="364"/>
      <c r="I135" s="365"/>
      <c r="J135" s="359"/>
      <c r="K135" s="366"/>
      <c r="L135" s="337"/>
      <c r="M135" s="326"/>
    </row>
    <row r="136" spans="2:13" ht="15.75">
      <c r="B136" s="334"/>
      <c r="C136" s="352"/>
      <c r="D136" s="361"/>
      <c r="E136" s="362"/>
      <c r="F136" s="363"/>
      <c r="G136" s="363"/>
      <c r="H136" s="364"/>
      <c r="I136" s="365"/>
      <c r="J136" s="359"/>
      <c r="K136" s="366"/>
      <c r="L136" s="337"/>
      <c r="M136" s="326"/>
    </row>
    <row r="137" spans="2:13" ht="15.75">
      <c r="B137" s="334"/>
      <c r="C137" s="352"/>
      <c r="D137" s="361"/>
      <c r="E137" s="362"/>
      <c r="F137" s="363"/>
      <c r="G137" s="363"/>
      <c r="H137" s="364"/>
      <c r="I137" s="365"/>
      <c r="J137" s="359"/>
      <c r="K137" s="366"/>
      <c r="L137" s="337"/>
      <c r="M137" s="326"/>
    </row>
    <row r="138" spans="2:13" ht="15.75">
      <c r="B138" s="334"/>
      <c r="C138" s="352"/>
      <c r="D138" s="361"/>
      <c r="E138" s="362"/>
      <c r="F138" s="363"/>
      <c r="G138" s="363"/>
      <c r="H138" s="364"/>
      <c r="I138" s="365"/>
      <c r="J138" s="359"/>
      <c r="K138" s="366"/>
      <c r="L138" s="337"/>
      <c r="M138" s="326"/>
    </row>
    <row r="139" spans="2:13" ht="15.75">
      <c r="B139" s="334"/>
      <c r="C139" s="352"/>
      <c r="D139" s="361"/>
      <c r="E139" s="362"/>
      <c r="F139" s="363"/>
      <c r="G139" s="363"/>
      <c r="H139" s="364"/>
      <c r="I139" s="365"/>
      <c r="J139" s="359"/>
      <c r="K139" s="366"/>
      <c r="L139" s="337"/>
      <c r="M139" s="326"/>
    </row>
    <row r="140" spans="2:13" ht="15.75">
      <c r="B140" s="334"/>
      <c r="C140" s="352"/>
      <c r="D140" s="361"/>
      <c r="E140" s="362"/>
      <c r="F140" s="363"/>
      <c r="G140" s="363"/>
      <c r="H140" s="364"/>
      <c r="I140" s="365"/>
      <c r="J140" s="359"/>
      <c r="K140" s="366"/>
      <c r="L140" s="337"/>
      <c r="M140" s="326"/>
    </row>
    <row r="141" spans="2:13" ht="15.75">
      <c r="B141" s="334"/>
      <c r="C141" s="352"/>
      <c r="D141" s="361"/>
      <c r="E141" s="362"/>
      <c r="F141" s="363"/>
      <c r="G141" s="363"/>
      <c r="H141" s="364"/>
      <c r="I141" s="365"/>
      <c r="J141" s="359"/>
      <c r="K141" s="366"/>
      <c r="L141" s="337"/>
      <c r="M141" s="326"/>
    </row>
    <row r="142" spans="2:13" ht="15.75">
      <c r="B142" s="334"/>
      <c r="C142" s="352"/>
      <c r="D142" s="361"/>
      <c r="E142" s="362"/>
      <c r="F142" s="363"/>
      <c r="G142" s="363"/>
      <c r="H142" s="364"/>
      <c r="I142" s="365"/>
      <c r="J142" s="359"/>
      <c r="K142" s="366"/>
      <c r="L142" s="337"/>
      <c r="M142" s="326"/>
    </row>
    <row r="143" spans="2:13" ht="15.75">
      <c r="B143" s="334"/>
      <c r="C143" s="352"/>
      <c r="D143" s="361"/>
      <c r="E143" s="362"/>
      <c r="F143" s="363"/>
      <c r="G143" s="363"/>
      <c r="H143" s="364"/>
      <c r="I143" s="365"/>
      <c r="J143" s="359"/>
      <c r="K143" s="366"/>
      <c r="L143" s="337"/>
      <c r="M143" s="326"/>
    </row>
    <row r="144" spans="2:13" ht="15.75">
      <c r="B144" s="334"/>
      <c r="C144" s="352"/>
      <c r="D144" s="361"/>
      <c r="E144" s="362"/>
      <c r="F144" s="363"/>
      <c r="G144" s="363"/>
      <c r="H144" s="364"/>
      <c r="I144" s="365"/>
      <c r="J144" s="359"/>
      <c r="K144" s="366"/>
      <c r="L144" s="337"/>
      <c r="M144" s="326"/>
    </row>
    <row r="145" spans="2:13" ht="15.75">
      <c r="B145" s="334"/>
      <c r="C145" s="352"/>
      <c r="D145" s="361"/>
      <c r="E145" s="362"/>
      <c r="F145" s="363"/>
      <c r="G145" s="363"/>
      <c r="H145" s="364"/>
      <c r="I145" s="365"/>
      <c r="J145" s="359"/>
      <c r="K145" s="366"/>
      <c r="L145" s="337"/>
      <c r="M145" s="326"/>
    </row>
    <row r="146" spans="2:13" ht="15.75">
      <c r="B146" s="334"/>
      <c r="C146" s="352"/>
      <c r="D146" s="361"/>
      <c r="E146" s="362"/>
      <c r="F146" s="363"/>
      <c r="G146" s="363"/>
      <c r="H146" s="364"/>
      <c r="I146" s="365"/>
      <c r="J146" s="359"/>
      <c r="K146" s="366"/>
      <c r="L146" s="337"/>
      <c r="M146" s="326"/>
    </row>
    <row r="147" spans="2:13" ht="15.75">
      <c r="B147" s="334"/>
      <c r="C147" s="352"/>
      <c r="D147" s="361"/>
      <c r="E147" s="362"/>
      <c r="F147" s="363"/>
      <c r="G147" s="363"/>
      <c r="H147" s="364"/>
      <c r="I147" s="365"/>
      <c r="J147" s="359"/>
      <c r="K147" s="366"/>
      <c r="L147" s="337"/>
      <c r="M147" s="326"/>
    </row>
  </sheetData>
  <mergeCells count="24">
    <mergeCell ref="B120:B125"/>
    <mergeCell ref="B54:B59"/>
    <mergeCell ref="B60:B65"/>
    <mergeCell ref="B66:B71"/>
    <mergeCell ref="B72:B77"/>
    <mergeCell ref="B78:B83"/>
    <mergeCell ref="B84:B89"/>
    <mergeCell ref="B90:B95"/>
    <mergeCell ref="B96:B101"/>
    <mergeCell ref="B102:B107"/>
    <mergeCell ref="B108:B113"/>
    <mergeCell ref="B114:B119"/>
    <mergeCell ref="B48:B53"/>
    <mergeCell ref="B1:M1"/>
    <mergeCell ref="B2:M2"/>
    <mergeCell ref="B3:M3"/>
    <mergeCell ref="D5:E5"/>
    <mergeCell ref="B6:B11"/>
    <mergeCell ref="B12:B17"/>
    <mergeCell ref="B18:B23"/>
    <mergeCell ref="B24:B29"/>
    <mergeCell ref="B30:B35"/>
    <mergeCell ref="B36:B41"/>
    <mergeCell ref="B42:B47"/>
  </mergeCells>
  <printOptions horizontalCentered="1"/>
  <pageMargins left="0.54" right="0.45" top="0.18" bottom="0.36" header="0.31496062992125984" footer="0.51181102362204722"/>
  <pageSetup paperSize="9" scale="8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13</vt:i4>
      </vt:variant>
    </vt:vector>
  </HeadingPairs>
  <TitlesOfParts>
    <vt:vector size="35" baseType="lpstr">
      <vt:lpstr>ДЦ 63</vt:lpstr>
      <vt:lpstr>ДЦ 68</vt:lpstr>
      <vt:lpstr>ДЦ 73</vt:lpstr>
      <vt:lpstr>ДЦ 85</vt:lpstr>
      <vt:lpstr>ДЦ 85+</vt:lpstr>
      <vt:lpstr>ДЦ Ж 63</vt:lpstr>
      <vt:lpstr>ДЦ Ж 63+</vt:lpstr>
      <vt:lpstr>Эстафета ДЦ</vt:lpstr>
      <vt:lpstr>Р 63</vt:lpstr>
      <vt:lpstr>Р 63+</vt:lpstr>
      <vt:lpstr>ДВ 63</vt:lpstr>
      <vt:lpstr>ДВ 68</vt:lpstr>
      <vt:lpstr>ДВ 73</vt:lpstr>
      <vt:lpstr>ДВ 85</vt:lpstr>
      <vt:lpstr>ДВ 85+</vt:lpstr>
      <vt:lpstr>ЭстафетаТ</vt:lpstr>
      <vt:lpstr>Сводная</vt:lpstr>
      <vt:lpstr>Жонглирование</vt:lpstr>
      <vt:lpstr>Судьи</vt:lpstr>
      <vt:lpstr>Потоки 1 день</vt:lpstr>
      <vt:lpstr>Потоки 2 день (1)</vt:lpstr>
      <vt:lpstr>Потоки 2 день (2)</vt:lpstr>
      <vt:lpstr>'ДВ 63'!Область_печати</vt:lpstr>
      <vt:lpstr>'ДВ 68'!Область_печати</vt:lpstr>
      <vt:lpstr>'ДВ 73'!Область_печати</vt:lpstr>
      <vt:lpstr>'ДВ 85'!Область_печати</vt:lpstr>
      <vt:lpstr>'ДВ 85+'!Область_печати</vt:lpstr>
      <vt:lpstr>Жонглирование!Область_печати</vt:lpstr>
      <vt:lpstr>'Потоки 1 день'!Область_печати</vt:lpstr>
      <vt:lpstr>'Потоки 2 день (1)'!Область_печати</vt:lpstr>
      <vt:lpstr>'Потоки 2 день (2)'!Область_печати</vt:lpstr>
      <vt:lpstr>Сводная!Область_печати</vt:lpstr>
      <vt:lpstr>Судьи!Область_печати</vt:lpstr>
      <vt:lpstr>'Эстафета ДЦ'!Область_печати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Valentin Egorov</cp:lastModifiedBy>
  <cp:lastPrinted>2020-12-16T08:43:42Z</cp:lastPrinted>
  <dcterms:created xsi:type="dcterms:W3CDTF">2018-03-14T18:24:49Z</dcterms:created>
  <dcterms:modified xsi:type="dcterms:W3CDTF">2021-03-17T11:11:48Z</dcterms:modified>
</cp:coreProperties>
</file>