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050" tabRatio="865" firstSheet="2" activeTab="17"/>
  </bookViews>
  <sheets>
    <sheet name="ДЦ 63" sheetId="28" r:id="rId1"/>
    <sheet name="ДЦ 68" sheetId="29" r:id="rId2"/>
    <sheet name="ДЦ 73" sheetId="30" r:id="rId3"/>
    <sheet name="ДЦ 85" sheetId="31" r:id="rId4"/>
    <sheet name="ДЦ 85+" sheetId="32" r:id="rId5"/>
    <sheet name="ДЦ Ж 63" sheetId="26" r:id="rId6"/>
    <sheet name="ДЦ Ж 63+" sheetId="27" r:id="rId7"/>
    <sheet name="Эстафета ДЦ" sheetId="50" r:id="rId8"/>
    <sheet name="Эстафета ДЦ (Ж)" sheetId="53" r:id="rId9"/>
    <sheet name="Р 63" sheetId="39" r:id="rId10"/>
    <sheet name="Р 63+" sheetId="40" r:id="rId11"/>
    <sheet name="ДВ 63" sheetId="34" r:id="rId12"/>
    <sheet name="ДВ 68" sheetId="35" r:id="rId13"/>
    <sheet name="ДВ 73" sheetId="36" r:id="rId14"/>
    <sheet name="ДВ 85" sheetId="37" r:id="rId15"/>
    <sheet name="ДВ 85+" sheetId="38" r:id="rId16"/>
    <sheet name="ЭстафетаТ" sheetId="43" state="hidden" r:id="rId17"/>
    <sheet name="Жонглирование" sheetId="51" r:id="rId18"/>
    <sheet name="Сводная ALL" sheetId="49" r:id="rId19"/>
    <sheet name="Судьи" sheetId="18" r:id="rId20"/>
  </sheets>
  <definedNames>
    <definedName name="_xlnm._FilterDatabase" localSheetId="11" hidden="1">'ДВ 63'!$A$15:$R$16</definedName>
    <definedName name="_xlnm._FilterDatabase" localSheetId="12" hidden="1">'ДВ 68'!$A$15:$R$16</definedName>
    <definedName name="_xlnm._FilterDatabase" localSheetId="13" hidden="1">'ДВ 73'!$A$15:$R$16</definedName>
    <definedName name="_xlnm._FilterDatabase" localSheetId="14" hidden="1">'ДВ 85'!$A$15:$R$16</definedName>
    <definedName name="_xlnm._FilterDatabase" localSheetId="15" hidden="1">'ДВ 85+'!$A$15:$R$16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 Ж 63'!$A$15:$P$16</definedName>
    <definedName name="_xlnm._FilterDatabase" localSheetId="6" hidden="1">'ДЦ Ж 63+'!$A$15:$P$16</definedName>
    <definedName name="_xlnm._FilterDatabase" localSheetId="9" hidden="1">'Р 63'!$A$15:$P$16</definedName>
    <definedName name="_xlnm._FilterDatabase" localSheetId="10" hidden="1">'Р 63+'!$A$15:$P$16</definedName>
    <definedName name="_xlnm._FilterDatabase" localSheetId="18" hidden="1">'Сводная ALL'!$A$10:$AS$38</definedName>
    <definedName name="_xlnm.Print_Area" localSheetId="11">'ДВ 63'!$A$1:$R$24</definedName>
    <definedName name="_xlnm.Print_Area" localSheetId="12">'ДВ 68'!$A$1:$R$32</definedName>
    <definedName name="_xlnm.Print_Area" localSheetId="13">'ДВ 73'!$A$1:$R$31</definedName>
    <definedName name="_xlnm.Print_Area" localSheetId="14">'ДВ 85'!$A$1:$R$45</definedName>
    <definedName name="_xlnm.Print_Area" localSheetId="15">'ДВ 85+'!$A$1:$R$38</definedName>
    <definedName name="_xlnm.Print_Area" localSheetId="17">Жонглирование!$A$1:$R$40</definedName>
    <definedName name="_xlnm.Print_Area" localSheetId="18">'Сводная ALL'!$A$1:$AS$46</definedName>
    <definedName name="_xlnm.Print_Area" localSheetId="19">Судьи!$A$1:$G$50</definedName>
    <definedName name="_xlnm.Print_Area" localSheetId="7">'Эстафета ДЦ'!$A$1:$L$70</definedName>
    <definedName name="_xlnm.Print_Area" localSheetId="8">'Эстафета ДЦ (Ж)'!$A$1:$L$43</definedName>
    <definedName name="_xlnm.Print_Area" localSheetId="16">ЭстафетаТ!$A$1:$J$49</definedName>
  </definedNames>
  <calcPr calcId="145621"/>
</workbook>
</file>

<file path=xl/calcChain.xml><?xml version="1.0" encoding="utf-8"?>
<calcChain xmlns="http://schemas.openxmlformats.org/spreadsheetml/2006/main">
  <c r="A15" i="49" l="1"/>
  <c r="A16" i="49" s="1"/>
  <c r="A17" i="49" s="1"/>
  <c r="A18" i="49" s="1"/>
  <c r="A19" i="49" s="1"/>
  <c r="A20" i="49" s="1"/>
  <c r="A21" i="49" s="1"/>
  <c r="A22" i="49" s="1"/>
  <c r="A23" i="49" s="1"/>
  <c r="A24" i="49" s="1"/>
  <c r="A25" i="49" s="1"/>
  <c r="A26" i="49" s="1"/>
  <c r="A27" i="49" s="1"/>
  <c r="A28" i="49" s="1"/>
  <c r="A29" i="49" s="1"/>
  <c r="A30" i="49" s="1"/>
  <c r="A31" i="49" s="1"/>
  <c r="A32" i="49" s="1"/>
  <c r="A33" i="49" s="1"/>
  <c r="A34" i="49" s="1"/>
  <c r="A35" i="49" s="1"/>
  <c r="A36" i="49" s="1"/>
  <c r="A37" i="49" s="1"/>
  <c r="A38" i="49" s="1"/>
  <c r="A14" i="49"/>
  <c r="AS32" i="49"/>
  <c r="AS35" i="49"/>
  <c r="AS34" i="49"/>
  <c r="L28" i="38" l="1"/>
  <c r="N28" i="38" s="1"/>
  <c r="P28" i="38" s="1"/>
  <c r="J28" i="38"/>
  <c r="L37" i="37"/>
  <c r="N37" i="37" s="1"/>
  <c r="J37" i="37"/>
  <c r="J34" i="37"/>
  <c r="J18" i="37"/>
  <c r="J33" i="37"/>
  <c r="J35" i="37"/>
  <c r="J28" i="37"/>
  <c r="J24" i="37"/>
  <c r="P37" i="37" l="1"/>
  <c r="J29" i="37"/>
  <c r="J32" i="37"/>
  <c r="J23" i="37"/>
  <c r="J30" i="37"/>
  <c r="J25" i="37"/>
  <c r="J38" i="37"/>
  <c r="J27" i="37"/>
  <c r="J31" i="37"/>
  <c r="J36" i="37"/>
  <c r="AS30" i="49"/>
  <c r="L34" i="37"/>
  <c r="N34" i="37" s="1"/>
  <c r="P34" i="37" s="1"/>
  <c r="M20" i="31" l="1"/>
  <c r="M21" i="31"/>
  <c r="M22" i="31"/>
  <c r="M23" i="31"/>
  <c r="M24" i="31"/>
  <c r="M25" i="31"/>
  <c r="M26" i="31"/>
  <c r="M27" i="31"/>
  <c r="M28" i="31"/>
  <c r="M29" i="31"/>
  <c r="AS29" i="49" l="1"/>
  <c r="AS13" i="49"/>
  <c r="AS31" i="49"/>
  <c r="AS24" i="49"/>
  <c r="AS21" i="49"/>
  <c r="AS15" i="49"/>
  <c r="AS22" i="49"/>
  <c r="AS14" i="49"/>
  <c r="AS25" i="49"/>
  <c r="AS17" i="49"/>
  <c r="AS18" i="49"/>
  <c r="AS23" i="49"/>
  <c r="AS20" i="49"/>
  <c r="AS19" i="49"/>
  <c r="AS16" i="49"/>
  <c r="AS27" i="49"/>
  <c r="AS37" i="49"/>
  <c r="AS33" i="49"/>
  <c r="AS38" i="49"/>
  <c r="AS36" i="49"/>
  <c r="AS28" i="49"/>
  <c r="AS26" i="49"/>
  <c r="AS12" i="49"/>
  <c r="F29" i="53" l="1"/>
  <c r="H25" i="53"/>
  <c r="H26" i="53" s="1"/>
  <c r="H27" i="53" s="1"/>
  <c r="H28" i="53" s="1"/>
  <c r="H30" i="53" s="1"/>
  <c r="F38" i="53"/>
  <c r="H34" i="53"/>
  <c r="H35" i="53" s="1"/>
  <c r="H36" i="53" s="1"/>
  <c r="H37" i="53" s="1"/>
  <c r="H39" i="53" s="1"/>
  <c r="F20" i="53"/>
  <c r="H16" i="53"/>
  <c r="H17" i="53" s="1"/>
  <c r="H18" i="53" s="1"/>
  <c r="H19" i="53" s="1"/>
  <c r="H21" i="53" s="1"/>
  <c r="F65" i="50"/>
  <c r="H61" i="50"/>
  <c r="H62" i="50" s="1"/>
  <c r="H63" i="50" s="1"/>
  <c r="H64" i="50" s="1"/>
  <c r="H66" i="50" s="1"/>
  <c r="F47" i="50"/>
  <c r="H43" i="50"/>
  <c r="H44" i="50" s="1"/>
  <c r="H45" i="50" s="1"/>
  <c r="H46" i="50" s="1"/>
  <c r="H48" i="50" s="1"/>
  <c r="F29" i="50"/>
  <c r="H25" i="50"/>
  <c r="H26" i="50" s="1"/>
  <c r="H27" i="50" s="1"/>
  <c r="H28" i="50" s="1"/>
  <c r="H30" i="50" s="1"/>
  <c r="F20" i="50"/>
  <c r="H16" i="50"/>
  <c r="H17" i="50" s="1"/>
  <c r="H18" i="50" s="1"/>
  <c r="H19" i="50" s="1"/>
  <c r="H21" i="50" s="1"/>
  <c r="A21" i="27" l="1"/>
  <c r="A22" i="27"/>
  <c r="M22" i="27" s="1"/>
  <c r="A20" i="27"/>
  <c r="M20" i="27" s="1"/>
  <c r="A18" i="27"/>
  <c r="M18" i="27" s="1"/>
  <c r="A17" i="27"/>
  <c r="M17" i="27" s="1"/>
  <c r="A19" i="27"/>
  <c r="M19" i="27" s="1"/>
  <c r="M21" i="27"/>
  <c r="N21" i="27"/>
  <c r="N22" i="27"/>
  <c r="N20" i="27"/>
  <c r="N18" i="27"/>
  <c r="N17" i="27"/>
  <c r="N19" i="27"/>
  <c r="A18" i="26"/>
  <c r="M18" i="26" s="1"/>
  <c r="A17" i="26"/>
  <c r="M17" i="26" s="1"/>
  <c r="A19" i="26"/>
  <c r="M19" i="26" s="1"/>
  <c r="A20" i="26"/>
  <c r="A21" i="26"/>
  <c r="M21" i="26" s="1"/>
  <c r="N18" i="26"/>
  <c r="N17" i="26"/>
  <c r="N19" i="26"/>
  <c r="M20" i="26"/>
  <c r="N20" i="26"/>
  <c r="N21" i="26"/>
  <c r="A17" i="32"/>
  <c r="M17" i="32" s="1"/>
  <c r="A19" i="32"/>
  <c r="M19" i="32" s="1"/>
  <c r="A29" i="32"/>
  <c r="M29" i="32" s="1"/>
  <c r="A18" i="32"/>
  <c r="A22" i="32"/>
  <c r="M22" i="32" s="1"/>
  <c r="A26" i="32"/>
  <c r="M26" i="32" s="1"/>
  <c r="A23" i="32"/>
  <c r="M23" i="32" s="1"/>
  <c r="A24" i="32"/>
  <c r="A20" i="32"/>
  <c r="M20" i="32" s="1"/>
  <c r="A21" i="32"/>
  <c r="M21" i="32" s="1"/>
  <c r="A25" i="32"/>
  <c r="M25" i="32" s="1"/>
  <c r="A28" i="32"/>
  <c r="A27" i="32"/>
  <c r="M27" i="32" s="1"/>
  <c r="N17" i="32"/>
  <c r="N19" i="32"/>
  <c r="N29" i="32"/>
  <c r="M18" i="32"/>
  <c r="N18" i="32"/>
  <c r="N22" i="32"/>
  <c r="N26" i="32"/>
  <c r="N23" i="32"/>
  <c r="M24" i="32"/>
  <c r="N24" i="32"/>
  <c r="N20" i="32"/>
  <c r="N21" i="32"/>
  <c r="N25" i="32"/>
  <c r="M28" i="32"/>
  <c r="N28" i="32"/>
  <c r="N27" i="32"/>
  <c r="A17" i="31"/>
  <c r="M17" i="31" s="1"/>
  <c r="A18" i="31"/>
  <c r="A19" i="31"/>
  <c r="M19" i="31" s="1"/>
  <c r="A20" i="31"/>
  <c r="A28" i="31"/>
  <c r="A23" i="31"/>
  <c r="A26" i="31"/>
  <c r="A25" i="31"/>
  <c r="A29" i="31"/>
  <c r="A21" i="31"/>
  <c r="A27" i="31"/>
  <c r="A22" i="31"/>
  <c r="N17" i="31"/>
  <c r="M18" i="31"/>
  <c r="N18" i="31"/>
  <c r="N19" i="31"/>
  <c r="N20" i="31"/>
  <c r="N28" i="31"/>
  <c r="N23" i="31"/>
  <c r="N26" i="31"/>
  <c r="N24" i="31"/>
  <c r="N25" i="31"/>
  <c r="N29" i="31"/>
  <c r="N21" i="31"/>
  <c r="N27" i="31"/>
  <c r="N22" i="31"/>
  <c r="A19" i="30"/>
  <c r="M19" i="30" s="1"/>
  <c r="A17" i="30"/>
  <c r="M17" i="30" s="1"/>
  <c r="A18" i="30"/>
  <c r="M18" i="30" s="1"/>
  <c r="M22" i="30"/>
  <c r="A21" i="30"/>
  <c r="M21" i="30" s="1"/>
  <c r="A20" i="30"/>
  <c r="M20" i="30" s="1"/>
  <c r="A23" i="30"/>
  <c r="M23" i="30" s="1"/>
  <c r="N19" i="30"/>
  <c r="N17" i="30"/>
  <c r="N18" i="30"/>
  <c r="N22" i="30"/>
  <c r="N21" i="30"/>
  <c r="N20" i="30"/>
  <c r="N23" i="30"/>
  <c r="A17" i="29"/>
  <c r="A18" i="29"/>
  <c r="M18" i="29" s="1"/>
  <c r="A19" i="29"/>
  <c r="M19" i="29" s="1"/>
  <c r="A20" i="29"/>
  <c r="A21" i="29"/>
  <c r="A22" i="29"/>
  <c r="M22" i="29" s="1"/>
  <c r="M17" i="29"/>
  <c r="N17" i="29"/>
  <c r="N18" i="29"/>
  <c r="N19" i="29"/>
  <c r="M20" i="29"/>
  <c r="N20" i="29"/>
  <c r="M21" i="29"/>
  <c r="N21" i="29"/>
  <c r="N22" i="29"/>
  <c r="A29" i="28"/>
  <c r="M29" i="28" s="1"/>
  <c r="A17" i="28"/>
  <c r="M17" i="28" s="1"/>
  <c r="A18" i="28"/>
  <c r="M18" i="28" s="1"/>
  <c r="M19" i="28"/>
  <c r="A28" i="28"/>
  <c r="M28" i="28" s="1"/>
  <c r="A27" i="28"/>
  <c r="M27" i="28" s="1"/>
  <c r="A26" i="28"/>
  <c r="M26" i="28" s="1"/>
  <c r="A23" i="28"/>
  <c r="M23" i="28" s="1"/>
  <c r="A25" i="28"/>
  <c r="M25" i="28" s="1"/>
  <c r="A24" i="28"/>
  <c r="M24" i="28" s="1"/>
  <c r="A21" i="28"/>
  <c r="M21" i="28" s="1"/>
  <c r="A20" i="28"/>
  <c r="M20" i="28" s="1"/>
  <c r="A22" i="28"/>
  <c r="M22" i="28" s="1"/>
  <c r="N29" i="28"/>
  <c r="N17" i="28"/>
  <c r="N18" i="28"/>
  <c r="N19" i="28"/>
  <c r="N28" i="28"/>
  <c r="N27" i="28"/>
  <c r="N26" i="28"/>
  <c r="N23" i="28"/>
  <c r="N25" i="28"/>
  <c r="N24" i="28"/>
  <c r="N21" i="28"/>
  <c r="N20" i="28"/>
  <c r="N22" i="28"/>
  <c r="J32" i="38" l="1"/>
  <c r="L32" i="38"/>
  <c r="N32" i="38" s="1"/>
  <c r="J30" i="38"/>
  <c r="L30" i="38"/>
  <c r="N30" i="38" s="1"/>
  <c r="P30" i="38" s="1"/>
  <c r="J34" i="38"/>
  <c r="L34" i="38"/>
  <c r="N34" i="38" s="1"/>
  <c r="O18" i="36"/>
  <c r="L17" i="34"/>
  <c r="A30" i="31"/>
  <c r="M30" i="31" s="1"/>
  <c r="N30" i="31"/>
  <c r="A31" i="31"/>
  <c r="M31" i="31" s="1"/>
  <c r="N31" i="31"/>
  <c r="A32" i="31"/>
  <c r="M32" i="31" s="1"/>
  <c r="N32" i="31"/>
  <c r="A33" i="31"/>
  <c r="M33" i="31" s="1"/>
  <c r="N33" i="31"/>
  <c r="A34" i="31"/>
  <c r="M34" i="31"/>
  <c r="N34" i="31"/>
  <c r="A35" i="31"/>
  <c r="M35" i="31" s="1"/>
  <c r="N35" i="31"/>
  <c r="P34" i="38" l="1"/>
  <c r="P32" i="38"/>
  <c r="H34" i="50"/>
  <c r="H35" i="50" s="1"/>
  <c r="H36" i="50" s="1"/>
  <c r="H37" i="50" s="1"/>
  <c r="F38" i="50" l="1"/>
  <c r="H39" i="50"/>
  <c r="F56" i="50"/>
  <c r="H52" i="50"/>
  <c r="H53" i="50" s="1"/>
  <c r="H54" i="50" s="1"/>
  <c r="H55" i="50" s="1"/>
  <c r="H57" i="50" s="1"/>
  <c r="L18" i="38" l="1"/>
  <c r="L19" i="38"/>
  <c r="N19" i="38" s="1"/>
  <c r="P19" i="38" s="1"/>
  <c r="L26" i="38"/>
  <c r="N26" i="38" s="1"/>
  <c r="P26" i="38" s="1"/>
  <c r="L20" i="38"/>
  <c r="L21" i="38"/>
  <c r="L22" i="38"/>
  <c r="N22" i="38" s="1"/>
  <c r="P22" i="38" s="1"/>
  <c r="L27" i="38"/>
  <c r="N27" i="38" s="1"/>
  <c r="P27" i="38" s="1"/>
  <c r="L23" i="38"/>
  <c r="L24" i="38"/>
  <c r="L33" i="38"/>
  <c r="N33" i="38" s="1"/>
  <c r="P33" i="38" s="1"/>
  <c r="L25" i="38"/>
  <c r="N25" i="38" s="1"/>
  <c r="P25" i="38" s="1"/>
  <c r="L29" i="38"/>
  <c r="L31" i="38"/>
  <c r="N31" i="38" l="1"/>
  <c r="P31" i="38" s="1"/>
  <c r="N24" i="38"/>
  <c r="P24" i="38" s="1"/>
  <c r="N21" i="38"/>
  <c r="P21" i="38" s="1"/>
  <c r="N18" i="38"/>
  <c r="P18" i="38" s="1"/>
  <c r="N29" i="38"/>
  <c r="P29" i="38" s="1"/>
  <c r="N23" i="38"/>
  <c r="P23" i="38" s="1"/>
  <c r="N20" i="38"/>
  <c r="P20" i="38" l="1"/>
  <c r="J18" i="38"/>
  <c r="J19" i="38"/>
  <c r="J26" i="38"/>
  <c r="J20" i="38"/>
  <c r="J21" i="38"/>
  <c r="J22" i="38"/>
  <c r="J27" i="38"/>
  <c r="J23" i="38"/>
  <c r="J24" i="38"/>
  <c r="J33" i="38"/>
  <c r="J25" i="38"/>
  <c r="J29" i="38"/>
  <c r="J31" i="38"/>
  <c r="J17" i="38"/>
  <c r="J17" i="37"/>
  <c r="J21" i="37"/>
  <c r="J26" i="37"/>
  <c r="J20" i="37"/>
  <c r="J22" i="37"/>
  <c r="J39" i="37"/>
  <c r="J40" i="37"/>
  <c r="J41" i="37"/>
  <c r="J19" i="37"/>
  <c r="J18" i="36"/>
  <c r="J19" i="36"/>
  <c r="J22" i="36"/>
  <c r="J20" i="36"/>
  <c r="J21" i="36"/>
  <c r="J25" i="36"/>
  <c r="J26" i="36"/>
  <c r="J27" i="36"/>
  <c r="J23" i="36"/>
  <c r="J24" i="36"/>
  <c r="J17" i="36"/>
  <c r="J17" i="35"/>
  <c r="J22" i="35"/>
  <c r="J24" i="35"/>
  <c r="J19" i="35"/>
  <c r="J20" i="35"/>
  <c r="J23" i="35"/>
  <c r="J21" i="35"/>
  <c r="J25" i="35"/>
  <c r="J26" i="35"/>
  <c r="J28" i="35"/>
  <c r="J27" i="35"/>
  <c r="J18" i="35"/>
  <c r="J18" i="34"/>
  <c r="J20" i="34"/>
  <c r="J19" i="34"/>
  <c r="J17" i="34"/>
  <c r="A34" i="32" l="1"/>
  <c r="A35" i="32"/>
  <c r="A26" i="30"/>
  <c r="M26" i="30" s="1"/>
  <c r="N26" i="30"/>
  <c r="A24" i="30"/>
  <c r="M24" i="30" s="1"/>
  <c r="N24" i="30"/>
  <c r="A24" i="29"/>
  <c r="M24" i="29" s="1"/>
  <c r="N24" i="29"/>
  <c r="L24" i="35" l="1"/>
  <c r="L19" i="35"/>
  <c r="L20" i="35"/>
  <c r="L23" i="35"/>
  <c r="L21" i="35"/>
  <c r="L25" i="35"/>
  <c r="L26" i="35"/>
  <c r="L28" i="35"/>
  <c r="L27" i="35"/>
  <c r="L22" i="36"/>
  <c r="L20" i="36"/>
  <c r="L21" i="36"/>
  <c r="L25" i="36"/>
  <c r="L26" i="36"/>
  <c r="L27" i="36"/>
  <c r="L23" i="36"/>
  <c r="L21" i="37"/>
  <c r="L26" i="37"/>
  <c r="L20" i="37"/>
  <c r="L23" i="37"/>
  <c r="L22" i="37"/>
  <c r="L27" i="37"/>
  <c r="L24" i="37"/>
  <c r="L25" i="37"/>
  <c r="L28" i="37"/>
  <c r="L31" i="37"/>
  <c r="L19" i="34"/>
  <c r="N19" i="34" l="1"/>
  <c r="N23" i="36"/>
  <c r="P23" i="36" s="1"/>
  <c r="N26" i="36"/>
  <c r="P26" i="36" s="1"/>
  <c r="N21" i="36"/>
  <c r="P21" i="36" s="1"/>
  <c r="N20" i="36"/>
  <c r="P20" i="36" s="1"/>
  <c r="N28" i="35"/>
  <c r="P28" i="35" s="1"/>
  <c r="N25" i="35"/>
  <c r="P25" i="35" s="1"/>
  <c r="N23" i="35"/>
  <c r="P23" i="35" s="1"/>
  <c r="N19" i="35"/>
  <c r="P19" i="35" s="1"/>
  <c r="N27" i="36"/>
  <c r="P27" i="36" s="1"/>
  <c r="N25" i="36"/>
  <c r="P25" i="36" s="1"/>
  <c r="N22" i="36"/>
  <c r="P22" i="36" s="1"/>
  <c r="N27" i="35"/>
  <c r="P27" i="35" s="1"/>
  <c r="N26" i="35"/>
  <c r="P26" i="35" s="1"/>
  <c r="N21" i="35"/>
  <c r="P21" i="35" s="1"/>
  <c r="N20" i="35"/>
  <c r="P20" i="35" s="1"/>
  <c r="N24" i="35"/>
  <c r="P24" i="35" s="1"/>
  <c r="N31" i="37"/>
  <c r="N25" i="37"/>
  <c r="N27" i="37"/>
  <c r="N23" i="37"/>
  <c r="N26" i="37"/>
  <c r="N28" i="37"/>
  <c r="N24" i="37"/>
  <c r="N22" i="37"/>
  <c r="N20" i="37"/>
  <c r="N21" i="37"/>
  <c r="N21" i="40"/>
  <c r="N19" i="40"/>
  <c r="N20" i="40"/>
  <c r="N23" i="40"/>
  <c r="N18" i="40"/>
  <c r="N25" i="40"/>
  <c r="N24" i="40"/>
  <c r="N22" i="40"/>
  <c r="N26" i="40"/>
  <c r="N28" i="40"/>
  <c r="N30" i="40"/>
  <c r="N27" i="40"/>
  <c r="N29" i="40"/>
  <c r="N31" i="40"/>
  <c r="N32" i="40"/>
  <c r="N33" i="40"/>
  <c r="N17" i="40"/>
  <c r="A20" i="39"/>
  <c r="N21" i="39"/>
  <c r="A19" i="39"/>
  <c r="M19" i="39" s="1"/>
  <c r="N19" i="39"/>
  <c r="A24" i="39"/>
  <c r="N25" i="39"/>
  <c r="A21" i="39"/>
  <c r="M20" i="39" s="1"/>
  <c r="N20" i="39"/>
  <c r="A23" i="39"/>
  <c r="N22" i="39"/>
  <c r="A25" i="39"/>
  <c r="M23" i="39" s="1"/>
  <c r="N23" i="39"/>
  <c r="A22" i="39"/>
  <c r="M24" i="39" s="1"/>
  <c r="N24" i="39"/>
  <c r="A28" i="39"/>
  <c r="N27" i="39"/>
  <c r="A27" i="39"/>
  <c r="M28" i="39" s="1"/>
  <c r="N28" i="39"/>
  <c r="A26" i="39"/>
  <c r="M26" i="39" s="1"/>
  <c r="N26" i="39"/>
  <c r="A21" i="40"/>
  <c r="A23" i="40"/>
  <c r="M23" i="40" s="1"/>
  <c r="A20" i="40"/>
  <c r="A24" i="40"/>
  <c r="A22" i="40"/>
  <c r="A25" i="40"/>
  <c r="M22" i="40" s="1"/>
  <c r="A26" i="40"/>
  <c r="M26" i="40" s="1"/>
  <c r="A27" i="40"/>
  <c r="A28" i="40"/>
  <c r="A29" i="40"/>
  <c r="A30" i="40"/>
  <c r="A31" i="40"/>
  <c r="M31" i="40" s="1"/>
  <c r="A30" i="32"/>
  <c r="M30" i="32" s="1"/>
  <c r="N30" i="32"/>
  <c r="A27" i="30"/>
  <c r="M27" i="30" s="1"/>
  <c r="A28" i="30"/>
  <c r="M28" i="30" s="1"/>
  <c r="N29" i="30"/>
  <c r="N28" i="30"/>
  <c r="N27" i="30"/>
  <c r="N25" i="30"/>
  <c r="A25" i="30"/>
  <c r="M25" i="30" s="1"/>
  <c r="A23" i="29"/>
  <c r="M23" i="29" s="1"/>
  <c r="N23" i="29"/>
  <c r="A25" i="29"/>
  <c r="M25" i="29" s="1"/>
  <c r="N25" i="29"/>
  <c r="A26" i="29"/>
  <c r="M26" i="29" s="1"/>
  <c r="N26" i="29"/>
  <c r="A27" i="29"/>
  <c r="M27" i="29" s="1"/>
  <c r="N27" i="29"/>
  <c r="N25" i="27"/>
  <c r="A25" i="27"/>
  <c r="M25" i="27" s="1"/>
  <c r="M20" i="40" l="1"/>
  <c r="M30" i="40"/>
  <c r="M28" i="40"/>
  <c r="M25" i="40"/>
  <c r="M29" i="40"/>
  <c r="M27" i="40"/>
  <c r="M24" i="40"/>
  <c r="M22" i="39"/>
  <c r="M25" i="39"/>
  <c r="M21" i="39"/>
  <c r="M27" i="39"/>
  <c r="P19" i="34"/>
  <c r="P20" i="37"/>
  <c r="P22" i="37"/>
  <c r="P23" i="37"/>
  <c r="P24" i="37"/>
  <c r="P21" i="37"/>
  <c r="P28" i="37"/>
  <c r="P25" i="37"/>
  <c r="P26" i="37"/>
  <c r="P27" i="37"/>
  <c r="P31" i="37"/>
  <c r="A22" i="26"/>
  <c r="M22" i="26" s="1"/>
  <c r="N22" i="26"/>
  <c r="A23" i="26"/>
  <c r="M23" i="26" s="1"/>
  <c r="N23" i="26"/>
  <c r="A24" i="26"/>
  <c r="M24" i="26" s="1"/>
  <c r="N24" i="26"/>
  <c r="A25" i="26"/>
  <c r="M25" i="26" s="1"/>
  <c r="N25" i="26"/>
  <c r="F42" i="43" l="1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L17" i="36" l="1"/>
  <c r="N17" i="36" l="1"/>
  <c r="P17" i="36" s="1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A32" i="40" l="1"/>
  <c r="M32" i="40" s="1"/>
  <c r="A18" i="40"/>
  <c r="A19" i="40"/>
  <c r="M21" i="40" s="1"/>
  <c r="A17" i="40"/>
  <c r="M17" i="40" s="1"/>
  <c r="A33" i="40"/>
  <c r="A18" i="39"/>
  <c r="A17" i="39"/>
  <c r="L22" i="35"/>
  <c r="M19" i="40" l="1"/>
  <c r="M18" i="40"/>
  <c r="A26" i="26"/>
  <c r="N24" i="27" l="1"/>
  <c r="N26" i="27"/>
  <c r="N33" i="32"/>
  <c r="N37" i="32"/>
  <c r="N34" i="32"/>
  <c r="N36" i="32"/>
  <c r="N32" i="32"/>
  <c r="N31" i="32"/>
  <c r="A33" i="32"/>
  <c r="M33" i="32" s="1"/>
  <c r="A37" i="32"/>
  <c r="M37" i="32" s="1"/>
  <c r="M34" i="32"/>
  <c r="A36" i="32"/>
  <c r="M36" i="32" s="1"/>
  <c r="A32" i="32"/>
  <c r="M32" i="32" s="1"/>
  <c r="A31" i="32"/>
  <c r="M31" i="32" s="1"/>
  <c r="N40" i="31"/>
  <c r="N37" i="31"/>
  <c r="N38" i="31"/>
  <c r="N39" i="31"/>
  <c r="A40" i="31"/>
  <c r="M40" i="31" s="1"/>
  <c r="A37" i="31"/>
  <c r="M37" i="31" s="1"/>
  <c r="A38" i="31"/>
  <c r="M38" i="31" s="1"/>
  <c r="A39" i="31"/>
  <c r="M39" i="31" s="1"/>
  <c r="A36" i="31"/>
  <c r="A29" i="30"/>
  <c r="M29" i="30" s="1"/>
  <c r="A30" i="30"/>
  <c r="A31" i="30"/>
  <c r="L40" i="37"/>
  <c r="N17" i="34" l="1"/>
  <c r="N40" i="37"/>
  <c r="P40" i="37" s="1"/>
  <c r="P17" i="34" l="1"/>
  <c r="M33" i="40"/>
  <c r="N17" i="39"/>
  <c r="N18" i="39"/>
  <c r="M17" i="39"/>
  <c r="M18" i="39"/>
  <c r="L17" i="38"/>
  <c r="M28" i="38" s="1"/>
  <c r="L29" i="37"/>
  <c r="L32" i="37"/>
  <c r="L39" i="37"/>
  <c r="L41" i="37"/>
  <c r="L18" i="37"/>
  <c r="L38" i="37"/>
  <c r="L36" i="37"/>
  <c r="L33" i="37"/>
  <c r="L30" i="37"/>
  <c r="L35" i="37"/>
  <c r="L17" i="37"/>
  <c r="L19" i="37"/>
  <c r="L19" i="36"/>
  <c r="L18" i="36"/>
  <c r="L24" i="36"/>
  <c r="N22" i="35"/>
  <c r="L18" i="35"/>
  <c r="L17" i="35"/>
  <c r="L18" i="34"/>
  <c r="L20" i="34"/>
  <c r="N35" i="32"/>
  <c r="M35" i="32"/>
  <c r="N31" i="30"/>
  <c r="N30" i="30"/>
  <c r="M31" i="30"/>
  <c r="M30" i="30"/>
  <c r="A23" i="27"/>
  <c r="M23" i="27" s="1"/>
  <c r="A28" i="29"/>
  <c r="M28" i="29" s="1"/>
  <c r="A29" i="29"/>
  <c r="M29" i="29" s="1"/>
  <c r="N28" i="29"/>
  <c r="N29" i="29"/>
  <c r="N23" i="27"/>
  <c r="A26" i="27"/>
  <c r="M26" i="27" s="1"/>
  <c r="A24" i="27"/>
  <c r="M24" i="27" s="1"/>
  <c r="N26" i="26"/>
  <c r="M26" i="26"/>
  <c r="M35" i="37" l="1"/>
  <c r="M38" i="37"/>
  <c r="M32" i="37"/>
  <c r="M37" i="37"/>
  <c r="M34" i="37"/>
  <c r="M31" i="37"/>
  <c r="M24" i="37"/>
  <c r="M25" i="37"/>
  <c r="M27" i="37"/>
  <c r="M23" i="37"/>
  <c r="M28" i="37"/>
  <c r="M30" i="37"/>
  <c r="M18" i="37"/>
  <c r="M29" i="37"/>
  <c r="M33" i="37"/>
  <c r="M36" i="37"/>
  <c r="M30" i="38"/>
  <c r="M32" i="38"/>
  <c r="M34" i="38"/>
  <c r="M21" i="38"/>
  <c r="M20" i="38"/>
  <c r="M24" i="38"/>
  <c r="M23" i="38"/>
  <c r="M19" i="38"/>
  <c r="M27" i="38"/>
  <c r="M22" i="38"/>
  <c r="M29" i="38"/>
  <c r="M18" i="38"/>
  <c r="M25" i="38"/>
  <c r="M31" i="38"/>
  <c r="M33" i="38"/>
  <c r="M26" i="38"/>
  <c r="N20" i="34"/>
  <c r="P20" i="34" s="1"/>
  <c r="M20" i="34"/>
  <c r="N24" i="36"/>
  <c r="P24" i="36" s="1"/>
  <c r="M24" i="36"/>
  <c r="N18" i="34"/>
  <c r="M19" i="34"/>
  <c r="M17" i="35"/>
  <c r="N18" i="36"/>
  <c r="P18" i="36" s="1"/>
  <c r="M18" i="36"/>
  <c r="M27" i="36"/>
  <c r="M20" i="36"/>
  <c r="M17" i="36"/>
  <c r="M23" i="36"/>
  <c r="M25" i="36"/>
  <c r="M21" i="36"/>
  <c r="M26" i="36"/>
  <c r="M22" i="36"/>
  <c r="N18" i="35"/>
  <c r="M18" i="35"/>
  <c r="M25" i="35"/>
  <c r="M19" i="35"/>
  <c r="M27" i="35"/>
  <c r="M21" i="35"/>
  <c r="M24" i="35"/>
  <c r="M28" i="35"/>
  <c r="M26" i="35"/>
  <c r="M20" i="35"/>
  <c r="M22" i="35"/>
  <c r="N19" i="36"/>
  <c r="M19" i="36"/>
  <c r="N17" i="38"/>
  <c r="M17" i="38"/>
  <c r="N35" i="37"/>
  <c r="N39" i="37"/>
  <c r="P39" i="37" s="1"/>
  <c r="M39" i="37"/>
  <c r="N33" i="37"/>
  <c r="N19" i="37"/>
  <c r="M19" i="37"/>
  <c r="M26" i="37"/>
  <c r="M20" i="37"/>
  <c r="M21" i="37"/>
  <c r="M22" i="37"/>
  <c r="M40" i="37"/>
  <c r="N30" i="37"/>
  <c r="N38" i="37"/>
  <c r="P38" i="37" s="1"/>
  <c r="N32" i="37"/>
  <c r="N41" i="37"/>
  <c r="P41" i="37" s="1"/>
  <c r="M41" i="37"/>
  <c r="N17" i="37"/>
  <c r="M17" i="37"/>
  <c r="N18" i="37"/>
  <c r="N29" i="37"/>
  <c r="N17" i="35"/>
  <c r="P22" i="35"/>
  <c r="N36" i="37"/>
  <c r="P18" i="35"/>
  <c r="N36" i="31"/>
  <c r="M36" i="31"/>
  <c r="A22" i="38" l="1"/>
  <c r="A21" i="38"/>
  <c r="A20" i="38"/>
  <c r="A19" i="38"/>
  <c r="O19" i="38" s="1"/>
  <c r="A34" i="38"/>
  <c r="A33" i="38"/>
  <c r="A32" i="38"/>
  <c r="O32" i="38" s="1"/>
  <c r="A31" i="38"/>
  <c r="O31" i="38" s="1"/>
  <c r="A30" i="38"/>
  <c r="A29" i="38"/>
  <c r="A27" i="38"/>
  <c r="A26" i="38"/>
  <c r="A25" i="38"/>
  <c r="A24" i="38"/>
  <c r="O24" i="38" s="1"/>
  <c r="A23" i="38"/>
  <c r="O23" i="38" s="1"/>
  <c r="A18" i="34"/>
  <c r="A19" i="34"/>
  <c r="O19" i="34" s="1"/>
  <c r="A20" i="34"/>
  <c r="O20" i="34" s="1"/>
  <c r="P17" i="37"/>
  <c r="A18" i="37"/>
  <c r="A35" i="37"/>
  <c r="P19" i="37"/>
  <c r="A17" i="37"/>
  <c r="A38" i="37"/>
  <c r="A37" i="37"/>
  <c r="A20" i="37"/>
  <c r="A31" i="37"/>
  <c r="O25" i="37" s="1"/>
  <c r="A19" i="37"/>
  <c r="A22" i="37"/>
  <c r="A24" i="37"/>
  <c r="O24" i="37" s="1"/>
  <c r="A21" i="37"/>
  <c r="O26" i="37" s="1"/>
  <c r="A25" i="37"/>
  <c r="A26" i="37"/>
  <c r="A29" i="37"/>
  <c r="A23" i="37"/>
  <c r="O23" i="37" s="1"/>
  <c r="P35" i="37"/>
  <c r="A28" i="37"/>
  <c r="P32" i="37"/>
  <c r="A34" i="37"/>
  <c r="O32" i="37" s="1"/>
  <c r="P36" i="37"/>
  <c r="A33" i="37"/>
  <c r="P29" i="37"/>
  <c r="A30" i="37"/>
  <c r="O29" i="37" s="1"/>
  <c r="A27" i="37"/>
  <c r="O30" i="37" s="1"/>
  <c r="A32" i="37"/>
  <c r="O33" i="37" s="1"/>
  <c r="P18" i="37"/>
  <c r="A36" i="37"/>
  <c r="O18" i="37" s="1"/>
  <c r="P30" i="37"/>
  <c r="O34" i="38"/>
  <c r="P18" i="34"/>
  <c r="A27" i="36"/>
  <c r="A22" i="36"/>
  <c r="O26" i="38"/>
  <c r="O21" i="38"/>
  <c r="P17" i="38"/>
  <c r="A18" i="38"/>
  <c r="O18" i="38" s="1"/>
  <c r="O29" i="38"/>
  <c r="O22" i="38"/>
  <c r="O33" i="38"/>
  <c r="A41" i="37"/>
  <c r="O41" i="37" s="1"/>
  <c r="A19" i="36"/>
  <c r="A24" i="36"/>
  <c r="P19" i="36"/>
  <c r="A25" i="36"/>
  <c r="A26" i="35"/>
  <c r="O26" i="35" s="1"/>
  <c r="A17" i="35"/>
  <c r="O17" i="35" s="1"/>
  <c r="A26" i="36"/>
  <c r="O24" i="36" s="1"/>
  <c r="A17" i="34"/>
  <c r="O17" i="34" s="1"/>
  <c r="A17" i="36"/>
  <c r="O17" i="36" s="1"/>
  <c r="A20" i="36"/>
  <c r="A23" i="36"/>
  <c r="O23" i="36" s="1"/>
  <c r="A19" i="35"/>
  <c r="O18" i="34"/>
  <c r="A21" i="36"/>
  <c r="O21" i="36" s="1"/>
  <c r="A17" i="38"/>
  <c r="O17" i="38" s="1"/>
  <c r="O17" i="37"/>
  <c r="A40" i="37"/>
  <c r="O40" i="37" s="1"/>
  <c r="P33" i="37"/>
  <c r="A39" i="37"/>
  <c r="O39" i="37" s="1"/>
  <c r="O19" i="37"/>
  <c r="O20" i="37"/>
  <c r="O22" i="37"/>
  <c r="A23" i="35"/>
  <c r="A27" i="35"/>
  <c r="A24" i="35"/>
  <c r="O23" i="35" s="1"/>
  <c r="A21" i="35"/>
  <c r="O19" i="35" s="1"/>
  <c r="A28" i="35"/>
  <c r="O27" i="35" s="1"/>
  <c r="A20" i="35"/>
  <c r="O20" i="35" s="1"/>
  <c r="A18" i="35"/>
  <c r="O24" i="35" s="1"/>
  <c r="A25" i="35"/>
  <c r="O25" i="35" s="1"/>
  <c r="P17" i="35"/>
  <c r="A22" i="35"/>
  <c r="O22" i="35" s="1"/>
  <c r="O25" i="38" l="1"/>
  <c r="O30" i="38"/>
  <c r="O20" i="38"/>
  <c r="O31" i="37"/>
  <c r="O21" i="37"/>
  <c r="O28" i="37"/>
  <c r="O34" i="37"/>
  <c r="O27" i="37"/>
  <c r="O27" i="36"/>
  <c r="O22" i="36"/>
  <c r="O19" i="36"/>
  <c r="O20" i="36"/>
  <c r="O25" i="36"/>
  <c r="O26" i="36"/>
  <c r="O18" i="35"/>
  <c r="O28" i="35"/>
  <c r="O21" i="35"/>
  <c r="A12" i="49"/>
  <c r="A13" i="49"/>
</calcChain>
</file>

<file path=xl/sharedStrings.xml><?xml version="1.0" encoding="utf-8"?>
<sst xmlns="http://schemas.openxmlformats.org/spreadsheetml/2006/main" count="2122" uniqueCount="538">
  <si>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</si>
  <si>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</si>
  <si>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</si>
  <si>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</si>
  <si>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</si>
  <si>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</si>
  <si>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</si>
  <si>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</si>
  <si>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</si>
  <si>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</si>
  <si>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</si>
  <si>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</si>
  <si>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</si>
  <si>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</si>
  <si>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</si>
  <si>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</si>
  <si>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</si>
  <si>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</si>
  <si>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</si>
  <si>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</si>
  <si>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</si>
  <si>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</si>
  <si>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</si>
  <si>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</si>
  <si>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</si>
  <si>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</si>
  <si>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</si>
  <si>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</si>
  <si>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</si>
  <si>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</si>
  <si>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</si>
  <si>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</si>
  <si>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св.63</t>
  </si>
  <si>
    <t>св.85</t>
  </si>
  <si>
    <t>Рекорд России</t>
  </si>
  <si>
    <t>Женщины (рывок)</t>
  </si>
  <si>
    <t>Мужчины (длинный цикл)</t>
  </si>
  <si>
    <t>Мужчины ( двоеборье)</t>
  </si>
  <si>
    <t>Министерство спорта Российской Федерации</t>
  </si>
  <si>
    <t>Смоленская область</t>
  </si>
  <si>
    <t>Ярославская область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</si>
  <si>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</si>
  <si>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</si>
  <si>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</si>
  <si>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</si>
  <si>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</si>
  <si>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</si>
  <si>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</si>
  <si>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</si>
  <si>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</si>
  <si>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</si>
  <si>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</si>
  <si>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</si>
  <si>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</si>
  <si>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</si>
  <si>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</si>
  <si>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Профсоюзы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</si>
  <si>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</si>
  <si>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</si>
  <si>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</si>
  <si>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</si>
  <si>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</si>
  <si>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</si>
  <si>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</si>
  <si>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</si>
  <si>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</si>
  <si>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</si>
  <si>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</si>
  <si>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Динамо</t>
  </si>
  <si>
    <t>Анасенко А.В.</t>
  </si>
  <si>
    <t>Рысник Сергей</t>
  </si>
  <si>
    <t xml:space="preserve">Елисеев В.С., Переверзев Н.И.
</t>
  </si>
  <si>
    <t>Ковалевский А.А.</t>
  </si>
  <si>
    <t>СШОР им.Краевского</t>
  </si>
  <si>
    <t>Кириллов С.А., Руднев С.</t>
  </si>
  <si>
    <t>Шванев В.Б.</t>
  </si>
  <si>
    <t xml:space="preserve">Иванова Алиса 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</si>
  <si>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</si>
  <si>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</si>
  <si>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</si>
  <si>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</si>
  <si>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</si>
  <si>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</si>
  <si>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</si>
  <si>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 xml:space="preserve"> 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</si>
  <si>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</si>
  <si>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</si>
  <si>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</si>
  <si>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</si>
  <si>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85+ кг</t>
  </si>
  <si>
    <t>Весовая категория 63+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</si>
  <si>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</si>
  <si>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</si>
  <si>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</si>
  <si>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</si>
  <si>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</si>
  <si>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</si>
  <si>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</si>
  <si>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</si>
  <si>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</si>
  <si>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</si>
  <si>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</si>
  <si>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</si>
  <si>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</si>
  <si>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</si>
  <si>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</si>
  <si>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</si>
  <si>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</si>
  <si>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</si>
  <si>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</si>
  <si>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</si>
  <si>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</si>
  <si>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</si>
  <si>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</si>
  <si>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</si>
  <si>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</si>
  <si>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</si>
  <si>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</si>
  <si>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</si>
  <si>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</si>
  <si>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</si>
  <si>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</si>
  <si>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>Семенов А.Н.</t>
  </si>
  <si>
    <t>Комитет по физической культуре и спорту Правительства Санкт-Петербурга</t>
  </si>
  <si>
    <t xml:space="preserve">Зам. главного судьи            </t>
  </si>
  <si>
    <t>Семёнов А.Н., ВК (г. Санкт-Петербург)</t>
  </si>
  <si>
    <t>Дубровин Д.А., ВК (г. Санкт-Петербург)</t>
  </si>
  <si>
    <t xml:space="preserve">Зам. главного секретаря             </t>
  </si>
  <si>
    <t>Региональное общественное объединение "Федерация гиревого спорта Санкт-Петербурга"</t>
  </si>
  <si>
    <t>Общероссийская общественная организация "Всероссийская  федерация гиревого спорта"</t>
  </si>
  <si>
    <t>Брянская обл.</t>
  </si>
  <si>
    <t>Двоеборье</t>
  </si>
  <si>
    <t>Вес гирь 32 кг.</t>
  </si>
  <si>
    <t>Регламент времени-4 * 3 мин.</t>
  </si>
  <si>
    <t>Лупандин Сергей</t>
  </si>
  <si>
    <t>Белгородская обл</t>
  </si>
  <si>
    <t>Санкт-Петербург</t>
  </si>
  <si>
    <t>Смоленская обл</t>
  </si>
  <si>
    <t xml:space="preserve">Новоселов Андрей </t>
  </si>
  <si>
    <t>Кировская обл</t>
  </si>
  <si>
    <t xml:space="preserve">Белов Алексей </t>
  </si>
  <si>
    <t>Чокан Петр</t>
  </si>
  <si>
    <t xml:space="preserve">Зверев Рафаэль </t>
  </si>
  <si>
    <t xml:space="preserve">Гаврик Вячеслав </t>
  </si>
  <si>
    <t xml:space="preserve">Чуев Павел </t>
  </si>
  <si>
    <t xml:space="preserve">Роганов Даниил </t>
  </si>
  <si>
    <t xml:space="preserve">Алцыбеев Никита </t>
  </si>
  <si>
    <t>Ткачев Алексей</t>
  </si>
  <si>
    <t>Самарская обл</t>
  </si>
  <si>
    <t xml:space="preserve">Вахонин Егор </t>
  </si>
  <si>
    <t xml:space="preserve">Медведев Максим </t>
  </si>
  <si>
    <t xml:space="preserve">Перминов Максим </t>
  </si>
  <si>
    <t>Пермский край</t>
  </si>
  <si>
    <t>Ленинградская обл</t>
  </si>
  <si>
    <t xml:space="preserve">Марков Иван </t>
  </si>
  <si>
    <t>Катаев И.В.</t>
  </si>
  <si>
    <t>Меркулин С.В.</t>
  </si>
  <si>
    <t>Калякин С.В.</t>
  </si>
  <si>
    <t>Катаев И.В., Бирюков С.Н.</t>
  </si>
  <si>
    <t>Калужская обл.</t>
  </si>
  <si>
    <t>Самостоятельно</t>
  </si>
  <si>
    <t>Пянко И.А.</t>
  </si>
  <si>
    <t>Кириллов С.А.</t>
  </si>
  <si>
    <t>Гуров В.А.</t>
  </si>
  <si>
    <t>Гомонов В. Н.</t>
  </si>
  <si>
    <t xml:space="preserve">Хамидов Фахриддин </t>
  </si>
  <si>
    <t>Конев А.В.</t>
  </si>
  <si>
    <t xml:space="preserve">Лазарева Анастасия </t>
  </si>
  <si>
    <t>Петров В.М., Катаев И.В.</t>
  </si>
  <si>
    <t xml:space="preserve">Мартынова Ирина </t>
  </si>
  <si>
    <t xml:space="preserve">Минина Марина </t>
  </si>
  <si>
    <t>Гомонов В. Н., Афонин С.А.</t>
  </si>
  <si>
    <t>КОМАНДА : г. Санкт-Петербург</t>
  </si>
  <si>
    <t>Смирнов Александр</t>
  </si>
  <si>
    <t>Семёнов А.Н.</t>
  </si>
  <si>
    <t xml:space="preserve">Бенидзе Джони </t>
  </si>
  <si>
    <t>Новгородская обл.</t>
  </si>
  <si>
    <t>Трофимов С.Н.</t>
  </si>
  <si>
    <t>Дубровин Д.А.</t>
  </si>
  <si>
    <t>Вологодская обл.</t>
  </si>
  <si>
    <t>Огарев В.Я.</t>
  </si>
  <si>
    <t xml:space="preserve">Хвостов Александр </t>
  </si>
  <si>
    <t>Марков И.Э.</t>
  </si>
  <si>
    <t xml:space="preserve">Барбакова Наталья </t>
  </si>
  <si>
    <t>Ярославская обл</t>
  </si>
  <si>
    <t xml:space="preserve">Тарвердиева Мария </t>
  </si>
  <si>
    <t>Гоголев М.Н.</t>
  </si>
  <si>
    <t xml:space="preserve">Васькина Алина </t>
  </si>
  <si>
    <t xml:space="preserve">Кухарева Мария </t>
  </si>
  <si>
    <t>Хвостов А.В.</t>
  </si>
  <si>
    <t>С-Петербург</t>
  </si>
  <si>
    <t>"отлично "</t>
  </si>
  <si>
    <t>Судья информатор</t>
  </si>
  <si>
    <t>Судья</t>
  </si>
  <si>
    <t>"хорошо"</t>
  </si>
  <si>
    <t>Эмирасанов Э.К.</t>
  </si>
  <si>
    <t>Р.Крым</t>
  </si>
  <si>
    <t>Новгородская область</t>
  </si>
  <si>
    <t>Дубровин Д.А</t>
  </si>
  <si>
    <t>Брянская область</t>
  </si>
  <si>
    <t>Никифор О.А.</t>
  </si>
  <si>
    <t>Москва</t>
  </si>
  <si>
    <t xml:space="preserve">Судья </t>
  </si>
  <si>
    <t>Ленинградская область</t>
  </si>
  <si>
    <t>Сергеев С.В.</t>
  </si>
  <si>
    <t>Вес гирь  32 кг.</t>
  </si>
  <si>
    <t>ОДИНОЧНЫЙ РАЗРЯД — Мужчины</t>
  </si>
  <si>
    <t>ОДИНОЧНЫЙ РАЗРЯД — Женщины</t>
  </si>
  <si>
    <t>Никифоров Сергей</t>
  </si>
  <si>
    <t>Новомлинцева Мария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</si>
  <si>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</si>
  <si>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</si>
  <si>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</si>
  <si>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</si>
  <si>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</si>
  <si>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</si>
  <si>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</si>
  <si>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</si>
  <si>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</si>
  <si>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>Комитет по спорту Псковской области</t>
  </si>
  <si>
    <t>Региональная  общественная организация "Федерация гиревого спорта Псковской области"</t>
  </si>
  <si>
    <t>Чемпионата ЦФО, ЮФО, СЗФО, ПФО, СКФО по гиревому спорту</t>
  </si>
  <si>
    <t>ЕКП № 32735</t>
  </si>
  <si>
    <t>г. Псков</t>
  </si>
  <si>
    <t>по гиревому спорту</t>
  </si>
  <si>
    <t>Список судей Чемпионата ЦФО, ЮФО, СЗФО, ПФО, СКФО по гиревому спорту</t>
  </si>
  <si>
    <t>Белгородская область</t>
  </si>
  <si>
    <t>СШОР Губкин</t>
  </si>
  <si>
    <t xml:space="preserve">Дубина Кирилл </t>
  </si>
  <si>
    <t>Краснодарский край</t>
  </si>
  <si>
    <t>СШ"Юность"</t>
  </si>
  <si>
    <t xml:space="preserve">Турсунов Арслан </t>
  </si>
  <si>
    <t>Волгоградская область</t>
  </si>
  <si>
    <t xml:space="preserve">Волков Даниил </t>
  </si>
  <si>
    <t>ДЮСШ 2</t>
  </si>
  <si>
    <t>Шепелев Никита</t>
  </si>
  <si>
    <t xml:space="preserve">СШОР№5 
г. Белгород
</t>
  </si>
  <si>
    <t>Брюханов Константин</t>
  </si>
  <si>
    <t>г.Санкт-Петербург</t>
  </si>
  <si>
    <t>Котов Анатолий</t>
  </si>
  <si>
    <t>Кировская область</t>
  </si>
  <si>
    <t>КОГАУ СШ"Юность"</t>
  </si>
  <si>
    <t>Королев Игорь</t>
  </si>
  <si>
    <t xml:space="preserve">Прокопенков Илья </t>
  </si>
  <si>
    <t xml:space="preserve">Фёдоров Иван </t>
  </si>
  <si>
    <t>г.Москва</t>
  </si>
  <si>
    <t>АГЗ МЧС</t>
  </si>
  <si>
    <t>Орловская область</t>
  </si>
  <si>
    <t>СК "Академия гиревого спорта"</t>
  </si>
  <si>
    <t>Исрапилов Ш.К.,Бирюков С.Н.</t>
  </si>
  <si>
    <t>Танаев Ю.М.</t>
  </si>
  <si>
    <t>Вильган А.П., Харин В.Н.</t>
  </si>
  <si>
    <t>Синцов Л.С.</t>
  </si>
  <si>
    <t xml:space="preserve">Литвинко В.С., Сотников Е.С,
Бирюков С.Н..
</t>
  </si>
  <si>
    <t>Кознов П.Н.,Бронюков Ю.А.</t>
  </si>
  <si>
    <t xml:space="preserve">Иванов Евгений </t>
  </si>
  <si>
    <t xml:space="preserve">СШОР№1 
ВС
</t>
  </si>
  <si>
    <t>Калужская область</t>
  </si>
  <si>
    <t>СШ «Маршал»</t>
  </si>
  <si>
    <t xml:space="preserve">Яиков Роман </t>
  </si>
  <si>
    <t xml:space="preserve">Пономарев Егор </t>
  </si>
  <si>
    <t>Владимирская область</t>
  </si>
  <si>
    <t>Ермолаев Артем</t>
  </si>
  <si>
    <t>СШ «Юность»</t>
  </si>
  <si>
    <t>Папенков Виталий</t>
  </si>
  <si>
    <t>Ивановский Данила</t>
  </si>
  <si>
    <t>СШОР№1 ВС</t>
  </si>
  <si>
    <t xml:space="preserve">Смирнов Владимир </t>
  </si>
  <si>
    <t xml:space="preserve">Фролов Николай </t>
  </si>
  <si>
    <t>вс</t>
  </si>
  <si>
    <t xml:space="preserve">Жуков Михаил </t>
  </si>
  <si>
    <t>Катаев И.В., Бирюков С.Н</t>
  </si>
  <si>
    <t>Турищев Д.В.</t>
  </si>
  <si>
    <t>Пономарёв Д.В.</t>
  </si>
  <si>
    <t>Давыдов Денис</t>
  </si>
  <si>
    <t xml:space="preserve">Клепиков Артем </t>
  </si>
  <si>
    <t xml:space="preserve">Береза Егор </t>
  </si>
  <si>
    <t xml:space="preserve">Бежанов Василий </t>
  </si>
  <si>
    <t>Енедеров Димитрий</t>
  </si>
  <si>
    <t xml:space="preserve">Маяков Дмитрий </t>
  </si>
  <si>
    <t>Псковская область</t>
  </si>
  <si>
    <t xml:space="preserve">Михаевский  Иван </t>
  </si>
  <si>
    <t xml:space="preserve">Бурлаков Егор </t>
  </si>
  <si>
    <t>Вологодская область</t>
  </si>
  <si>
    <t xml:space="preserve">Карасев Александр </t>
  </si>
  <si>
    <t xml:space="preserve">Агеев Иван </t>
  </si>
  <si>
    <t xml:space="preserve">Пучков Родион </t>
  </si>
  <si>
    <t xml:space="preserve">Шалимов Евгений </t>
  </si>
  <si>
    <t>Кириллов С.А., Конев А.</t>
  </si>
  <si>
    <t>Глинкин Б.Н.</t>
  </si>
  <si>
    <t>Бахов С.А.</t>
  </si>
  <si>
    <t>Маклаков В.А.</t>
  </si>
  <si>
    <t>Мишин С.Н.</t>
  </si>
  <si>
    <t>Пянко И.А., Трофимов М.А.</t>
  </si>
  <si>
    <t xml:space="preserve">Кулаков Иван </t>
  </si>
  <si>
    <t>Рязанская область</t>
  </si>
  <si>
    <t>ДДЮ «Алые Паруса»</t>
  </si>
  <si>
    <t>Меметов Энвер</t>
  </si>
  <si>
    <t xml:space="preserve">Демышев Егор </t>
  </si>
  <si>
    <t xml:space="preserve">Турищев Дмитрий </t>
  </si>
  <si>
    <t>Брюханов Данила</t>
  </si>
  <si>
    <t xml:space="preserve">Калистратов Артем </t>
  </si>
  <si>
    <t xml:space="preserve">Гуров Владимир </t>
  </si>
  <si>
    <t xml:space="preserve">Чирков Леонид </t>
  </si>
  <si>
    <t>Мухитов Андрей</t>
  </si>
  <si>
    <t>Липовцев Артем</t>
  </si>
  <si>
    <t xml:space="preserve">Олехнович 
Олег
</t>
  </si>
  <si>
    <t>Шматов И.Б.</t>
  </si>
  <si>
    <t>Бирюков А.С.,Савлова В.И.</t>
  </si>
  <si>
    <t xml:space="preserve">Литвинко В.С., Семёнов М.М.
</t>
  </si>
  <si>
    <t xml:space="preserve">Кириллов С.А.,
Бирюков С.Н.
</t>
  </si>
  <si>
    <t xml:space="preserve">Барбакова Александра </t>
  </si>
  <si>
    <t xml:space="preserve">Матвеева Елена </t>
  </si>
  <si>
    <t xml:space="preserve">Сафронова Елизавета </t>
  </si>
  <si>
    <t xml:space="preserve">Шворак Алена </t>
  </si>
  <si>
    <t>Воронежская область</t>
  </si>
  <si>
    <t xml:space="preserve">Ландина Алёна </t>
  </si>
  <si>
    <t>Билибина Елизавета</t>
  </si>
  <si>
    <t xml:space="preserve">Леонидова Ксения </t>
  </si>
  <si>
    <t xml:space="preserve">Филимонова Карина </t>
  </si>
  <si>
    <t xml:space="preserve">Бенидзе Д.Б., </t>
  </si>
  <si>
    <t>Кадыков П.А.</t>
  </si>
  <si>
    <t>Барбакова Н.А.</t>
  </si>
  <si>
    <t>Власов А.П., Меркулин С.В.</t>
  </si>
  <si>
    <t>Васильев Д.</t>
  </si>
  <si>
    <t>Епанчин В.А.</t>
  </si>
  <si>
    <t xml:space="preserve">Смагулов Нурсултан </t>
  </si>
  <si>
    <t xml:space="preserve">Макаров Дмитрий </t>
  </si>
  <si>
    <t xml:space="preserve">Шокот Руслан </t>
  </si>
  <si>
    <t>Дьяконов Н.Ю.</t>
  </si>
  <si>
    <t>МБУ ЦСМ Юбилейный</t>
  </si>
  <si>
    <t>Узюкин Анатолий</t>
  </si>
  <si>
    <t xml:space="preserve">Щербин Олег </t>
  </si>
  <si>
    <t xml:space="preserve">Мещеряков Сергей </t>
  </si>
  <si>
    <t>Курская область</t>
  </si>
  <si>
    <t xml:space="preserve">Бенидзе Спартак </t>
  </si>
  <si>
    <t xml:space="preserve">Антипов Александр </t>
  </si>
  <si>
    <t xml:space="preserve">Абдразаков Рафик </t>
  </si>
  <si>
    <t xml:space="preserve">Баранов Демьян </t>
  </si>
  <si>
    <t xml:space="preserve">Свищев Эдуард </t>
  </si>
  <si>
    <t xml:space="preserve">Назипов Булат </t>
  </si>
  <si>
    <t xml:space="preserve">Глинкин Б.Н.
Белков С.Д.
</t>
  </si>
  <si>
    <t>Никифоров А.В., Кириллов С.А.</t>
  </si>
  <si>
    <t xml:space="preserve">Калюбаев В.Н.
Алфёрова В.Я.
</t>
  </si>
  <si>
    <t>Абдуллин Р.Р.</t>
  </si>
  <si>
    <t>ПАРНЫЙ РАЗРЯД — в абсолютной категории</t>
  </si>
  <si>
    <t xml:space="preserve">Сулейманов Мовсар </t>
  </si>
  <si>
    <t xml:space="preserve">Баранов Егор </t>
  </si>
  <si>
    <t xml:space="preserve">Шаров Максим </t>
  </si>
  <si>
    <t xml:space="preserve">Абдразаков Равкат </t>
  </si>
  <si>
    <t>Поляков Матвей</t>
  </si>
  <si>
    <t xml:space="preserve">Ладе Роман </t>
  </si>
  <si>
    <t xml:space="preserve">Трегубов Александр </t>
  </si>
  <si>
    <t xml:space="preserve">Усачёв Иван </t>
  </si>
  <si>
    <t>СШ Олимпиец</t>
  </si>
  <si>
    <t xml:space="preserve">Юров Евгений </t>
  </si>
  <si>
    <t xml:space="preserve">Воробьев Виталий
</t>
  </si>
  <si>
    <t>Трофимов М.А. Новиков И.В.</t>
  </si>
  <si>
    <t>Шаповалов Е.Г.</t>
  </si>
  <si>
    <t>Ветров В.И.</t>
  </si>
  <si>
    <t>Вильган А.П., Кривоконь А.И.</t>
  </si>
  <si>
    <t>Соболев Н.В.</t>
  </si>
  <si>
    <t xml:space="preserve">Садовина Л.Г.
Твёрдый Н.А.
</t>
  </si>
  <si>
    <t>Дьячков Олег</t>
  </si>
  <si>
    <t xml:space="preserve">Овчинников Никита </t>
  </si>
  <si>
    <t xml:space="preserve">Балдин Александр </t>
  </si>
  <si>
    <t>Самарская область</t>
  </si>
  <si>
    <t xml:space="preserve">Филиппов Максим </t>
  </si>
  <si>
    <t xml:space="preserve">Ветров Денис </t>
  </si>
  <si>
    <t xml:space="preserve">Ванин Виктор </t>
  </si>
  <si>
    <t xml:space="preserve">Гнездилов Роман </t>
  </si>
  <si>
    <t xml:space="preserve">Нигъматянов Анвар </t>
  </si>
  <si>
    <t>Семикоз Сергей</t>
  </si>
  <si>
    <t xml:space="preserve">Амбросенков Виктор </t>
  </si>
  <si>
    <t xml:space="preserve">Багдасаров Степан </t>
  </si>
  <si>
    <t xml:space="preserve">Яваев Максим </t>
  </si>
  <si>
    <t xml:space="preserve">Андрушко Дементий </t>
  </si>
  <si>
    <t xml:space="preserve">Стефанин Иван </t>
  </si>
  <si>
    <t>Саратовская область</t>
  </si>
  <si>
    <t xml:space="preserve">Юрастов Станислав </t>
  </si>
  <si>
    <t>Иванов Алексей</t>
  </si>
  <si>
    <t xml:space="preserve">Июльский Дмитрий </t>
  </si>
  <si>
    <t>Щербин О.В.</t>
  </si>
  <si>
    <t>Салов П.С.,Алфёрова В.Я.</t>
  </si>
  <si>
    <t>Кутепов Н.И.</t>
  </si>
  <si>
    <t>самостоятельно</t>
  </si>
  <si>
    <t>Петров О.И.</t>
  </si>
  <si>
    <t>Егоров В.В</t>
  </si>
  <si>
    <t>Твердый Н.А.</t>
  </si>
  <si>
    <t>Чувачёв С.В.</t>
  </si>
  <si>
    <t>Евдокимов Александр</t>
  </si>
  <si>
    <t>РСО-Алания</t>
  </si>
  <si>
    <t xml:space="preserve">Дунаев Дмитрий </t>
  </si>
  <si>
    <t>Потатуев  Артем</t>
  </si>
  <si>
    <t xml:space="preserve">Алёхин Алексей </t>
  </si>
  <si>
    <t xml:space="preserve">Панов Александр </t>
  </si>
  <si>
    <t>Калининградская область</t>
  </si>
  <si>
    <t xml:space="preserve">Башаров Нурислам </t>
  </si>
  <si>
    <t xml:space="preserve">Голубев Михаил </t>
  </si>
  <si>
    <t xml:space="preserve">Воробьев 
Олег
</t>
  </si>
  <si>
    <t xml:space="preserve">Липовцев Артем </t>
  </si>
  <si>
    <t xml:space="preserve">Чегорев Александр </t>
  </si>
  <si>
    <t xml:space="preserve">Шелихов Александр </t>
  </si>
  <si>
    <t>Семенов А.Н.. Фадеев А.С.</t>
  </si>
  <si>
    <t>Чцарикаев М.А.</t>
  </si>
  <si>
    <t xml:space="preserve">Бабушкин М. Б.
Егоров В. В.
</t>
  </si>
  <si>
    <t>Федоров В.Н.</t>
  </si>
  <si>
    <t>Шемякин О.Л.</t>
  </si>
  <si>
    <t>Ванин В.В.</t>
  </si>
  <si>
    <t xml:space="preserve">Васильева Александра </t>
  </si>
  <si>
    <t xml:space="preserve">СШОР№1 </t>
  </si>
  <si>
    <t>Беликова Олеся</t>
  </si>
  <si>
    <t xml:space="preserve">Рязанова Алена </t>
  </si>
  <si>
    <t>Бушуева Елена</t>
  </si>
  <si>
    <t xml:space="preserve">Сергеева Юлия </t>
  </si>
  <si>
    <t>Семенов А.Н., Синцов Л.С.</t>
  </si>
  <si>
    <t>Власов А.П.</t>
  </si>
  <si>
    <t>Кулик Елена</t>
  </si>
  <si>
    <t xml:space="preserve">Бенидзе Елизавета </t>
  </si>
  <si>
    <t>Александрова Анастасия</t>
  </si>
  <si>
    <t xml:space="preserve">Ходунова Ирина </t>
  </si>
  <si>
    <t xml:space="preserve">Круглова Виктория </t>
  </si>
  <si>
    <t xml:space="preserve">Прозоровская Дарина </t>
  </si>
  <si>
    <t xml:space="preserve">Ширшова Валерия </t>
  </si>
  <si>
    <t xml:space="preserve">Иванова Дарья </t>
  </si>
  <si>
    <t>Кацюба А.Ю.</t>
  </si>
  <si>
    <t>Сергеева Ю.А., Ландин А.Ю.</t>
  </si>
  <si>
    <t>Кузнецов В.А., Сухинин В.Н.</t>
  </si>
  <si>
    <t>Борисов Вячеслав</t>
  </si>
  <si>
    <t>б/р</t>
  </si>
  <si>
    <t>Губинов Игорь</t>
  </si>
  <si>
    <t>Кораблин Павел</t>
  </si>
  <si>
    <t>Курников Артём</t>
  </si>
  <si>
    <t>Лопин Станислав</t>
  </si>
  <si>
    <t>Синцов Леонид</t>
  </si>
  <si>
    <t xml:space="preserve">Суров Иван </t>
  </si>
  <si>
    <t>Волков А.А.</t>
  </si>
  <si>
    <t>Борисов В.С.</t>
  </si>
  <si>
    <t>Меркулин С.В., Никифор О.А.</t>
  </si>
  <si>
    <t>Губинова Екатерина</t>
  </si>
  <si>
    <t>Загородняя Елизавета</t>
  </si>
  <si>
    <t>Руднева Анна</t>
  </si>
  <si>
    <t>Максимов А.В ВК (г.Вологда)</t>
  </si>
  <si>
    <t>Сергеева Ю.А.,Ландин А.Ю.</t>
  </si>
  <si>
    <t>Кирюхин Сергей</t>
  </si>
  <si>
    <t>Волосовцев Дмитрий</t>
  </si>
  <si>
    <t>Мальцев Андрей</t>
  </si>
  <si>
    <t>Власов Александр</t>
  </si>
  <si>
    <t>Вильган А.П.</t>
  </si>
  <si>
    <t>КОМАНДА : Белгородская обл.</t>
  </si>
  <si>
    <t>Проничев Сергей</t>
  </si>
  <si>
    <t>Лукянчиков Юрий</t>
  </si>
  <si>
    <t>КОМАНДА : Брянская обл.</t>
  </si>
  <si>
    <t>Гомонов В.Н., Дворцов В.В.</t>
  </si>
  <si>
    <t>Литвинко Валерий</t>
  </si>
  <si>
    <t>Тихомиров Владислав</t>
  </si>
  <si>
    <t>Кичимаев Николай</t>
  </si>
  <si>
    <t>КОМАНДА : Кировская обл.</t>
  </si>
  <si>
    <t>Калякин Сергей</t>
  </si>
  <si>
    <t>КОМАНДА : Смоленская обл.</t>
  </si>
  <si>
    <t>Береза Егор</t>
  </si>
  <si>
    <t>Гуров Владимир</t>
  </si>
  <si>
    <t xml:space="preserve">                 Семёнов А.Н., ВК (г. Санкт-Петербург)</t>
  </si>
  <si>
    <t>КОМАНДА : Калужская обл.</t>
  </si>
  <si>
    <t>-</t>
  </si>
  <si>
    <t>Вес гирь 24 кг.</t>
  </si>
  <si>
    <t>Сафронова Елизавета</t>
  </si>
  <si>
    <t>Барбакова Александра</t>
  </si>
  <si>
    <t>Мартынова Ирина</t>
  </si>
  <si>
    <t>Леонидова Ксения</t>
  </si>
  <si>
    <t>Минашкина Анастасия</t>
  </si>
  <si>
    <t>Потокина Маргарита</t>
  </si>
  <si>
    <t>Лазарева А.А.</t>
  </si>
  <si>
    <t>Эстафета</t>
  </si>
  <si>
    <t>Сажко Артемий</t>
  </si>
  <si>
    <t>ВС РФ</t>
  </si>
  <si>
    <t>Максимов А.В ВК, (г.Вологда)</t>
  </si>
  <si>
    <t>Колодовский А.А., 1К  (г.Псков)</t>
  </si>
  <si>
    <t>Максимов А.В., ВК (г.Вологда)</t>
  </si>
  <si>
    <t>Толчок длинный цикл (мужчины)</t>
  </si>
  <si>
    <t>Толчок длинный цикл (женщины)</t>
  </si>
  <si>
    <t>Эстафета (толчок длинный цикл (мужчины)</t>
  </si>
  <si>
    <t>Эстафета (толчок длинный цикл (женщины)</t>
  </si>
  <si>
    <t>Женщины (толчок ДЦ)</t>
  </si>
  <si>
    <t>Псковская обл.</t>
  </si>
  <si>
    <t>Рязанская обл.</t>
  </si>
  <si>
    <t>Воронежская обл.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</si>
  <si>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 и эстафета)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</si>
  <si>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Кутепов Н.И.,Труш А.В.</t>
  </si>
  <si>
    <t>Мащенко О.В.,Танаев А.Ю</t>
  </si>
  <si>
    <t>79.45</t>
  </si>
  <si>
    <t>Владимирская обл.</t>
  </si>
  <si>
    <t>Чувашская Рес.</t>
  </si>
  <si>
    <t>Рес. Крым</t>
  </si>
  <si>
    <t>КолодовскийА.А.</t>
  </si>
  <si>
    <t>Максимов А.В.</t>
  </si>
  <si>
    <t>Вологда</t>
  </si>
  <si>
    <t>16-19 апреля</t>
  </si>
  <si>
    <t>17-18 апреля</t>
  </si>
  <si>
    <t>Ковалевский А,А.</t>
  </si>
  <si>
    <t>Р.Коми</t>
  </si>
  <si>
    <t>Рабзин Б.Н.</t>
  </si>
  <si>
    <t>Егоров В.В.</t>
  </si>
  <si>
    <t>Кичимаев Н.Л</t>
  </si>
  <si>
    <t>Музыкин М.Г.</t>
  </si>
  <si>
    <t>Лапшин Н.С.</t>
  </si>
  <si>
    <t>Синобдеев А.В.</t>
  </si>
  <si>
    <t>Борзов А.Ю.</t>
  </si>
  <si>
    <t>Чегорев А.С.</t>
  </si>
  <si>
    <t>Никитин М.Д.</t>
  </si>
  <si>
    <t>Кудряшов Ш.Р.</t>
  </si>
  <si>
    <t>Синцов Л.А.</t>
  </si>
  <si>
    <t>Семёнов Н.Г.</t>
  </si>
  <si>
    <t>Лосева С.В</t>
  </si>
  <si>
    <t>Семёнов С.В.</t>
  </si>
  <si>
    <t>Загородняя Е.А.</t>
  </si>
  <si>
    <t>Епанчина Е.Н</t>
  </si>
  <si>
    <t>Сорокин Н.Н.</t>
  </si>
  <si>
    <t>Сорокина О.В.</t>
  </si>
  <si>
    <t>Побережная Н.А.</t>
  </si>
  <si>
    <t>16-18 апреля 2021 г.</t>
  </si>
  <si>
    <t>м</t>
  </si>
  <si>
    <t>ж</t>
  </si>
  <si>
    <t>пары</t>
  </si>
  <si>
    <t>Чувашская Республика</t>
  </si>
  <si>
    <t>Р.Татарстан</t>
  </si>
  <si>
    <t>Максимов А.В., ВК, (г.Вологда)</t>
  </si>
  <si>
    <t>Вып. Разряд</t>
  </si>
  <si>
    <t>Рес. Коми</t>
  </si>
  <si>
    <t>Рес.Татарстан</t>
  </si>
  <si>
    <t>Чемпионат ЦФО, ЮФО, СЗФО, ПФО, СКФО по гиревому спорту</t>
  </si>
  <si>
    <t xml:space="preserve">Чемпионат ЦФО, ЮФО, СЗФО, ПФО, СКФО </t>
  </si>
  <si>
    <t>Якушов Андрей</t>
  </si>
  <si>
    <t>Никифор О.А.,Руднев Р.С.</t>
  </si>
  <si>
    <t xml:space="preserve">             Максимов А.В ВК, (г.Вологда)</t>
  </si>
  <si>
    <t xml:space="preserve">         Семёнов А.Н., ВК (г. Санкт-Петербург)</t>
  </si>
  <si>
    <t xml:space="preserve">                                               Колодовский А.А., 1К  (г.Псков)</t>
  </si>
  <si>
    <t xml:space="preserve">                                     Дубровин Д.А., ВК (г. Санкт-Петербург)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</si>
</sst>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5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sz val="10"/>
      <color theme="1"/>
      <name val="Times New Roman"/>
      <family val="1"/>
      <charset val="204"/>
    </font>
    <font>
      <sz val="6"/>
      <color theme="1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2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9"/>
      <name val="Arial Cyr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42" fillId="0" borderId="0"/>
    <xf numFmtId="0" fontId="44" fillId="0" borderId="0"/>
  </cellStyleXfs>
  <cellXfs count="66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1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5" fillId="0" borderId="0" xfId="0" applyFont="1" applyAlignment="1"/>
    <xf numFmtId="0" fontId="10" fillId="0" borderId="11" xfId="0" applyFont="1" applyBorder="1" applyAlignment="1">
      <alignment horizontal="center" vertical="center"/>
    </xf>
    <xf numFmtId="0" fontId="0" fillId="2" borderId="0" xfId="0" applyFill="1" applyAlignment="1"/>
    <xf numFmtId="0" fontId="10" fillId="0" borderId="28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10" fillId="0" borderId="2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5" borderId="37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/>
    <xf numFmtId="0" fontId="8" fillId="2" borderId="22" xfId="60" applyFont="1" applyFill="1" applyBorder="1" applyAlignment="1">
      <alignment vertical="center"/>
    </xf>
    <xf numFmtId="2" fontId="10" fillId="0" borderId="3" xfId="0" applyNumberFormat="1" applyFont="1" applyFill="1" applyBorder="1" applyAlignment="1">
      <alignment horizontal="center" vertical="center"/>
    </xf>
    <xf numFmtId="0" fontId="10" fillId="0" borderId="28" xfId="0" applyNumberFormat="1" applyFont="1" applyBorder="1" applyAlignment="1">
      <alignment horizontal="center" vertical="center"/>
    </xf>
    <xf numFmtId="0" fontId="10" fillId="4" borderId="37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0" borderId="55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0" xfId="0" applyFont="1" applyAlignment="1"/>
    <xf numFmtId="0" fontId="1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Alignment="1"/>
    <xf numFmtId="0" fontId="18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3" xfId="1" applyFont="1" applyBorder="1" applyAlignment="1">
      <alignment horizontal="center" vertical="center"/>
    </xf>
    <xf numFmtId="0" fontId="19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18" xfId="0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22" fillId="0" borderId="0" xfId="60" applyFont="1" applyBorder="1" applyAlignment="1"/>
    <xf numFmtId="0" fontId="24" fillId="0" borderId="57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25" fillId="0" borderId="5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11" fillId="0" borderId="33" xfId="0" applyFont="1" applyBorder="1" applyAlignment="1">
      <alignment horizontal="left" vertical="center"/>
    </xf>
    <xf numFmtId="0" fontId="21" fillId="0" borderId="55" xfId="0" applyFont="1" applyBorder="1" applyAlignment="1">
      <alignment vertical="center"/>
    </xf>
    <xf numFmtId="0" fontId="26" fillId="0" borderId="25" xfId="0" applyFont="1" applyFill="1" applyBorder="1" applyAlignment="1">
      <alignment vertical="center"/>
    </xf>
    <xf numFmtId="0" fontId="26" fillId="0" borderId="55" xfId="0" applyFont="1" applyBorder="1" applyAlignment="1">
      <alignment vertical="center"/>
    </xf>
    <xf numFmtId="0" fontId="26" fillId="0" borderId="8" xfId="0" applyFont="1" applyFill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33" xfId="0" applyFont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33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2" fontId="8" fillId="0" borderId="3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10" fillId="0" borderId="32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28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5" borderId="34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/>
    <xf numFmtId="0" fontId="26" fillId="0" borderId="13" xfId="0" applyFont="1" applyBorder="1" applyAlignment="1">
      <alignment vertical="center"/>
    </xf>
    <xf numFmtId="0" fontId="8" fillId="5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0" fontId="25" fillId="0" borderId="23" xfId="0" applyFont="1" applyFill="1" applyBorder="1" applyAlignment="1">
      <alignment vertical="center"/>
    </xf>
    <xf numFmtId="0" fontId="25" fillId="0" borderId="23" xfId="0" applyFont="1" applyBorder="1" applyAlignment="1">
      <alignment vertical="center"/>
    </xf>
    <xf numFmtId="0" fontId="11" fillId="0" borderId="15" xfId="0" applyFont="1" applyBorder="1" applyAlignment="1">
      <alignment horizontal="left" vertical="center"/>
    </xf>
    <xf numFmtId="0" fontId="8" fillId="4" borderId="3" xfId="0" applyFont="1" applyFill="1" applyBorder="1" applyAlignment="1">
      <alignment vertical="center"/>
    </xf>
    <xf numFmtId="0" fontId="26" fillId="0" borderId="24" xfId="0" applyFont="1" applyFill="1" applyBorder="1" applyAlignment="1">
      <alignment vertical="center"/>
    </xf>
    <xf numFmtId="0" fontId="10" fillId="5" borderId="62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21" fillId="0" borderId="41" xfId="0" applyFont="1" applyBorder="1" applyAlignment="1">
      <alignment vertical="center"/>
    </xf>
    <xf numFmtId="0" fontId="26" fillId="0" borderId="15" xfId="0" applyFont="1" applyFill="1" applyBorder="1" applyAlignment="1">
      <alignment vertical="center"/>
    </xf>
    <xf numFmtId="0" fontId="29" fillId="0" borderId="3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/>
    </xf>
    <xf numFmtId="0" fontId="10" fillId="4" borderId="41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25" fillId="0" borderId="27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2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65" xfId="0" applyFont="1" applyBorder="1"/>
    <xf numFmtId="0" fontId="0" fillId="0" borderId="3" xfId="0" applyFont="1" applyBorder="1" applyAlignment="1">
      <alignment horizontal="center"/>
    </xf>
    <xf numFmtId="0" fontId="28" fillId="3" borderId="3" xfId="0" applyFont="1" applyFill="1" applyBorder="1" applyAlignment="1">
      <alignment horizontal="left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66" xfId="0" applyFont="1" applyBorder="1" applyAlignment="1"/>
    <xf numFmtId="0" fontId="0" fillId="0" borderId="3" xfId="0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67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8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34" fillId="0" borderId="2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0" fillId="0" borderId="68" xfId="0" applyFont="1" applyBorder="1" applyAlignment="1">
      <alignment wrapText="1"/>
    </xf>
    <xf numFmtId="0" fontId="0" fillId="0" borderId="16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1" fillId="0" borderId="27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11" fillId="0" borderId="55" xfId="0" applyFont="1" applyBorder="1" applyAlignment="1">
      <alignment horizontal="left" vertical="center"/>
    </xf>
    <xf numFmtId="0" fontId="26" fillId="0" borderId="41" xfId="0" applyFont="1" applyBorder="1" applyAlignment="1">
      <alignment vertical="center"/>
    </xf>
    <xf numFmtId="0" fontId="11" fillId="0" borderId="20" xfId="0" applyFont="1" applyFill="1" applyBorder="1" applyAlignment="1">
      <alignment horizontal="left" vertical="center"/>
    </xf>
    <xf numFmtId="0" fontId="21" fillId="0" borderId="25" xfId="0" applyFont="1" applyBorder="1" applyAlignment="1">
      <alignment vertical="center"/>
    </xf>
    <xf numFmtId="0" fontId="8" fillId="4" borderId="21" xfId="60" applyFont="1" applyFill="1" applyBorder="1" applyAlignment="1">
      <alignment vertical="center"/>
    </xf>
    <xf numFmtId="2" fontId="34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21" fillId="0" borderId="5" xfId="0" applyFont="1" applyBorder="1" applyAlignment="1">
      <alignment horizontal="left" vertical="center"/>
    </xf>
    <xf numFmtId="2" fontId="28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8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left" vertical="center"/>
    </xf>
    <xf numFmtId="0" fontId="21" fillId="0" borderId="25" xfId="0" applyFont="1" applyFill="1" applyBorder="1" applyAlignment="1">
      <alignment vertical="center"/>
    </xf>
    <xf numFmtId="0" fontId="8" fillId="2" borderId="21" xfId="60" applyFont="1" applyFill="1" applyBorder="1" applyAlignment="1">
      <alignment vertical="center"/>
    </xf>
    <xf numFmtId="0" fontId="21" fillId="0" borderId="20" xfId="0" applyFont="1" applyFill="1" applyBorder="1" applyAlignment="1">
      <alignment vertical="center"/>
    </xf>
    <xf numFmtId="0" fontId="21" fillId="0" borderId="3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0" fontId="8" fillId="0" borderId="1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7" fillId="0" borderId="0" xfId="0" applyFont="1" applyAlignment="1"/>
    <xf numFmtId="0" fontId="0" fillId="0" borderId="0" xfId="0" applyFill="1" applyBorder="1" applyAlignment="1"/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4" borderId="23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vertical="center"/>
    </xf>
    <xf numFmtId="0" fontId="31" fillId="0" borderId="5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28" fillId="5" borderId="1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164" fontId="10" fillId="0" borderId="1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30" xfId="0" applyNumberFormat="1" applyFont="1" applyBorder="1" applyAlignment="1">
      <alignment horizontal="center" vertical="center"/>
    </xf>
    <xf numFmtId="164" fontId="10" fillId="0" borderId="30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38" xfId="0" applyNumberFormat="1" applyFont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8" fillId="0" borderId="0" xfId="0" applyFont="1" applyBorder="1" applyAlignment="1"/>
    <xf numFmtId="0" fontId="39" fillId="0" borderId="0" xfId="0" applyFont="1" applyAlignment="1"/>
    <xf numFmtId="0" fontId="39" fillId="2" borderId="0" xfId="0" applyFont="1" applyFill="1" applyAlignment="1"/>
    <xf numFmtId="0" fontId="38" fillId="0" borderId="0" xfId="0" applyFont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vertical="center"/>
    </xf>
    <xf numFmtId="164" fontId="10" fillId="0" borderId="23" xfId="0" applyNumberFormat="1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0" borderId="0" xfId="0" applyFill="1" applyAlignment="1"/>
    <xf numFmtId="0" fontId="10" fillId="0" borderId="7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38" xfId="0" applyNumberFormat="1" applyFont="1" applyBorder="1" applyAlignment="1">
      <alignment horizontal="center" vertical="center"/>
    </xf>
    <xf numFmtId="0" fontId="10" fillId="0" borderId="71" xfId="0" applyNumberFormat="1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61" xfId="0" applyFont="1" applyBorder="1" applyAlignment="1">
      <alignment vertical="center"/>
    </xf>
    <xf numFmtId="0" fontId="10" fillId="0" borderId="38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11" fillId="0" borderId="2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0" fillId="5" borderId="41" xfId="0" applyFont="1" applyFill="1" applyBorder="1" applyAlignment="1">
      <alignment horizontal="left" vertical="center"/>
    </xf>
    <xf numFmtId="0" fontId="10" fillId="4" borderId="32" xfId="0" applyFont="1" applyFill="1" applyBorder="1" applyAlignment="1">
      <alignment vertical="center"/>
    </xf>
    <xf numFmtId="0" fontId="10" fillId="0" borderId="41" xfId="0" applyFont="1" applyBorder="1" applyAlignment="1">
      <alignment horizontal="left" vertical="center"/>
    </xf>
    <xf numFmtId="164" fontId="10" fillId="0" borderId="7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25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ill="1"/>
    <xf numFmtId="0" fontId="38" fillId="0" borderId="0" xfId="0" applyFont="1" applyBorder="1" applyAlignment="1">
      <alignment horizontal="center"/>
    </xf>
    <xf numFmtId="0" fontId="17" fillId="0" borderId="17" xfId="0" applyFont="1" applyBorder="1" applyAlignment="1">
      <alignment horizontal="center" vertical="center"/>
    </xf>
    <xf numFmtId="0" fontId="45" fillId="0" borderId="0" xfId="74" applyFont="1"/>
    <xf numFmtId="0" fontId="46" fillId="0" borderId="0" xfId="74" applyFont="1" applyAlignment="1">
      <alignment horizontal="left"/>
    </xf>
    <xf numFmtId="0" fontId="44" fillId="0" borderId="0" xfId="74"/>
    <xf numFmtId="0" fontId="47" fillId="0" borderId="0" xfId="74" applyFont="1"/>
    <xf numFmtId="0" fontId="48" fillId="0" borderId="0" xfId="74" applyFont="1"/>
    <xf numFmtId="0" fontId="17" fillId="0" borderId="0" xfId="0" applyFont="1" applyBorder="1" applyAlignment="1"/>
    <xf numFmtId="0" fontId="40" fillId="0" borderId="0" xfId="0" applyFont="1" applyBorder="1" applyAlignment="1">
      <alignment vertical="center"/>
    </xf>
    <xf numFmtId="0" fontId="8" fillId="0" borderId="77" xfId="0" applyFont="1" applyBorder="1" applyAlignment="1">
      <alignment horizontal="left"/>
    </xf>
    <xf numFmtId="0" fontId="10" fillId="0" borderId="77" xfId="74" applyFont="1" applyBorder="1" applyAlignment="1">
      <alignment horizontal="center"/>
    </xf>
    <xf numFmtId="0" fontId="10" fillId="0" borderId="80" xfId="74" applyFont="1" applyBorder="1" applyAlignment="1"/>
    <xf numFmtId="0" fontId="27" fillId="0" borderId="77" xfId="74" applyFont="1" applyBorder="1" applyAlignment="1">
      <alignment horizontal="center"/>
    </xf>
    <xf numFmtId="0" fontId="27" fillId="0" borderId="81" xfId="74" applyFont="1" applyBorder="1"/>
    <xf numFmtId="0" fontId="49" fillId="0" borderId="83" xfId="74" applyFont="1" applyBorder="1" applyAlignment="1">
      <alignment wrapText="1"/>
    </xf>
    <xf numFmtId="0" fontId="10" fillId="0" borderId="79" xfId="74" applyFont="1" applyBorder="1" applyAlignment="1"/>
    <xf numFmtId="0" fontId="27" fillId="0" borderId="86" xfId="74" applyFont="1" applyBorder="1"/>
    <xf numFmtId="0" fontId="49" fillId="0" borderId="88" xfId="74" applyFont="1" applyBorder="1" applyAlignment="1">
      <alignment wrapText="1"/>
    </xf>
    <xf numFmtId="0" fontId="10" fillId="0" borderId="79" xfId="74" applyFont="1" applyBorder="1" applyAlignment="1">
      <alignment horizontal="left"/>
    </xf>
    <xf numFmtId="0" fontId="10" fillId="0" borderId="87" xfId="74" applyFont="1" applyBorder="1" applyAlignment="1"/>
    <xf numFmtId="0" fontId="27" fillId="0" borderId="0" xfId="74" applyFont="1" applyBorder="1"/>
    <xf numFmtId="0" fontId="10" fillId="0" borderId="85" xfId="74" applyFont="1" applyBorder="1" applyAlignment="1"/>
    <xf numFmtId="0" fontId="27" fillId="0" borderId="41" xfId="74" applyFont="1" applyBorder="1"/>
    <xf numFmtId="0" fontId="49" fillId="0" borderId="79" xfId="74" applyFont="1" applyBorder="1" applyAlignment="1">
      <alignment horizontal="center" vertical="center" wrapText="1"/>
    </xf>
    <xf numFmtId="0" fontId="49" fillId="0" borderId="78" xfId="74" applyFont="1" applyBorder="1" applyAlignment="1">
      <alignment horizontal="center" vertical="center"/>
    </xf>
    <xf numFmtId="0" fontId="49" fillId="0" borderId="80" xfId="74" applyFont="1" applyBorder="1" applyAlignment="1">
      <alignment horizontal="center" vertical="center" wrapText="1"/>
    </xf>
    <xf numFmtId="0" fontId="49" fillId="0" borderId="77" xfId="74" applyFont="1" applyBorder="1" applyAlignment="1">
      <alignment horizontal="center" vertical="center" wrapText="1"/>
    </xf>
    <xf numFmtId="0" fontId="49" fillId="0" borderId="81" xfId="74" applyFont="1" applyBorder="1" applyAlignment="1">
      <alignment horizontal="center" vertical="center" wrapText="1"/>
    </xf>
    <xf numFmtId="0" fontId="49" fillId="0" borderId="77" xfId="74" applyFont="1" applyBorder="1" applyAlignment="1">
      <alignment horizontal="center" vertical="center"/>
    </xf>
    <xf numFmtId="0" fontId="51" fillId="0" borderId="77" xfId="74" applyFont="1" applyBorder="1" applyAlignment="1">
      <alignment horizontal="center" vertical="center"/>
    </xf>
    <xf numFmtId="0" fontId="10" fillId="0" borderId="80" xfId="74" applyFont="1" applyBorder="1" applyAlignment="1">
      <alignment horizontal="center" vertical="center"/>
    </xf>
    <xf numFmtId="0" fontId="10" fillId="0" borderId="77" xfId="74" applyFont="1" applyBorder="1" applyAlignment="1">
      <alignment horizontal="center" vertical="center"/>
    </xf>
    <xf numFmtId="0" fontId="10" fillId="0" borderId="81" xfId="74" applyFont="1" applyBorder="1" applyAlignment="1">
      <alignment horizontal="center" vertical="center"/>
    </xf>
    <xf numFmtId="0" fontId="10" fillId="0" borderId="77" xfId="74" applyFont="1" applyBorder="1" applyAlignment="1">
      <alignment horizontal="center" vertical="center" wrapText="1"/>
    </xf>
    <xf numFmtId="0" fontId="49" fillId="0" borderId="83" xfId="74" applyFont="1" applyBorder="1" applyAlignment="1">
      <alignment horizontal="center" vertical="center" wrapText="1"/>
    </xf>
    <xf numFmtId="0" fontId="10" fillId="0" borderId="82" xfId="74" applyFont="1" applyBorder="1" applyAlignment="1">
      <alignment horizontal="center" vertical="center" wrapText="1"/>
    </xf>
    <xf numFmtId="0" fontId="10" fillId="0" borderId="82" xfId="74" applyFont="1" applyBorder="1" applyAlignment="1">
      <alignment horizontal="center" vertical="center"/>
    </xf>
    <xf numFmtId="0" fontId="49" fillId="0" borderId="88" xfId="74" applyFont="1" applyBorder="1" applyAlignment="1">
      <alignment horizontal="center" vertical="center" wrapText="1"/>
    </xf>
    <xf numFmtId="0" fontId="10" fillId="0" borderId="78" xfId="74" applyFont="1" applyBorder="1" applyAlignment="1">
      <alignment horizontal="center" vertical="center" wrapText="1"/>
    </xf>
    <xf numFmtId="0" fontId="27" fillId="0" borderId="0" xfId="74" applyFont="1" applyAlignment="1">
      <alignment horizontal="left"/>
    </xf>
    <xf numFmtId="0" fontId="50" fillId="0" borderId="80" xfId="74" applyFont="1" applyBorder="1" applyAlignment="1"/>
    <xf numFmtId="0" fontId="27" fillId="0" borderId="77" xfId="74" applyFont="1" applyBorder="1" applyAlignment="1">
      <alignment horizontal="left" vertical="center" wrapText="1"/>
    </xf>
    <xf numFmtId="0" fontId="27" fillId="0" borderId="77" xfId="74" applyFont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77" xfId="0" applyFont="1" applyBorder="1" applyAlignment="1">
      <alignment horizontal="center"/>
    </xf>
    <xf numFmtId="0" fontId="8" fillId="0" borderId="80" xfId="0" applyFont="1" applyBorder="1" applyAlignment="1">
      <alignment horizontal="left"/>
    </xf>
    <xf numFmtId="0" fontId="8" fillId="0" borderId="83" xfId="0" applyFont="1" applyBorder="1" applyAlignment="1">
      <alignment horizontal="center"/>
    </xf>
    <xf numFmtId="0" fontId="8" fillId="0" borderId="81" xfId="0" applyFont="1" applyBorder="1" applyAlignment="1">
      <alignment horizontal="center"/>
    </xf>
    <xf numFmtId="0" fontId="8" fillId="0" borderId="8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2" fillId="0" borderId="77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left" vertical="center"/>
    </xf>
    <xf numFmtId="0" fontId="12" fillId="0" borderId="77" xfId="0" applyFont="1" applyFill="1" applyBorder="1" applyAlignment="1">
      <alignment horizontal="center" vertical="center" wrapText="1"/>
    </xf>
    <xf numFmtId="0" fontId="12" fillId="0" borderId="77" xfId="0" applyFont="1" applyFill="1" applyBorder="1" applyAlignment="1">
      <alignment horizontal="left"/>
    </xf>
    <xf numFmtId="0" fontId="12" fillId="0" borderId="77" xfId="0" applyFont="1" applyFill="1" applyBorder="1" applyAlignment="1">
      <alignment horizontal="center"/>
    </xf>
    <xf numFmtId="0" fontId="30" fillId="0" borderId="77" xfId="0" applyFont="1" applyFill="1" applyBorder="1" applyAlignment="1">
      <alignment horizontal="center" vertical="center" wrapText="1"/>
    </xf>
    <xf numFmtId="0" fontId="30" fillId="0" borderId="77" xfId="0" applyFont="1" applyFill="1" applyBorder="1" applyAlignment="1">
      <alignment horizontal="left" vertical="center" wrapText="1"/>
    </xf>
    <xf numFmtId="0" fontId="30" fillId="0" borderId="77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41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0" fillId="0" borderId="5" xfId="0" applyBorder="1"/>
    <xf numFmtId="0" fontId="43" fillId="0" borderId="20" xfId="0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13" xfId="0" applyBorder="1"/>
    <xf numFmtId="0" fontId="5" fillId="0" borderId="0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0" fillId="0" borderId="78" xfId="74" applyFont="1" applyBorder="1" applyAlignment="1">
      <alignment horizontal="center" vertical="center" wrapText="1"/>
    </xf>
    <xf numFmtId="0" fontId="10" fillId="0" borderId="82" xfId="74" applyFont="1" applyBorder="1" applyAlignment="1">
      <alignment horizontal="center" vertical="center" wrapText="1"/>
    </xf>
    <xf numFmtId="0" fontId="10" fillId="0" borderId="86" xfId="74" applyFont="1" applyBorder="1" applyAlignment="1">
      <alignment horizontal="center" vertical="center" wrapText="1"/>
    </xf>
    <xf numFmtId="0" fontId="10" fillId="0" borderId="41" xfId="74" applyFont="1" applyBorder="1" applyAlignment="1">
      <alignment horizontal="center" vertical="center" wrapText="1"/>
    </xf>
    <xf numFmtId="0" fontId="10" fillId="0" borderId="5" xfId="1" applyFont="1" applyFill="1" applyBorder="1" applyAlignment="1">
      <alignment vertical="center"/>
    </xf>
    <xf numFmtId="0" fontId="10" fillId="0" borderId="13" xfId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49" fillId="0" borderId="79" xfId="74" applyFont="1" applyBorder="1" applyAlignment="1">
      <alignment horizontal="center" vertical="center"/>
    </xf>
    <xf numFmtId="0" fontId="8" fillId="0" borderId="8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27" fillId="0" borderId="80" xfId="74" applyNumberFormat="1" applyFont="1" applyBorder="1" applyAlignment="1">
      <alignment horizontal="center" vertical="center"/>
    </xf>
    <xf numFmtId="0" fontId="27" fillId="0" borderId="80" xfId="74" applyFont="1" applyBorder="1" applyAlignment="1">
      <alignment horizontal="center" vertical="center"/>
    </xf>
    <xf numFmtId="164" fontId="10" fillId="0" borderId="80" xfId="74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165" fontId="10" fillId="0" borderId="77" xfId="74" applyNumberFormat="1" applyFont="1" applyBorder="1" applyAlignment="1">
      <alignment horizontal="center" vertical="center"/>
    </xf>
    <xf numFmtId="165" fontId="10" fillId="0" borderId="82" xfId="74" applyNumberFormat="1" applyFont="1" applyBorder="1" applyAlignment="1">
      <alignment horizontal="center" vertical="center"/>
    </xf>
    <xf numFmtId="165" fontId="10" fillId="0" borderId="82" xfId="74" applyNumberFormat="1" applyFont="1" applyBorder="1" applyAlignment="1">
      <alignment horizontal="center" vertical="center" wrapText="1"/>
    </xf>
    <xf numFmtId="165" fontId="53" fillId="0" borderId="77" xfId="74" applyNumberFormat="1" applyFont="1" applyBorder="1" applyAlignment="1">
      <alignment horizontal="center"/>
    </xf>
    <xf numFmtId="165" fontId="53" fillId="0" borderId="77" xfId="74" applyNumberFormat="1" applyFont="1" applyBorder="1" applyAlignment="1">
      <alignment horizontal="center" vertical="center"/>
    </xf>
    <xf numFmtId="165" fontId="54" fillId="0" borderId="77" xfId="74" applyNumberFormat="1" applyFont="1" applyBorder="1" applyAlignment="1">
      <alignment horizontal="center" vertical="center"/>
    </xf>
    <xf numFmtId="165" fontId="54" fillId="0" borderId="77" xfId="74" applyNumberFormat="1" applyFont="1" applyBorder="1" applyAlignment="1">
      <alignment horizontal="center" vertical="center" wrapText="1"/>
    </xf>
    <xf numFmtId="0" fontId="54" fillId="0" borderId="77" xfId="74" applyFont="1" applyBorder="1" applyAlignment="1">
      <alignment horizontal="center" vertical="center"/>
    </xf>
    <xf numFmtId="0" fontId="53" fillId="0" borderId="77" xfId="74" applyFont="1" applyBorder="1" applyAlignment="1">
      <alignment horizontal="center" vertical="center"/>
    </xf>
    <xf numFmtId="0" fontId="27" fillId="0" borderId="84" xfId="74" applyFont="1" applyBorder="1" applyAlignment="1">
      <alignment horizontal="center"/>
    </xf>
    <xf numFmtId="0" fontId="27" fillId="0" borderId="89" xfId="74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5" fillId="0" borderId="26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24" fillId="0" borderId="91" xfId="0" applyFont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0" fillId="0" borderId="32" xfId="0" applyFont="1" applyBorder="1" applyAlignment="1">
      <alignment vertical="center"/>
    </xf>
    <xf numFmtId="0" fontId="10" fillId="0" borderId="32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1" fillId="0" borderId="92" xfId="0" applyFont="1" applyFill="1" applyBorder="1" applyAlignment="1">
      <alignment horizontal="left" vertical="center"/>
    </xf>
    <xf numFmtId="0" fontId="11" fillId="0" borderId="86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2" fillId="4" borderId="77" xfId="0" applyFont="1" applyFill="1" applyBorder="1" applyAlignment="1">
      <alignment horizontal="left" vertical="center"/>
    </xf>
    <xf numFmtId="0" fontId="12" fillId="4" borderId="77" xfId="0" applyFont="1" applyFill="1" applyBorder="1" applyAlignment="1">
      <alignment horizontal="center" vertical="center"/>
    </xf>
    <xf numFmtId="0" fontId="12" fillId="4" borderId="77" xfId="0" applyFont="1" applyFill="1" applyBorder="1" applyAlignment="1">
      <alignment horizontal="left"/>
    </xf>
    <xf numFmtId="0" fontId="12" fillId="4" borderId="77" xfId="0" applyFont="1" applyFill="1" applyBorder="1" applyAlignment="1">
      <alignment horizontal="center"/>
    </xf>
    <xf numFmtId="0" fontId="12" fillId="4" borderId="77" xfId="0" applyFont="1" applyFill="1" applyBorder="1" applyAlignment="1">
      <alignment horizontal="center" vertical="center" wrapText="1"/>
    </xf>
    <xf numFmtId="0" fontId="30" fillId="4" borderId="77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165" fontId="10" fillId="0" borderId="82" xfId="74" applyNumberFormat="1" applyFont="1" applyBorder="1" applyAlignment="1">
      <alignment horizontal="center" vertical="center"/>
    </xf>
    <xf numFmtId="0" fontId="10" fillId="0" borderId="82" xfId="74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40" fillId="0" borderId="77" xfId="0" applyFont="1" applyBorder="1" applyAlignment="1">
      <alignment horizontal="center" vertical="center"/>
    </xf>
    <xf numFmtId="0" fontId="39" fillId="0" borderId="77" xfId="0" applyFont="1" applyFill="1" applyBorder="1" applyAlignment="1">
      <alignment horizontal="center"/>
    </xf>
    <xf numFmtId="0" fontId="38" fillId="0" borderId="77" xfId="0" applyFont="1" applyBorder="1" applyAlignment="1">
      <alignment horizontal="center"/>
    </xf>
    <xf numFmtId="0" fontId="39" fillId="0" borderId="77" xfId="0" applyFont="1" applyFill="1" applyBorder="1" applyAlignment="1">
      <alignment horizontal="center" vertical="center"/>
    </xf>
    <xf numFmtId="0" fontId="17" fillId="0" borderId="77" xfId="0" applyFont="1" applyBorder="1" applyAlignment="1">
      <alignment horizontal="center"/>
    </xf>
    <xf numFmtId="0" fontId="8" fillId="3" borderId="83" xfId="0" applyFont="1" applyFill="1" applyBorder="1" applyAlignment="1">
      <alignment horizontal="center" vertical="center"/>
    </xf>
    <xf numFmtId="0" fontId="8" fillId="3" borderId="85" xfId="0" applyFont="1" applyFill="1" applyBorder="1" applyAlignment="1">
      <alignment horizontal="center" vertical="center"/>
    </xf>
    <xf numFmtId="0" fontId="8" fillId="3" borderId="80" xfId="0" applyFont="1" applyFill="1" applyBorder="1" applyAlignment="1">
      <alignment horizontal="center" vertical="center"/>
    </xf>
    <xf numFmtId="0" fontId="8" fillId="3" borderId="81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23" fillId="0" borderId="57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10" fillId="0" borderId="79" xfId="74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0" fillId="4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8" fillId="5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1" fillId="0" borderId="34" xfId="0" applyFont="1" applyFill="1" applyBorder="1" applyAlignment="1">
      <alignment vertical="center"/>
    </xf>
    <xf numFmtId="0" fontId="21" fillId="0" borderId="25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17" fillId="0" borderId="95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39" fillId="0" borderId="4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69" xfId="0" applyFont="1" applyFill="1" applyBorder="1" applyAlignment="1">
      <alignment horizontal="center" vertical="center"/>
    </xf>
    <xf numFmtId="0" fontId="38" fillId="0" borderId="40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69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43" fillId="0" borderId="27" xfId="0" applyFont="1" applyBorder="1" applyAlignment="1">
      <alignment horizontal="center" vertical="center" wrapText="1"/>
    </xf>
    <xf numFmtId="0" fontId="43" fillId="0" borderId="87" xfId="0" applyFont="1" applyBorder="1" applyAlignment="1">
      <alignment horizontal="center" vertical="center" wrapText="1"/>
    </xf>
    <xf numFmtId="0" fontId="43" fillId="0" borderId="8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37" fillId="0" borderId="5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left"/>
    </xf>
    <xf numFmtId="0" fontId="5" fillId="0" borderId="61" xfId="0" applyFont="1" applyBorder="1" applyAlignment="1">
      <alignment horizontal="left"/>
    </xf>
    <xf numFmtId="0" fontId="27" fillId="0" borderId="78" xfId="74" applyFont="1" applyBorder="1" applyAlignment="1">
      <alignment vertical="center"/>
    </xf>
    <xf numFmtId="0" fontId="0" fillId="0" borderId="82" xfId="0" applyBorder="1" applyAlignment="1">
      <alignment vertical="center"/>
    </xf>
    <xf numFmtId="0" fontId="10" fillId="0" borderId="78" xfId="74" applyFont="1" applyBorder="1" applyAlignment="1">
      <alignment horizontal="center" vertical="center"/>
    </xf>
    <xf numFmtId="0" fontId="10" fillId="0" borderId="82" xfId="74" applyFont="1" applyBorder="1" applyAlignment="1">
      <alignment horizontal="center" vertical="center"/>
    </xf>
    <xf numFmtId="165" fontId="10" fillId="0" borderId="78" xfId="74" applyNumberFormat="1" applyFont="1" applyBorder="1" applyAlignment="1">
      <alignment horizontal="center" vertical="center"/>
    </xf>
    <xf numFmtId="165" fontId="10" fillId="0" borderId="82" xfId="74" applyNumberFormat="1" applyFont="1" applyBorder="1" applyAlignment="1">
      <alignment horizontal="center" vertical="center"/>
    </xf>
    <xf numFmtId="0" fontId="49" fillId="0" borderId="80" xfId="74" applyFont="1" applyBorder="1" applyAlignment="1">
      <alignment horizontal="center" vertical="center"/>
    </xf>
    <xf numFmtId="0" fontId="49" fillId="0" borderId="81" xfId="74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44" fillId="0" borderId="79" xfId="74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0" fillId="0" borderId="79" xfId="74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0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 textRotation="90"/>
    </xf>
    <xf numFmtId="0" fontId="0" fillId="0" borderId="44" xfId="0" applyFont="1" applyBorder="1" applyAlignment="1">
      <alignment horizontal="center" vertical="center" textRotation="90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6" xfId="0" applyBorder="1" applyAlignment="1"/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/>
    </xf>
    <xf numFmtId="0" fontId="0" fillId="0" borderId="94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10" fillId="0" borderId="96" xfId="74" applyFont="1" applyBorder="1" applyAlignment="1">
      <alignment horizontal="center" vertical="center"/>
    </xf>
    <xf numFmtId="0" fontId="27" fillId="0" borderId="97" xfId="74" applyFont="1" applyBorder="1" applyAlignment="1">
      <alignment horizontal="center" vertical="center"/>
    </xf>
    <xf numFmtId="0" fontId="49" fillId="0" borderId="79" xfId="74" applyFont="1" applyBorder="1" applyAlignment="1">
      <alignment horizontal="center" vertical="center"/>
    </xf>
    <xf numFmtId="0" fontId="49" fillId="0" borderId="86" xfId="74" applyFont="1" applyBorder="1" applyAlignment="1">
      <alignment horizontal="center" vertical="center"/>
    </xf>
    <xf numFmtId="0" fontId="49" fillId="0" borderId="85" xfId="74" applyFont="1" applyBorder="1" applyAlignment="1">
      <alignment horizontal="center" vertical="center"/>
    </xf>
    <xf numFmtId="0" fontId="49" fillId="0" borderId="41" xfId="74" applyFont="1" applyBorder="1" applyAlignment="1">
      <alignment horizontal="center" vertical="center"/>
    </xf>
    <xf numFmtId="0" fontId="10" fillId="0" borderId="5" xfId="74" applyFont="1" applyBorder="1" applyAlignment="1">
      <alignment horizontal="center" vertical="center"/>
    </xf>
    <xf numFmtId="0" fontId="10" fillId="0" borderId="13" xfId="74" applyFont="1" applyBorder="1" applyAlignment="1">
      <alignment horizontal="center" vertical="center"/>
    </xf>
  </cellXfs>
  <cellStyles count="7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6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7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7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7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8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8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9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0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1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2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3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8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3.jpeg"/><Relationship Id="rId1" Type="http://schemas.openxmlformats.org/officeDocument/2006/relationships/image" Target="../media/image4.jpg"/><Relationship Id="rId5" Type="http://schemas.openxmlformats.org/officeDocument/2006/relationships/image" Target="http://www.vfgs.ru/imgs/GIRLOGO.jpg" TargetMode="External"/><Relationship Id="rId4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3.jpeg"/><Relationship Id="rId5" Type="http://schemas.openxmlformats.org/officeDocument/2006/relationships/image" Target="../media/image4.jpg"/><Relationship Id="rId4" Type="http://schemas.openxmlformats.org/officeDocument/2006/relationships/image" Target="http://www.vfgs.ru/imgs/GIRLOGO.jpg" TargetMode="Externa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7.jpeg"/><Relationship Id="rId1" Type="http://schemas.openxmlformats.org/officeDocument/2006/relationships/image" Target="../media/image16.pn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0</xdr:rowOff>
    </xdr:from>
    <xdr:to>
      <xdr:col>15</xdr:col>
      <xdr:colOff>1067213</xdr:colOff>
      <xdr:row>4</xdr:row>
      <xdr:rowOff>108857</xdr:rowOff>
    </xdr:to>
    <xdr:grpSp>
      <xdr:nvGrpSpPr>
        <xdr:cNvPr id="4" name="Группа 3"/>
        <xdr:cNvGrpSpPr/>
      </xdr:nvGrpSpPr>
      <xdr:grpSpPr>
        <a:xfrm>
          <a:off x="76201" y="0"/>
          <a:ext cx="11287537" cy="756557"/>
          <a:chOff x="76201" y="0"/>
          <a:chExt cx="10963687" cy="756557"/>
        </a:xfrm>
      </xdr:grpSpPr>
      <xdr:pic>
        <xdr:nvPicPr>
          <xdr:cNvPr id="2" name="Рисунок 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28992" cy="756557"/>
          </a:xfrm>
          <a:prstGeom prst="rect">
            <a:avLst/>
          </a:prstGeom>
        </xdr:spPr>
      </xdr:pic>
      <xdr:grpSp>
        <xdr:nvGrpSpPr>
          <xdr:cNvPr id="22" name="Группа 21"/>
          <xdr:cNvGrpSpPr/>
        </xdr:nvGrpSpPr>
        <xdr:grpSpPr>
          <a:xfrm>
            <a:off x="9467425" y="19534"/>
            <a:ext cx="1572463" cy="649633"/>
            <a:chOff x="8471869" y="4302"/>
            <a:chExt cx="1395480" cy="663626"/>
          </a:xfrm>
        </xdr:grpSpPr>
        <xdr:pic>
          <xdr:nvPicPr>
            <xdr:cNvPr id="23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71869" y="4302"/>
              <a:ext cx="503666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Рисунок 23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292184" y="19459"/>
              <a:ext cx="575165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548216</xdr:colOff>
      <xdr:row>0</xdr:row>
      <xdr:rowOff>21166</xdr:rowOff>
    </xdr:from>
    <xdr:to>
      <xdr:col>2</xdr:col>
      <xdr:colOff>657225</xdr:colOff>
      <xdr:row>4</xdr:row>
      <xdr:rowOff>95484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366" y="21166"/>
          <a:ext cx="718609" cy="722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0</xdr:rowOff>
    </xdr:from>
    <xdr:to>
      <xdr:col>15</xdr:col>
      <xdr:colOff>1067209</xdr:colOff>
      <xdr:row>4</xdr:row>
      <xdr:rowOff>108857</xdr:rowOff>
    </xdr:to>
    <xdr:grpSp>
      <xdr:nvGrpSpPr>
        <xdr:cNvPr id="12" name="Группа 11"/>
        <xdr:cNvGrpSpPr/>
      </xdr:nvGrpSpPr>
      <xdr:grpSpPr>
        <a:xfrm>
          <a:off x="76201" y="0"/>
          <a:ext cx="11573283" cy="756557"/>
          <a:chOff x="76201" y="0"/>
          <a:chExt cx="10963683" cy="756557"/>
        </a:xfrm>
      </xdr:grpSpPr>
      <xdr:pic>
        <xdr:nvPicPr>
          <xdr:cNvPr id="13" name="Рисунок 1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28992" cy="756557"/>
          </a:xfrm>
          <a:prstGeom prst="rect">
            <a:avLst/>
          </a:prstGeom>
        </xdr:spPr>
      </xdr:pic>
      <xdr:grpSp>
        <xdr:nvGrpSpPr>
          <xdr:cNvPr id="14" name="Группа 13"/>
          <xdr:cNvGrpSpPr/>
        </xdr:nvGrpSpPr>
        <xdr:grpSpPr>
          <a:xfrm>
            <a:off x="9424326" y="19534"/>
            <a:ext cx="1615558" cy="649633"/>
            <a:chOff x="8433623" y="4302"/>
            <a:chExt cx="1433725" cy="663626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3623" y="4302"/>
              <a:ext cx="541912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06463" y="19459"/>
              <a:ext cx="560885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600075</xdr:colOff>
      <xdr:row>0</xdr:row>
      <xdr:rowOff>0</xdr:rowOff>
    </xdr:from>
    <xdr:to>
      <xdr:col>2</xdr:col>
      <xdr:colOff>737660</xdr:colOff>
      <xdr:row>4</xdr:row>
      <xdr:rowOff>103030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5" y="0"/>
          <a:ext cx="747185" cy="7507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</xdr:rowOff>
    </xdr:from>
    <xdr:to>
      <xdr:col>15</xdr:col>
      <xdr:colOff>1010818</xdr:colOff>
      <xdr:row>4</xdr:row>
      <xdr:rowOff>95645</xdr:rowOff>
    </xdr:to>
    <xdr:grpSp>
      <xdr:nvGrpSpPr>
        <xdr:cNvPr id="12" name="Группа 11"/>
        <xdr:cNvGrpSpPr/>
      </xdr:nvGrpSpPr>
      <xdr:grpSpPr>
        <a:xfrm>
          <a:off x="0" y="6"/>
          <a:ext cx="11138420" cy="756557"/>
          <a:chOff x="76201" y="0"/>
          <a:chExt cx="10963689" cy="756557"/>
        </a:xfrm>
      </xdr:grpSpPr>
      <xdr:pic>
        <xdr:nvPicPr>
          <xdr:cNvPr id="13" name="Рисунок 1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702409" cy="756557"/>
          </a:xfrm>
          <a:prstGeom prst="rect">
            <a:avLst/>
          </a:prstGeom>
        </xdr:spPr>
      </xdr:pic>
      <xdr:grpSp>
        <xdr:nvGrpSpPr>
          <xdr:cNvPr id="14" name="Группа 13"/>
          <xdr:cNvGrpSpPr/>
        </xdr:nvGrpSpPr>
        <xdr:grpSpPr>
          <a:xfrm>
            <a:off x="9360216" y="19534"/>
            <a:ext cx="1679674" cy="649633"/>
            <a:chOff x="8376725" y="4302"/>
            <a:chExt cx="1490624" cy="663626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76725" y="4302"/>
              <a:ext cx="598810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25302" y="19459"/>
              <a:ext cx="542047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524848</xdr:colOff>
      <xdr:row>0</xdr:row>
      <xdr:rowOff>0</xdr:rowOff>
    </xdr:from>
    <xdr:to>
      <xdr:col>2</xdr:col>
      <xdr:colOff>659711</xdr:colOff>
      <xdr:row>4</xdr:row>
      <xdr:rowOff>89812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220" y="0"/>
          <a:ext cx="747185" cy="7507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1085849</xdr:colOff>
      <xdr:row>4</xdr:row>
      <xdr:rowOff>142875</xdr:rowOff>
    </xdr:to>
    <xdr:grpSp>
      <xdr:nvGrpSpPr>
        <xdr:cNvPr id="12" name="Группа 11"/>
        <xdr:cNvGrpSpPr/>
      </xdr:nvGrpSpPr>
      <xdr:grpSpPr>
        <a:xfrm>
          <a:off x="0" y="0"/>
          <a:ext cx="10877549" cy="790575"/>
          <a:chOff x="76201" y="0"/>
          <a:chExt cx="10963686" cy="682546"/>
        </a:xfrm>
      </xdr:grpSpPr>
      <xdr:pic>
        <xdr:nvPicPr>
          <xdr:cNvPr id="13" name="Рисунок 1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62428" cy="682546"/>
          </a:xfrm>
          <a:prstGeom prst="rect">
            <a:avLst/>
          </a:prstGeom>
        </xdr:spPr>
      </xdr:pic>
      <xdr:grpSp>
        <xdr:nvGrpSpPr>
          <xdr:cNvPr id="14" name="Группа 13"/>
          <xdr:cNvGrpSpPr/>
        </xdr:nvGrpSpPr>
        <xdr:grpSpPr>
          <a:xfrm>
            <a:off x="9442644" y="19534"/>
            <a:ext cx="1597243" cy="597224"/>
            <a:chOff x="8449877" y="4302"/>
            <a:chExt cx="1417471" cy="610088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49877" y="4302"/>
              <a:ext cx="574001" cy="6100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13555" y="19459"/>
              <a:ext cx="553793" cy="5949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495300</xdr:colOff>
      <xdr:row>0</xdr:row>
      <xdr:rowOff>0</xdr:rowOff>
    </xdr:from>
    <xdr:to>
      <xdr:col>2</xdr:col>
      <xdr:colOff>632885</xdr:colOff>
      <xdr:row>4</xdr:row>
      <xdr:rowOff>103030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0"/>
          <a:ext cx="747185" cy="7507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15</xdr:col>
      <xdr:colOff>876301</xdr:colOff>
      <xdr:row>4</xdr:row>
      <xdr:rowOff>108857</xdr:rowOff>
    </xdr:to>
    <xdr:grpSp>
      <xdr:nvGrpSpPr>
        <xdr:cNvPr id="12" name="Группа 11"/>
        <xdr:cNvGrpSpPr/>
      </xdr:nvGrpSpPr>
      <xdr:grpSpPr>
        <a:xfrm>
          <a:off x="1" y="0"/>
          <a:ext cx="10972800" cy="756557"/>
          <a:chOff x="76201" y="0"/>
          <a:chExt cx="10963685" cy="756557"/>
        </a:xfrm>
      </xdr:grpSpPr>
      <xdr:pic>
        <xdr:nvPicPr>
          <xdr:cNvPr id="13" name="Рисунок 1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28992" cy="756557"/>
          </a:xfrm>
          <a:prstGeom prst="rect">
            <a:avLst/>
          </a:prstGeom>
        </xdr:spPr>
      </xdr:pic>
      <xdr:grpSp>
        <xdr:nvGrpSpPr>
          <xdr:cNvPr id="14" name="Группа 13"/>
          <xdr:cNvGrpSpPr/>
        </xdr:nvGrpSpPr>
        <xdr:grpSpPr>
          <a:xfrm>
            <a:off x="9379212" y="19534"/>
            <a:ext cx="1660674" cy="649633"/>
            <a:chOff x="8393586" y="4302"/>
            <a:chExt cx="1473763" cy="663626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3586" y="4302"/>
              <a:ext cx="58194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06465" y="19459"/>
              <a:ext cx="560884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485775</xdr:colOff>
      <xdr:row>0</xdr:row>
      <xdr:rowOff>9525</xdr:rowOff>
    </xdr:from>
    <xdr:to>
      <xdr:col>2</xdr:col>
      <xdr:colOff>623360</xdr:colOff>
      <xdr:row>5</xdr:row>
      <xdr:rowOff>3698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9525"/>
          <a:ext cx="747185" cy="7507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657225</xdr:colOff>
      <xdr:row>4</xdr:row>
      <xdr:rowOff>108857</xdr:rowOff>
    </xdr:to>
    <xdr:grpSp>
      <xdr:nvGrpSpPr>
        <xdr:cNvPr id="8" name="Группа 7"/>
        <xdr:cNvGrpSpPr/>
      </xdr:nvGrpSpPr>
      <xdr:grpSpPr>
        <a:xfrm>
          <a:off x="0" y="0"/>
          <a:ext cx="10382250" cy="756557"/>
          <a:chOff x="76201" y="0"/>
          <a:chExt cx="10963685" cy="756557"/>
        </a:xfrm>
      </xdr:grpSpPr>
      <xdr:pic>
        <xdr:nvPicPr>
          <xdr:cNvPr id="9" name="Рисунок 8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28992" cy="756557"/>
          </a:xfrm>
          <a:prstGeom prst="rect">
            <a:avLst/>
          </a:prstGeom>
        </xdr:spPr>
      </xdr:pic>
      <xdr:grpSp>
        <xdr:nvGrpSpPr>
          <xdr:cNvPr id="10" name="Группа 9"/>
          <xdr:cNvGrpSpPr/>
        </xdr:nvGrpSpPr>
        <xdr:grpSpPr>
          <a:xfrm>
            <a:off x="9379212" y="19534"/>
            <a:ext cx="1660674" cy="649633"/>
            <a:chOff x="8393586" y="4302"/>
            <a:chExt cx="1473763" cy="663626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3586" y="4302"/>
              <a:ext cx="58194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06465" y="19459"/>
              <a:ext cx="560884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209551</xdr:colOff>
      <xdr:row>0</xdr:row>
      <xdr:rowOff>0</xdr:rowOff>
    </xdr:from>
    <xdr:to>
      <xdr:col>2</xdr:col>
      <xdr:colOff>304801</xdr:colOff>
      <xdr:row>4</xdr:row>
      <xdr:rowOff>60494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0"/>
          <a:ext cx="704850" cy="7081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923925</xdr:colOff>
      <xdr:row>4</xdr:row>
      <xdr:rowOff>108857</xdr:rowOff>
    </xdr:to>
    <xdr:grpSp>
      <xdr:nvGrpSpPr>
        <xdr:cNvPr id="7" name="Группа 6"/>
        <xdr:cNvGrpSpPr/>
      </xdr:nvGrpSpPr>
      <xdr:grpSpPr>
        <a:xfrm>
          <a:off x="0" y="0"/>
          <a:ext cx="10382250" cy="756557"/>
          <a:chOff x="76201" y="0"/>
          <a:chExt cx="10963685" cy="756557"/>
        </a:xfrm>
      </xdr:grpSpPr>
      <xdr:pic>
        <xdr:nvPicPr>
          <xdr:cNvPr id="8" name="Рисунок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28992" cy="756557"/>
          </a:xfrm>
          <a:prstGeom prst="rect">
            <a:avLst/>
          </a:prstGeom>
        </xdr:spPr>
      </xdr:pic>
      <xdr:grpSp>
        <xdr:nvGrpSpPr>
          <xdr:cNvPr id="9" name="Группа 8"/>
          <xdr:cNvGrpSpPr/>
        </xdr:nvGrpSpPr>
        <xdr:grpSpPr>
          <a:xfrm>
            <a:off x="9379212" y="19534"/>
            <a:ext cx="1660674" cy="649633"/>
            <a:chOff x="8393586" y="4302"/>
            <a:chExt cx="1473763" cy="663626"/>
          </a:xfrm>
        </xdr:grpSpPr>
        <xdr:pic>
          <xdr:nvPicPr>
            <xdr:cNvPr id="11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3586" y="4302"/>
              <a:ext cx="58194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Рисунок 11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06465" y="19459"/>
              <a:ext cx="560884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257175</xdr:colOff>
      <xdr:row>0</xdr:row>
      <xdr:rowOff>0</xdr:rowOff>
    </xdr:from>
    <xdr:to>
      <xdr:col>2</xdr:col>
      <xdr:colOff>394760</xdr:colOff>
      <xdr:row>4</xdr:row>
      <xdr:rowOff>103030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0"/>
          <a:ext cx="747185" cy="7507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706966</xdr:colOff>
      <xdr:row>5</xdr:row>
      <xdr:rowOff>15724</xdr:rowOff>
    </xdr:to>
    <xdr:grpSp>
      <xdr:nvGrpSpPr>
        <xdr:cNvPr id="7" name="Группа 6"/>
        <xdr:cNvGrpSpPr/>
      </xdr:nvGrpSpPr>
      <xdr:grpSpPr>
        <a:xfrm>
          <a:off x="0" y="0"/>
          <a:ext cx="9385299" cy="756557"/>
          <a:chOff x="76201" y="0"/>
          <a:chExt cx="10963685" cy="756557"/>
        </a:xfrm>
      </xdr:grpSpPr>
      <xdr:pic>
        <xdr:nvPicPr>
          <xdr:cNvPr id="8" name="Рисунок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85995" cy="756557"/>
          </a:xfrm>
          <a:prstGeom prst="rect">
            <a:avLst/>
          </a:prstGeom>
        </xdr:spPr>
      </xdr:pic>
      <xdr:grpSp>
        <xdr:nvGrpSpPr>
          <xdr:cNvPr id="9" name="Группа 8"/>
          <xdr:cNvGrpSpPr/>
        </xdr:nvGrpSpPr>
        <xdr:grpSpPr>
          <a:xfrm>
            <a:off x="9379211" y="19534"/>
            <a:ext cx="1660675" cy="649633"/>
            <a:chOff x="8393586" y="4302"/>
            <a:chExt cx="1473764" cy="663626"/>
          </a:xfrm>
        </xdr:grpSpPr>
        <xdr:pic>
          <xdr:nvPicPr>
            <xdr:cNvPr id="11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3586" y="4302"/>
              <a:ext cx="58194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Рисунок 11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225951" y="19459"/>
              <a:ext cx="641399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127000</xdr:colOff>
      <xdr:row>0</xdr:row>
      <xdr:rowOff>10583</xdr:rowOff>
    </xdr:from>
    <xdr:to>
      <xdr:col>2</xdr:col>
      <xdr:colOff>313269</xdr:colOff>
      <xdr:row>5</xdr:row>
      <xdr:rowOff>20480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667" y="10583"/>
          <a:ext cx="747185" cy="75073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2116</xdr:colOff>
      <xdr:row>5</xdr:row>
      <xdr:rowOff>15724</xdr:rowOff>
    </xdr:to>
    <xdr:grpSp>
      <xdr:nvGrpSpPr>
        <xdr:cNvPr id="2" name="Группа 1"/>
        <xdr:cNvGrpSpPr/>
      </xdr:nvGrpSpPr>
      <xdr:grpSpPr>
        <a:xfrm>
          <a:off x="0" y="0"/>
          <a:ext cx="9410699" cy="756557"/>
          <a:chOff x="76201" y="0"/>
          <a:chExt cx="10963685" cy="756557"/>
        </a:xfrm>
      </xdr:grpSpPr>
      <xdr:pic>
        <xdr:nvPicPr>
          <xdr:cNvPr id="3" name="Рисунок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85995" cy="756557"/>
          </a:xfrm>
          <a:prstGeom prst="rect">
            <a:avLst/>
          </a:prstGeom>
        </xdr:spPr>
      </xdr:pic>
      <xdr:grpSp>
        <xdr:nvGrpSpPr>
          <xdr:cNvPr id="4" name="Группа 3"/>
          <xdr:cNvGrpSpPr/>
        </xdr:nvGrpSpPr>
        <xdr:grpSpPr>
          <a:xfrm>
            <a:off x="9379211" y="19534"/>
            <a:ext cx="1660675" cy="649633"/>
            <a:chOff x="8393586" y="4302"/>
            <a:chExt cx="1473764" cy="663626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3586" y="4302"/>
              <a:ext cx="58194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225951" y="19459"/>
              <a:ext cx="641399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169333</xdr:colOff>
      <xdr:row>0</xdr:row>
      <xdr:rowOff>0</xdr:rowOff>
    </xdr:from>
    <xdr:to>
      <xdr:col>2</xdr:col>
      <xdr:colOff>355602</xdr:colOff>
      <xdr:row>5</xdr:row>
      <xdr:rowOff>9897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747185" cy="75073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923925</xdr:colOff>
      <xdr:row>4</xdr:row>
      <xdr:rowOff>108857</xdr:rowOff>
    </xdr:to>
    <xdr:grpSp>
      <xdr:nvGrpSpPr>
        <xdr:cNvPr id="7" name="Группа 6"/>
        <xdr:cNvGrpSpPr/>
      </xdr:nvGrpSpPr>
      <xdr:grpSpPr>
        <a:xfrm>
          <a:off x="0" y="0"/>
          <a:ext cx="10658475" cy="756557"/>
          <a:chOff x="76201" y="0"/>
          <a:chExt cx="10963685" cy="756557"/>
        </a:xfrm>
      </xdr:grpSpPr>
      <xdr:pic>
        <xdr:nvPicPr>
          <xdr:cNvPr id="8" name="Рисунок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28992" cy="756557"/>
          </a:xfrm>
          <a:prstGeom prst="rect">
            <a:avLst/>
          </a:prstGeom>
        </xdr:spPr>
      </xdr:pic>
      <xdr:grpSp>
        <xdr:nvGrpSpPr>
          <xdr:cNvPr id="9" name="Группа 8"/>
          <xdr:cNvGrpSpPr/>
        </xdr:nvGrpSpPr>
        <xdr:grpSpPr>
          <a:xfrm>
            <a:off x="9379212" y="19534"/>
            <a:ext cx="1660674" cy="649633"/>
            <a:chOff x="8393586" y="4302"/>
            <a:chExt cx="1473763" cy="663626"/>
          </a:xfrm>
        </xdr:grpSpPr>
        <xdr:pic>
          <xdr:nvPicPr>
            <xdr:cNvPr id="11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3586" y="4302"/>
              <a:ext cx="58194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Рисунок 11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06465" y="19459"/>
              <a:ext cx="560884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390525</xdr:colOff>
      <xdr:row>0</xdr:row>
      <xdr:rowOff>9525</xdr:rowOff>
    </xdr:from>
    <xdr:to>
      <xdr:col>2</xdr:col>
      <xdr:colOff>528110</xdr:colOff>
      <xdr:row>4</xdr:row>
      <xdr:rowOff>112555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9525"/>
          <a:ext cx="747185" cy="75073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676275</xdr:colOff>
      <xdr:row>4</xdr:row>
      <xdr:rowOff>108857</xdr:rowOff>
    </xdr:to>
    <xdr:grpSp>
      <xdr:nvGrpSpPr>
        <xdr:cNvPr id="7" name="Группа 6"/>
        <xdr:cNvGrpSpPr/>
      </xdr:nvGrpSpPr>
      <xdr:grpSpPr>
        <a:xfrm>
          <a:off x="0" y="0"/>
          <a:ext cx="10601325" cy="756557"/>
          <a:chOff x="76201" y="0"/>
          <a:chExt cx="10963685" cy="756557"/>
        </a:xfrm>
      </xdr:grpSpPr>
      <xdr:pic>
        <xdr:nvPicPr>
          <xdr:cNvPr id="8" name="Рисунок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628992" cy="756557"/>
          </a:xfrm>
          <a:prstGeom prst="rect">
            <a:avLst/>
          </a:prstGeom>
        </xdr:spPr>
      </xdr:pic>
      <xdr:grpSp>
        <xdr:nvGrpSpPr>
          <xdr:cNvPr id="9" name="Группа 8"/>
          <xdr:cNvGrpSpPr/>
        </xdr:nvGrpSpPr>
        <xdr:grpSpPr>
          <a:xfrm>
            <a:off x="9379212" y="19534"/>
            <a:ext cx="1660674" cy="649633"/>
            <a:chOff x="8393586" y="4302"/>
            <a:chExt cx="1473763" cy="663626"/>
          </a:xfrm>
        </xdr:grpSpPr>
        <xdr:pic>
          <xdr:nvPicPr>
            <xdr:cNvPr id="11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3586" y="4302"/>
              <a:ext cx="58194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Рисунок 11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06465" y="19459"/>
              <a:ext cx="560884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466726</xdr:colOff>
      <xdr:row>0</xdr:row>
      <xdr:rowOff>0</xdr:rowOff>
    </xdr:from>
    <xdr:to>
      <xdr:col>2</xdr:col>
      <xdr:colOff>561976</xdr:colOff>
      <xdr:row>4</xdr:row>
      <xdr:rowOff>60494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6" y="0"/>
          <a:ext cx="704850" cy="70819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1321594</xdr:colOff>
      <xdr:row>4</xdr:row>
      <xdr:rowOff>89807</xdr:rowOff>
    </xdr:to>
    <xdr:grpSp>
      <xdr:nvGrpSpPr>
        <xdr:cNvPr id="2" name="Группа 1"/>
        <xdr:cNvGrpSpPr/>
      </xdr:nvGrpSpPr>
      <xdr:grpSpPr>
        <a:xfrm>
          <a:off x="0" y="0"/>
          <a:ext cx="13465969" cy="756557"/>
          <a:chOff x="76201" y="0"/>
          <a:chExt cx="10963682" cy="756557"/>
        </a:xfrm>
      </xdr:grpSpPr>
      <xdr:pic>
        <xdr:nvPicPr>
          <xdr:cNvPr id="3" name="Рисунок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502744" cy="756557"/>
          </a:xfrm>
          <a:prstGeom prst="rect">
            <a:avLst/>
          </a:prstGeom>
        </xdr:spPr>
      </xdr:pic>
      <xdr:grpSp>
        <xdr:nvGrpSpPr>
          <xdr:cNvPr id="4" name="Группа 3"/>
          <xdr:cNvGrpSpPr/>
        </xdr:nvGrpSpPr>
        <xdr:grpSpPr>
          <a:xfrm>
            <a:off x="9473644" y="19534"/>
            <a:ext cx="1566239" cy="649633"/>
            <a:chOff x="8477391" y="4302"/>
            <a:chExt cx="1389957" cy="663626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77391" y="4302"/>
              <a:ext cx="498144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04032" y="19459"/>
              <a:ext cx="463316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488156</xdr:colOff>
      <xdr:row>0</xdr:row>
      <xdr:rowOff>0</xdr:rowOff>
    </xdr:from>
    <xdr:to>
      <xdr:col>2</xdr:col>
      <xdr:colOff>628123</xdr:colOff>
      <xdr:row>4</xdr:row>
      <xdr:rowOff>83980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4" y="0"/>
          <a:ext cx="747185" cy="75073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997324</xdr:colOff>
      <xdr:row>5</xdr:row>
      <xdr:rowOff>16969</xdr:rowOff>
    </xdr:to>
    <xdr:grpSp>
      <xdr:nvGrpSpPr>
        <xdr:cNvPr id="2" name="Группа 1"/>
        <xdr:cNvGrpSpPr/>
      </xdr:nvGrpSpPr>
      <xdr:grpSpPr>
        <a:xfrm>
          <a:off x="0" y="0"/>
          <a:ext cx="14522824" cy="756557"/>
          <a:chOff x="76201" y="0"/>
          <a:chExt cx="10963682" cy="756557"/>
        </a:xfrm>
      </xdr:grpSpPr>
      <xdr:pic>
        <xdr:nvPicPr>
          <xdr:cNvPr id="3" name="Рисунок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502744" cy="756557"/>
          </a:xfrm>
          <a:prstGeom prst="rect">
            <a:avLst/>
          </a:prstGeom>
        </xdr:spPr>
      </xdr:pic>
      <xdr:grpSp>
        <xdr:nvGrpSpPr>
          <xdr:cNvPr id="4" name="Группа 3"/>
          <xdr:cNvGrpSpPr/>
        </xdr:nvGrpSpPr>
        <xdr:grpSpPr>
          <a:xfrm>
            <a:off x="9473644" y="19534"/>
            <a:ext cx="1566239" cy="649633"/>
            <a:chOff x="8477391" y="4302"/>
            <a:chExt cx="1389957" cy="663626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77391" y="4302"/>
              <a:ext cx="498144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04032" y="19459"/>
              <a:ext cx="463316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459441</xdr:colOff>
      <xdr:row>0</xdr:row>
      <xdr:rowOff>0</xdr:rowOff>
    </xdr:from>
    <xdr:to>
      <xdr:col>2</xdr:col>
      <xdr:colOff>601508</xdr:colOff>
      <xdr:row>5</xdr:row>
      <xdr:rowOff>11142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29" y="0"/>
          <a:ext cx="747185" cy="75073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963706</xdr:colOff>
      <xdr:row>5</xdr:row>
      <xdr:rowOff>16969</xdr:rowOff>
    </xdr:to>
    <xdr:grpSp>
      <xdr:nvGrpSpPr>
        <xdr:cNvPr id="2" name="Группа 1"/>
        <xdr:cNvGrpSpPr/>
      </xdr:nvGrpSpPr>
      <xdr:grpSpPr>
        <a:xfrm>
          <a:off x="0" y="0"/>
          <a:ext cx="14119412" cy="756557"/>
          <a:chOff x="76201" y="0"/>
          <a:chExt cx="10963682" cy="756557"/>
        </a:xfrm>
      </xdr:grpSpPr>
      <xdr:pic>
        <xdr:nvPicPr>
          <xdr:cNvPr id="3" name="Рисунок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502744" cy="756557"/>
          </a:xfrm>
          <a:prstGeom prst="rect">
            <a:avLst/>
          </a:prstGeom>
        </xdr:spPr>
      </xdr:pic>
      <xdr:grpSp>
        <xdr:nvGrpSpPr>
          <xdr:cNvPr id="4" name="Группа 3"/>
          <xdr:cNvGrpSpPr/>
        </xdr:nvGrpSpPr>
        <xdr:grpSpPr>
          <a:xfrm>
            <a:off x="9473644" y="19534"/>
            <a:ext cx="1566239" cy="649633"/>
            <a:chOff x="8477391" y="4302"/>
            <a:chExt cx="1389957" cy="663626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77391" y="4302"/>
              <a:ext cx="498144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04032" y="19459"/>
              <a:ext cx="463316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381001</xdr:colOff>
      <xdr:row>0</xdr:row>
      <xdr:rowOff>11206</xdr:rowOff>
    </xdr:from>
    <xdr:to>
      <xdr:col>2</xdr:col>
      <xdr:colOff>523068</xdr:colOff>
      <xdr:row>5</xdr:row>
      <xdr:rowOff>22348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089" y="11206"/>
          <a:ext cx="747185" cy="75073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1019732</xdr:colOff>
      <xdr:row>5</xdr:row>
      <xdr:rowOff>16969</xdr:rowOff>
    </xdr:to>
    <xdr:grpSp>
      <xdr:nvGrpSpPr>
        <xdr:cNvPr id="2" name="Группа 1"/>
        <xdr:cNvGrpSpPr/>
      </xdr:nvGrpSpPr>
      <xdr:grpSpPr>
        <a:xfrm>
          <a:off x="0" y="0"/>
          <a:ext cx="12965203" cy="756557"/>
          <a:chOff x="76201" y="0"/>
          <a:chExt cx="10963679" cy="756557"/>
        </a:xfrm>
      </xdr:grpSpPr>
      <xdr:pic>
        <xdr:nvPicPr>
          <xdr:cNvPr id="3" name="Рисунок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502744" cy="756557"/>
          </a:xfrm>
          <a:prstGeom prst="rect">
            <a:avLst/>
          </a:prstGeom>
        </xdr:spPr>
      </xdr:pic>
      <xdr:grpSp>
        <xdr:nvGrpSpPr>
          <xdr:cNvPr id="4" name="Группа 3"/>
          <xdr:cNvGrpSpPr/>
        </xdr:nvGrpSpPr>
        <xdr:grpSpPr>
          <a:xfrm>
            <a:off x="9609354" y="19534"/>
            <a:ext cx="1430526" cy="649633"/>
            <a:chOff x="8597829" y="4302"/>
            <a:chExt cx="1269519" cy="663626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597829" y="4302"/>
              <a:ext cx="498144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04032" y="19459"/>
              <a:ext cx="463316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369794</xdr:colOff>
      <xdr:row>0</xdr:row>
      <xdr:rowOff>0</xdr:rowOff>
    </xdr:from>
    <xdr:to>
      <xdr:col>2</xdr:col>
      <xdr:colOff>489619</xdr:colOff>
      <xdr:row>4</xdr:row>
      <xdr:rowOff>100853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882" y="0"/>
          <a:ext cx="724943" cy="72838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775606</xdr:colOff>
      <xdr:row>5</xdr:row>
      <xdr:rowOff>5140</xdr:rowOff>
    </xdr:to>
    <xdr:grpSp>
      <xdr:nvGrpSpPr>
        <xdr:cNvPr id="2" name="Группа 1"/>
        <xdr:cNvGrpSpPr/>
      </xdr:nvGrpSpPr>
      <xdr:grpSpPr>
        <a:xfrm>
          <a:off x="0" y="0"/>
          <a:ext cx="13860575" cy="790953"/>
          <a:chOff x="76201" y="0"/>
          <a:chExt cx="10963682" cy="756557"/>
        </a:xfrm>
      </xdr:grpSpPr>
      <xdr:pic>
        <xdr:nvPicPr>
          <xdr:cNvPr id="3" name="Рисунок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502744" cy="756557"/>
          </a:xfrm>
          <a:prstGeom prst="rect">
            <a:avLst/>
          </a:prstGeom>
        </xdr:spPr>
      </xdr:pic>
      <xdr:grpSp>
        <xdr:nvGrpSpPr>
          <xdr:cNvPr id="4" name="Группа 3"/>
          <xdr:cNvGrpSpPr/>
        </xdr:nvGrpSpPr>
        <xdr:grpSpPr>
          <a:xfrm>
            <a:off x="9473644" y="19534"/>
            <a:ext cx="1566239" cy="649633"/>
            <a:chOff x="8477391" y="4302"/>
            <a:chExt cx="1389957" cy="663626"/>
          </a:xfrm>
        </xdr:grpSpPr>
        <xdr:pic>
          <xdr:nvPicPr>
            <xdr:cNvPr id="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77391" y="4302"/>
              <a:ext cx="498144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7" name="Рисунок 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04032" y="19459"/>
              <a:ext cx="463316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299357</xdr:colOff>
      <xdr:row>0</xdr:row>
      <xdr:rowOff>0</xdr:rowOff>
    </xdr:from>
    <xdr:to>
      <xdr:col>2</xdr:col>
      <xdr:colOff>434221</xdr:colOff>
      <xdr:row>4</xdr:row>
      <xdr:rowOff>97587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0"/>
          <a:ext cx="747185" cy="75073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11906</xdr:rowOff>
    </xdr:from>
    <xdr:to>
      <xdr:col>2</xdr:col>
      <xdr:colOff>985310</xdr:colOff>
      <xdr:row>4</xdr:row>
      <xdr:rowOff>95886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11906"/>
          <a:ext cx="747185" cy="7507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1702594</xdr:colOff>
      <xdr:row>4</xdr:row>
      <xdr:rowOff>89807</xdr:rowOff>
    </xdr:to>
    <xdr:grpSp>
      <xdr:nvGrpSpPr>
        <xdr:cNvPr id="14" name="Группа 13"/>
        <xdr:cNvGrpSpPr/>
      </xdr:nvGrpSpPr>
      <xdr:grpSpPr>
        <a:xfrm>
          <a:off x="0" y="0"/>
          <a:ext cx="16194201" cy="742950"/>
          <a:chOff x="76201" y="0"/>
          <a:chExt cx="10963682" cy="756557"/>
        </a:xfrm>
      </xdr:grpSpPr>
      <xdr:pic>
        <xdr:nvPicPr>
          <xdr:cNvPr id="15" name="Рисунок 1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0"/>
            <a:ext cx="502744" cy="756557"/>
          </a:xfrm>
          <a:prstGeom prst="rect">
            <a:avLst/>
          </a:prstGeom>
        </xdr:spPr>
      </xdr:pic>
      <xdr:grpSp>
        <xdr:nvGrpSpPr>
          <xdr:cNvPr id="16" name="Группа 15"/>
          <xdr:cNvGrpSpPr/>
        </xdr:nvGrpSpPr>
        <xdr:grpSpPr>
          <a:xfrm>
            <a:off x="9721798" y="19534"/>
            <a:ext cx="1318085" cy="649633"/>
            <a:chOff x="8697615" y="4302"/>
            <a:chExt cx="1169733" cy="663626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697615" y="4302"/>
              <a:ext cx="417359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56779" y="19459"/>
              <a:ext cx="410569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44</xdr:col>
      <xdr:colOff>547688</xdr:colOff>
      <xdr:row>4</xdr:row>
      <xdr:rowOff>109049</xdr:rowOff>
    </xdr:to>
    <xdr:grpSp>
      <xdr:nvGrpSpPr>
        <xdr:cNvPr id="13" name="Группа 12"/>
        <xdr:cNvGrpSpPr/>
      </xdr:nvGrpSpPr>
      <xdr:grpSpPr>
        <a:xfrm>
          <a:off x="0" y="0"/>
          <a:ext cx="14882813" cy="775799"/>
          <a:chOff x="76200" y="0"/>
          <a:chExt cx="10963683" cy="756557"/>
        </a:xfrm>
      </xdr:grpSpPr>
      <xdr:pic>
        <xdr:nvPicPr>
          <xdr:cNvPr id="14" name="Рисунок 1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0" y="0"/>
            <a:ext cx="612807" cy="756557"/>
          </a:xfrm>
          <a:prstGeom prst="rect">
            <a:avLst/>
          </a:prstGeom>
        </xdr:spPr>
      </xdr:pic>
      <xdr:grpSp>
        <xdr:nvGrpSpPr>
          <xdr:cNvPr id="15" name="Группа 14"/>
          <xdr:cNvGrpSpPr/>
        </xdr:nvGrpSpPr>
        <xdr:grpSpPr>
          <a:xfrm>
            <a:off x="9473644" y="19534"/>
            <a:ext cx="1566239" cy="649633"/>
            <a:chOff x="8477391" y="4302"/>
            <a:chExt cx="1389957" cy="663626"/>
          </a:xfrm>
        </xdr:grpSpPr>
        <xdr:pic>
          <xdr:nvPicPr>
            <xdr:cNvPr id="17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77391" y="4302"/>
              <a:ext cx="498144" cy="65070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8" name="Рисунок 17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r:link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23512" y="19459"/>
              <a:ext cx="543836" cy="64846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 editAs="oneCell">
    <xdr:from>
      <xdr:col>1</xdr:col>
      <xdr:colOff>511968</xdr:colOff>
      <xdr:row>0</xdr:row>
      <xdr:rowOff>23812</xdr:rowOff>
    </xdr:from>
    <xdr:to>
      <xdr:col>1</xdr:col>
      <xdr:colOff>1259153</xdr:colOff>
      <xdr:row>4</xdr:row>
      <xdr:rowOff>107792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406" y="23812"/>
          <a:ext cx="747185" cy="75073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411160</xdr:colOff>
      <xdr:row>0</xdr:row>
      <xdr:rowOff>26291</xdr:rowOff>
    </xdr:from>
    <xdr:to>
      <xdr:col>6</xdr:col>
      <xdr:colOff>823512</xdr:colOff>
      <xdr:row>2</xdr:row>
      <xdr:rowOff>150137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5848" y="26291"/>
          <a:ext cx="412352" cy="44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79375</xdr:colOff>
      <xdr:row>0</xdr:row>
      <xdr:rowOff>31750</xdr:rowOff>
    </xdr:from>
    <xdr:to>
      <xdr:col>1</xdr:col>
      <xdr:colOff>120859</xdr:colOff>
      <xdr:row>2</xdr:row>
      <xdr:rowOff>108720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1750"/>
          <a:ext cx="414547" cy="394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55561</xdr:colOff>
      <xdr:row>3</xdr:row>
      <xdr:rowOff>19963</xdr:rowOff>
    </xdr:from>
    <xdr:to>
      <xdr:col>1</xdr:col>
      <xdr:colOff>126998</xdr:colOff>
      <xdr:row>6</xdr:row>
      <xdr:rowOff>31751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1" y="496213"/>
          <a:ext cx="444500" cy="488038"/>
        </a:xfrm>
        <a:prstGeom prst="rect">
          <a:avLst/>
        </a:prstGeom>
      </xdr:spPr>
    </xdr:pic>
    <xdr:clientData/>
  </xdr:twoCellAnchor>
  <xdr:twoCellAnchor editAs="oneCell">
    <xdr:from>
      <xdr:col>6</xdr:col>
      <xdr:colOff>368696</xdr:colOff>
      <xdr:row>3</xdr:row>
      <xdr:rowOff>63498</xdr:rowOff>
    </xdr:from>
    <xdr:to>
      <xdr:col>6</xdr:col>
      <xdr:colOff>897997</xdr:colOff>
      <xdr:row>6</xdr:row>
      <xdr:rowOff>119060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384" y="539748"/>
          <a:ext cx="529301" cy="531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5"/>
  <sheetViews>
    <sheetView zoomScaleNormal="100" zoomScaleSheetLayoutView="120" workbookViewId="0">
      <selection activeCell="F12" sqref="F12:F13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1.7109375" style="21" customWidth="1"/>
    <col min="4" max="4" width="9.42578125" style="21" customWidth="1"/>
    <col min="5" max="5" width="7.42578125" style="21" customWidth="1"/>
    <col min="6" max="6" width="22.28515625" style="21" customWidth="1"/>
    <col min="7" max="7" width="30.42578125" style="21" customWidth="1"/>
    <col min="8" max="8" width="10.140625" style="21" customWidth="1"/>
    <col min="9" max="9" width="12.42578125" style="21" customWidth="1"/>
    <col min="10" max="10" width="3.85546875" style="21" hidden="1" customWidth="1"/>
    <col min="11" max="11" width="4.85546875" style="21" hidden="1" customWidth="1"/>
    <col min="12" max="12" width="15" style="21" hidden="1" customWidth="1"/>
    <col min="13" max="13" width="7" style="21" customWidth="1"/>
    <col min="14" max="14" width="11.28515625" style="21" customWidth="1"/>
    <col min="15" max="16" width="16.5703125" style="21" customWidth="1"/>
    <col min="17" max="16384" width="9.140625" style="21"/>
  </cols>
  <sheetData>
    <row r="1" spans="1:16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</row>
    <row r="2" spans="1:16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</row>
    <row r="3" spans="1:16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</row>
    <row r="4" spans="1:16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</row>
    <row r="5" spans="1:16" s="114" customFormat="1" ht="9" customHeight="1" x14ac:dyDescent="0.2"/>
    <row r="6" spans="1:16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205</v>
      </c>
      <c r="O6" s="550"/>
      <c r="P6" s="550"/>
    </row>
    <row r="7" spans="1:16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6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6" s="114" customFormat="1" ht="15.75" x14ac:dyDescent="0.25">
      <c r="A9" s="541">
        <v>74</v>
      </c>
      <c r="B9" s="541"/>
      <c r="C9" s="541"/>
      <c r="D9" s="546" t="s">
        <v>479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6" s="114" customFormat="1" ht="15" x14ac:dyDescent="0.2">
      <c r="A10" s="541"/>
      <c r="B10" s="541"/>
      <c r="C10" s="541"/>
      <c r="D10" s="529" t="s">
        <v>88</v>
      </c>
      <c r="E10" s="529"/>
      <c r="F10" s="529"/>
      <c r="G10" s="529"/>
      <c r="H10" s="529"/>
      <c r="I10" s="529"/>
      <c r="J10" s="529"/>
      <c r="K10" s="529"/>
      <c r="L10" s="529"/>
      <c r="M10" s="529"/>
      <c r="N10" s="162">
        <v>59</v>
      </c>
      <c r="O10" s="243">
        <v>44</v>
      </c>
      <c r="P10" s="241">
        <v>35</v>
      </c>
    </row>
    <row r="11" spans="1:16" s="9" customFormat="1" x14ac:dyDescent="0.2">
      <c r="A11" s="55"/>
      <c r="B11" s="55"/>
      <c r="C11" s="55"/>
      <c r="N11" s="55"/>
      <c r="O11" s="55"/>
      <c r="P11" s="55"/>
    </row>
    <row r="12" spans="1:16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6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6" s="114" customFormat="1" x14ac:dyDescent="0.2"/>
    <row r="15" spans="1:16" ht="11.25" customHeight="1" x14ac:dyDescent="0.2">
      <c r="A15" s="530" t="s">
        <v>6</v>
      </c>
      <c r="B15" s="530" t="s">
        <v>85</v>
      </c>
      <c r="C15" s="530"/>
      <c r="D15" s="531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8" t="s">
        <v>19</v>
      </c>
      <c r="K15" s="538"/>
      <c r="L15" s="533" t="s">
        <v>22</v>
      </c>
      <c r="M15" s="533" t="s">
        <v>13</v>
      </c>
      <c r="N15" s="533" t="s">
        <v>14</v>
      </c>
      <c r="O15" s="533" t="s">
        <v>15</v>
      </c>
      <c r="P15" s="536"/>
    </row>
    <row r="16" spans="1:16" x14ac:dyDescent="0.2">
      <c r="A16" s="530"/>
      <c r="B16" s="530"/>
      <c r="C16" s="530"/>
      <c r="D16" s="532"/>
      <c r="E16" s="534"/>
      <c r="F16" s="535"/>
      <c r="G16" s="534"/>
      <c r="H16" s="534"/>
      <c r="I16" s="534"/>
      <c r="J16" s="16" t="s">
        <v>21</v>
      </c>
      <c r="K16" s="16" t="s">
        <v>23</v>
      </c>
      <c r="L16" s="534"/>
      <c r="M16" s="534"/>
      <c r="N16" s="534"/>
      <c r="O16" s="534"/>
      <c r="P16" s="537"/>
    </row>
    <row r="17" spans="1:16" s="114" customFormat="1" x14ac:dyDescent="0.2">
      <c r="A17" s="136">
        <f>_xlfn.RANK.EQ(I17,I$17:I$29)</f>
        <v>1</v>
      </c>
      <c r="B17" s="424" t="s">
        <v>228</v>
      </c>
      <c r="C17" s="425"/>
      <c r="D17" s="426">
        <v>2001</v>
      </c>
      <c r="E17" s="427" t="s">
        <v>4</v>
      </c>
      <c r="F17" s="427" t="s">
        <v>229</v>
      </c>
      <c r="G17" s="427" t="s">
        <v>230</v>
      </c>
      <c r="H17" s="273">
        <v>62.75</v>
      </c>
      <c r="I17" s="14">
        <v>56</v>
      </c>
      <c r="J17" s="121"/>
      <c r="K17" s="14"/>
      <c r="L17" s="128"/>
      <c r="M17" s="127">
        <f t="shared" ref="M17:M29" si="0">IF(A17=1,20,IF(A17=2,18,IF(A17=3,16,IF(A17&gt;19,0,19-A17))))</f>
        <v>20</v>
      </c>
      <c r="N17" s="144" t="str">
        <f t="shared" ref="N17:N29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90" t="s">
        <v>488</v>
      </c>
      <c r="P17" s="38"/>
    </row>
    <row r="18" spans="1:16" s="22" customFormat="1" x14ac:dyDescent="0.2">
      <c r="A18" s="136">
        <f>_xlfn.RANK.EQ(I18,I$17:I$29)</f>
        <v>2</v>
      </c>
      <c r="B18" s="424" t="s">
        <v>233</v>
      </c>
      <c r="C18" s="425"/>
      <c r="D18" s="426">
        <v>2003</v>
      </c>
      <c r="E18" s="426" t="s">
        <v>5</v>
      </c>
      <c r="F18" s="427" t="s">
        <v>229</v>
      </c>
      <c r="G18" s="427" t="s">
        <v>234</v>
      </c>
      <c r="H18" s="468">
        <v>62.35</v>
      </c>
      <c r="I18" s="92">
        <v>55</v>
      </c>
      <c r="J18" s="25"/>
      <c r="K18" s="25"/>
      <c r="L18" s="122"/>
      <c r="M18" s="127">
        <f t="shared" si="0"/>
        <v>18</v>
      </c>
      <c r="N18" s="144" t="str">
        <f t="shared" si="1"/>
        <v>+МС</v>
      </c>
      <c r="O18" s="190" t="s">
        <v>250</v>
      </c>
      <c r="P18" s="38"/>
    </row>
    <row r="19" spans="1:16" s="22" customFormat="1" x14ac:dyDescent="0.2">
      <c r="A19" s="136">
        <v>3</v>
      </c>
      <c r="B19" s="424" t="s">
        <v>231</v>
      </c>
      <c r="C19" s="425"/>
      <c r="D19" s="426">
        <v>1997</v>
      </c>
      <c r="E19" s="426" t="s">
        <v>4</v>
      </c>
      <c r="F19" s="427" t="s">
        <v>232</v>
      </c>
      <c r="G19" s="427"/>
      <c r="H19" s="275">
        <v>63</v>
      </c>
      <c r="I19" s="93">
        <v>55</v>
      </c>
      <c r="J19" s="27"/>
      <c r="K19" s="25"/>
      <c r="L19" s="122"/>
      <c r="M19" s="127">
        <f t="shared" si="0"/>
        <v>16</v>
      </c>
      <c r="N19" s="144" t="str">
        <f t="shared" si="1"/>
        <v>МС</v>
      </c>
      <c r="O19" s="190" t="s">
        <v>249</v>
      </c>
      <c r="P19" s="38"/>
    </row>
    <row r="20" spans="1:16" s="22" customFormat="1" x14ac:dyDescent="0.2">
      <c r="A20" s="136">
        <f t="shared" ref="A20:A29" si="2">_xlfn.RANK.EQ(I20,I$17:I$29)</f>
        <v>4</v>
      </c>
      <c r="B20" s="428" t="s">
        <v>262</v>
      </c>
      <c r="C20" s="428"/>
      <c r="D20" s="426">
        <v>2002</v>
      </c>
      <c r="E20" s="427" t="s">
        <v>5</v>
      </c>
      <c r="F20" s="427" t="s">
        <v>226</v>
      </c>
      <c r="G20" s="427" t="s">
        <v>263</v>
      </c>
      <c r="H20" s="276">
        <v>62.25</v>
      </c>
      <c r="I20" s="37">
        <v>50</v>
      </c>
      <c r="J20" s="469"/>
      <c r="K20" s="25"/>
      <c r="L20" s="122"/>
      <c r="M20" s="127">
        <f t="shared" si="0"/>
        <v>15</v>
      </c>
      <c r="N20" s="144" t="str">
        <f t="shared" si="1"/>
        <v>+МС</v>
      </c>
      <c r="O20" s="470" t="s">
        <v>323</v>
      </c>
      <c r="P20" s="71"/>
    </row>
    <row r="21" spans="1:16" s="22" customFormat="1" x14ac:dyDescent="0.2">
      <c r="A21" s="136">
        <f t="shared" si="2"/>
        <v>5</v>
      </c>
      <c r="B21" s="428" t="s">
        <v>244</v>
      </c>
      <c r="C21" s="428"/>
      <c r="D21" s="426">
        <v>2002</v>
      </c>
      <c r="E21" s="426" t="s">
        <v>5</v>
      </c>
      <c r="F21" s="427" t="s">
        <v>245</v>
      </c>
      <c r="G21" s="427" t="s">
        <v>246</v>
      </c>
      <c r="H21" s="275">
        <v>59.75</v>
      </c>
      <c r="I21" s="93">
        <v>41</v>
      </c>
      <c r="J21" s="27"/>
      <c r="K21" s="25"/>
      <c r="L21" s="122"/>
      <c r="M21" s="127">
        <f t="shared" si="0"/>
        <v>14</v>
      </c>
      <c r="N21" s="144" t="str">
        <f t="shared" si="1"/>
        <v>КМС</v>
      </c>
      <c r="O21" s="472" t="s">
        <v>254</v>
      </c>
      <c r="P21" s="38"/>
    </row>
    <row r="22" spans="1:16" s="22" customFormat="1" x14ac:dyDescent="0.2">
      <c r="A22" s="136">
        <f t="shared" si="2"/>
        <v>6</v>
      </c>
      <c r="B22" s="428" t="s">
        <v>237</v>
      </c>
      <c r="C22" s="428"/>
      <c r="D22" s="426">
        <v>1978</v>
      </c>
      <c r="E22" s="427" t="s">
        <v>4</v>
      </c>
      <c r="F22" s="427" t="s">
        <v>238</v>
      </c>
      <c r="G22" s="427"/>
      <c r="H22" s="276">
        <v>61.95</v>
      </c>
      <c r="I22" s="37">
        <v>38</v>
      </c>
      <c r="J22" s="469"/>
      <c r="K22" s="25"/>
      <c r="L22" s="122"/>
      <c r="M22" s="127">
        <f t="shared" si="0"/>
        <v>13</v>
      </c>
      <c r="N22" s="144" t="str">
        <f t="shared" si="1"/>
        <v>КМС</v>
      </c>
      <c r="O22" s="470" t="s">
        <v>252</v>
      </c>
      <c r="P22" s="71"/>
    </row>
    <row r="23" spans="1:16" s="22" customFormat="1" x14ac:dyDescent="0.2">
      <c r="A23" s="136">
        <f t="shared" si="2"/>
        <v>7</v>
      </c>
      <c r="B23" s="428" t="s">
        <v>140</v>
      </c>
      <c r="C23" s="428"/>
      <c r="D23" s="426">
        <v>2001</v>
      </c>
      <c r="E23" s="427" t="s">
        <v>4</v>
      </c>
      <c r="F23" s="427" t="s">
        <v>238</v>
      </c>
      <c r="G23" s="427" t="s">
        <v>73</v>
      </c>
      <c r="H23" s="275">
        <v>62.2</v>
      </c>
      <c r="I23" s="93">
        <v>36</v>
      </c>
      <c r="J23" s="27"/>
      <c r="K23" s="25"/>
      <c r="L23" s="122"/>
      <c r="M23" s="127">
        <f t="shared" si="0"/>
        <v>12</v>
      </c>
      <c r="N23" s="144" t="str">
        <f t="shared" si="1"/>
        <v>КМС</v>
      </c>
      <c r="O23" s="190" t="s">
        <v>253</v>
      </c>
      <c r="P23" s="38"/>
    </row>
    <row r="24" spans="1:16" s="22" customFormat="1" x14ac:dyDescent="0.2">
      <c r="A24" s="136">
        <f t="shared" si="2"/>
        <v>8</v>
      </c>
      <c r="B24" s="428" t="s">
        <v>242</v>
      </c>
      <c r="C24" s="428"/>
      <c r="D24" s="426">
        <v>1999</v>
      </c>
      <c r="E24" s="427" t="s">
        <v>4</v>
      </c>
      <c r="F24" s="427" t="s">
        <v>238</v>
      </c>
      <c r="G24" s="427" t="s">
        <v>73</v>
      </c>
      <c r="H24" s="275">
        <v>63</v>
      </c>
      <c r="I24" s="93">
        <v>34</v>
      </c>
      <c r="J24" s="27"/>
      <c r="K24" s="25"/>
      <c r="L24" s="122"/>
      <c r="M24" s="127">
        <f t="shared" si="0"/>
        <v>11</v>
      </c>
      <c r="N24" s="144" t="str">
        <f t="shared" si="1"/>
        <v>-</v>
      </c>
      <c r="O24" s="472" t="s">
        <v>178</v>
      </c>
      <c r="P24" s="38"/>
    </row>
    <row r="25" spans="1:16" s="22" customFormat="1" x14ac:dyDescent="0.2">
      <c r="A25" s="136">
        <f t="shared" si="2"/>
        <v>9</v>
      </c>
      <c r="B25" s="428" t="s">
        <v>243</v>
      </c>
      <c r="C25" s="428"/>
      <c r="D25" s="426">
        <v>1998</v>
      </c>
      <c r="E25" s="427" t="s">
        <v>5</v>
      </c>
      <c r="F25" s="427" t="s">
        <v>39</v>
      </c>
      <c r="G25" s="427" t="s">
        <v>475</v>
      </c>
      <c r="H25" s="275">
        <v>62.7</v>
      </c>
      <c r="I25" s="93">
        <v>32</v>
      </c>
      <c r="J25" s="27"/>
      <c r="K25" s="25"/>
      <c r="L25" s="122"/>
      <c r="M25" s="127">
        <f t="shared" si="0"/>
        <v>10</v>
      </c>
      <c r="N25" s="144" t="str">
        <f t="shared" si="1"/>
        <v>-</v>
      </c>
      <c r="O25" s="102" t="s">
        <v>157</v>
      </c>
      <c r="P25" s="38"/>
    </row>
    <row r="26" spans="1:16" s="22" customFormat="1" x14ac:dyDescent="0.2">
      <c r="A26" s="136">
        <f t="shared" si="2"/>
        <v>10</v>
      </c>
      <c r="B26" s="428" t="s">
        <v>138</v>
      </c>
      <c r="C26" s="428"/>
      <c r="D26" s="426">
        <v>2004</v>
      </c>
      <c r="E26" s="427" t="s">
        <v>4</v>
      </c>
      <c r="F26" s="427" t="s">
        <v>240</v>
      </c>
      <c r="G26" s="427" t="s">
        <v>241</v>
      </c>
      <c r="H26" s="275">
        <v>63</v>
      </c>
      <c r="I26" s="93">
        <v>29</v>
      </c>
      <c r="J26" s="27"/>
      <c r="K26" s="25"/>
      <c r="L26" s="122"/>
      <c r="M26" s="127">
        <f t="shared" si="0"/>
        <v>9</v>
      </c>
      <c r="N26" s="144" t="str">
        <f t="shared" si="1"/>
        <v>-</v>
      </c>
      <c r="O26" s="70" t="s">
        <v>67</v>
      </c>
      <c r="P26" s="38"/>
    </row>
    <row r="27" spans="1:16" s="22" customFormat="1" x14ac:dyDescent="0.2">
      <c r="A27" s="136">
        <f t="shared" si="2"/>
        <v>11</v>
      </c>
      <c r="B27" s="428" t="s">
        <v>239</v>
      </c>
      <c r="C27" s="428"/>
      <c r="D27" s="426">
        <v>1996</v>
      </c>
      <c r="E27" s="426" t="s">
        <v>5</v>
      </c>
      <c r="F27" s="429" t="s">
        <v>238</v>
      </c>
      <c r="G27" s="427" t="s">
        <v>475</v>
      </c>
      <c r="H27" s="275">
        <v>62.5</v>
      </c>
      <c r="I27" s="93">
        <v>28</v>
      </c>
      <c r="J27" s="27"/>
      <c r="K27" s="25"/>
      <c r="L27" s="122"/>
      <c r="M27" s="127">
        <f t="shared" si="0"/>
        <v>8</v>
      </c>
      <c r="N27" s="144" t="str">
        <f t="shared" si="1"/>
        <v>-</v>
      </c>
      <c r="O27" s="70" t="s">
        <v>155</v>
      </c>
      <c r="P27" s="38"/>
    </row>
    <row r="28" spans="1:16" x14ac:dyDescent="0.2">
      <c r="A28" s="136">
        <f t="shared" si="2"/>
        <v>12</v>
      </c>
      <c r="B28" s="428" t="s">
        <v>235</v>
      </c>
      <c r="C28" s="428"/>
      <c r="D28" s="426">
        <v>2001</v>
      </c>
      <c r="E28" s="427" t="s">
        <v>4</v>
      </c>
      <c r="F28" s="427" t="s">
        <v>226</v>
      </c>
      <c r="G28" s="427" t="s">
        <v>236</v>
      </c>
      <c r="H28" s="275">
        <v>62.6</v>
      </c>
      <c r="I28" s="14">
        <v>27</v>
      </c>
      <c r="J28" s="25"/>
      <c r="K28" s="25"/>
      <c r="L28" s="122"/>
      <c r="M28" s="127">
        <f t="shared" si="0"/>
        <v>7</v>
      </c>
      <c r="N28" s="144" t="str">
        <f t="shared" si="1"/>
        <v>-</v>
      </c>
      <c r="O28" s="471" t="s">
        <v>251</v>
      </c>
      <c r="P28" s="38"/>
    </row>
    <row r="29" spans="1:16" x14ac:dyDescent="0.2">
      <c r="A29" s="136">
        <f t="shared" si="2"/>
        <v>13</v>
      </c>
      <c r="B29" s="428" t="s">
        <v>134</v>
      </c>
      <c r="C29" s="428"/>
      <c r="D29" s="426">
        <v>1997</v>
      </c>
      <c r="E29" s="427" t="s">
        <v>3</v>
      </c>
      <c r="F29" s="427" t="s">
        <v>226</v>
      </c>
      <c r="G29" s="427" t="s">
        <v>227</v>
      </c>
      <c r="H29" s="274">
        <v>62.9</v>
      </c>
      <c r="I29" s="25">
        <v>24</v>
      </c>
      <c r="J29" s="25"/>
      <c r="K29" s="25"/>
      <c r="L29" s="122"/>
      <c r="M29" s="127">
        <f t="shared" si="0"/>
        <v>6</v>
      </c>
      <c r="N29" s="144" t="str">
        <f t="shared" si="1"/>
        <v>-</v>
      </c>
      <c r="O29" s="70" t="s">
        <v>166</v>
      </c>
      <c r="P29" s="39"/>
    </row>
    <row r="30" spans="1:16" s="114" customFormat="1" x14ac:dyDescent="0.2">
      <c r="H30" s="115"/>
      <c r="I30" s="115"/>
      <c r="J30" s="115"/>
      <c r="K30" s="115"/>
      <c r="L30" s="115"/>
      <c r="M30" s="115"/>
      <c r="N30" s="115"/>
      <c r="O30" s="115"/>
      <c r="P30" s="115"/>
    </row>
    <row r="31" spans="1:16" s="114" customFormat="1" x14ac:dyDescent="0.2">
      <c r="A31" s="236" t="s">
        <v>16</v>
      </c>
      <c r="B31" s="115"/>
      <c r="C31" s="115"/>
      <c r="D31" s="303" t="s">
        <v>125</v>
      </c>
      <c r="F31" s="6"/>
      <c r="G31" s="236" t="s">
        <v>124</v>
      </c>
      <c r="I31" s="115"/>
      <c r="J31" s="115"/>
      <c r="K31" s="115"/>
      <c r="M31" s="303" t="s">
        <v>477</v>
      </c>
    </row>
    <row r="32" spans="1:16" s="114" customFormat="1" ht="4.5" customHeight="1" x14ac:dyDescent="0.2">
      <c r="A32" s="236"/>
      <c r="B32" s="115"/>
      <c r="C32" s="115"/>
      <c r="D32" s="237"/>
      <c r="F32" s="6"/>
      <c r="G32" s="236"/>
      <c r="I32" s="115"/>
      <c r="J32" s="115"/>
      <c r="K32" s="115"/>
      <c r="M32" s="303"/>
    </row>
    <row r="33" spans="1:13" s="114" customFormat="1" x14ac:dyDescent="0.2">
      <c r="A33" s="236" t="s">
        <v>17</v>
      </c>
      <c r="B33" s="115"/>
      <c r="C33" s="115"/>
      <c r="D33" s="114" t="s">
        <v>476</v>
      </c>
      <c r="E33" s="115"/>
      <c r="F33" s="115"/>
      <c r="G33" s="236" t="s">
        <v>127</v>
      </c>
      <c r="I33" s="115"/>
      <c r="J33" s="115"/>
      <c r="K33" s="115"/>
      <c r="M33" s="5" t="s">
        <v>126</v>
      </c>
    </row>
    <row r="35" spans="1:13" x14ac:dyDescent="0.2">
      <c r="M35" s="5"/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4">
      <sortCondition ref="A15:A16"/>
    </sortState>
  </autoFilter>
  <sortState ref="A17:P29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3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33"/>
  <sheetViews>
    <sheetView view="pageBreakPreview" zoomScaleNormal="70" zoomScaleSheetLayoutView="100" workbookViewId="0">
      <selection activeCell="D10" sqref="D10:M10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8" style="21" customWidth="1"/>
    <col min="7" max="7" width="27.7109375" style="21" customWidth="1"/>
    <col min="8" max="8" width="9.28515625" style="21" customWidth="1"/>
    <col min="9" max="9" width="10.42578125" style="21" customWidth="1"/>
    <col min="10" max="10" width="7.7109375" style="21" hidden="1" customWidth="1"/>
    <col min="11" max="11" width="2.5703125" style="21" hidden="1" customWidth="1"/>
    <col min="12" max="12" width="3" style="21" hidden="1" customWidth="1"/>
    <col min="13" max="13" width="7" style="21" customWidth="1"/>
    <col min="14" max="14" width="13.28515625" style="21" customWidth="1"/>
    <col min="15" max="15" width="16.140625" style="21" customWidth="1"/>
    <col min="16" max="16" width="17.5703125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4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ht="9" customHeight="1" x14ac:dyDescent="0.2"/>
    <row r="6" spans="1:18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205</v>
      </c>
      <c r="O6" s="550"/>
      <c r="P6" s="550"/>
    </row>
    <row r="7" spans="1:18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s="114" customFormat="1" ht="15.75" x14ac:dyDescent="0.25">
      <c r="A9" s="541">
        <v>80</v>
      </c>
      <c r="B9" s="541"/>
      <c r="C9" s="541"/>
      <c r="D9" s="546" t="s">
        <v>479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8" s="114" customFormat="1" ht="15" x14ac:dyDescent="0.2">
      <c r="A10" s="541"/>
      <c r="B10" s="541"/>
      <c r="C10" s="541"/>
      <c r="D10" s="529" t="s">
        <v>91</v>
      </c>
      <c r="E10" s="529"/>
      <c r="F10" s="529"/>
      <c r="G10" s="529"/>
      <c r="H10" s="529"/>
      <c r="I10" s="529"/>
      <c r="J10" s="529"/>
      <c r="K10" s="529"/>
      <c r="L10" s="529"/>
      <c r="M10" s="529"/>
      <c r="N10" s="158">
        <v>72</v>
      </c>
      <c r="O10" s="244">
        <v>56</v>
      </c>
      <c r="P10" s="245">
        <v>45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8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8" s="114" customFormat="1" x14ac:dyDescent="0.2"/>
    <row r="15" spans="1:18" ht="11.25" customHeight="1" x14ac:dyDescent="0.2">
      <c r="A15" s="530" t="s">
        <v>6</v>
      </c>
      <c r="B15" s="530" t="s">
        <v>85</v>
      </c>
      <c r="C15" s="530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8" t="s">
        <v>19</v>
      </c>
      <c r="K15" s="538"/>
      <c r="L15" s="533" t="s">
        <v>22</v>
      </c>
      <c r="M15" s="533" t="s">
        <v>13</v>
      </c>
      <c r="N15" s="533" t="s">
        <v>14</v>
      </c>
      <c r="O15" s="533" t="s">
        <v>15</v>
      </c>
      <c r="P15" s="536"/>
    </row>
    <row r="16" spans="1:18" x14ac:dyDescent="0.2">
      <c r="A16" s="530"/>
      <c r="B16" s="530"/>
      <c r="C16" s="530"/>
      <c r="D16" s="534"/>
      <c r="E16" s="534"/>
      <c r="F16" s="534"/>
      <c r="G16" s="534"/>
      <c r="H16" s="534"/>
      <c r="I16" s="534"/>
      <c r="J16" s="16" t="s">
        <v>21</v>
      </c>
      <c r="K16" s="16" t="s">
        <v>23</v>
      </c>
      <c r="L16" s="534"/>
      <c r="M16" s="534"/>
      <c r="N16" s="534"/>
      <c r="O16" s="534"/>
      <c r="P16" s="537"/>
    </row>
    <row r="17" spans="1:18" x14ac:dyDescent="0.2">
      <c r="A17" s="137">
        <f t="shared" ref="A17:A29" si="0">_xlfn.RANK.EQ(I17,I$17:I$29)</f>
        <v>1</v>
      </c>
      <c r="B17" s="248" t="s">
        <v>255</v>
      </c>
      <c r="C17" s="249"/>
      <c r="D17" s="95">
        <v>1997</v>
      </c>
      <c r="E17" s="106" t="s">
        <v>3</v>
      </c>
      <c r="F17" s="93" t="s">
        <v>39</v>
      </c>
      <c r="G17" s="93" t="s">
        <v>256</v>
      </c>
      <c r="H17" s="235">
        <v>67.5</v>
      </c>
      <c r="I17" s="93">
        <v>77</v>
      </c>
      <c r="J17" s="93"/>
      <c r="K17" s="93"/>
      <c r="L17" s="95"/>
      <c r="M17" s="129">
        <f t="shared" ref="M17:M24" si="1">IF(A17=1,20,IF(A17=2,18,IF(A17=3,16,IF(A17&gt;19,0,19-A17))))</f>
        <v>20</v>
      </c>
      <c r="N17" s="96" t="str">
        <f t="shared" ref="N17:N24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319" t="s">
        <v>75</v>
      </c>
      <c r="P17" s="99"/>
      <c r="R17" s="115"/>
    </row>
    <row r="18" spans="1:18" s="22" customFormat="1" x14ac:dyDescent="0.2">
      <c r="A18" s="246">
        <f t="shared" si="0"/>
        <v>2</v>
      </c>
      <c r="B18" s="250" t="s">
        <v>165</v>
      </c>
      <c r="C18" s="251"/>
      <c r="D18" s="247">
        <v>2002</v>
      </c>
      <c r="E18" s="93" t="s">
        <v>4</v>
      </c>
      <c r="F18" s="93" t="s">
        <v>257</v>
      </c>
      <c r="G18" s="106" t="s">
        <v>258</v>
      </c>
      <c r="H18" s="235">
        <v>67.2</v>
      </c>
      <c r="I18" s="93">
        <v>62</v>
      </c>
      <c r="J18" s="93"/>
      <c r="K18" s="93"/>
      <c r="L18" s="95"/>
      <c r="M18" s="129">
        <f t="shared" si="1"/>
        <v>18</v>
      </c>
      <c r="N18" s="96" t="str">
        <f t="shared" si="2"/>
        <v>МС</v>
      </c>
      <c r="O18" s="319" t="s">
        <v>322</v>
      </c>
      <c r="P18" s="99"/>
      <c r="Q18" s="114"/>
    </row>
    <row r="19" spans="1:18" s="22" customFormat="1" x14ac:dyDescent="0.2">
      <c r="A19" s="246">
        <f t="shared" si="0"/>
        <v>3</v>
      </c>
      <c r="B19" s="250" t="s">
        <v>259</v>
      </c>
      <c r="C19" s="251"/>
      <c r="D19" s="247">
        <v>1999</v>
      </c>
      <c r="E19" s="93" t="s">
        <v>5</v>
      </c>
      <c r="F19" s="93" t="s">
        <v>39</v>
      </c>
      <c r="G19" s="106" t="s">
        <v>266</v>
      </c>
      <c r="H19" s="235">
        <v>67.8</v>
      </c>
      <c r="I19" s="93">
        <v>50</v>
      </c>
      <c r="J19" s="93"/>
      <c r="K19" s="93"/>
      <c r="L19" s="95"/>
      <c r="M19" s="129">
        <f t="shared" si="1"/>
        <v>16</v>
      </c>
      <c r="N19" s="96" t="str">
        <f t="shared" si="2"/>
        <v>КМС</v>
      </c>
      <c r="O19" s="319" t="s">
        <v>204</v>
      </c>
      <c r="P19" s="99"/>
      <c r="Q19" s="114"/>
    </row>
    <row r="20" spans="1:18" s="22" customFormat="1" x14ac:dyDescent="0.2">
      <c r="A20" s="246">
        <f t="shared" si="0"/>
        <v>4</v>
      </c>
      <c r="B20" s="250" t="s">
        <v>260</v>
      </c>
      <c r="C20" s="251"/>
      <c r="D20" s="247">
        <v>1998</v>
      </c>
      <c r="E20" s="93">
        <v>1</v>
      </c>
      <c r="F20" s="93" t="s">
        <v>261</v>
      </c>
      <c r="G20" s="106"/>
      <c r="H20" s="235">
        <v>66.349999999999994</v>
      </c>
      <c r="I20" s="93">
        <v>47</v>
      </c>
      <c r="J20" s="93"/>
      <c r="K20" s="93"/>
      <c r="L20" s="95"/>
      <c r="M20" s="129">
        <f t="shared" si="1"/>
        <v>15</v>
      </c>
      <c r="N20" s="96" t="str">
        <f t="shared" si="2"/>
        <v>+КМС</v>
      </c>
      <c r="O20" s="111" t="s">
        <v>273</v>
      </c>
      <c r="P20" s="99"/>
      <c r="Q20" s="114"/>
    </row>
    <row r="21" spans="1:18" s="22" customFormat="1" x14ac:dyDescent="0.2">
      <c r="A21" s="246">
        <f t="shared" si="0"/>
        <v>5</v>
      </c>
      <c r="B21" s="250" t="s">
        <v>264</v>
      </c>
      <c r="C21" s="251"/>
      <c r="D21" s="247">
        <v>1979</v>
      </c>
      <c r="E21" s="93" t="s">
        <v>5</v>
      </c>
      <c r="F21" s="93" t="s">
        <v>238</v>
      </c>
      <c r="G21" s="106"/>
      <c r="H21" s="235">
        <v>67.7</v>
      </c>
      <c r="I21" s="93">
        <v>27</v>
      </c>
      <c r="J21" s="93"/>
      <c r="K21" s="93"/>
      <c r="L21" s="95"/>
      <c r="M21" s="129">
        <f t="shared" si="1"/>
        <v>14</v>
      </c>
      <c r="N21" s="96" t="str">
        <f t="shared" si="2"/>
        <v>-</v>
      </c>
      <c r="O21" s="111" t="s">
        <v>324</v>
      </c>
      <c r="P21" s="99"/>
      <c r="Q21" s="114"/>
    </row>
    <row r="22" spans="1:18" s="22" customFormat="1" x14ac:dyDescent="0.2">
      <c r="A22" s="246">
        <f t="shared" si="0"/>
        <v>6</v>
      </c>
      <c r="B22" s="473" t="s">
        <v>265</v>
      </c>
      <c r="C22" s="251"/>
      <c r="D22" s="247">
        <v>2006</v>
      </c>
      <c r="E22" s="93">
        <v>1</v>
      </c>
      <c r="F22" s="93" t="s">
        <v>257</v>
      </c>
      <c r="G22" s="106" t="s">
        <v>258</v>
      </c>
      <c r="H22" s="235">
        <v>66.8</v>
      </c>
      <c r="I22" s="93">
        <v>6</v>
      </c>
      <c r="J22" s="93"/>
      <c r="K22" s="93"/>
      <c r="L22" s="95"/>
      <c r="M22" s="129">
        <f t="shared" si="1"/>
        <v>13</v>
      </c>
      <c r="N22" s="96" t="str">
        <f t="shared" si="2"/>
        <v>-</v>
      </c>
      <c r="O22" s="111" t="s">
        <v>322</v>
      </c>
      <c r="P22" s="99"/>
      <c r="Q22" s="114"/>
    </row>
    <row r="23" spans="1:18" s="22" customFormat="1" hidden="1" x14ac:dyDescent="0.2">
      <c r="A23" s="246" t="e">
        <f t="shared" si="0"/>
        <v>#N/A</v>
      </c>
      <c r="B23" s="250"/>
      <c r="C23" s="251"/>
      <c r="D23" s="247"/>
      <c r="E23" s="93"/>
      <c r="F23" s="93"/>
      <c r="G23" s="106"/>
      <c r="H23" s="235"/>
      <c r="I23" s="93"/>
      <c r="J23" s="93"/>
      <c r="K23" s="93"/>
      <c r="L23" s="95"/>
      <c r="M23" s="129" t="e">
        <f t="shared" si="1"/>
        <v>#N/A</v>
      </c>
      <c r="N23" s="96" t="str">
        <f t="shared" si="2"/>
        <v>-</v>
      </c>
      <c r="O23" s="111"/>
      <c r="P23" s="99"/>
      <c r="Q23" s="114"/>
    </row>
    <row r="24" spans="1:18" s="22" customFormat="1" hidden="1" x14ac:dyDescent="0.2">
      <c r="A24" s="246" t="e">
        <f t="shared" si="0"/>
        <v>#N/A</v>
      </c>
      <c r="B24" s="250"/>
      <c r="C24" s="251"/>
      <c r="D24" s="247"/>
      <c r="E24" s="93"/>
      <c r="F24" s="93"/>
      <c r="G24" s="106"/>
      <c r="H24" s="235"/>
      <c r="I24" s="93"/>
      <c r="J24" s="93"/>
      <c r="K24" s="93"/>
      <c r="L24" s="95"/>
      <c r="M24" s="129" t="e">
        <f t="shared" si="1"/>
        <v>#N/A</v>
      </c>
      <c r="N24" s="96" t="str">
        <f t="shared" si="2"/>
        <v>-</v>
      </c>
      <c r="O24" s="111"/>
      <c r="P24" s="99"/>
      <c r="Q24" s="114"/>
    </row>
    <row r="25" spans="1:18" s="22" customFormat="1" hidden="1" x14ac:dyDescent="0.2">
      <c r="A25" s="246" t="e">
        <f t="shared" si="0"/>
        <v>#N/A</v>
      </c>
      <c r="B25" s="250"/>
      <c r="C25" s="251"/>
      <c r="D25" s="247"/>
      <c r="E25" s="93"/>
      <c r="F25" s="93"/>
      <c r="G25" s="106"/>
      <c r="H25" s="235"/>
      <c r="I25" s="93"/>
      <c r="J25" s="93"/>
      <c r="K25" s="93"/>
      <c r="L25" s="95"/>
      <c r="M25" s="129" t="e">
        <f t="shared" ref="M25:M27" si="3">IF(A25=1,20,IF(A25=2,18,IF(A25=3,16,IF(A25&gt;19,0,19-A25))))</f>
        <v>#N/A</v>
      </c>
      <c r="N25" s="96" t="str">
        <f t="shared" ref="N25:N27" si="4"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111"/>
      <c r="P25" s="99"/>
      <c r="Q25" s="114"/>
    </row>
    <row r="26" spans="1:18" s="22" customFormat="1" hidden="1" x14ac:dyDescent="0.2">
      <c r="A26" s="246" t="e">
        <f t="shared" si="0"/>
        <v>#N/A</v>
      </c>
      <c r="B26" s="250"/>
      <c r="C26" s="251"/>
      <c r="D26" s="247"/>
      <c r="E26" s="93"/>
      <c r="F26" s="93"/>
      <c r="G26" s="106"/>
      <c r="H26" s="235"/>
      <c r="I26" s="93"/>
      <c r="J26" s="93"/>
      <c r="K26" s="93"/>
      <c r="L26" s="95"/>
      <c r="M26" s="129" t="e">
        <f t="shared" si="3"/>
        <v>#N/A</v>
      </c>
      <c r="N26" s="96" t="str">
        <f t="shared" si="4"/>
        <v>-</v>
      </c>
      <c r="O26" s="111"/>
      <c r="P26" s="99"/>
      <c r="Q26" s="114"/>
    </row>
    <row r="27" spans="1:18" s="22" customFormat="1" hidden="1" x14ac:dyDescent="0.2">
      <c r="A27" s="246" t="e">
        <f t="shared" si="0"/>
        <v>#N/A</v>
      </c>
      <c r="B27" s="250"/>
      <c r="C27" s="251"/>
      <c r="D27" s="247"/>
      <c r="E27" s="93"/>
      <c r="F27" s="93"/>
      <c r="G27" s="106"/>
      <c r="H27" s="235"/>
      <c r="I27" s="93"/>
      <c r="J27" s="93"/>
      <c r="K27" s="93"/>
      <c r="L27" s="95"/>
      <c r="M27" s="129" t="e">
        <f t="shared" si="3"/>
        <v>#N/A</v>
      </c>
      <c r="N27" s="96" t="str">
        <f t="shared" si="4"/>
        <v>-</v>
      </c>
      <c r="O27" s="111"/>
      <c r="P27" s="99"/>
      <c r="Q27" s="114"/>
    </row>
    <row r="28" spans="1:18" s="22" customFormat="1" hidden="1" x14ac:dyDescent="0.2">
      <c r="A28" s="246" t="e">
        <f t="shared" si="0"/>
        <v>#N/A</v>
      </c>
      <c r="B28" s="250"/>
      <c r="C28" s="251"/>
      <c r="D28" s="247"/>
      <c r="E28" s="93"/>
      <c r="F28" s="93"/>
      <c r="G28" s="106"/>
      <c r="H28" s="235"/>
      <c r="I28" s="93"/>
      <c r="J28" s="93"/>
      <c r="K28" s="93"/>
      <c r="L28" s="95"/>
      <c r="M28" s="129" t="e">
        <f>IF(A28=1,20,IF(A28=2,18,IF(A28=3,16,IF(A28&gt;19,0,19-A28))))</f>
        <v>#N/A</v>
      </c>
      <c r="N28" s="96" t="str">
        <f>IF(AND(NOT(OR(E28="МСМК",E28="ЗМС")),I28&gt;=$N$10),"+МСМК",IF(AND(OR(E28="МСМК",E28="ЗМС"),I28&gt;=$N$10),"МСМК",IF(AND(NOT(OR(E28="МСМК",E28="МС",E28="ЗМС")),I28&gt;=$O$10),"+МС",IF(AND(OR(E28="МСМК",E28="МС",E28="ЗМС"),I28&gt;=$O$10),"МС",IF(AND(NOT(OR(E28="ЗМС",E28="МСМК",E28="МС",E28="КМС")),I28&gt;=$P$10),"+КМС",IF(AND(OR(E28="ЗМС",E28="МСМК",E28="МС",E28="КМС"),I28&gt;=$P$10),"КМС","-"))))))</f>
        <v>-</v>
      </c>
      <c r="O28" s="111"/>
      <c r="P28" s="99"/>
      <c r="Q28" s="114"/>
    </row>
    <row r="29" spans="1:18" s="89" customFormat="1" hidden="1" x14ac:dyDescent="0.2">
      <c r="A29" s="137" t="e">
        <f t="shared" si="0"/>
        <v>#N/A</v>
      </c>
      <c r="B29" s="252"/>
      <c r="C29" s="253"/>
      <c r="D29" s="96"/>
      <c r="E29" s="96"/>
      <c r="F29" s="93"/>
      <c r="G29" s="93"/>
      <c r="H29" s="277"/>
      <c r="I29" s="93"/>
      <c r="J29" s="37"/>
      <c r="K29" s="93"/>
      <c r="L29" s="95" t="s">
        <v>84</v>
      </c>
      <c r="M29" s="129" t="e">
        <f>IF(A29=1,20,IF(A29=2,18,IF(A29=3,16,IF(A29&gt;19,0,19-A29))))</f>
        <v>#N/A</v>
      </c>
      <c r="N29" s="96" t="str">
        <f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31"/>
      <c r="P29" s="132"/>
      <c r="Q29" s="114"/>
      <c r="R29" s="22"/>
    </row>
    <row r="30" spans="1:18" s="114" customFormat="1" x14ac:dyDescent="0.2">
      <c r="H30" s="115"/>
      <c r="I30" s="115"/>
      <c r="J30" s="115"/>
      <c r="K30" s="115"/>
      <c r="L30" s="115"/>
      <c r="M30" s="115"/>
      <c r="N30" s="115"/>
      <c r="O30" s="115"/>
      <c r="P30" s="115"/>
    </row>
    <row r="31" spans="1:18" s="114" customFormat="1" x14ac:dyDescent="0.2">
      <c r="A31" s="236" t="s">
        <v>16</v>
      </c>
      <c r="B31" s="115"/>
      <c r="C31" s="115"/>
      <c r="D31" s="303" t="s">
        <v>125</v>
      </c>
      <c r="F31" s="6"/>
      <c r="G31" s="236" t="s">
        <v>124</v>
      </c>
      <c r="I31" s="115"/>
      <c r="J31" s="115"/>
      <c r="K31" s="115"/>
      <c r="M31" s="303" t="s">
        <v>477</v>
      </c>
    </row>
    <row r="32" spans="1:18" s="114" customFormat="1" ht="4.5" customHeight="1" x14ac:dyDescent="0.2">
      <c r="A32" s="236"/>
      <c r="B32" s="115"/>
      <c r="C32" s="115"/>
      <c r="D32" s="237"/>
      <c r="F32" s="6"/>
      <c r="G32" s="236"/>
      <c r="I32" s="115"/>
      <c r="J32" s="115"/>
      <c r="K32" s="115"/>
      <c r="M32" s="303"/>
    </row>
    <row r="33" spans="1:13" s="114" customFormat="1" x14ac:dyDescent="0.2">
      <c r="A33" s="236" t="s">
        <v>17</v>
      </c>
      <c r="B33" s="115"/>
      <c r="C33" s="115"/>
      <c r="D33" s="114" t="s">
        <v>476</v>
      </c>
      <c r="E33" s="115"/>
      <c r="F33" s="115"/>
      <c r="G33" s="236" t="s">
        <v>127</v>
      </c>
      <c r="I33" s="115"/>
      <c r="J33" s="115"/>
      <c r="K33" s="115"/>
      <c r="M33" s="5" t="s">
        <v>126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A18:T22">
    <sortCondition ref="I18:I22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35"/>
  <sheetViews>
    <sheetView view="pageBreakPreview" zoomScale="98" zoomScaleNormal="55" zoomScaleSheetLayoutView="98" workbookViewId="0">
      <selection activeCell="G11" sqref="G11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1.5703125" style="21" customWidth="1"/>
    <col min="7" max="7" width="30.42578125" style="21" customWidth="1"/>
    <col min="8" max="8" width="9" style="21" customWidth="1"/>
    <col min="9" max="9" width="9.8554687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5.7109375" style="21" customWidth="1"/>
    <col min="16" max="16" width="15.42578125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4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ht="9" customHeight="1" x14ac:dyDescent="0.2"/>
    <row r="6" spans="1:18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205</v>
      </c>
      <c r="O6" s="550"/>
      <c r="P6" s="550"/>
    </row>
    <row r="7" spans="1:18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s="114" customFormat="1" ht="15.75" x14ac:dyDescent="0.25">
      <c r="A9" s="541">
        <v>87</v>
      </c>
      <c r="B9" s="541"/>
      <c r="C9" s="541"/>
      <c r="D9" s="546" t="s">
        <v>479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8" s="114" customFormat="1" ht="15" x14ac:dyDescent="0.2">
      <c r="A10" s="541"/>
      <c r="B10" s="541"/>
      <c r="C10" s="541"/>
      <c r="D10" s="529" t="s">
        <v>92</v>
      </c>
      <c r="E10" s="529"/>
      <c r="F10" s="529"/>
      <c r="G10" s="529"/>
      <c r="H10" s="529"/>
      <c r="I10" s="529"/>
      <c r="J10" s="529"/>
      <c r="K10" s="529"/>
      <c r="L10" s="529"/>
      <c r="M10" s="529"/>
      <c r="N10" s="158">
        <v>76</v>
      </c>
      <c r="O10" s="244">
        <v>62</v>
      </c>
      <c r="P10" s="245">
        <v>48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8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8" s="114" customFormat="1" x14ac:dyDescent="0.2"/>
    <row r="15" spans="1:18" ht="11.25" customHeight="1" x14ac:dyDescent="0.2">
      <c r="A15" s="530" t="s">
        <v>6</v>
      </c>
      <c r="B15" s="530" t="s">
        <v>85</v>
      </c>
      <c r="C15" s="530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8" t="s">
        <v>19</v>
      </c>
      <c r="K15" s="538"/>
      <c r="L15" s="533" t="s">
        <v>22</v>
      </c>
      <c r="M15" s="533" t="s">
        <v>13</v>
      </c>
      <c r="N15" s="533" t="s">
        <v>14</v>
      </c>
      <c r="O15" s="533" t="s">
        <v>15</v>
      </c>
      <c r="P15" s="536"/>
    </row>
    <row r="16" spans="1:18" x14ac:dyDescent="0.2">
      <c r="A16" s="530"/>
      <c r="B16" s="552"/>
      <c r="C16" s="552"/>
      <c r="D16" s="534"/>
      <c r="E16" s="534"/>
      <c r="F16" s="534"/>
      <c r="G16" s="534"/>
      <c r="H16" s="534"/>
      <c r="I16" s="534"/>
      <c r="J16" s="16" t="s">
        <v>21</v>
      </c>
      <c r="K16" s="16" t="s">
        <v>23</v>
      </c>
      <c r="L16" s="534"/>
      <c r="M16" s="534"/>
      <c r="N16" s="534"/>
      <c r="O16" s="534"/>
      <c r="P16" s="537"/>
    </row>
    <row r="17" spans="1:20" s="22" customFormat="1" x14ac:dyDescent="0.2">
      <c r="A17" s="288">
        <f>_xlfn.RANK.EQ(I17,I$17:I$31)</f>
        <v>1</v>
      </c>
      <c r="B17" s="289" t="s">
        <v>143</v>
      </c>
      <c r="C17" s="251"/>
      <c r="D17" s="247">
        <v>2002</v>
      </c>
      <c r="E17" s="93" t="s">
        <v>3</v>
      </c>
      <c r="F17" s="93" t="s">
        <v>238</v>
      </c>
      <c r="G17" s="106" t="s">
        <v>73</v>
      </c>
      <c r="H17" s="235">
        <v>71.25</v>
      </c>
      <c r="I17" s="93">
        <v>64</v>
      </c>
      <c r="J17" s="93"/>
      <c r="K17" s="93"/>
      <c r="L17" s="95"/>
      <c r="M17" s="93">
        <f t="shared" ref="M17:M23" si="0">IF(A17=1,20,IF(A17=2,18,IF(A17=3,16,IF(A17&gt;19,0,19-A17))))</f>
        <v>20</v>
      </c>
      <c r="N17" s="96" t="str">
        <f t="shared" ref="N17:N23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33" t="s">
        <v>271</v>
      </c>
      <c r="P17" s="38"/>
      <c r="Q17" s="114"/>
      <c r="R17" s="114"/>
    </row>
    <row r="18" spans="1:20" s="22" customFormat="1" x14ac:dyDescent="0.2">
      <c r="A18" s="138">
        <f>_xlfn.RANK.EQ(I18,I$17:I$31)</f>
        <v>2</v>
      </c>
      <c r="B18" s="289" t="s">
        <v>267</v>
      </c>
      <c r="C18" s="251"/>
      <c r="D18" s="95">
        <v>1999</v>
      </c>
      <c r="E18" s="93" t="s">
        <v>3</v>
      </c>
      <c r="F18" s="93" t="s">
        <v>257</v>
      </c>
      <c r="G18" s="106" t="s">
        <v>258</v>
      </c>
      <c r="H18" s="235">
        <v>72.849999999999994</v>
      </c>
      <c r="I18" s="93">
        <v>58</v>
      </c>
      <c r="J18" s="93"/>
      <c r="K18" s="93"/>
      <c r="L18" s="95"/>
      <c r="M18" s="93">
        <f t="shared" si="0"/>
        <v>18</v>
      </c>
      <c r="N18" s="96" t="str">
        <f t="shared" si="1"/>
        <v>КМС</v>
      </c>
      <c r="O18" s="133" t="s">
        <v>57</v>
      </c>
      <c r="P18" s="38"/>
      <c r="Q18" s="114"/>
      <c r="R18" s="115"/>
      <c r="S18" s="114"/>
      <c r="T18" s="114"/>
    </row>
    <row r="19" spans="1:20" x14ac:dyDescent="0.2">
      <c r="A19" s="138">
        <f>_xlfn.RANK.EQ(I19,I$17:I$31)</f>
        <v>3</v>
      </c>
      <c r="B19" s="289" t="s">
        <v>141</v>
      </c>
      <c r="C19" s="251"/>
      <c r="D19" s="95">
        <v>1991</v>
      </c>
      <c r="E19" s="93" t="s">
        <v>3</v>
      </c>
      <c r="F19" s="93" t="s">
        <v>199</v>
      </c>
      <c r="G19" s="106" t="s">
        <v>475</v>
      </c>
      <c r="H19" s="235">
        <v>72.55</v>
      </c>
      <c r="I19" s="93">
        <v>55</v>
      </c>
      <c r="J19" s="93"/>
      <c r="K19" s="93"/>
      <c r="L19" s="95"/>
      <c r="M19" s="93">
        <f t="shared" si="0"/>
        <v>16</v>
      </c>
      <c r="N19" s="96" t="str">
        <f t="shared" si="1"/>
        <v>КМС</v>
      </c>
      <c r="O19" s="133" t="s">
        <v>164</v>
      </c>
      <c r="P19" s="38"/>
      <c r="Q19" s="114"/>
      <c r="R19" s="50"/>
      <c r="S19" s="44"/>
      <c r="T19" s="44"/>
    </row>
    <row r="20" spans="1:20" s="114" customFormat="1" x14ac:dyDescent="0.2">
      <c r="A20" s="138">
        <f>_xlfn.RANK.EQ(I20,I$17:I$31)</f>
        <v>4</v>
      </c>
      <c r="B20" s="289" t="s">
        <v>147</v>
      </c>
      <c r="C20" s="251"/>
      <c r="D20" s="95">
        <v>1983</v>
      </c>
      <c r="E20" s="93" t="s">
        <v>4</v>
      </c>
      <c r="F20" s="93" t="s">
        <v>199</v>
      </c>
      <c r="G20" s="106" t="s">
        <v>68</v>
      </c>
      <c r="H20" s="235">
        <v>71.05</v>
      </c>
      <c r="I20" s="93">
        <v>35</v>
      </c>
      <c r="J20" s="93"/>
      <c r="K20" s="93"/>
      <c r="L20" s="95"/>
      <c r="M20" s="93">
        <f t="shared" si="0"/>
        <v>15</v>
      </c>
      <c r="N20" s="96" t="str">
        <f t="shared" si="1"/>
        <v>-</v>
      </c>
      <c r="O20" s="133" t="s">
        <v>171</v>
      </c>
      <c r="P20" s="38"/>
      <c r="R20" s="50"/>
      <c r="S20" s="44"/>
      <c r="T20" s="44"/>
    </row>
    <row r="21" spans="1:20" s="114" customFormat="1" x14ac:dyDescent="0.2">
      <c r="A21" s="138">
        <f>_xlfn.RANK.EQ(I21,I$17:I$31)</f>
        <v>5</v>
      </c>
      <c r="B21" s="289" t="s">
        <v>270</v>
      </c>
      <c r="C21" s="251"/>
      <c r="D21" s="95">
        <v>1981</v>
      </c>
      <c r="E21" s="93">
        <v>1</v>
      </c>
      <c r="F21" s="93" t="s">
        <v>261</v>
      </c>
      <c r="G21" s="106"/>
      <c r="H21" s="235">
        <v>72.150000000000006</v>
      </c>
      <c r="I21" s="93">
        <v>32</v>
      </c>
      <c r="J21" s="93"/>
      <c r="K21" s="93"/>
      <c r="L21" s="95"/>
      <c r="M21" s="93">
        <f t="shared" si="0"/>
        <v>14</v>
      </c>
      <c r="N21" s="96" t="str">
        <f t="shared" si="1"/>
        <v>-</v>
      </c>
      <c r="O21" s="133" t="s">
        <v>273</v>
      </c>
      <c r="P21" s="38"/>
      <c r="R21" s="50"/>
      <c r="S21" s="44"/>
      <c r="T21" s="44"/>
    </row>
    <row r="22" spans="1:20" s="114" customFormat="1" x14ac:dyDescent="0.2">
      <c r="A22" s="138">
        <v>6</v>
      </c>
      <c r="B22" s="289" t="s">
        <v>268</v>
      </c>
      <c r="C22" s="251"/>
      <c r="D22" s="95">
        <v>1997</v>
      </c>
      <c r="E22" s="93" t="s">
        <v>5</v>
      </c>
      <c r="F22" s="93" t="s">
        <v>245</v>
      </c>
      <c r="G22" s="106" t="s">
        <v>475</v>
      </c>
      <c r="H22" s="235">
        <v>72.900000000000006</v>
      </c>
      <c r="I22" s="93">
        <v>32</v>
      </c>
      <c r="J22" s="93"/>
      <c r="K22" s="93"/>
      <c r="L22" s="95"/>
      <c r="M22" s="93">
        <f t="shared" si="0"/>
        <v>13</v>
      </c>
      <c r="N22" s="96" t="str">
        <f t="shared" si="1"/>
        <v>-</v>
      </c>
      <c r="O22" s="133" t="s">
        <v>272</v>
      </c>
      <c r="P22" s="38"/>
      <c r="R22" s="50"/>
      <c r="S22" s="44"/>
      <c r="T22" s="44"/>
    </row>
    <row r="23" spans="1:20" s="114" customFormat="1" x14ac:dyDescent="0.2">
      <c r="A23" s="138">
        <f>_xlfn.RANK.EQ(I23,I$17:I$31)</f>
        <v>7</v>
      </c>
      <c r="B23" s="289" t="s">
        <v>151</v>
      </c>
      <c r="C23" s="251"/>
      <c r="D23" s="95">
        <v>1994</v>
      </c>
      <c r="E23" s="93" t="s">
        <v>5</v>
      </c>
      <c r="F23" s="93" t="s">
        <v>240</v>
      </c>
      <c r="G23" s="106" t="s">
        <v>241</v>
      </c>
      <c r="H23" s="235">
        <v>72.2</v>
      </c>
      <c r="I23" s="93">
        <v>31</v>
      </c>
      <c r="J23" s="93"/>
      <c r="K23" s="93"/>
      <c r="L23" s="95"/>
      <c r="M23" s="93">
        <f t="shared" si="0"/>
        <v>12</v>
      </c>
      <c r="N23" s="96" t="str">
        <f t="shared" si="1"/>
        <v>-</v>
      </c>
      <c r="O23" s="133" t="s">
        <v>67</v>
      </c>
      <c r="P23" s="38"/>
      <c r="R23" s="50"/>
      <c r="S23" s="44"/>
      <c r="T23" s="44"/>
    </row>
    <row r="24" spans="1:20" s="114" customFormat="1" hidden="1" x14ac:dyDescent="0.2">
      <c r="A24" s="138" t="e">
        <f t="shared" ref="A24:A31" si="2">_xlfn.RANK.EQ(I24,I$17:I$31)</f>
        <v>#N/A</v>
      </c>
      <c r="B24" s="289"/>
      <c r="C24" s="251"/>
      <c r="D24" s="95"/>
      <c r="E24" s="93"/>
      <c r="F24" s="93"/>
      <c r="G24" s="106"/>
      <c r="H24" s="235"/>
      <c r="I24" s="93"/>
      <c r="J24" s="93"/>
      <c r="K24" s="93"/>
      <c r="L24" s="95"/>
      <c r="M24" s="93" t="e">
        <f t="shared" ref="M24:M26" si="3">IF(A24=1,20,IF(A24=2,18,IF(A24=3,16,IF(A24&gt;19,0,19-A24))))</f>
        <v>#N/A</v>
      </c>
      <c r="N24" s="96" t="str">
        <f t="shared" ref="N24:N26" si="4">IF(AND(NOT(OR(E24="МСМК",E24="ЗМС")),I24&gt;=$N$10),"+МСМК",IF(AND(OR(E24="МСМК",E24="ЗМС"),I24&gt;=$N$10),"МСМК",IF(AND(NOT(OR(E24="МСМК",E24="МС",E24="ЗМС")),I24&gt;=$O$10),"+МС",IF(AND(OR(E24="МСМК",E24="МС",E24="ЗМС"),I24&gt;=$O$10),"МС",IF(AND(NOT(OR(E24="ЗМС",E24="МСМК",E24="МС",E24="КМС")),I24&gt;=$P$10),"+КМС",IF(AND(OR(E24="ЗМС",E24="МСМК",E24="МС",E24="КМС"),I24&gt;=$P$10),"КМС","-"))))))</f>
        <v>-</v>
      </c>
      <c r="O24" s="133"/>
      <c r="P24" s="38"/>
      <c r="R24" s="50"/>
      <c r="S24" s="44"/>
      <c r="T24" s="44"/>
    </row>
    <row r="25" spans="1:20" s="114" customFormat="1" hidden="1" x14ac:dyDescent="0.2">
      <c r="A25" s="138" t="e">
        <f t="shared" si="2"/>
        <v>#N/A</v>
      </c>
      <c r="B25" s="289"/>
      <c r="C25" s="251"/>
      <c r="D25" s="95"/>
      <c r="E25" s="93"/>
      <c r="F25" s="93"/>
      <c r="G25" s="106"/>
      <c r="H25" s="235"/>
      <c r="I25" s="93"/>
      <c r="J25" s="93"/>
      <c r="K25" s="93"/>
      <c r="L25" s="95"/>
      <c r="M25" s="93" t="e">
        <f t="shared" si="3"/>
        <v>#N/A</v>
      </c>
      <c r="N25" s="96" t="str">
        <f t="shared" si="4"/>
        <v>-</v>
      </c>
      <c r="O25" s="133"/>
      <c r="P25" s="38"/>
      <c r="R25" s="50"/>
      <c r="S25" s="44"/>
      <c r="T25" s="44"/>
    </row>
    <row r="26" spans="1:20" s="114" customFormat="1" hidden="1" x14ac:dyDescent="0.2">
      <c r="A26" s="138" t="e">
        <f t="shared" si="2"/>
        <v>#N/A</v>
      </c>
      <c r="B26" s="289"/>
      <c r="C26" s="251"/>
      <c r="D26" s="95"/>
      <c r="E26" s="93"/>
      <c r="F26" s="93"/>
      <c r="G26" s="106"/>
      <c r="H26" s="235"/>
      <c r="I26" s="93"/>
      <c r="J26" s="93"/>
      <c r="K26" s="93"/>
      <c r="L26" s="95"/>
      <c r="M26" s="93" t="e">
        <f t="shared" si="3"/>
        <v>#N/A</v>
      </c>
      <c r="N26" s="96" t="str">
        <f t="shared" si="4"/>
        <v>-</v>
      </c>
      <c r="O26" s="133"/>
      <c r="P26" s="38"/>
      <c r="R26" s="50"/>
      <c r="S26" s="44"/>
      <c r="T26" s="44"/>
    </row>
    <row r="27" spans="1:20" s="114" customFormat="1" hidden="1" x14ac:dyDescent="0.2">
      <c r="A27" s="138" t="e">
        <f t="shared" si="2"/>
        <v>#N/A</v>
      </c>
      <c r="B27" s="289"/>
      <c r="C27" s="251"/>
      <c r="D27" s="95"/>
      <c r="E27" s="93"/>
      <c r="F27" s="93"/>
      <c r="G27" s="106"/>
      <c r="H27" s="235"/>
      <c r="I27" s="93"/>
      <c r="J27" s="93"/>
      <c r="K27" s="93"/>
      <c r="L27" s="95"/>
      <c r="M27" s="93" t="e">
        <f t="shared" ref="M27:M29" si="5">IF(A27=1,20,IF(A27=2,18,IF(A27=3,16,IF(A27&gt;19,0,19-A27))))</f>
        <v>#N/A</v>
      </c>
      <c r="N27" s="96" t="str">
        <f t="shared" ref="N27:N29" si="6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133"/>
      <c r="P27" s="38"/>
      <c r="R27" s="50"/>
      <c r="S27" s="44"/>
      <c r="T27" s="44"/>
    </row>
    <row r="28" spans="1:20" s="114" customFormat="1" hidden="1" x14ac:dyDescent="0.2">
      <c r="A28" s="138" t="e">
        <f t="shared" si="2"/>
        <v>#N/A</v>
      </c>
      <c r="B28" s="289"/>
      <c r="C28" s="251"/>
      <c r="D28" s="95"/>
      <c r="E28" s="93"/>
      <c r="F28" s="93"/>
      <c r="G28" s="106"/>
      <c r="H28" s="235"/>
      <c r="I28" s="93"/>
      <c r="J28" s="93"/>
      <c r="K28" s="93"/>
      <c r="L28" s="95"/>
      <c r="M28" s="93" t="e">
        <f t="shared" si="5"/>
        <v>#N/A</v>
      </c>
      <c r="N28" s="96" t="str">
        <f t="shared" si="6"/>
        <v>-</v>
      </c>
      <c r="O28" s="133"/>
      <c r="P28" s="38"/>
      <c r="R28" s="50"/>
      <c r="S28" s="44"/>
      <c r="T28" s="44"/>
    </row>
    <row r="29" spans="1:20" hidden="1" x14ac:dyDescent="0.2">
      <c r="A29" s="138" t="e">
        <f t="shared" si="2"/>
        <v>#N/A</v>
      </c>
      <c r="B29" s="289"/>
      <c r="C29" s="251"/>
      <c r="D29" s="95"/>
      <c r="E29" s="93"/>
      <c r="F29" s="93"/>
      <c r="G29" s="106"/>
      <c r="H29" s="235"/>
      <c r="I29" s="93"/>
      <c r="J29" s="93"/>
      <c r="K29" s="93"/>
      <c r="L29" s="95"/>
      <c r="M29" s="93" t="e">
        <f t="shared" si="5"/>
        <v>#N/A</v>
      </c>
      <c r="N29" s="96" t="str">
        <f t="shared" si="6"/>
        <v>-</v>
      </c>
      <c r="O29" s="133"/>
      <c r="P29" s="38"/>
      <c r="Q29" s="114"/>
      <c r="R29" s="114"/>
    </row>
    <row r="30" spans="1:20" hidden="1" x14ac:dyDescent="0.2">
      <c r="A30" s="138" t="e">
        <f t="shared" si="2"/>
        <v>#N/A</v>
      </c>
      <c r="B30" s="289"/>
      <c r="C30" s="251"/>
      <c r="D30" s="95"/>
      <c r="E30" s="93"/>
      <c r="F30" s="93"/>
      <c r="G30" s="192"/>
      <c r="H30" s="235"/>
      <c r="I30" s="93"/>
      <c r="J30" s="93"/>
      <c r="K30" s="93"/>
      <c r="L30" s="95"/>
      <c r="M30" s="93" t="e">
        <f t="shared" ref="M30:M31" si="7">IF(A30=1,20,IF(A30=2,18,IF(A30=3,16,IF(A30&gt;19,0,19-A30))))</f>
        <v>#N/A</v>
      </c>
      <c r="N30" s="96" t="str">
        <f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26"/>
      <c r="P30" s="73"/>
      <c r="Q30" s="114"/>
      <c r="R30" s="31"/>
    </row>
    <row r="31" spans="1:20" s="114" customFormat="1" hidden="1" x14ac:dyDescent="0.2">
      <c r="A31" s="138" t="e">
        <f t="shared" si="2"/>
        <v>#N/A</v>
      </c>
      <c r="B31" s="289"/>
      <c r="C31" s="251"/>
      <c r="D31" s="96"/>
      <c r="E31" s="96"/>
      <c r="F31" s="93"/>
      <c r="G31" s="93"/>
      <c r="H31" s="277"/>
      <c r="I31" s="37"/>
      <c r="J31" s="37"/>
      <c r="K31" s="93"/>
      <c r="L31" s="95"/>
      <c r="M31" s="93" t="e">
        <f t="shared" si="7"/>
        <v>#N/A</v>
      </c>
      <c r="N31" s="96" t="str">
        <f>IF(AND(NOT(OR(E31="МСМК",E31="ЗМС")),I31&gt;=$N$10),"+МСМК",IF(AND(OR(E31="МСМК",E31="ЗМС"),I31&gt;=$N$10),"МСМК",IF(AND(NOT(OR(E31="МСМК",E31="МС",E31="ЗМС")),I31&gt;=$O$10),"+МС",IF(AND(OR(E31="МСМК",E31="МС",E31="ЗМС"),I31&gt;=$O$10),"МС",IF(AND(NOT(OR(E31="ЗМС",E31="МСМК",E31="МС",E31="КМС")),I31&gt;=$P$10),"+КМС",IF(AND(OR(E31="ЗМС",E31="МСМК",E31="МС",E31="КМС"),I31&gt;=$P$10),"КМС","-"))))))</f>
        <v>-</v>
      </c>
      <c r="O31" s="74"/>
      <c r="P31" s="86"/>
      <c r="R31" s="115"/>
    </row>
    <row r="32" spans="1:20" s="114" customFormat="1" x14ac:dyDescent="0.2">
      <c r="H32" s="115"/>
      <c r="I32" s="115"/>
      <c r="J32" s="115"/>
      <c r="K32" s="115"/>
      <c r="L32" s="115"/>
      <c r="M32" s="115"/>
      <c r="N32" s="115"/>
      <c r="O32" s="115"/>
      <c r="P32" s="115"/>
    </row>
    <row r="33" spans="1:13" s="114" customFormat="1" x14ac:dyDescent="0.2">
      <c r="A33" s="236" t="s">
        <v>16</v>
      </c>
      <c r="B33" s="115"/>
      <c r="C33" s="115"/>
      <c r="D33" s="303" t="s">
        <v>125</v>
      </c>
      <c r="F33" s="6"/>
      <c r="G33" s="236" t="s">
        <v>124</v>
      </c>
      <c r="I33" s="115"/>
      <c r="J33" s="115"/>
      <c r="K33" s="115"/>
      <c r="M33" s="303" t="s">
        <v>477</v>
      </c>
    </row>
    <row r="34" spans="1:13" s="114" customFormat="1" ht="4.5" customHeight="1" x14ac:dyDescent="0.2">
      <c r="A34" s="236"/>
      <c r="B34" s="115"/>
      <c r="C34" s="115"/>
      <c r="D34" s="237"/>
      <c r="F34" s="6"/>
      <c r="G34" s="236"/>
      <c r="I34" s="115"/>
      <c r="J34" s="115"/>
      <c r="K34" s="115"/>
      <c r="M34" s="303"/>
    </row>
    <row r="35" spans="1:13" s="114" customFormat="1" x14ac:dyDescent="0.2">
      <c r="A35" s="236" t="s">
        <v>17</v>
      </c>
      <c r="B35" s="115"/>
      <c r="C35" s="115"/>
      <c r="D35" s="114" t="s">
        <v>476</v>
      </c>
      <c r="E35" s="115"/>
      <c r="F35" s="115"/>
      <c r="G35" s="236" t="s">
        <v>127</v>
      </c>
      <c r="I35" s="115"/>
      <c r="J35" s="115"/>
      <c r="K35" s="115"/>
      <c r="M35" s="5" t="s">
        <v>126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8">
      <sortCondition ref="A15:A16"/>
    </sortState>
  </autoFilter>
  <sortState ref="A17:P23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4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4"/>
  <sheetViews>
    <sheetView zoomScaleNormal="100" zoomScaleSheetLayoutView="100" workbookViewId="0">
      <selection activeCell="D7" sqref="D7:M7"/>
    </sheetView>
  </sheetViews>
  <sheetFormatPr defaultColWidth="9.140625" defaultRowHeight="12.75" x14ac:dyDescent="0.2"/>
  <cols>
    <col min="1" max="1" width="6.8554687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2.28515625" style="21" customWidth="1"/>
    <col min="7" max="7" width="27.42578125" style="21" customWidth="1"/>
    <col min="8" max="8" width="7.28515625" style="21" customWidth="1"/>
    <col min="9" max="9" width="10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4.42578125" style="21" customWidth="1"/>
    <col min="16" max="16" width="16.85546875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4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x14ac:dyDescent="0.2"/>
    <row r="6" spans="1:18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205</v>
      </c>
      <c r="O6" s="550"/>
      <c r="P6" s="550"/>
    </row>
    <row r="7" spans="1:18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s="114" customFormat="1" ht="15.75" x14ac:dyDescent="0.25">
      <c r="A9" s="541">
        <v>94</v>
      </c>
      <c r="B9" s="541"/>
      <c r="C9" s="541"/>
      <c r="D9" s="546" t="s">
        <v>479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8" s="114" customFormat="1" ht="15" x14ac:dyDescent="0.2">
      <c r="A10" s="541"/>
      <c r="B10" s="541"/>
      <c r="C10" s="541"/>
      <c r="D10" s="529" t="s">
        <v>93</v>
      </c>
      <c r="E10" s="529"/>
      <c r="F10" s="529"/>
      <c r="G10" s="529"/>
      <c r="H10" s="529"/>
      <c r="I10" s="529"/>
      <c r="J10" s="529"/>
      <c r="K10" s="529"/>
      <c r="L10" s="529"/>
      <c r="M10" s="529"/>
      <c r="N10" s="158">
        <v>82</v>
      </c>
      <c r="O10" s="244">
        <v>69</v>
      </c>
      <c r="P10" s="245">
        <v>55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8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8" s="114" customFormat="1" x14ac:dyDescent="0.2"/>
    <row r="15" spans="1:18" ht="11.25" customHeight="1" x14ac:dyDescent="0.2">
      <c r="A15" s="530" t="s">
        <v>6</v>
      </c>
      <c r="B15" s="530" t="s">
        <v>85</v>
      </c>
      <c r="C15" s="530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8" t="s">
        <v>19</v>
      </c>
      <c r="K15" s="538"/>
      <c r="L15" s="533" t="s">
        <v>22</v>
      </c>
      <c r="M15" s="533" t="s">
        <v>13</v>
      </c>
      <c r="N15" s="533" t="s">
        <v>14</v>
      </c>
      <c r="O15" s="533" t="s">
        <v>15</v>
      </c>
      <c r="P15" s="536"/>
    </row>
    <row r="16" spans="1:18" x14ac:dyDescent="0.2">
      <c r="A16" s="552"/>
      <c r="B16" s="552"/>
      <c r="C16" s="552"/>
      <c r="D16" s="535"/>
      <c r="E16" s="535"/>
      <c r="F16" s="535"/>
      <c r="G16" s="535"/>
      <c r="H16" s="535"/>
      <c r="I16" s="535"/>
      <c r="J16" s="92" t="s">
        <v>21</v>
      </c>
      <c r="K16" s="92" t="s">
        <v>23</v>
      </c>
      <c r="L16" s="535"/>
      <c r="M16" s="535"/>
      <c r="N16" s="535"/>
      <c r="O16" s="535"/>
      <c r="P16" s="553"/>
    </row>
    <row r="17" spans="1:18" s="22" customFormat="1" x14ac:dyDescent="0.2">
      <c r="A17" s="288">
        <f t="shared" ref="A17:A23" si="0">_xlfn.RANK.EQ(I17,I$17:I$40)</f>
        <v>1</v>
      </c>
      <c r="B17" s="270" t="s">
        <v>274</v>
      </c>
      <c r="C17" s="290"/>
      <c r="D17" s="247">
        <v>1992</v>
      </c>
      <c r="E17" s="311" t="s">
        <v>3</v>
      </c>
      <c r="F17" s="193" t="s">
        <v>40</v>
      </c>
      <c r="G17" s="310"/>
      <c r="H17" s="299">
        <v>83.35</v>
      </c>
      <c r="I17" s="300">
        <v>91</v>
      </c>
      <c r="J17" s="300"/>
      <c r="K17" s="309"/>
      <c r="L17" s="142"/>
      <c r="M17" s="309">
        <f>IF(A17=1,20,IF(A17=2,18,IF(A17=3,16,IF(A17&gt;19,0,19-A17))))</f>
        <v>20</v>
      </c>
      <c r="N17" s="301" t="str">
        <f t="shared" ref="N17:N29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80" t="s">
        <v>186</v>
      </c>
      <c r="P17" s="196"/>
    </row>
    <row r="18" spans="1:18" s="47" customFormat="1" x14ac:dyDescent="0.2">
      <c r="A18" s="138">
        <f t="shared" si="0"/>
        <v>2</v>
      </c>
      <c r="B18" s="270" t="s">
        <v>275</v>
      </c>
      <c r="C18" s="290"/>
      <c r="D18" s="95">
        <v>1998</v>
      </c>
      <c r="E18" s="311" t="s">
        <v>3</v>
      </c>
      <c r="F18" s="321" t="s">
        <v>240</v>
      </c>
      <c r="G18" s="107" t="s">
        <v>241</v>
      </c>
      <c r="H18" s="274">
        <v>84.35</v>
      </c>
      <c r="I18" s="36">
        <v>88</v>
      </c>
      <c r="J18" s="36"/>
      <c r="K18" s="25"/>
      <c r="L18" s="7"/>
      <c r="M18" s="25">
        <f>IF(A18=1,20,IF(A18=2,18,IF(A18=3,16,IF(A18&gt;19,0,19-A18))))</f>
        <v>18</v>
      </c>
      <c r="N18" s="92" t="str">
        <f t="shared" si="1"/>
        <v>МСМК</v>
      </c>
      <c r="O18" s="80" t="s">
        <v>67</v>
      </c>
      <c r="P18" s="196"/>
      <c r="Q18" s="22"/>
    </row>
    <row r="19" spans="1:18" x14ac:dyDescent="0.2">
      <c r="A19" s="138">
        <f t="shared" si="0"/>
        <v>3</v>
      </c>
      <c r="B19" s="270" t="s">
        <v>144</v>
      </c>
      <c r="C19" s="290"/>
      <c r="D19" s="95">
        <v>1997</v>
      </c>
      <c r="E19" s="92" t="s">
        <v>3</v>
      </c>
      <c r="F19" s="26" t="s">
        <v>238</v>
      </c>
      <c r="G19" s="107" t="s">
        <v>73</v>
      </c>
      <c r="H19" s="275">
        <v>84.4</v>
      </c>
      <c r="I19" s="25">
        <v>75</v>
      </c>
      <c r="J19" s="25"/>
      <c r="K19" s="25"/>
      <c r="L19" s="7"/>
      <c r="M19" s="25">
        <f>IF(A19=1,20,IF(A19=2,18,IF(A19=3,16,IF(A19&gt;19,0,19-A19))))</f>
        <v>16</v>
      </c>
      <c r="N19" s="92" t="str">
        <f t="shared" si="1"/>
        <v>МС</v>
      </c>
      <c r="O19" s="126" t="s">
        <v>288</v>
      </c>
      <c r="P19" s="38"/>
      <c r="Q19" s="22"/>
      <c r="R19" s="50"/>
    </row>
    <row r="20" spans="1:18" x14ac:dyDescent="0.2">
      <c r="A20" s="138">
        <f t="shared" si="0"/>
        <v>4</v>
      </c>
      <c r="B20" s="270" t="s">
        <v>276</v>
      </c>
      <c r="C20" s="290"/>
      <c r="D20" s="95">
        <v>2003</v>
      </c>
      <c r="E20" s="311" t="s">
        <v>5</v>
      </c>
      <c r="F20" s="96" t="s">
        <v>257</v>
      </c>
      <c r="G20" s="322" t="s">
        <v>258</v>
      </c>
      <c r="H20" s="273">
        <v>84.95</v>
      </c>
      <c r="I20" s="36">
        <v>69</v>
      </c>
      <c r="J20" s="36"/>
      <c r="K20" s="25"/>
      <c r="L20" s="7"/>
      <c r="M20" s="25">
        <f t="shared" ref="M20:M29" si="2">IF(A20=1,20,IF(A20=2,18,IF(A20=3,16,IF(A20&gt;19,0,19-A20))))</f>
        <v>15</v>
      </c>
      <c r="N20" s="92" t="str">
        <f t="shared" si="1"/>
        <v>+МС</v>
      </c>
      <c r="O20" s="109" t="s">
        <v>161</v>
      </c>
      <c r="P20" s="196"/>
      <c r="Q20" s="22"/>
      <c r="R20" s="40"/>
    </row>
    <row r="21" spans="1:18" x14ac:dyDescent="0.2">
      <c r="A21" s="138">
        <f t="shared" si="0"/>
        <v>5</v>
      </c>
      <c r="B21" s="270" t="s">
        <v>142</v>
      </c>
      <c r="C21" s="290"/>
      <c r="D21" s="105">
        <v>2002</v>
      </c>
      <c r="E21" s="97" t="s">
        <v>4</v>
      </c>
      <c r="F21" s="93" t="s">
        <v>238</v>
      </c>
      <c r="G21" s="107" t="s">
        <v>73</v>
      </c>
      <c r="H21" s="273">
        <v>76.45</v>
      </c>
      <c r="I21" s="36">
        <v>68</v>
      </c>
      <c r="J21" s="36"/>
      <c r="K21" s="25"/>
      <c r="L21" s="7"/>
      <c r="M21" s="25">
        <f t="shared" si="2"/>
        <v>14</v>
      </c>
      <c r="N21" s="92" t="str">
        <f t="shared" si="1"/>
        <v>КМС</v>
      </c>
      <c r="O21" s="83" t="s">
        <v>158</v>
      </c>
      <c r="P21" s="76"/>
      <c r="Q21" s="22"/>
      <c r="R21" s="40"/>
    </row>
    <row r="22" spans="1:18" s="114" customFormat="1" x14ac:dyDescent="0.2">
      <c r="A22" s="138">
        <f t="shared" si="0"/>
        <v>6</v>
      </c>
      <c r="B22" s="270" t="s">
        <v>286</v>
      </c>
      <c r="C22" s="290"/>
      <c r="D22" s="105">
        <v>1989</v>
      </c>
      <c r="E22" s="465" t="s">
        <v>4</v>
      </c>
      <c r="F22" s="93" t="s">
        <v>257</v>
      </c>
      <c r="G22" s="107" t="s">
        <v>258</v>
      </c>
      <c r="H22" s="279">
        <v>85</v>
      </c>
      <c r="I22" s="25">
        <v>59</v>
      </c>
      <c r="J22" s="25"/>
      <c r="K22" s="25"/>
      <c r="L22" s="7"/>
      <c r="M22" s="25">
        <f t="shared" si="2"/>
        <v>13</v>
      </c>
      <c r="N22" s="92" t="str">
        <f t="shared" si="1"/>
        <v>КМС</v>
      </c>
      <c r="O22" s="83" t="s">
        <v>293</v>
      </c>
      <c r="P22" s="76"/>
      <c r="Q22" s="22"/>
      <c r="R22" s="115"/>
    </row>
    <row r="23" spans="1:18" s="114" customFormat="1" x14ac:dyDescent="0.2">
      <c r="A23" s="138">
        <f t="shared" si="0"/>
        <v>7</v>
      </c>
      <c r="B23" s="270" t="s">
        <v>278</v>
      </c>
      <c r="C23" s="290"/>
      <c r="D23" s="18">
        <v>1984</v>
      </c>
      <c r="E23" s="311" t="s">
        <v>4</v>
      </c>
      <c r="F23" s="96" t="s">
        <v>524</v>
      </c>
      <c r="G23" s="93"/>
      <c r="H23" s="273">
        <v>83</v>
      </c>
      <c r="I23" s="36">
        <v>58</v>
      </c>
      <c r="J23" s="36"/>
      <c r="K23" s="25"/>
      <c r="L23" s="7"/>
      <c r="M23" s="25">
        <f t="shared" si="2"/>
        <v>12</v>
      </c>
      <c r="N23" s="92" t="str">
        <f t="shared" si="1"/>
        <v>КМС</v>
      </c>
      <c r="O23" s="83" t="s">
        <v>289</v>
      </c>
      <c r="P23" s="76"/>
      <c r="Q23" s="22"/>
      <c r="R23" s="115"/>
    </row>
    <row r="24" spans="1:18" s="114" customFormat="1" x14ac:dyDescent="0.2">
      <c r="A24" s="138">
        <v>8</v>
      </c>
      <c r="B24" s="270" t="s">
        <v>281</v>
      </c>
      <c r="C24" s="290"/>
      <c r="D24" s="189">
        <v>1995</v>
      </c>
      <c r="E24" s="320" t="s">
        <v>5</v>
      </c>
      <c r="F24" s="43" t="s">
        <v>39</v>
      </c>
      <c r="G24" s="106" t="s">
        <v>475</v>
      </c>
      <c r="H24" s="323">
        <v>83.65</v>
      </c>
      <c r="I24" s="324">
        <v>58</v>
      </c>
      <c r="J24" s="324"/>
      <c r="K24" s="325"/>
      <c r="L24" s="326"/>
      <c r="M24" s="25">
        <f t="shared" si="2"/>
        <v>11</v>
      </c>
      <c r="N24" s="92" t="str">
        <f t="shared" si="1"/>
        <v>КМС</v>
      </c>
      <c r="O24" s="80" t="s">
        <v>157</v>
      </c>
      <c r="P24" s="196"/>
      <c r="Q24" s="22"/>
      <c r="R24" s="115"/>
    </row>
    <row r="25" spans="1:18" s="44" customFormat="1" x14ac:dyDescent="0.2">
      <c r="A25" s="138">
        <f>_xlfn.RANK.EQ(I25,I$17:I$40)</f>
        <v>9</v>
      </c>
      <c r="B25" s="270" t="s">
        <v>284</v>
      </c>
      <c r="C25" s="290"/>
      <c r="D25" s="18">
        <v>1988</v>
      </c>
      <c r="E25" s="311">
        <v>1</v>
      </c>
      <c r="F25" s="96" t="s">
        <v>261</v>
      </c>
      <c r="G25" s="107"/>
      <c r="H25" s="273">
        <v>82.15</v>
      </c>
      <c r="I25" s="36">
        <v>55</v>
      </c>
      <c r="J25" s="36"/>
      <c r="K25" s="25"/>
      <c r="L25" s="7"/>
      <c r="M25" s="25">
        <f t="shared" si="2"/>
        <v>10</v>
      </c>
      <c r="N25" s="92" t="str">
        <f t="shared" si="1"/>
        <v>+КМС</v>
      </c>
      <c r="O25" s="80" t="s">
        <v>273</v>
      </c>
      <c r="P25" s="196"/>
      <c r="Q25" s="22"/>
      <c r="R25" s="115"/>
    </row>
    <row r="26" spans="1:18" s="89" customFormat="1" x14ac:dyDescent="0.2">
      <c r="A26" s="138">
        <f>_xlfn.RANK.EQ(I26,I$17:I$40)</f>
        <v>10</v>
      </c>
      <c r="B26" s="270" t="s">
        <v>279</v>
      </c>
      <c r="C26" s="290"/>
      <c r="D26" s="18">
        <v>1990</v>
      </c>
      <c r="E26" s="311" t="s">
        <v>4</v>
      </c>
      <c r="F26" s="96" t="s">
        <v>280</v>
      </c>
      <c r="G26" s="474" t="s">
        <v>475</v>
      </c>
      <c r="H26" s="273">
        <v>81.400000000000006</v>
      </c>
      <c r="I26" s="36">
        <v>48</v>
      </c>
      <c r="J26" s="36"/>
      <c r="K26" s="25"/>
      <c r="L26" s="7"/>
      <c r="M26" s="25">
        <f t="shared" si="2"/>
        <v>9</v>
      </c>
      <c r="N26" s="92" t="str">
        <f t="shared" si="1"/>
        <v>-</v>
      </c>
      <c r="O26" s="80" t="s">
        <v>290</v>
      </c>
      <c r="P26" s="196"/>
      <c r="Q26" s="22"/>
      <c r="R26" s="90"/>
    </row>
    <row r="27" spans="1:18" s="89" customFormat="1" x14ac:dyDescent="0.2">
      <c r="A27" s="138">
        <f>_xlfn.RANK.EQ(I27,I$17:I$40)</f>
        <v>11</v>
      </c>
      <c r="B27" s="270" t="s">
        <v>285</v>
      </c>
      <c r="C27" s="290"/>
      <c r="D27" s="96">
        <v>1988</v>
      </c>
      <c r="E27" s="96">
        <v>1</v>
      </c>
      <c r="F27" s="93" t="s">
        <v>257</v>
      </c>
      <c r="G27" s="302"/>
      <c r="H27" s="277">
        <v>79.349999999999994</v>
      </c>
      <c r="I27" s="93">
        <v>46</v>
      </c>
      <c r="J27" s="37"/>
      <c r="K27" s="93"/>
      <c r="L27" s="95"/>
      <c r="M27" s="25">
        <f t="shared" si="2"/>
        <v>8</v>
      </c>
      <c r="N27" s="16" t="str">
        <f t="shared" si="1"/>
        <v>-</v>
      </c>
      <c r="O27" s="80" t="s">
        <v>292</v>
      </c>
      <c r="P27" s="196"/>
      <c r="Q27" s="22"/>
      <c r="R27" s="90"/>
    </row>
    <row r="28" spans="1:18" s="89" customFormat="1" x14ac:dyDescent="0.2">
      <c r="A28" s="294">
        <f>_xlfn.RANK.EQ(I28,I$17:I$40)</f>
        <v>12</v>
      </c>
      <c r="B28" s="295" t="s">
        <v>277</v>
      </c>
      <c r="C28" s="149"/>
      <c r="D28" s="18">
        <v>1999</v>
      </c>
      <c r="E28" s="26" t="s">
        <v>5</v>
      </c>
      <c r="F28" s="105" t="s">
        <v>229</v>
      </c>
      <c r="G28" s="316" t="s">
        <v>234</v>
      </c>
      <c r="H28" s="296">
        <v>78.8</v>
      </c>
      <c r="I28" s="297">
        <v>44</v>
      </c>
      <c r="J28" s="297"/>
      <c r="K28" s="26"/>
      <c r="L28" s="18"/>
      <c r="M28" s="25">
        <f t="shared" si="2"/>
        <v>7</v>
      </c>
      <c r="N28" s="92" t="str">
        <f t="shared" si="1"/>
        <v>-</v>
      </c>
      <c r="O28" s="80" t="s">
        <v>489</v>
      </c>
      <c r="P28" s="196"/>
      <c r="Q28" s="22"/>
      <c r="R28" s="90"/>
    </row>
    <row r="29" spans="1:18" s="89" customFormat="1" x14ac:dyDescent="0.2">
      <c r="A29" s="294">
        <f>_xlfn.RANK.EQ(I29,I$17:I$40)</f>
        <v>13</v>
      </c>
      <c r="B29" s="295" t="s">
        <v>146</v>
      </c>
      <c r="C29" s="149"/>
      <c r="D29" s="18">
        <v>2003</v>
      </c>
      <c r="E29" s="26">
        <v>1</v>
      </c>
      <c r="F29" s="105" t="s">
        <v>240</v>
      </c>
      <c r="G29" s="26" t="s">
        <v>241</v>
      </c>
      <c r="H29" s="296">
        <v>76.3</v>
      </c>
      <c r="I29" s="297">
        <v>40</v>
      </c>
      <c r="J29" s="297"/>
      <c r="K29" s="26"/>
      <c r="L29" s="18"/>
      <c r="M29" s="25">
        <f t="shared" si="2"/>
        <v>6</v>
      </c>
      <c r="N29" s="16" t="str">
        <f t="shared" si="1"/>
        <v>-</v>
      </c>
      <c r="O29" s="80" t="s">
        <v>67</v>
      </c>
      <c r="P29" s="196"/>
      <c r="Q29" s="22"/>
      <c r="R29" s="90"/>
    </row>
    <row r="30" spans="1:18" s="114" customFormat="1" hidden="1" x14ac:dyDescent="0.2">
      <c r="A30" s="294" t="e">
        <f t="shared" ref="A30:A40" si="3">_xlfn.RANK.EQ(I30,I$17:I$40)</f>
        <v>#N/A</v>
      </c>
      <c r="B30" s="295"/>
      <c r="C30" s="149"/>
      <c r="D30" s="105"/>
      <c r="E30" s="26"/>
      <c r="F30" s="26"/>
      <c r="G30" s="26"/>
      <c r="H30" s="313"/>
      <c r="I30" s="26"/>
      <c r="J30" s="26"/>
      <c r="K30" s="26"/>
      <c r="L30" s="18"/>
      <c r="M30" s="14" t="e">
        <f t="shared" ref="M30:M35" si="4">IF(A30=1,20,IF(A30=2,18,IF(A30=3,16,IF(A30&gt;19,0,19-A30))))</f>
        <v>#N/A</v>
      </c>
      <c r="N30" s="298" t="str">
        <f t="shared" ref="N30:N35" si="5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314"/>
      <c r="P30" s="315"/>
      <c r="Q30" s="22"/>
      <c r="R30" s="115"/>
    </row>
    <row r="31" spans="1:18" s="114" customFormat="1" hidden="1" x14ac:dyDescent="0.2">
      <c r="A31" s="294" t="e">
        <f t="shared" si="3"/>
        <v>#N/A</v>
      </c>
      <c r="B31" s="295"/>
      <c r="C31" s="149"/>
      <c r="D31" s="105"/>
      <c r="E31" s="26"/>
      <c r="F31" s="26"/>
      <c r="G31" s="26"/>
      <c r="H31" s="313"/>
      <c r="I31" s="26"/>
      <c r="J31" s="26"/>
      <c r="K31" s="26"/>
      <c r="L31" s="18"/>
      <c r="M31" s="14" t="e">
        <f t="shared" si="4"/>
        <v>#N/A</v>
      </c>
      <c r="N31" s="298" t="str">
        <f t="shared" si="5"/>
        <v>-</v>
      </c>
      <c r="O31" s="314"/>
      <c r="P31" s="315"/>
      <c r="Q31" s="22"/>
      <c r="R31" s="115"/>
    </row>
    <row r="32" spans="1:18" s="114" customFormat="1" hidden="1" x14ac:dyDescent="0.2">
      <c r="A32" s="294" t="e">
        <f t="shared" si="3"/>
        <v>#N/A</v>
      </c>
      <c r="B32" s="295"/>
      <c r="C32" s="149"/>
      <c r="D32" s="105"/>
      <c r="E32" s="26"/>
      <c r="F32" s="26"/>
      <c r="G32" s="26"/>
      <c r="H32" s="313"/>
      <c r="I32" s="26"/>
      <c r="J32" s="26"/>
      <c r="K32" s="26"/>
      <c r="L32" s="18"/>
      <c r="M32" s="14" t="e">
        <f t="shared" si="4"/>
        <v>#N/A</v>
      </c>
      <c r="N32" s="298" t="str">
        <f t="shared" si="5"/>
        <v>-</v>
      </c>
      <c r="O32" s="314"/>
      <c r="P32" s="315"/>
      <c r="Q32" s="22"/>
      <c r="R32" s="115"/>
    </row>
    <row r="33" spans="1:18" s="114" customFormat="1" hidden="1" x14ac:dyDescent="0.2">
      <c r="A33" s="294" t="e">
        <f t="shared" si="3"/>
        <v>#N/A</v>
      </c>
      <c r="B33" s="295"/>
      <c r="C33" s="149"/>
      <c r="D33" s="105"/>
      <c r="E33" s="26"/>
      <c r="F33" s="26"/>
      <c r="G33" s="26"/>
      <c r="H33" s="313"/>
      <c r="I33" s="26"/>
      <c r="J33" s="26"/>
      <c r="K33" s="26"/>
      <c r="L33" s="18"/>
      <c r="M33" s="14" t="e">
        <f t="shared" si="4"/>
        <v>#N/A</v>
      </c>
      <c r="N33" s="298" t="str">
        <f t="shared" si="5"/>
        <v>-</v>
      </c>
      <c r="O33" s="314"/>
      <c r="P33" s="315"/>
      <c r="Q33" s="22"/>
      <c r="R33" s="115"/>
    </row>
    <row r="34" spans="1:18" s="114" customFormat="1" hidden="1" x14ac:dyDescent="0.2">
      <c r="A34" s="294" t="e">
        <f t="shared" si="3"/>
        <v>#N/A</v>
      </c>
      <c r="B34" s="295"/>
      <c r="C34" s="149"/>
      <c r="D34" s="105"/>
      <c r="E34" s="26"/>
      <c r="F34" s="26"/>
      <c r="G34" s="26"/>
      <c r="H34" s="313"/>
      <c r="I34" s="26"/>
      <c r="J34" s="26"/>
      <c r="K34" s="26"/>
      <c r="L34" s="18"/>
      <c r="M34" s="14" t="e">
        <f t="shared" si="4"/>
        <v>#N/A</v>
      </c>
      <c r="N34" s="298" t="str">
        <f t="shared" si="5"/>
        <v>-</v>
      </c>
      <c r="O34" s="314"/>
      <c r="P34" s="315"/>
      <c r="Q34" s="22"/>
      <c r="R34" s="115"/>
    </row>
    <row r="35" spans="1:18" s="89" customFormat="1" hidden="1" x14ac:dyDescent="0.2">
      <c r="A35" s="294" t="e">
        <f t="shared" si="3"/>
        <v>#N/A</v>
      </c>
      <c r="B35" s="295"/>
      <c r="C35" s="149"/>
      <c r="D35" s="105"/>
      <c r="E35" s="26"/>
      <c r="F35" s="26"/>
      <c r="G35" s="26"/>
      <c r="H35" s="313"/>
      <c r="I35" s="26"/>
      <c r="J35" s="26"/>
      <c r="K35" s="26"/>
      <c r="L35" s="18"/>
      <c r="M35" s="14" t="e">
        <f t="shared" si="4"/>
        <v>#N/A</v>
      </c>
      <c r="N35" s="298" t="str">
        <f t="shared" si="5"/>
        <v>-</v>
      </c>
      <c r="O35" s="314"/>
      <c r="P35" s="315"/>
      <c r="Q35" s="22"/>
      <c r="R35" s="90"/>
    </row>
    <row r="36" spans="1:18" s="89" customFormat="1" ht="25.5" hidden="1" x14ac:dyDescent="0.2">
      <c r="A36" s="138" t="e">
        <f t="shared" si="3"/>
        <v>#N/A</v>
      </c>
      <c r="B36" s="270" t="s">
        <v>287</v>
      </c>
      <c r="C36" s="290"/>
      <c r="D36" s="46">
        <v>1987</v>
      </c>
      <c r="E36" s="43" t="s">
        <v>5</v>
      </c>
      <c r="F36" s="43" t="s">
        <v>247</v>
      </c>
      <c r="G36" s="224" t="s">
        <v>248</v>
      </c>
      <c r="H36" s="278"/>
      <c r="I36" s="43"/>
      <c r="J36" s="43"/>
      <c r="K36" s="43"/>
      <c r="L36" s="46"/>
      <c r="M36" s="25" t="e">
        <f t="shared" ref="M36:M40" si="6">IF(A36=1,20,IF(A36=2,18,IF(A36=3,16,IF(A36&gt;19,0,19-A36))))</f>
        <v>#N/A</v>
      </c>
      <c r="N36" s="92" t="str">
        <f t="shared" ref="N36:N40" si="7">IF(AND(NOT(OR(E36="МСМК",E36="ЗМС")),I36&gt;=$N$10),"+МСМК",IF(AND(OR(E36="МСМК",E36="ЗМС"),I36&gt;=$N$10),"МСМК",IF(AND(NOT(OR(E36="МСМК",E36="МС",E36="ЗМС")),I36&gt;=$O$10),"+МС",IF(AND(OR(E36="МСМК",E36="МС",E36="ЗМС"),I36&gt;=$O$10),"МС",IF(AND(NOT(OR(E36="ЗМС",E36="МСМК",E36="МС",E36="КМС")),I36&gt;=$P$10),"+КМС",IF(AND(OR(E36="ЗМС",E36="МСМК",E36="МС",E36="КМС"),I36&gt;=$P$10),"КМС","-"))))))</f>
        <v>-</v>
      </c>
      <c r="O36" s="195"/>
      <c r="P36" s="145"/>
      <c r="Q36" s="22"/>
      <c r="R36" s="90"/>
    </row>
    <row r="37" spans="1:18" hidden="1" x14ac:dyDescent="0.2">
      <c r="A37" s="138" t="e">
        <f t="shared" si="3"/>
        <v>#N/A</v>
      </c>
      <c r="B37" s="270"/>
      <c r="C37" s="290"/>
      <c r="D37" s="95"/>
      <c r="E37" s="93"/>
      <c r="F37" s="93"/>
      <c r="G37" s="130"/>
      <c r="H37" s="235"/>
      <c r="I37" s="93"/>
      <c r="J37" s="93"/>
      <c r="K37" s="93"/>
      <c r="L37" s="95"/>
      <c r="M37" s="25" t="e">
        <f t="shared" si="6"/>
        <v>#N/A</v>
      </c>
      <c r="N37" s="92" t="str">
        <f t="shared" si="7"/>
        <v>-</v>
      </c>
      <c r="O37" s="102"/>
      <c r="P37" s="73"/>
      <c r="Q37" s="22"/>
      <c r="R37" s="31"/>
    </row>
    <row r="38" spans="1:18" hidden="1" x14ac:dyDescent="0.2">
      <c r="A38" s="138" t="e">
        <f t="shared" si="3"/>
        <v>#N/A</v>
      </c>
      <c r="B38" s="117"/>
      <c r="C38" s="120"/>
      <c r="D38" s="46"/>
      <c r="E38" s="43"/>
      <c r="F38" s="43"/>
      <c r="G38" s="224"/>
      <c r="H38" s="278"/>
      <c r="I38" s="43"/>
      <c r="J38" s="43"/>
      <c r="K38" s="43"/>
      <c r="L38" s="46"/>
      <c r="M38" s="25" t="e">
        <f t="shared" si="6"/>
        <v>#N/A</v>
      </c>
      <c r="N38" s="92" t="str">
        <f t="shared" si="7"/>
        <v>-</v>
      </c>
      <c r="O38" s="194"/>
      <c r="P38" s="82"/>
      <c r="Q38" s="22"/>
      <c r="R38" s="40"/>
    </row>
    <row r="39" spans="1:18" s="114" customFormat="1" hidden="1" x14ac:dyDescent="0.2">
      <c r="A39" s="138" t="e">
        <f t="shared" si="3"/>
        <v>#N/A</v>
      </c>
      <c r="B39" s="124"/>
      <c r="C39" s="125"/>
      <c r="D39" s="95"/>
      <c r="E39" s="93"/>
      <c r="F39" s="93"/>
      <c r="G39" s="106"/>
      <c r="H39" s="94"/>
      <c r="I39" s="93"/>
      <c r="J39" s="93"/>
      <c r="K39" s="93"/>
      <c r="L39" s="95"/>
      <c r="M39" s="25" t="e">
        <f t="shared" si="6"/>
        <v>#N/A</v>
      </c>
      <c r="N39" s="92" t="str">
        <f t="shared" si="7"/>
        <v>-</v>
      </c>
      <c r="O39" s="72"/>
      <c r="P39" s="39"/>
      <c r="Q39" s="22"/>
      <c r="R39" s="115"/>
    </row>
    <row r="40" spans="1:18" s="114" customFormat="1" hidden="1" x14ac:dyDescent="0.2">
      <c r="A40" s="138" t="e">
        <f t="shared" si="3"/>
        <v>#N/A</v>
      </c>
      <c r="B40" s="134"/>
      <c r="C40" s="123"/>
      <c r="D40" s="49"/>
      <c r="E40" s="49"/>
      <c r="F40" s="43"/>
      <c r="G40" s="43"/>
      <c r="H40" s="48"/>
      <c r="I40" s="51"/>
      <c r="J40" s="51"/>
      <c r="K40" s="43"/>
      <c r="L40" s="46">
        <v>152</v>
      </c>
      <c r="M40" s="107" t="e">
        <f t="shared" si="6"/>
        <v>#N/A</v>
      </c>
      <c r="N40" s="93" t="str">
        <f t="shared" si="7"/>
        <v>-</v>
      </c>
      <c r="O40" s="135"/>
      <c r="P40" s="197"/>
      <c r="Q40" s="22"/>
      <c r="R40" s="115"/>
    </row>
    <row r="41" spans="1:18" s="114" customFormat="1" x14ac:dyDescent="0.2">
      <c r="H41" s="115"/>
      <c r="I41" s="115"/>
      <c r="J41" s="115"/>
      <c r="K41" s="115"/>
      <c r="L41" s="115"/>
      <c r="M41" s="115"/>
      <c r="N41" s="115"/>
      <c r="O41" s="115"/>
      <c r="P41" s="115"/>
    </row>
    <row r="42" spans="1:18" s="114" customFormat="1" x14ac:dyDescent="0.2">
      <c r="A42" s="236" t="s">
        <v>16</v>
      </c>
      <c r="B42" s="115"/>
      <c r="C42" s="115"/>
      <c r="D42" s="303" t="s">
        <v>125</v>
      </c>
      <c r="F42" s="6"/>
      <c r="G42" s="236" t="s">
        <v>124</v>
      </c>
      <c r="I42" s="115"/>
      <c r="J42" s="115"/>
      <c r="K42" s="115"/>
      <c r="M42" s="303" t="s">
        <v>477</v>
      </c>
    </row>
    <row r="43" spans="1:18" s="114" customFormat="1" ht="4.5" customHeight="1" x14ac:dyDescent="0.2">
      <c r="A43" s="236"/>
      <c r="B43" s="115"/>
      <c r="C43" s="115"/>
      <c r="D43" s="237"/>
      <c r="F43" s="6"/>
      <c r="G43" s="236"/>
      <c r="I43" s="115"/>
      <c r="J43" s="115"/>
      <c r="K43" s="115"/>
      <c r="M43" s="303"/>
    </row>
    <row r="44" spans="1:18" s="114" customFormat="1" x14ac:dyDescent="0.2">
      <c r="A44" s="236" t="s">
        <v>17</v>
      </c>
      <c r="B44" s="115"/>
      <c r="C44" s="115"/>
      <c r="D44" s="114" t="s">
        <v>476</v>
      </c>
      <c r="E44" s="115"/>
      <c r="F44" s="115"/>
      <c r="G44" s="236" t="s">
        <v>127</v>
      </c>
      <c r="I44" s="115"/>
      <c r="J44" s="115"/>
      <c r="K44" s="115"/>
      <c r="M44" s="5" t="s">
        <v>126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sortState ref="A17:P29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6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1"/>
  <sheetViews>
    <sheetView zoomScaleNormal="100" zoomScaleSheetLayoutView="100" workbookViewId="0">
      <selection activeCell="D7" sqref="D7:M7"/>
    </sheetView>
  </sheetViews>
  <sheetFormatPr defaultColWidth="9.140625" defaultRowHeight="12.75" x14ac:dyDescent="0.2"/>
  <cols>
    <col min="1" max="1" width="6.85546875" style="21" customWidth="1"/>
    <col min="2" max="2" width="9.140625" style="21"/>
    <col min="3" max="3" width="13.140625" style="21" customWidth="1"/>
    <col min="4" max="4" width="9.42578125" style="21" customWidth="1"/>
    <col min="5" max="5" width="7.42578125" style="21" customWidth="1"/>
    <col min="6" max="6" width="31.7109375" style="21" customWidth="1"/>
    <col min="7" max="7" width="22.140625" style="21" customWidth="1"/>
    <col min="8" max="8" width="8.85546875" style="21" customWidth="1"/>
    <col min="9" max="9" width="12.14062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2.28515625" style="21" customWidth="1"/>
    <col min="16" max="16" width="13.85546875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4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ht="9" customHeight="1" x14ac:dyDescent="0.2"/>
    <row r="6" spans="1:18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205</v>
      </c>
      <c r="O6" s="550"/>
      <c r="P6" s="550"/>
    </row>
    <row r="7" spans="1:18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s="114" customFormat="1" ht="15.75" x14ac:dyDescent="0.25">
      <c r="A9" s="541">
        <v>96</v>
      </c>
      <c r="B9" s="541"/>
      <c r="C9" s="541"/>
      <c r="D9" s="546" t="s">
        <v>479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8" s="114" customFormat="1" ht="15" x14ac:dyDescent="0.2">
      <c r="A10" s="541"/>
      <c r="B10" s="541"/>
      <c r="C10" s="541"/>
      <c r="D10" s="529" t="s">
        <v>89</v>
      </c>
      <c r="E10" s="529"/>
      <c r="F10" s="529"/>
      <c r="G10" s="529"/>
      <c r="H10" s="529"/>
      <c r="I10" s="529"/>
      <c r="J10" s="529"/>
      <c r="K10" s="529"/>
      <c r="L10" s="529"/>
      <c r="M10" s="529"/>
      <c r="N10" s="158">
        <v>88</v>
      </c>
      <c r="O10" s="244">
        <v>75</v>
      </c>
      <c r="P10" s="245">
        <v>58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8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8" s="114" customFormat="1" x14ac:dyDescent="0.2"/>
    <row r="15" spans="1:18" s="114" customFormat="1" ht="11.25" customHeight="1" x14ac:dyDescent="0.2">
      <c r="A15" s="554" t="s">
        <v>6</v>
      </c>
      <c r="B15" s="554" t="s">
        <v>85</v>
      </c>
      <c r="C15" s="556"/>
      <c r="D15" s="559" t="s">
        <v>7</v>
      </c>
      <c r="E15" s="561" t="s">
        <v>8</v>
      </c>
      <c r="F15" s="561" t="s">
        <v>9</v>
      </c>
      <c r="G15" s="561" t="s">
        <v>10</v>
      </c>
      <c r="H15" s="561" t="s">
        <v>11</v>
      </c>
      <c r="I15" s="561" t="s">
        <v>12</v>
      </c>
      <c r="J15" s="567" t="s">
        <v>19</v>
      </c>
      <c r="K15" s="568"/>
      <c r="L15" s="561" t="s">
        <v>22</v>
      </c>
      <c r="M15" s="561" t="s">
        <v>13</v>
      </c>
      <c r="N15" s="561" t="s">
        <v>14</v>
      </c>
      <c r="O15" s="563" t="s">
        <v>15</v>
      </c>
      <c r="P15" s="564"/>
      <c r="R15" s="21"/>
    </row>
    <row r="16" spans="1:18" s="114" customFormat="1" x14ac:dyDescent="0.2">
      <c r="A16" s="555"/>
      <c r="B16" s="557"/>
      <c r="C16" s="558"/>
      <c r="D16" s="560"/>
      <c r="E16" s="562"/>
      <c r="F16" s="562"/>
      <c r="G16" s="562"/>
      <c r="H16" s="562"/>
      <c r="I16" s="562"/>
      <c r="J16" s="92" t="s">
        <v>21</v>
      </c>
      <c r="K16" s="92" t="s">
        <v>23</v>
      </c>
      <c r="L16" s="562"/>
      <c r="M16" s="562"/>
      <c r="N16" s="562"/>
      <c r="O16" s="565"/>
      <c r="P16" s="566"/>
    </row>
    <row r="17" spans="1:18" s="47" customFormat="1" x14ac:dyDescent="0.2">
      <c r="A17" s="262">
        <f t="shared" ref="A17:A29" si="0">_xlfn.RANK.EQ(I17,I$17:I$37)</f>
        <v>1</v>
      </c>
      <c r="B17" s="270" t="s">
        <v>294</v>
      </c>
      <c r="C17" s="290"/>
      <c r="D17" s="247">
        <v>1998</v>
      </c>
      <c r="E17" s="93" t="s">
        <v>3</v>
      </c>
      <c r="F17" s="96" t="s">
        <v>295</v>
      </c>
      <c r="G17" s="33" t="s">
        <v>296</v>
      </c>
      <c r="H17" s="277">
        <v>96.75</v>
      </c>
      <c r="I17" s="37">
        <v>93</v>
      </c>
      <c r="J17" s="37"/>
      <c r="K17" s="93"/>
      <c r="L17" s="95"/>
      <c r="M17" s="37">
        <f t="shared" ref="M17:M29" si="1">IF(A17=1,20,IF(A17=2,18,IF(A17=3,16,IF(A17&gt;19,0,19-A17))))</f>
        <v>20</v>
      </c>
      <c r="N17" s="96" t="str">
        <f t="shared" ref="N17:N29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40" t="s">
        <v>307</v>
      </c>
      <c r="P17" s="196"/>
      <c r="Q17" s="114"/>
      <c r="R17" s="114"/>
    </row>
    <row r="18" spans="1:18" s="22" customFormat="1" x14ac:dyDescent="0.2">
      <c r="A18" s="139">
        <f t="shared" si="0"/>
        <v>2</v>
      </c>
      <c r="B18" s="270" t="s">
        <v>299</v>
      </c>
      <c r="C18" s="290"/>
      <c r="D18" s="96">
        <v>1992</v>
      </c>
      <c r="E18" s="93" t="s">
        <v>3</v>
      </c>
      <c r="F18" s="93" t="s">
        <v>245</v>
      </c>
      <c r="G18" s="106" t="s">
        <v>475</v>
      </c>
      <c r="H18" s="235">
        <v>97.4</v>
      </c>
      <c r="I18" s="93">
        <v>90</v>
      </c>
      <c r="J18" s="93"/>
      <c r="K18" s="93"/>
      <c r="L18" s="95">
        <v>200</v>
      </c>
      <c r="M18" s="37">
        <f t="shared" si="1"/>
        <v>18</v>
      </c>
      <c r="N18" s="96" t="str">
        <f t="shared" si="2"/>
        <v>МСМК</v>
      </c>
      <c r="O18" s="98" t="s">
        <v>308</v>
      </c>
      <c r="P18" s="38"/>
      <c r="Q18" s="114"/>
      <c r="R18" s="115"/>
    </row>
    <row r="19" spans="1:18" s="89" customFormat="1" x14ac:dyDescent="0.2">
      <c r="A19" s="139">
        <f t="shared" si="0"/>
        <v>3</v>
      </c>
      <c r="B19" s="270" t="s">
        <v>297</v>
      </c>
      <c r="C19" s="290"/>
      <c r="D19" s="95">
        <v>1989</v>
      </c>
      <c r="E19" s="106" t="s">
        <v>3</v>
      </c>
      <c r="F19" s="93" t="s">
        <v>196</v>
      </c>
      <c r="G19" s="33"/>
      <c r="H19" s="235">
        <v>102.45</v>
      </c>
      <c r="I19" s="93">
        <v>84</v>
      </c>
      <c r="J19" s="93"/>
      <c r="K19" s="93"/>
      <c r="L19" s="95"/>
      <c r="M19" s="37">
        <f t="shared" si="1"/>
        <v>16</v>
      </c>
      <c r="N19" s="96" t="str">
        <f t="shared" si="2"/>
        <v>МС</v>
      </c>
      <c r="O19" s="198" t="s">
        <v>195</v>
      </c>
      <c r="P19" s="73"/>
      <c r="Q19" s="114"/>
      <c r="R19" s="90"/>
    </row>
    <row r="20" spans="1:18" s="89" customFormat="1" x14ac:dyDescent="0.2">
      <c r="A20" s="139">
        <f t="shared" si="0"/>
        <v>4</v>
      </c>
      <c r="B20" s="270" t="s">
        <v>303</v>
      </c>
      <c r="C20" s="290"/>
      <c r="D20" s="23">
        <v>2003</v>
      </c>
      <c r="E20" s="93" t="s">
        <v>5</v>
      </c>
      <c r="F20" s="93" t="s">
        <v>257</v>
      </c>
      <c r="G20" s="93"/>
      <c r="H20" s="235">
        <v>102.45</v>
      </c>
      <c r="I20" s="93">
        <v>81</v>
      </c>
      <c r="J20" s="93"/>
      <c r="K20" s="93"/>
      <c r="L20" s="95"/>
      <c r="M20" s="37">
        <f t="shared" si="1"/>
        <v>15</v>
      </c>
      <c r="N20" s="96" t="str">
        <f t="shared" si="2"/>
        <v>+МС</v>
      </c>
      <c r="O20" s="110" t="s">
        <v>163</v>
      </c>
      <c r="P20" s="73"/>
      <c r="Q20" s="114"/>
      <c r="R20" s="90"/>
    </row>
    <row r="21" spans="1:18" s="114" customFormat="1" x14ac:dyDescent="0.2">
      <c r="A21" s="139">
        <f t="shared" si="0"/>
        <v>5</v>
      </c>
      <c r="B21" s="270" t="s">
        <v>302</v>
      </c>
      <c r="C21" s="290"/>
      <c r="D21" s="23">
        <v>1978</v>
      </c>
      <c r="E21" s="93" t="s">
        <v>58</v>
      </c>
      <c r="F21" s="93" t="s">
        <v>257</v>
      </c>
      <c r="G21" s="93" t="s">
        <v>258</v>
      </c>
      <c r="H21" s="235">
        <v>93.35</v>
      </c>
      <c r="I21" s="93">
        <v>76</v>
      </c>
      <c r="J21" s="93"/>
      <c r="K21" s="93"/>
      <c r="L21" s="95"/>
      <c r="M21" s="37">
        <f t="shared" si="1"/>
        <v>14</v>
      </c>
      <c r="N21" s="96" t="str">
        <f t="shared" si="2"/>
        <v>МС</v>
      </c>
      <c r="O21" s="110" t="s">
        <v>57</v>
      </c>
      <c r="P21" s="73"/>
      <c r="R21" s="115"/>
    </row>
    <row r="22" spans="1:18" s="114" customFormat="1" x14ac:dyDescent="0.2">
      <c r="A22" s="139">
        <f t="shared" si="0"/>
        <v>6</v>
      </c>
      <c r="B22" s="270" t="s">
        <v>300</v>
      </c>
      <c r="C22" s="290"/>
      <c r="D22" s="23">
        <v>1995</v>
      </c>
      <c r="E22" s="93" t="s">
        <v>3</v>
      </c>
      <c r="F22" s="93" t="s">
        <v>238</v>
      </c>
      <c r="G22" s="33" t="s">
        <v>73</v>
      </c>
      <c r="H22" s="235">
        <v>92.85</v>
      </c>
      <c r="I22" s="93">
        <v>75</v>
      </c>
      <c r="J22" s="93"/>
      <c r="K22" s="93"/>
      <c r="L22" s="95"/>
      <c r="M22" s="37">
        <f t="shared" si="1"/>
        <v>13</v>
      </c>
      <c r="N22" s="96" t="str">
        <f t="shared" si="2"/>
        <v>МС</v>
      </c>
      <c r="O22" s="110" t="s">
        <v>309</v>
      </c>
      <c r="P22" s="73"/>
      <c r="R22" s="115"/>
    </row>
    <row r="23" spans="1:18" s="114" customFormat="1" x14ac:dyDescent="0.2">
      <c r="A23" s="139">
        <f t="shared" si="0"/>
        <v>7</v>
      </c>
      <c r="B23" s="270" t="s">
        <v>282</v>
      </c>
      <c r="C23" s="290"/>
      <c r="D23" s="23">
        <v>1998</v>
      </c>
      <c r="E23" s="93" t="s">
        <v>5</v>
      </c>
      <c r="F23" s="93" t="s">
        <v>283</v>
      </c>
      <c r="G23" s="33"/>
      <c r="H23" s="235">
        <v>102.45</v>
      </c>
      <c r="I23" s="93">
        <v>57</v>
      </c>
      <c r="J23" s="93"/>
      <c r="K23" s="93"/>
      <c r="L23" s="95"/>
      <c r="M23" s="37">
        <f t="shared" si="1"/>
        <v>12</v>
      </c>
      <c r="N23" s="96" t="str">
        <f t="shared" si="2"/>
        <v>-</v>
      </c>
      <c r="O23" s="72" t="s">
        <v>291</v>
      </c>
      <c r="P23" s="39"/>
      <c r="R23" s="115"/>
    </row>
    <row r="24" spans="1:18" s="114" customFormat="1" x14ac:dyDescent="0.2">
      <c r="A24" s="139">
        <f t="shared" si="0"/>
        <v>8</v>
      </c>
      <c r="B24" s="270" t="s">
        <v>145</v>
      </c>
      <c r="C24" s="290"/>
      <c r="D24" s="23">
        <v>2002</v>
      </c>
      <c r="E24" s="93" t="s">
        <v>4</v>
      </c>
      <c r="F24" s="93" t="s">
        <v>238</v>
      </c>
      <c r="G24" s="93" t="s">
        <v>73</v>
      </c>
      <c r="H24" s="235">
        <v>90.75</v>
      </c>
      <c r="I24" s="93">
        <v>56</v>
      </c>
      <c r="J24" s="93"/>
      <c r="K24" s="93"/>
      <c r="L24" s="95"/>
      <c r="M24" s="37">
        <f t="shared" si="1"/>
        <v>11</v>
      </c>
      <c r="N24" s="96" t="str">
        <f t="shared" si="2"/>
        <v>-</v>
      </c>
      <c r="O24" s="110" t="s">
        <v>310</v>
      </c>
      <c r="P24" s="73"/>
      <c r="R24" s="115"/>
    </row>
    <row r="25" spans="1:18" s="114" customFormat="1" x14ac:dyDescent="0.2">
      <c r="A25" s="139">
        <f t="shared" si="0"/>
        <v>9</v>
      </c>
      <c r="B25" s="270" t="s">
        <v>305</v>
      </c>
      <c r="C25" s="290"/>
      <c r="D25" s="23">
        <v>1992</v>
      </c>
      <c r="E25" s="93" t="s">
        <v>5</v>
      </c>
      <c r="F25" s="93" t="s">
        <v>257</v>
      </c>
      <c r="G25" s="93" t="s">
        <v>258</v>
      </c>
      <c r="H25" s="235">
        <v>96.9</v>
      </c>
      <c r="I25" s="93">
        <v>53</v>
      </c>
      <c r="J25" s="93"/>
      <c r="K25" s="93"/>
      <c r="L25" s="95"/>
      <c r="M25" s="37">
        <f t="shared" si="1"/>
        <v>10</v>
      </c>
      <c r="N25" s="96" t="str">
        <f t="shared" si="2"/>
        <v>-</v>
      </c>
      <c r="O25" s="110" t="s">
        <v>161</v>
      </c>
      <c r="P25" s="73"/>
      <c r="R25" s="115"/>
    </row>
    <row r="26" spans="1:18" s="114" customFormat="1" x14ac:dyDescent="0.2">
      <c r="A26" s="139">
        <f t="shared" si="0"/>
        <v>10</v>
      </c>
      <c r="B26" s="270" t="s">
        <v>301</v>
      </c>
      <c r="C26" s="290"/>
      <c r="D26" s="23">
        <v>1992</v>
      </c>
      <c r="E26" s="93" t="s">
        <v>4</v>
      </c>
      <c r="F26" s="93" t="s">
        <v>39</v>
      </c>
      <c r="G26" s="93" t="s">
        <v>256</v>
      </c>
      <c r="H26" s="235">
        <v>104.25</v>
      </c>
      <c r="I26" s="93">
        <v>52</v>
      </c>
      <c r="J26" s="93"/>
      <c r="K26" s="93"/>
      <c r="L26" s="95"/>
      <c r="M26" s="37">
        <f t="shared" si="1"/>
        <v>9</v>
      </c>
      <c r="N26" s="96" t="str">
        <f t="shared" si="2"/>
        <v>-</v>
      </c>
      <c r="O26" s="110" t="s">
        <v>204</v>
      </c>
      <c r="P26" s="73"/>
      <c r="R26" s="115"/>
    </row>
    <row r="27" spans="1:18" s="114" customFormat="1" x14ac:dyDescent="0.2">
      <c r="A27" s="139">
        <f t="shared" si="0"/>
        <v>11</v>
      </c>
      <c r="B27" s="270" t="s">
        <v>306</v>
      </c>
      <c r="C27" s="290"/>
      <c r="D27" s="23">
        <v>1991</v>
      </c>
      <c r="E27" s="93" t="s">
        <v>5</v>
      </c>
      <c r="F27" s="93" t="s">
        <v>197</v>
      </c>
      <c r="G27" s="93"/>
      <c r="H27" s="235">
        <v>87</v>
      </c>
      <c r="I27" s="93">
        <v>49</v>
      </c>
      <c r="J27" s="93"/>
      <c r="K27" s="93"/>
      <c r="L27" s="95"/>
      <c r="M27" s="37">
        <f t="shared" si="1"/>
        <v>8</v>
      </c>
      <c r="N27" s="96" t="str">
        <f t="shared" si="2"/>
        <v>-</v>
      </c>
      <c r="O27" s="110" t="s">
        <v>177</v>
      </c>
      <c r="P27" s="73"/>
      <c r="R27" s="115"/>
    </row>
    <row r="28" spans="1:18" s="114" customFormat="1" x14ac:dyDescent="0.2">
      <c r="A28" s="139">
        <f t="shared" si="0"/>
        <v>12</v>
      </c>
      <c r="B28" s="270" t="s">
        <v>304</v>
      </c>
      <c r="C28" s="290"/>
      <c r="D28" s="23">
        <v>1999</v>
      </c>
      <c r="E28" s="93" t="s">
        <v>4</v>
      </c>
      <c r="F28" s="93" t="s">
        <v>199</v>
      </c>
      <c r="G28" s="93" t="s">
        <v>56</v>
      </c>
      <c r="H28" s="235">
        <v>86.95</v>
      </c>
      <c r="I28" s="93">
        <v>45</v>
      </c>
      <c r="J28" s="93"/>
      <c r="K28" s="93"/>
      <c r="L28" s="95"/>
      <c r="M28" s="37">
        <f t="shared" si="1"/>
        <v>7</v>
      </c>
      <c r="N28" s="96" t="str">
        <f t="shared" si="2"/>
        <v>-</v>
      </c>
      <c r="O28" s="110" t="s">
        <v>164</v>
      </c>
      <c r="P28" s="73"/>
      <c r="R28" s="115"/>
    </row>
    <row r="29" spans="1:18" s="114" customFormat="1" x14ac:dyDescent="0.2">
      <c r="A29" s="139">
        <f t="shared" si="0"/>
        <v>13</v>
      </c>
      <c r="B29" s="270" t="s">
        <v>298</v>
      </c>
      <c r="C29" s="290"/>
      <c r="D29" s="23">
        <v>2001</v>
      </c>
      <c r="E29" s="93" t="s">
        <v>3</v>
      </c>
      <c r="F29" s="93" t="s">
        <v>240</v>
      </c>
      <c r="G29" s="33" t="s">
        <v>241</v>
      </c>
      <c r="H29" s="235">
        <v>111.4</v>
      </c>
      <c r="I29" s="93">
        <v>23</v>
      </c>
      <c r="J29" s="93"/>
      <c r="K29" s="93"/>
      <c r="L29" s="95"/>
      <c r="M29" s="37">
        <f t="shared" si="1"/>
        <v>6</v>
      </c>
      <c r="N29" s="96" t="str">
        <f t="shared" si="2"/>
        <v>-</v>
      </c>
      <c r="O29" s="72" t="s">
        <v>67</v>
      </c>
      <c r="P29" s="39"/>
      <c r="R29" s="115"/>
    </row>
    <row r="30" spans="1:18" s="89" customFormat="1" hidden="1" x14ac:dyDescent="0.2">
      <c r="A30" s="139" t="e">
        <f t="shared" ref="A30" si="3">_xlfn.RANK.EQ(I30,I$17:I$37)</f>
        <v>#N/A</v>
      </c>
      <c r="B30" s="270"/>
      <c r="C30" s="290"/>
      <c r="D30" s="23"/>
      <c r="E30" s="93"/>
      <c r="F30" s="93"/>
      <c r="G30" s="93"/>
      <c r="H30" s="235"/>
      <c r="I30" s="93"/>
      <c r="J30" s="93"/>
      <c r="K30" s="93"/>
      <c r="L30" s="95"/>
      <c r="M30" s="37" t="e">
        <f t="shared" ref="M30" si="4">IF(A30=1,20,IF(A30=2,18,IF(A30=3,16,IF(A30&gt;19,0,19-A30))))</f>
        <v>#N/A</v>
      </c>
      <c r="N30" s="96" t="str">
        <f t="shared" ref="N30" si="5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10"/>
      <c r="P30" s="73"/>
      <c r="Q30" s="114"/>
      <c r="R30" s="90"/>
    </row>
    <row r="31" spans="1:18" s="89" customFormat="1" hidden="1" x14ac:dyDescent="0.2">
      <c r="A31" s="139" t="e">
        <f>_xlfn.RANK.EQ(I31,I$17:I$37)</f>
        <v>#N/A</v>
      </c>
      <c r="B31" s="270"/>
      <c r="C31" s="290"/>
      <c r="D31" s="46"/>
      <c r="E31" s="43"/>
      <c r="F31" s="108"/>
      <c r="G31" s="156"/>
      <c r="H31" s="278"/>
      <c r="I31" s="43"/>
      <c r="J31" s="43"/>
      <c r="K31" s="43"/>
      <c r="L31" s="46">
        <v>232.5</v>
      </c>
      <c r="M31" s="37" t="e">
        <f t="shared" ref="M31:M37" si="6">IF(A31=1,20,IF(A31=2,18,IF(A31=3,16,IF(A31&gt;19,0,19-A31))))</f>
        <v>#N/A</v>
      </c>
      <c r="N31" s="96" t="str">
        <f t="shared" ref="N31:N37" si="7">IF(AND(NOT(OR(E31="МСМК",E31="ЗМС")),I31&gt;=$N$10),"+МСМК",IF(AND(OR(E31="МСМК",E31="ЗМС"),I31&gt;=$N$10),"МСМК",IF(AND(NOT(OR(E31="МСМК",E31="МС",E31="ЗМС")),I31&gt;=$O$10),"+МС",IF(AND(OR(E31="МСМК",E31="МС",E31="ЗМС"),I31&gt;=$O$10),"МС",IF(AND(NOT(OR(E31="ЗМС",E31="МСМК",E31="МС",E31="КМС")),I31&gt;=$P$10),"+КМС",IF(AND(OR(E31="ЗМС",E31="МСМК",E31="МС",E31="КМС"),I31&gt;=$P$10),"КМС","-"))))))</f>
        <v>-</v>
      </c>
      <c r="O31" s="199"/>
      <c r="P31" s="82"/>
      <c r="Q31" s="114"/>
      <c r="R31" s="90"/>
    </row>
    <row r="32" spans="1:18" s="89" customFormat="1" hidden="1" x14ac:dyDescent="0.2">
      <c r="A32" s="139" t="e">
        <f>_xlfn.RANK.EQ(I32,I$17:I$37)</f>
        <v>#N/A</v>
      </c>
      <c r="B32" s="270"/>
      <c r="C32" s="290"/>
      <c r="D32" s="96"/>
      <c r="E32" s="96"/>
      <c r="F32" s="93"/>
      <c r="G32" s="93"/>
      <c r="H32" s="235"/>
      <c r="I32" s="37"/>
      <c r="J32" s="37"/>
      <c r="K32" s="93"/>
      <c r="L32" s="95"/>
      <c r="M32" s="37" t="e">
        <f t="shared" si="6"/>
        <v>#N/A</v>
      </c>
      <c r="N32" s="96" t="str">
        <f t="shared" si="7"/>
        <v>-</v>
      </c>
      <c r="O32" s="72"/>
      <c r="P32" s="86"/>
      <c r="Q32" s="22"/>
      <c r="R32" s="22"/>
    </row>
    <row r="33" spans="1:18" s="89" customFormat="1" hidden="1" x14ac:dyDescent="0.2">
      <c r="A33" s="139" t="e">
        <f>_xlfn.RANK.EQ(I33,I$17:I$37)</f>
        <v>#N/A</v>
      </c>
      <c r="B33" s="270"/>
      <c r="C33" s="290"/>
      <c r="D33" s="23"/>
      <c r="E33" s="93"/>
      <c r="F33" s="93"/>
      <c r="G33" s="130"/>
      <c r="H33" s="235"/>
      <c r="I33" s="93"/>
      <c r="J33" s="93"/>
      <c r="K33" s="93"/>
      <c r="L33" s="95"/>
      <c r="M33" s="37" t="e">
        <f t="shared" si="6"/>
        <v>#N/A</v>
      </c>
      <c r="N33" s="96" t="str">
        <f t="shared" si="7"/>
        <v>-</v>
      </c>
      <c r="O33" s="102"/>
      <c r="P33" s="39"/>
      <c r="Q33" s="22"/>
      <c r="R33" s="47"/>
    </row>
    <row r="34" spans="1:18" s="89" customFormat="1" hidden="1" x14ac:dyDescent="0.2">
      <c r="A34" s="139" t="e">
        <f t="shared" ref="A34:A35" si="8">_xlfn.RANK.EQ(I34,I$17:I$37)</f>
        <v>#N/A</v>
      </c>
      <c r="B34" s="270"/>
      <c r="C34" s="290"/>
      <c r="D34" s="95"/>
      <c r="E34" s="93"/>
      <c r="F34" s="93"/>
      <c r="G34" s="24"/>
      <c r="H34" s="235"/>
      <c r="I34" s="93"/>
      <c r="J34" s="93"/>
      <c r="K34" s="93"/>
      <c r="L34" s="95"/>
      <c r="M34" s="37" t="e">
        <f t="shared" si="6"/>
        <v>#N/A</v>
      </c>
      <c r="N34" s="96" t="str">
        <f t="shared" si="7"/>
        <v>-</v>
      </c>
      <c r="O34" s="151"/>
      <c r="P34" s="99"/>
      <c r="Q34" s="22"/>
      <c r="R34" s="90"/>
    </row>
    <row r="35" spans="1:18" s="89" customFormat="1" hidden="1" x14ac:dyDescent="0.2">
      <c r="A35" s="139" t="e">
        <f t="shared" si="8"/>
        <v>#N/A</v>
      </c>
      <c r="B35" s="119"/>
      <c r="C35" s="112"/>
      <c r="D35" s="96"/>
      <c r="E35" s="96"/>
      <c r="F35" s="93"/>
      <c r="G35" s="93"/>
      <c r="H35" s="277"/>
      <c r="I35" s="37"/>
      <c r="J35" s="37"/>
      <c r="K35" s="93"/>
      <c r="L35" s="95"/>
      <c r="M35" s="37" t="e">
        <f t="shared" si="6"/>
        <v>#N/A</v>
      </c>
      <c r="N35" s="96" t="str">
        <f t="shared" si="7"/>
        <v>-</v>
      </c>
      <c r="O35" s="152"/>
      <c r="P35" s="75"/>
      <c r="Q35" s="22"/>
      <c r="R35" s="90"/>
    </row>
    <row r="36" spans="1:18" hidden="1" x14ac:dyDescent="0.2">
      <c r="A36" s="139" t="e">
        <f>_xlfn.RANK.EQ(I36,I$17:I$37)</f>
        <v>#N/A</v>
      </c>
      <c r="B36" s="124"/>
      <c r="C36" s="125"/>
      <c r="D36" s="95"/>
      <c r="E36" s="93"/>
      <c r="F36" s="93"/>
      <c r="G36" s="93"/>
      <c r="H36" s="94"/>
      <c r="I36" s="93"/>
      <c r="J36" s="93"/>
      <c r="K36" s="93"/>
      <c r="L36" s="95"/>
      <c r="M36" s="37" t="e">
        <f t="shared" si="6"/>
        <v>#N/A</v>
      </c>
      <c r="N36" s="96" t="str">
        <f t="shared" si="7"/>
        <v>-</v>
      </c>
      <c r="O36" s="74"/>
      <c r="P36" s="39"/>
      <c r="Q36" s="22"/>
    </row>
    <row r="37" spans="1:18" hidden="1" x14ac:dyDescent="0.2">
      <c r="A37" s="139" t="e">
        <f>_xlfn.RANK.EQ(I37,I$17:I$37)</f>
        <v>#N/A</v>
      </c>
      <c r="B37" s="119"/>
      <c r="C37" s="119"/>
      <c r="D37" s="95"/>
      <c r="E37" s="93"/>
      <c r="F37" s="96"/>
      <c r="G37" s="88"/>
      <c r="H37" s="33"/>
      <c r="I37" s="37"/>
      <c r="J37" s="37"/>
      <c r="K37" s="93"/>
      <c r="L37" s="95"/>
      <c r="M37" s="37" t="e">
        <f t="shared" si="6"/>
        <v>#N/A</v>
      </c>
      <c r="N37" s="96" t="str">
        <f t="shared" si="7"/>
        <v>-</v>
      </c>
      <c r="O37" s="146"/>
      <c r="P37" s="196"/>
      <c r="Q37" s="22"/>
    </row>
    <row r="38" spans="1:18" s="114" customFormat="1" x14ac:dyDescent="0.2">
      <c r="H38" s="115"/>
      <c r="I38" s="115"/>
      <c r="J38" s="115"/>
      <c r="K38" s="115"/>
      <c r="L38" s="115"/>
      <c r="M38" s="115"/>
      <c r="N38" s="115"/>
      <c r="O38" s="115"/>
      <c r="P38" s="115"/>
    </row>
    <row r="39" spans="1:18" s="114" customFormat="1" x14ac:dyDescent="0.2">
      <c r="A39" s="236" t="s">
        <v>16</v>
      </c>
      <c r="B39" s="115"/>
      <c r="C39" s="115"/>
      <c r="D39" s="303" t="s">
        <v>125</v>
      </c>
      <c r="F39" s="6"/>
      <c r="G39" s="236" t="s">
        <v>124</v>
      </c>
      <c r="I39" s="115"/>
      <c r="J39" s="115"/>
      <c r="K39" s="115"/>
      <c r="M39" s="303" t="s">
        <v>477</v>
      </c>
    </row>
    <row r="40" spans="1:18" s="114" customFormat="1" ht="4.5" customHeight="1" x14ac:dyDescent="0.2">
      <c r="A40" s="236"/>
      <c r="B40" s="115"/>
      <c r="C40" s="115"/>
      <c r="D40" s="237"/>
      <c r="F40" s="6"/>
      <c r="G40" s="236"/>
      <c r="I40" s="115"/>
      <c r="J40" s="115"/>
      <c r="K40" s="115"/>
      <c r="M40" s="303"/>
    </row>
    <row r="41" spans="1:18" s="114" customFormat="1" x14ac:dyDescent="0.2">
      <c r="A41" s="236" t="s">
        <v>17</v>
      </c>
      <c r="B41" s="115"/>
      <c r="C41" s="115"/>
      <c r="D41" s="114" t="s">
        <v>476</v>
      </c>
      <c r="E41" s="115"/>
      <c r="F41" s="115"/>
      <c r="G41" s="236" t="s">
        <v>127</v>
      </c>
      <c r="I41" s="115"/>
      <c r="J41" s="115"/>
      <c r="K41" s="115"/>
      <c r="M41" s="5" t="s">
        <v>126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3">
      <sortCondition ref="A15:A16"/>
    </sortState>
  </autoFilter>
  <sortState ref="A17:P29">
    <sortCondition ref="A17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5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SheetLayoutView="100" workbookViewId="0">
      <selection activeCell="F13" sqref="F13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4.140625" style="21" customWidth="1"/>
    <col min="7" max="7" width="21.42578125" style="21" customWidth="1"/>
    <col min="8" max="8" width="8.28515625" style="21" customWidth="1"/>
    <col min="9" max="9" width="14.7109375" style="21" customWidth="1"/>
    <col min="10" max="10" width="7.85546875" style="21" hidden="1" customWidth="1"/>
    <col min="11" max="11" width="9.28515625" style="21" hidden="1" customWidth="1"/>
    <col min="12" max="12" width="8.85546875" style="21" hidden="1" customWidth="1"/>
    <col min="13" max="13" width="7" style="21" customWidth="1"/>
    <col min="14" max="14" width="9.85546875" style="21" customWidth="1"/>
    <col min="15" max="15" width="11.85546875" style="21" customWidth="1"/>
    <col min="16" max="16" width="11.28515625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4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ht="9" customHeight="1" x14ac:dyDescent="0.2"/>
    <row r="6" spans="1:18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48</v>
      </c>
      <c r="O6" s="550"/>
      <c r="P6" s="550"/>
    </row>
    <row r="7" spans="1:18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ht="15.75" x14ac:dyDescent="0.25">
      <c r="A9" s="541">
        <v>59</v>
      </c>
      <c r="B9" s="541"/>
      <c r="C9" s="541"/>
      <c r="D9" s="546" t="s">
        <v>480</v>
      </c>
      <c r="E9" s="547"/>
      <c r="F9" s="547"/>
      <c r="G9" s="547"/>
      <c r="H9" s="547"/>
      <c r="I9" s="547"/>
      <c r="J9" s="547"/>
      <c r="K9" s="547"/>
      <c r="L9" s="547"/>
      <c r="M9" s="548"/>
      <c r="N9" s="227" t="s">
        <v>3</v>
      </c>
      <c r="O9" s="227" t="s">
        <v>4</v>
      </c>
      <c r="P9" s="227" t="s">
        <v>5</v>
      </c>
    </row>
    <row r="10" spans="1:18" ht="15" x14ac:dyDescent="0.2">
      <c r="A10" s="541"/>
      <c r="B10" s="541"/>
      <c r="C10" s="541"/>
      <c r="D10" s="529" t="s">
        <v>88</v>
      </c>
      <c r="E10" s="529"/>
      <c r="F10" s="529"/>
      <c r="G10" s="529"/>
      <c r="H10" s="529"/>
      <c r="I10" s="529"/>
      <c r="J10" s="529"/>
      <c r="K10" s="529"/>
      <c r="L10" s="529"/>
      <c r="M10" s="529"/>
      <c r="N10" s="228">
        <v>59</v>
      </c>
      <c r="O10" s="228">
        <v>44</v>
      </c>
      <c r="P10" s="228">
        <v>35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x14ac:dyDescent="0.2">
      <c r="A12" s="231" t="s">
        <v>50</v>
      </c>
      <c r="B12" s="229"/>
      <c r="C12" s="229"/>
      <c r="D12" s="292">
        <v>214</v>
      </c>
      <c r="E12" s="30"/>
      <c r="F12" s="30"/>
      <c r="G12" s="30"/>
      <c r="H12" s="30"/>
      <c r="I12" s="30"/>
      <c r="J12" s="30"/>
      <c r="K12" s="30"/>
      <c r="L12" s="30"/>
      <c r="M12" s="30"/>
      <c r="N12" s="3"/>
      <c r="O12" s="3"/>
      <c r="P12" s="3"/>
    </row>
    <row r="13" spans="1:18" x14ac:dyDescent="0.2">
      <c r="A13" s="232" t="s">
        <v>51</v>
      </c>
      <c r="B13" s="233"/>
      <c r="C13" s="230"/>
      <c r="D13" s="293">
        <v>27</v>
      </c>
      <c r="E13" s="30"/>
      <c r="F13" s="30"/>
      <c r="G13" s="30"/>
      <c r="H13" s="30"/>
      <c r="I13" s="30"/>
      <c r="J13" s="30"/>
      <c r="K13" s="30"/>
      <c r="L13" s="30"/>
      <c r="M13" s="30"/>
      <c r="N13" s="3"/>
      <c r="O13" s="3"/>
      <c r="P13" s="3"/>
    </row>
    <row r="15" spans="1:18" s="44" customFormat="1" ht="11.25" customHeight="1" x14ac:dyDescent="0.2">
      <c r="A15" s="574" t="s">
        <v>6</v>
      </c>
      <c r="B15" s="569" t="s">
        <v>85</v>
      </c>
      <c r="C15" s="569"/>
      <c r="D15" s="569" t="s">
        <v>7</v>
      </c>
      <c r="E15" s="569" t="s">
        <v>8</v>
      </c>
      <c r="F15" s="569" t="s">
        <v>9</v>
      </c>
      <c r="G15" s="569" t="s">
        <v>10</v>
      </c>
      <c r="H15" s="569" t="s">
        <v>11</v>
      </c>
      <c r="I15" s="569" t="s">
        <v>12</v>
      </c>
      <c r="J15" s="573" t="s">
        <v>19</v>
      </c>
      <c r="K15" s="573"/>
      <c r="L15" s="569" t="s">
        <v>22</v>
      </c>
      <c r="M15" s="569" t="s">
        <v>13</v>
      </c>
      <c r="N15" s="569" t="s">
        <v>14</v>
      </c>
      <c r="O15" s="569" t="s">
        <v>15</v>
      </c>
      <c r="P15" s="571"/>
    </row>
    <row r="16" spans="1:18" s="44" customFormat="1" x14ac:dyDescent="0.2">
      <c r="A16" s="575"/>
      <c r="B16" s="570"/>
      <c r="C16" s="570"/>
      <c r="D16" s="570"/>
      <c r="E16" s="570"/>
      <c r="F16" s="570"/>
      <c r="G16" s="570"/>
      <c r="H16" s="570"/>
      <c r="I16" s="570"/>
      <c r="J16" s="45" t="s">
        <v>21</v>
      </c>
      <c r="K16" s="45" t="s">
        <v>23</v>
      </c>
      <c r="L16" s="570"/>
      <c r="M16" s="570"/>
      <c r="N16" s="570"/>
      <c r="O16" s="570"/>
      <c r="P16" s="572"/>
    </row>
    <row r="17" spans="1:17" s="44" customFormat="1" x14ac:dyDescent="0.2">
      <c r="A17" s="139">
        <f>_xlfn.RANK.EQ(I17,I$17:I$26)</f>
        <v>1</v>
      </c>
      <c r="B17" s="148" t="s">
        <v>311</v>
      </c>
      <c r="C17" s="234"/>
      <c r="D17" s="95">
        <v>2004</v>
      </c>
      <c r="E17" s="93" t="s">
        <v>4</v>
      </c>
      <c r="F17" s="93" t="s">
        <v>257</v>
      </c>
      <c r="G17" s="24" t="s">
        <v>258</v>
      </c>
      <c r="H17" s="235">
        <v>59.3</v>
      </c>
      <c r="I17" s="93">
        <v>66</v>
      </c>
      <c r="J17" s="93"/>
      <c r="K17" s="93"/>
      <c r="L17" s="95"/>
      <c r="M17" s="127">
        <f>IF(A17=1,20,IF(A17=2,18,IF(A17=3,16,IF(A17&gt;19,0,19-A17))))</f>
        <v>20</v>
      </c>
      <c r="N17" s="43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102" t="s">
        <v>161</v>
      </c>
      <c r="P17" s="39"/>
    </row>
    <row r="18" spans="1:17" s="44" customFormat="1" x14ac:dyDescent="0.2">
      <c r="A18" s="139">
        <f>_xlfn.RANK.EQ(I18,I$17:I$26)</f>
        <v>2</v>
      </c>
      <c r="B18" s="148" t="s">
        <v>167</v>
      </c>
      <c r="C18" s="234"/>
      <c r="D18" s="95">
        <v>1991</v>
      </c>
      <c r="E18" s="93" t="s">
        <v>4</v>
      </c>
      <c r="F18" s="93" t="s">
        <v>238</v>
      </c>
      <c r="G18" s="24" t="s">
        <v>73</v>
      </c>
      <c r="H18" s="235">
        <v>56.2</v>
      </c>
      <c r="I18" s="93">
        <v>60</v>
      </c>
      <c r="J18" s="93"/>
      <c r="K18" s="93"/>
      <c r="L18" s="95"/>
      <c r="M18" s="127">
        <f>IF(A18=1,20,IF(A18=2,18,IF(A18=3,16,IF(A18&gt;19,0,19-A18))))</f>
        <v>18</v>
      </c>
      <c r="N18" s="43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+МСМК</v>
      </c>
      <c r="O18" s="98" t="s">
        <v>168</v>
      </c>
      <c r="P18" s="39"/>
    </row>
    <row r="19" spans="1:17" s="44" customFormat="1" x14ac:dyDescent="0.2">
      <c r="A19" s="139">
        <f>_xlfn.RANK.EQ(I19,I$17:I$26)</f>
        <v>3</v>
      </c>
      <c r="B19" s="148" t="s">
        <v>312</v>
      </c>
      <c r="C19" s="234"/>
      <c r="D19" s="95">
        <v>1974</v>
      </c>
      <c r="E19" s="93" t="s">
        <v>3</v>
      </c>
      <c r="F19" s="93" t="s">
        <v>240</v>
      </c>
      <c r="G19" s="24" t="s">
        <v>241</v>
      </c>
      <c r="H19" s="235">
        <v>59.85</v>
      </c>
      <c r="I19" s="93">
        <v>32</v>
      </c>
      <c r="J19" s="93"/>
      <c r="K19" s="93"/>
      <c r="L19" s="95"/>
      <c r="M19" s="127">
        <f>IF(A19=1,20,IF(A19=2,18,IF(A19=3,16,IF(A19&gt;19,0,19-A19))))</f>
        <v>16</v>
      </c>
      <c r="N19" s="43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70" t="s">
        <v>67</v>
      </c>
      <c r="P19" s="39"/>
    </row>
    <row r="20" spans="1:17" s="44" customFormat="1" x14ac:dyDescent="0.2">
      <c r="A20" s="139">
        <f>_xlfn.RANK.EQ(I20,I$17:I$26)</f>
        <v>4</v>
      </c>
      <c r="B20" s="148" t="s">
        <v>313</v>
      </c>
      <c r="C20" s="234"/>
      <c r="D20" s="95">
        <v>2003</v>
      </c>
      <c r="E20" s="93" t="s">
        <v>4</v>
      </c>
      <c r="F20" s="93" t="s">
        <v>257</v>
      </c>
      <c r="G20" s="24" t="s">
        <v>258</v>
      </c>
      <c r="H20" s="235">
        <v>54</v>
      </c>
      <c r="I20" s="93">
        <v>31</v>
      </c>
      <c r="J20" s="93"/>
      <c r="K20" s="93"/>
      <c r="L20" s="95"/>
      <c r="M20" s="127">
        <f>IF(A20=1,20,IF(A20=2,18,IF(A20=3,16,IF(A20&gt;19,0,19-A20))))</f>
        <v>15</v>
      </c>
      <c r="N20" s="43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8" t="s">
        <v>161</v>
      </c>
      <c r="P20" s="39"/>
    </row>
    <row r="21" spans="1:17" s="44" customFormat="1" x14ac:dyDescent="0.2">
      <c r="A21" s="139">
        <f>_xlfn.RANK.EQ(I21,I$17:I$26)</f>
        <v>5</v>
      </c>
      <c r="B21" s="148" t="s">
        <v>314</v>
      </c>
      <c r="C21" s="234"/>
      <c r="D21" s="95">
        <v>1994</v>
      </c>
      <c r="E21" s="93">
        <v>1</v>
      </c>
      <c r="F21" s="93" t="s">
        <v>315</v>
      </c>
      <c r="G21" s="24"/>
      <c r="H21" s="235">
        <v>58.7</v>
      </c>
      <c r="I21" s="93">
        <v>12</v>
      </c>
      <c r="J21" s="93"/>
      <c r="K21" s="93"/>
      <c r="L21" s="95"/>
      <c r="M21" s="127">
        <f>IF(A21=1,20,IF(A21=2,18,IF(A21=3,16,IF(A21&gt;19,0,19-A21))))</f>
        <v>14</v>
      </c>
      <c r="N21" s="43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8" t="s">
        <v>325</v>
      </c>
      <c r="P21" s="39"/>
    </row>
    <row r="22" spans="1:17" s="44" customFormat="1" hidden="1" x14ac:dyDescent="0.2">
      <c r="A22" s="139" t="e">
        <f t="shared" ref="A22:A24" si="0">_xlfn.RANK.EQ(I22,I$17:I$26)</f>
        <v>#N/A</v>
      </c>
      <c r="B22" s="148"/>
      <c r="C22" s="234"/>
      <c r="D22" s="95"/>
      <c r="E22" s="93"/>
      <c r="F22" s="93"/>
      <c r="G22" s="24"/>
      <c r="H22" s="235"/>
      <c r="I22" s="93"/>
      <c r="J22" s="93"/>
      <c r="K22" s="93"/>
      <c r="L22" s="95"/>
      <c r="M22" s="127" t="e">
        <f t="shared" ref="M22:M24" si="1">IF(A22=1,20,IF(A22=2,18,IF(A22=3,16,IF(A22&gt;19,0,19-A22))))</f>
        <v>#N/A</v>
      </c>
      <c r="N22" s="43" t="str">
        <f t="shared" ref="N22:N24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98"/>
      <c r="P22" s="39"/>
    </row>
    <row r="23" spans="1:17" s="44" customFormat="1" hidden="1" x14ac:dyDescent="0.2">
      <c r="A23" s="139" t="e">
        <f t="shared" si="0"/>
        <v>#N/A</v>
      </c>
      <c r="B23" s="148"/>
      <c r="C23" s="234"/>
      <c r="D23" s="95"/>
      <c r="E23" s="93"/>
      <c r="F23" s="93"/>
      <c r="G23" s="24"/>
      <c r="H23" s="235"/>
      <c r="I23" s="93"/>
      <c r="J23" s="93"/>
      <c r="K23" s="93"/>
      <c r="L23" s="95"/>
      <c r="M23" s="127" t="e">
        <f t="shared" si="1"/>
        <v>#N/A</v>
      </c>
      <c r="N23" s="43" t="str">
        <f t="shared" si="2"/>
        <v>-</v>
      </c>
      <c r="O23" s="98"/>
      <c r="P23" s="39"/>
    </row>
    <row r="24" spans="1:17" s="44" customFormat="1" hidden="1" x14ac:dyDescent="0.2">
      <c r="A24" s="139" t="e">
        <f t="shared" si="0"/>
        <v>#N/A</v>
      </c>
      <c r="B24" s="148"/>
      <c r="C24" s="234"/>
      <c r="D24" s="95"/>
      <c r="E24" s="93"/>
      <c r="F24" s="93"/>
      <c r="G24" s="24"/>
      <c r="H24" s="235"/>
      <c r="I24" s="93"/>
      <c r="J24" s="93"/>
      <c r="K24" s="93"/>
      <c r="L24" s="95"/>
      <c r="M24" s="127" t="e">
        <f t="shared" si="1"/>
        <v>#N/A</v>
      </c>
      <c r="N24" s="43" t="str">
        <f t="shared" si="2"/>
        <v>-</v>
      </c>
      <c r="O24" s="98"/>
      <c r="P24" s="39"/>
    </row>
    <row r="25" spans="1:17" s="114" customFormat="1" hidden="1" x14ac:dyDescent="0.2">
      <c r="A25" s="139" t="e">
        <f>_xlfn.RANK.EQ(I25,I$17:I$26)</f>
        <v>#N/A</v>
      </c>
      <c r="B25" s="148"/>
      <c r="C25" s="234"/>
      <c r="D25" s="95"/>
      <c r="E25" s="93"/>
      <c r="F25" s="93"/>
      <c r="G25" s="24"/>
      <c r="H25" s="235"/>
      <c r="I25" s="93"/>
      <c r="J25" s="93"/>
      <c r="K25" s="93"/>
      <c r="L25" s="95"/>
      <c r="M25" s="127" t="e">
        <f>IF(A25=1,20,IF(A25=2,18,IF(A25=3,16,IF(A25&gt;19,0,19-A25))))</f>
        <v>#N/A</v>
      </c>
      <c r="N25" s="43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98"/>
      <c r="P25" s="39"/>
      <c r="Q25" s="44"/>
    </row>
    <row r="26" spans="1:17" s="114" customFormat="1" hidden="1" x14ac:dyDescent="0.2">
      <c r="A26" s="139" t="e">
        <f>_xlfn.RANK.EQ(I26,I$17:I$26)</f>
        <v>#N/A</v>
      </c>
      <c r="B26" s="148"/>
      <c r="C26" s="234"/>
      <c r="D26" s="95"/>
      <c r="E26" s="93"/>
      <c r="F26" s="93"/>
      <c r="G26" s="93"/>
      <c r="H26" s="235"/>
      <c r="I26" s="93"/>
      <c r="J26" s="93"/>
      <c r="K26" s="93"/>
      <c r="L26" s="95"/>
      <c r="M26" s="127" t="e">
        <f>IF(A26=1,20,IF(A26=2,18,IF(A26=3,16,IF(A26&gt;19,0,19-A26))))</f>
        <v>#N/A</v>
      </c>
      <c r="N26" s="43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98"/>
      <c r="P26" s="39"/>
      <c r="Q26" s="44"/>
    </row>
    <row r="27" spans="1:17" s="114" customFormat="1" x14ac:dyDescent="0.2">
      <c r="H27" s="115"/>
      <c r="I27" s="115"/>
      <c r="J27" s="115"/>
      <c r="K27" s="115"/>
      <c r="L27" s="115"/>
      <c r="M27" s="115"/>
      <c r="N27" s="115"/>
      <c r="O27" s="115"/>
      <c r="P27" s="115"/>
    </row>
    <row r="28" spans="1:17" s="114" customFormat="1" x14ac:dyDescent="0.2">
      <c r="A28" s="236" t="s">
        <v>16</v>
      </c>
      <c r="B28" s="115"/>
      <c r="C28" s="115"/>
      <c r="D28" s="303" t="s">
        <v>125</v>
      </c>
      <c r="F28" s="6"/>
      <c r="G28" s="236" t="s">
        <v>124</v>
      </c>
      <c r="I28" s="115"/>
      <c r="J28" s="115"/>
      <c r="K28" s="115"/>
      <c r="M28" s="303" t="s">
        <v>477</v>
      </c>
    </row>
    <row r="29" spans="1:17" s="114" customFormat="1" ht="4.5" customHeight="1" x14ac:dyDescent="0.2">
      <c r="A29" s="236"/>
      <c r="B29" s="115"/>
      <c r="C29" s="115"/>
      <c r="D29" s="237"/>
      <c r="F29" s="6"/>
      <c r="G29" s="236"/>
      <c r="I29" s="115"/>
      <c r="J29" s="115"/>
      <c r="K29" s="115"/>
      <c r="M29" s="303"/>
    </row>
    <row r="30" spans="1:17" s="114" customFormat="1" x14ac:dyDescent="0.2">
      <c r="A30" s="236" t="s">
        <v>17</v>
      </c>
      <c r="B30" s="115"/>
      <c r="C30" s="115"/>
      <c r="D30" s="114" t="s">
        <v>476</v>
      </c>
      <c r="E30" s="115"/>
      <c r="F30" s="115"/>
      <c r="G30" s="236" t="s">
        <v>127</v>
      </c>
      <c r="I30" s="115"/>
      <c r="J30" s="115"/>
      <c r="K30" s="115"/>
      <c r="M30" s="5" t="s">
        <v>126</v>
      </c>
    </row>
    <row r="31" spans="1:17" s="44" customFormat="1" x14ac:dyDescent="0.2"/>
    <row r="32" spans="1:17" s="44" customFormat="1" x14ac:dyDescent="0.2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sortState ref="A17:P21">
    <sortCondition ref="A17"/>
  </sortState>
  <mergeCells count="29">
    <mergeCell ref="N6:P6"/>
    <mergeCell ref="A7:C7"/>
    <mergeCell ref="D7:M7"/>
    <mergeCell ref="N7:P7"/>
    <mergeCell ref="A1:P1"/>
    <mergeCell ref="A3:P3"/>
    <mergeCell ref="A4:P4"/>
    <mergeCell ref="D6:M6"/>
    <mergeCell ref="E15:E16"/>
    <mergeCell ref="F15:F16"/>
    <mergeCell ref="A6:C6"/>
    <mergeCell ref="L15:L16"/>
    <mergeCell ref="M15:M16"/>
    <mergeCell ref="N15:N16"/>
    <mergeCell ref="O15:P16"/>
    <mergeCell ref="A2:P2"/>
    <mergeCell ref="A9:C10"/>
    <mergeCell ref="G15:G16"/>
    <mergeCell ref="H15:H16"/>
    <mergeCell ref="I15:I16"/>
    <mergeCell ref="J15:K15"/>
    <mergeCell ref="A8:C8"/>
    <mergeCell ref="D8:M8"/>
    <mergeCell ref="N8:P8"/>
    <mergeCell ref="A15:A16"/>
    <mergeCell ref="B15:C16"/>
    <mergeCell ref="D15:D16"/>
    <mergeCell ref="D10:M10"/>
    <mergeCell ref="D9:M9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0"/>
  <sheetViews>
    <sheetView view="pageBreakPreview" topLeftCell="A4" zoomScaleNormal="70" zoomScaleSheetLayoutView="100" workbookViewId="0">
      <selection activeCell="S14" sqref="S14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0.85546875" style="21" customWidth="1"/>
    <col min="7" max="7" width="27" style="21" customWidth="1"/>
    <col min="8" max="8" width="9.140625" style="21" customWidth="1"/>
    <col min="9" max="9" width="9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140625" style="21" customWidth="1"/>
    <col min="15" max="15" width="11.140625" style="21" customWidth="1"/>
    <col min="16" max="16" width="14.140625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4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ht="9" customHeight="1" x14ac:dyDescent="0.2"/>
    <row r="6" spans="1:18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48</v>
      </c>
      <c r="O6" s="550"/>
      <c r="P6" s="550"/>
    </row>
    <row r="7" spans="1:18" s="114" customFormat="1" ht="15.75" x14ac:dyDescent="0.2">
      <c r="A7" s="539" t="s">
        <v>223</v>
      </c>
      <c r="B7" s="539"/>
      <c r="C7" s="539"/>
      <c r="D7" s="540" t="s">
        <v>221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s="114" customFormat="1" ht="15.75" x14ac:dyDescent="0.25">
      <c r="A9" s="541">
        <v>75</v>
      </c>
      <c r="B9" s="541"/>
      <c r="C9" s="541"/>
      <c r="D9" s="546" t="s">
        <v>480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8" s="114" customFormat="1" ht="15" x14ac:dyDescent="0.2">
      <c r="A10" s="541"/>
      <c r="B10" s="541"/>
      <c r="C10" s="541"/>
      <c r="D10" s="529" t="s">
        <v>90</v>
      </c>
      <c r="E10" s="529"/>
      <c r="F10" s="529"/>
      <c r="G10" s="529"/>
      <c r="H10" s="529"/>
      <c r="I10" s="529"/>
      <c r="J10" s="529"/>
      <c r="K10" s="529"/>
      <c r="L10" s="529"/>
      <c r="M10" s="529"/>
      <c r="N10" s="242">
        <v>72</v>
      </c>
      <c r="O10" s="242">
        <v>56</v>
      </c>
      <c r="P10" s="242">
        <v>45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8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8" s="114" customFormat="1" x14ac:dyDescent="0.2"/>
    <row r="15" spans="1:18" ht="11.25" customHeight="1" x14ac:dyDescent="0.2">
      <c r="A15" s="576" t="s">
        <v>6</v>
      </c>
      <c r="B15" s="569" t="s">
        <v>85</v>
      </c>
      <c r="C15" s="569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8" t="s">
        <v>19</v>
      </c>
      <c r="K15" s="538"/>
      <c r="L15" s="533" t="s">
        <v>22</v>
      </c>
      <c r="M15" s="533" t="s">
        <v>13</v>
      </c>
      <c r="N15" s="533" t="s">
        <v>14</v>
      </c>
      <c r="O15" s="533" t="s">
        <v>15</v>
      </c>
      <c r="P15" s="536"/>
    </row>
    <row r="16" spans="1:18" x14ac:dyDescent="0.2">
      <c r="A16" s="577"/>
      <c r="B16" s="570"/>
      <c r="C16" s="570"/>
      <c r="D16" s="535"/>
      <c r="E16" s="535"/>
      <c r="F16" s="535"/>
      <c r="G16" s="535"/>
      <c r="H16" s="535"/>
      <c r="I16" s="535"/>
      <c r="J16" s="92" t="s">
        <v>21</v>
      </c>
      <c r="K16" s="92" t="s">
        <v>23</v>
      </c>
      <c r="L16" s="535"/>
      <c r="M16" s="535"/>
      <c r="N16" s="535"/>
      <c r="O16" s="535"/>
      <c r="P16" s="553"/>
    </row>
    <row r="17" spans="1:18" x14ac:dyDescent="0.2">
      <c r="A17" s="138">
        <f t="shared" ref="A17:A22" si="0">_xlfn.RANK.EQ(I17,I$17:I$26)</f>
        <v>1</v>
      </c>
      <c r="B17" s="476" t="s">
        <v>169</v>
      </c>
      <c r="C17" s="479"/>
      <c r="D17" s="95">
        <v>1999</v>
      </c>
      <c r="E17" s="465" t="s">
        <v>3</v>
      </c>
      <c r="F17" s="93" t="s">
        <v>257</v>
      </c>
      <c r="G17" s="463" t="s">
        <v>258</v>
      </c>
      <c r="H17" s="280">
        <v>81.25</v>
      </c>
      <c r="I17" s="464">
        <v>75</v>
      </c>
      <c r="J17" s="464"/>
      <c r="K17" s="464"/>
      <c r="L17" s="142"/>
      <c r="M17" s="142">
        <f t="shared" ref="M17:M22" si="1">IF(A17=1,20,IF(A17=2,18,IF(A17=3,16,IF(A17&gt;19,0,19-A17))))</f>
        <v>20</v>
      </c>
      <c r="N17" s="291" t="str">
        <f t="shared" ref="N17:N22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50" t="s">
        <v>57</v>
      </c>
      <c r="P17" s="38"/>
      <c r="R17" s="114"/>
    </row>
    <row r="18" spans="1:18" x14ac:dyDescent="0.2">
      <c r="A18" s="138">
        <f t="shared" si="0"/>
        <v>2</v>
      </c>
      <c r="B18" s="478" t="s">
        <v>318</v>
      </c>
      <c r="C18" s="479"/>
      <c r="D18" s="95">
        <v>2005</v>
      </c>
      <c r="E18" s="465" t="s">
        <v>5</v>
      </c>
      <c r="F18" s="93" t="s">
        <v>257</v>
      </c>
      <c r="G18" s="482" t="s">
        <v>258</v>
      </c>
      <c r="H18" s="468">
        <v>77.900000000000006</v>
      </c>
      <c r="I18" s="25">
        <v>51</v>
      </c>
      <c r="J18" s="25"/>
      <c r="K18" s="25"/>
      <c r="L18" s="7"/>
      <c r="M18" s="7">
        <f t="shared" si="1"/>
        <v>18</v>
      </c>
      <c r="N18" s="291" t="str">
        <f t="shared" si="2"/>
        <v>КМС</v>
      </c>
      <c r="O18" s="150" t="s">
        <v>161</v>
      </c>
      <c r="P18" s="38"/>
      <c r="Q18" s="114"/>
      <c r="R18" s="22"/>
    </row>
    <row r="19" spans="1:18" s="114" customFormat="1" x14ac:dyDescent="0.2">
      <c r="A19" s="138">
        <f t="shared" si="0"/>
        <v>3</v>
      </c>
      <c r="B19" s="20" t="s">
        <v>319</v>
      </c>
      <c r="C19" s="91"/>
      <c r="D19" s="95">
        <v>2006</v>
      </c>
      <c r="E19" s="291" t="s">
        <v>5</v>
      </c>
      <c r="F19" s="93" t="s">
        <v>240</v>
      </c>
      <c r="G19" s="106" t="s">
        <v>241</v>
      </c>
      <c r="H19" s="279">
        <v>72.75</v>
      </c>
      <c r="I19" s="25">
        <v>39</v>
      </c>
      <c r="J19" s="25"/>
      <c r="K19" s="25"/>
      <c r="L19" s="7"/>
      <c r="M19" s="7">
        <f t="shared" si="1"/>
        <v>16</v>
      </c>
      <c r="N19" s="291" t="str">
        <f t="shared" si="2"/>
        <v>-</v>
      </c>
      <c r="O19" s="150" t="s">
        <v>67</v>
      </c>
      <c r="P19" s="73"/>
      <c r="R19" s="22"/>
    </row>
    <row r="20" spans="1:18" s="114" customFormat="1" x14ac:dyDescent="0.2">
      <c r="A20" s="138">
        <f t="shared" si="0"/>
        <v>4</v>
      </c>
      <c r="B20" s="20" t="s">
        <v>317</v>
      </c>
      <c r="C20" s="91"/>
      <c r="D20" s="95">
        <v>2004</v>
      </c>
      <c r="E20" s="291">
        <v>1</v>
      </c>
      <c r="F20" s="93" t="s">
        <v>257</v>
      </c>
      <c r="G20" s="106"/>
      <c r="H20" s="279">
        <v>67.95</v>
      </c>
      <c r="I20" s="25">
        <v>20</v>
      </c>
      <c r="J20" s="25"/>
      <c r="K20" s="25"/>
      <c r="L20" s="7"/>
      <c r="M20" s="7">
        <f t="shared" si="1"/>
        <v>15</v>
      </c>
      <c r="N20" s="291" t="str">
        <f t="shared" si="2"/>
        <v>-</v>
      </c>
      <c r="O20" s="150" t="s">
        <v>321</v>
      </c>
      <c r="P20" s="73"/>
      <c r="R20" s="22"/>
    </row>
    <row r="21" spans="1:18" s="114" customFormat="1" x14ac:dyDescent="0.2">
      <c r="A21" s="138">
        <f t="shared" si="0"/>
        <v>5</v>
      </c>
      <c r="B21" s="477" t="s">
        <v>316</v>
      </c>
      <c r="C21" s="480"/>
      <c r="D21" s="95">
        <v>2006</v>
      </c>
      <c r="E21" s="462">
        <v>1</v>
      </c>
      <c r="F21" s="93" t="s">
        <v>245</v>
      </c>
      <c r="G21" s="93"/>
      <c r="H21" s="279">
        <v>76.95</v>
      </c>
      <c r="I21" s="25">
        <v>19</v>
      </c>
      <c r="J21" s="25"/>
      <c r="K21" s="25"/>
      <c r="L21" s="7"/>
      <c r="M21" s="7">
        <f t="shared" si="1"/>
        <v>14</v>
      </c>
      <c r="N21" s="291" t="str">
        <f t="shared" si="2"/>
        <v>-</v>
      </c>
      <c r="O21" s="484" t="s">
        <v>443</v>
      </c>
      <c r="P21" s="485"/>
      <c r="R21" s="22"/>
    </row>
    <row r="22" spans="1:18" s="114" customFormat="1" x14ac:dyDescent="0.2">
      <c r="A22" s="138">
        <f t="shared" si="0"/>
        <v>6</v>
      </c>
      <c r="B22" s="35" t="s">
        <v>170</v>
      </c>
      <c r="C22" s="481"/>
      <c r="D22" s="96">
        <v>1990</v>
      </c>
      <c r="E22" s="97" t="s">
        <v>5</v>
      </c>
      <c r="F22" s="93" t="s">
        <v>238</v>
      </c>
      <c r="G22" s="93"/>
      <c r="H22" s="273">
        <v>64.75</v>
      </c>
      <c r="I22" s="25">
        <v>18</v>
      </c>
      <c r="J22" s="36"/>
      <c r="K22" s="25"/>
      <c r="L22" s="7"/>
      <c r="M22" s="7">
        <f t="shared" si="1"/>
        <v>13</v>
      </c>
      <c r="N22" s="483" t="str">
        <f t="shared" si="2"/>
        <v>-</v>
      </c>
      <c r="O22" s="70" t="s">
        <v>320</v>
      </c>
      <c r="P22" s="86"/>
      <c r="R22" s="22"/>
    </row>
    <row r="23" spans="1:18" s="114" customFormat="1" ht="14.25" hidden="1" customHeight="1" x14ac:dyDescent="0.2">
      <c r="A23" s="138" t="e">
        <f t="shared" ref="A23:A25" si="3">_xlfn.RANK.EQ(I23,I$17:I$26)</f>
        <v>#N/A</v>
      </c>
      <c r="B23" s="20"/>
      <c r="C23" s="91"/>
      <c r="D23" s="95"/>
      <c r="E23" s="291"/>
      <c r="F23" s="93"/>
      <c r="G23" s="106"/>
      <c r="H23" s="279"/>
      <c r="I23" s="25"/>
      <c r="J23" s="25"/>
      <c r="K23" s="25"/>
      <c r="L23" s="7"/>
      <c r="M23" s="7" t="e">
        <f t="shared" ref="M23:M26" si="4">IF(A23=1,20,IF(A23=2,18,IF(A23=3,16,IF(A23&gt;19,0,19-A23))))</f>
        <v>#N/A</v>
      </c>
      <c r="N23" s="291" t="str">
        <f t="shared" ref="N23:N26" si="5">IF(AND(NOT(OR(E23="МСМК",E23="ЗМС")),I23&gt;=$N$10),"+МСМК",IF(AND(OR(E23="МСМК",E23="ЗМС"),I23&gt;=$N$10),"МСМК",IF(AND(NOT(OR(E23="МСМК",E23="МС",E23="ЗМС")),I23&gt;=$O$10),"+МС",IF(AND(OR(E23="МСМК",E23="МС",E23="ЗМС"),I23&gt;=$O$10),"МС",IF(AND(NOT(OR(E23="ЗМС",E23="МСМК",E23="МС",E23="КМС")),I23&gt;=$P$10),"+КМС",IF(AND(OR(E23="ЗМС",E23="МСМК",E23="МС",E23="КМС"),I23&gt;=$P$10),"КМС","-"))))))</f>
        <v>-</v>
      </c>
      <c r="O23" s="150"/>
      <c r="P23" s="73"/>
      <c r="R23" s="22"/>
    </row>
    <row r="24" spans="1:18" hidden="1" x14ac:dyDescent="0.2">
      <c r="A24" s="138" t="e">
        <f t="shared" si="3"/>
        <v>#N/A</v>
      </c>
      <c r="B24" s="35"/>
      <c r="C24" s="328"/>
      <c r="D24" s="96"/>
      <c r="E24" s="312"/>
      <c r="F24" s="93"/>
      <c r="G24" s="33"/>
      <c r="H24" s="273"/>
      <c r="I24" s="36"/>
      <c r="J24" s="36"/>
      <c r="K24" s="25"/>
      <c r="L24" s="7"/>
      <c r="M24" s="7" t="e">
        <f t="shared" si="4"/>
        <v>#N/A</v>
      </c>
      <c r="N24" s="312" t="str">
        <f t="shared" si="5"/>
        <v>-</v>
      </c>
      <c r="O24" s="150"/>
      <c r="P24" s="76"/>
      <c r="Q24" s="114"/>
      <c r="R24" s="115"/>
    </row>
    <row r="25" spans="1:18" hidden="1" x14ac:dyDescent="0.2">
      <c r="A25" s="138" t="e">
        <f t="shared" si="3"/>
        <v>#N/A</v>
      </c>
      <c r="B25" s="327"/>
      <c r="C25" s="329"/>
      <c r="D25" s="95"/>
      <c r="E25" s="16"/>
      <c r="F25" s="93"/>
      <c r="G25" s="106"/>
      <c r="H25" s="330"/>
      <c r="I25" s="16"/>
      <c r="J25" s="16"/>
      <c r="K25" s="16"/>
      <c r="L25" s="34"/>
      <c r="M25" s="34" t="e">
        <f t="shared" si="4"/>
        <v>#N/A</v>
      </c>
      <c r="N25" s="28" t="str">
        <f t="shared" si="5"/>
        <v>-</v>
      </c>
      <c r="O25" s="150"/>
      <c r="P25" s="39"/>
      <c r="Q25" s="114"/>
      <c r="R25" s="22"/>
    </row>
    <row r="26" spans="1:18" hidden="1" x14ac:dyDescent="0.2">
      <c r="A26" s="294" t="e">
        <f t="shared" ref="A26" si="6">_xlfn.RANK.EQ(I26,I$17:I$26)</f>
        <v>#N/A</v>
      </c>
      <c r="B26" s="113"/>
      <c r="C26" s="17"/>
      <c r="D26" s="18"/>
      <c r="E26" s="304"/>
      <c r="F26" s="305"/>
      <c r="G26" s="143"/>
      <c r="H26" s="281"/>
      <c r="I26" s="26"/>
      <c r="J26" s="304"/>
      <c r="K26" s="304"/>
      <c r="L26" s="306"/>
      <c r="M26" s="307" t="e">
        <f t="shared" si="4"/>
        <v>#N/A</v>
      </c>
      <c r="N26" s="308" t="str">
        <f t="shared" si="5"/>
        <v>-</v>
      </c>
      <c r="O26" s="111"/>
      <c r="P26" s="99"/>
      <c r="Q26" s="114"/>
      <c r="R26" s="31"/>
    </row>
    <row r="27" spans="1:18" s="114" customFormat="1" x14ac:dyDescent="0.2">
      <c r="H27" s="115"/>
      <c r="I27" s="115"/>
      <c r="J27" s="115"/>
      <c r="K27" s="115"/>
      <c r="L27" s="115"/>
      <c r="M27" s="115"/>
      <c r="N27" s="115"/>
      <c r="O27" s="115"/>
      <c r="P27" s="115"/>
    </row>
    <row r="28" spans="1:18" s="114" customFormat="1" x14ac:dyDescent="0.2">
      <c r="A28" s="236" t="s">
        <v>16</v>
      </c>
      <c r="B28" s="115"/>
      <c r="C28" s="115"/>
      <c r="D28" s="303" t="s">
        <v>125</v>
      </c>
      <c r="F28" s="6"/>
      <c r="G28" s="236" t="s">
        <v>124</v>
      </c>
      <c r="I28" s="115"/>
      <c r="J28" s="115"/>
      <c r="K28" s="115"/>
      <c r="M28" s="303" t="s">
        <v>477</v>
      </c>
    </row>
    <row r="29" spans="1:18" s="114" customFormat="1" ht="4.5" customHeight="1" x14ac:dyDescent="0.2">
      <c r="A29" s="236"/>
      <c r="B29" s="115"/>
      <c r="C29" s="115"/>
      <c r="D29" s="237"/>
      <c r="F29" s="6"/>
      <c r="G29" s="236"/>
      <c r="I29" s="115"/>
      <c r="J29" s="115"/>
      <c r="K29" s="115"/>
      <c r="M29" s="303"/>
    </row>
    <row r="30" spans="1:18" s="114" customFormat="1" x14ac:dyDescent="0.2">
      <c r="A30" s="236" t="s">
        <v>17</v>
      </c>
      <c r="B30" s="115"/>
      <c r="C30" s="115"/>
      <c r="D30" s="114" t="s">
        <v>476</v>
      </c>
      <c r="E30" s="115"/>
      <c r="F30" s="115"/>
      <c r="G30" s="236" t="s">
        <v>127</v>
      </c>
      <c r="I30" s="115"/>
      <c r="J30" s="115"/>
      <c r="K30" s="115"/>
      <c r="M30" s="5" t="s">
        <v>126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5">
      <sortCondition ref="A15:A16"/>
    </sortState>
  </autoFilter>
  <sortState ref="A17:P22">
    <sortCondition ref="A17"/>
  </sortState>
  <mergeCells count="29">
    <mergeCell ref="A1:P1"/>
    <mergeCell ref="A2:P2"/>
    <mergeCell ref="A3:P3"/>
    <mergeCell ref="A4:P4"/>
    <mergeCell ref="N7:P7"/>
    <mergeCell ref="A6:C6"/>
    <mergeCell ref="N6:P6"/>
    <mergeCell ref="N15:N16"/>
    <mergeCell ref="I15:I16"/>
    <mergeCell ref="J15:K15"/>
    <mergeCell ref="D6:M6"/>
    <mergeCell ref="A7:C7"/>
    <mergeCell ref="D7:M7"/>
    <mergeCell ref="L15:L16"/>
    <mergeCell ref="A8:C8"/>
    <mergeCell ref="D8:M8"/>
    <mergeCell ref="N8:P8"/>
    <mergeCell ref="G15:G16"/>
    <mergeCell ref="D9:M9"/>
    <mergeCell ref="D10:M10"/>
    <mergeCell ref="A15:A16"/>
    <mergeCell ref="B15:C16"/>
    <mergeCell ref="O15:P16"/>
    <mergeCell ref="M15:M16"/>
    <mergeCell ref="H15:H16"/>
    <mergeCell ref="D15:D16"/>
    <mergeCell ref="E15:E16"/>
    <mergeCell ref="A9:C10"/>
    <mergeCell ref="F15:F16"/>
  </mergeCells>
  <printOptions horizontalCentered="1"/>
  <pageMargins left="0.59055118110236227" right="0.19685039370078741" top="0.59055118110236227" bottom="0.59055118110236227" header="0" footer="0"/>
  <pageSetup paperSize="9" scale="91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71"/>
  <sheetViews>
    <sheetView view="pageBreakPreview" zoomScale="90" zoomScaleNormal="90" zoomScaleSheetLayoutView="90" workbookViewId="0">
      <selection activeCell="G12" sqref="G12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2.28515625" customWidth="1"/>
    <col min="11" max="11" width="11.28515625" customWidth="1"/>
    <col min="12" max="12" width="13" customWidth="1"/>
    <col min="13" max="14" width="0.140625" customWidth="1"/>
    <col min="15" max="16" width="19.140625" customWidth="1"/>
    <col min="17" max="17" width="8.7109375" customWidth="1"/>
    <col min="18" max="242" width="9.140625" customWidth="1"/>
    <col min="243" max="243" width="8.85546875" customWidth="1"/>
    <col min="244" max="244" width="8.42578125" customWidth="1"/>
    <col min="245" max="245" width="7" customWidth="1"/>
    <col min="246" max="246" width="22.7109375" customWidth="1"/>
    <col min="247" max="247" width="17" customWidth="1"/>
    <col min="248" max="248" width="10.85546875" customWidth="1"/>
    <col min="249" max="249" width="10.42578125" customWidth="1"/>
    <col min="250" max="250" width="11.7109375" customWidth="1"/>
  </cols>
  <sheetData>
    <row r="1" spans="1:14" x14ac:dyDescent="0.2">
      <c r="A1" s="594" t="s">
        <v>38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334"/>
      <c r="N1" s="334"/>
    </row>
    <row r="2" spans="1:14" ht="10.5" customHeight="1" x14ac:dyDescent="0.2">
      <c r="A2" s="595" t="s">
        <v>129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335"/>
      <c r="N2" s="335"/>
    </row>
    <row r="3" spans="1:14" ht="11.25" customHeight="1" x14ac:dyDescent="0.2">
      <c r="A3" s="595" t="s">
        <v>219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335"/>
      <c r="N3" s="335"/>
    </row>
    <row r="4" spans="1:14" ht="11.25" customHeight="1" x14ac:dyDescent="0.2">
      <c r="A4" s="596" t="s">
        <v>220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336"/>
      <c r="N4" s="336"/>
    </row>
    <row r="5" spans="1:14" ht="11.25" customHeight="1" x14ac:dyDescent="0.2">
      <c r="A5" s="336"/>
      <c r="B5" s="336"/>
      <c r="C5" s="336"/>
      <c r="D5" s="336"/>
      <c r="E5" s="338"/>
      <c r="F5" s="336"/>
      <c r="G5" s="336"/>
      <c r="H5" s="336"/>
      <c r="I5" s="338"/>
      <c r="J5" s="407"/>
      <c r="K5" s="407"/>
      <c r="M5" s="336"/>
      <c r="N5" s="336"/>
    </row>
    <row r="6" spans="1:14" ht="15.75" x14ac:dyDescent="0.2">
      <c r="A6" s="550" t="s">
        <v>520</v>
      </c>
      <c r="B6" s="550"/>
      <c r="C6" s="550"/>
      <c r="D6" s="593" t="s">
        <v>1</v>
      </c>
      <c r="E6" s="593"/>
      <c r="F6" s="593"/>
      <c r="G6" s="593"/>
      <c r="H6" s="593"/>
      <c r="I6" s="593"/>
      <c r="J6" s="408"/>
      <c r="K6" s="283" t="s">
        <v>132</v>
      </c>
    </row>
    <row r="7" spans="1:14" ht="15.75" x14ac:dyDescent="0.2">
      <c r="A7" s="539" t="s">
        <v>223</v>
      </c>
      <c r="B7" s="539"/>
      <c r="C7" s="539"/>
      <c r="D7" s="593" t="s">
        <v>531</v>
      </c>
      <c r="E7" s="593"/>
      <c r="F7" s="593"/>
      <c r="G7" s="593"/>
      <c r="H7" s="593"/>
      <c r="I7" s="593"/>
      <c r="J7" s="408"/>
      <c r="K7" s="283" t="s">
        <v>133</v>
      </c>
    </row>
    <row r="8" spans="1:14" ht="15.75" x14ac:dyDescent="0.2">
      <c r="A8" s="588" t="s">
        <v>34</v>
      </c>
      <c r="B8" s="588"/>
      <c r="C8" s="588"/>
      <c r="D8" s="593" t="s">
        <v>224</v>
      </c>
      <c r="E8" s="593"/>
      <c r="F8" s="593"/>
      <c r="G8" s="593"/>
      <c r="H8" s="593"/>
      <c r="I8" s="593"/>
      <c r="J8" s="542" t="s">
        <v>2</v>
      </c>
      <c r="K8" s="542"/>
      <c r="L8" s="542"/>
      <c r="M8" s="413"/>
      <c r="N8" s="411"/>
    </row>
    <row r="9" spans="1:14" ht="15" customHeight="1" x14ac:dyDescent="0.2">
      <c r="A9" s="589">
        <v>142</v>
      </c>
      <c r="B9" s="590"/>
      <c r="C9" s="591"/>
      <c r="D9" s="592" t="s">
        <v>222</v>
      </c>
      <c r="E9" s="592"/>
      <c r="F9" s="592"/>
      <c r="G9" s="592"/>
      <c r="H9" s="592"/>
      <c r="I9" s="592"/>
      <c r="J9" s="406" t="s">
        <v>3</v>
      </c>
      <c r="K9" s="406" t="s">
        <v>4</v>
      </c>
      <c r="L9" s="406" t="s">
        <v>5</v>
      </c>
      <c r="M9" s="413"/>
      <c r="N9" s="411"/>
    </row>
    <row r="10" spans="1:14" ht="15" customHeight="1" x14ac:dyDescent="0.2">
      <c r="A10" s="413"/>
      <c r="B10" s="413"/>
      <c r="C10" s="413"/>
      <c r="D10" s="593" t="s">
        <v>481</v>
      </c>
      <c r="E10" s="593"/>
      <c r="F10" s="593"/>
      <c r="G10" s="593"/>
      <c r="H10" s="593"/>
      <c r="I10" s="593"/>
      <c r="J10" s="325">
        <v>146</v>
      </c>
      <c r="K10" s="325">
        <v>136</v>
      </c>
      <c r="L10" s="445">
        <v>115</v>
      </c>
      <c r="M10" s="413"/>
      <c r="N10" s="411"/>
    </row>
    <row r="11" spans="1:14" ht="15" customHeight="1" x14ac:dyDescent="0.2">
      <c r="A11" s="231" t="s">
        <v>50</v>
      </c>
      <c r="B11" s="229"/>
      <c r="C11" s="229"/>
      <c r="D11" s="292">
        <v>214</v>
      </c>
      <c r="E11" s="409"/>
      <c r="F11" s="409"/>
      <c r="G11" s="409"/>
      <c r="H11" s="409"/>
      <c r="I11" s="409"/>
      <c r="J11" s="412"/>
      <c r="K11" s="412"/>
      <c r="L11" s="412"/>
      <c r="M11" s="413"/>
      <c r="N11" s="411"/>
    </row>
    <row r="12" spans="1:14" ht="15" customHeight="1" x14ac:dyDescent="0.2">
      <c r="A12" s="393" t="s">
        <v>51</v>
      </c>
      <c r="B12" s="394"/>
      <c r="C12" s="395"/>
      <c r="D12" s="396">
        <v>27</v>
      </c>
      <c r="E12" s="409"/>
      <c r="F12" s="409"/>
      <c r="G12" s="409"/>
      <c r="H12" s="409"/>
      <c r="I12" s="409"/>
      <c r="J12" s="412"/>
      <c r="K12" s="412"/>
      <c r="L12" s="412"/>
      <c r="M12" s="413"/>
      <c r="N12" s="411"/>
    </row>
    <row r="13" spans="1:14" ht="8.25" customHeight="1" x14ac:dyDescent="0.2">
      <c r="A13" s="486"/>
      <c r="B13" s="487"/>
      <c r="C13" s="487"/>
      <c r="D13" s="432"/>
      <c r="E13" s="466"/>
      <c r="F13" s="466"/>
      <c r="G13" s="466"/>
      <c r="H13" s="466"/>
      <c r="I13" s="466"/>
      <c r="J13" s="412"/>
      <c r="K13" s="412"/>
      <c r="L13" s="412"/>
      <c r="M13" s="413"/>
      <c r="N13" s="411"/>
    </row>
    <row r="14" spans="1:14" ht="15" customHeight="1" x14ac:dyDescent="0.2">
      <c r="A14" s="583" t="s">
        <v>172</v>
      </c>
      <c r="B14" s="583"/>
      <c r="C14" s="583"/>
      <c r="D14" s="114"/>
      <c r="E14" s="114"/>
      <c r="F14" s="114"/>
      <c r="G14" s="114"/>
      <c r="H14" s="114"/>
      <c r="I14" s="114"/>
      <c r="J14" s="114"/>
      <c r="K14" s="114"/>
      <c r="L14" s="114"/>
      <c r="M14" s="413"/>
      <c r="N14" s="411"/>
    </row>
    <row r="15" spans="1:14" ht="21.75" customHeight="1" x14ac:dyDescent="0.2">
      <c r="A15" s="158" t="s">
        <v>6</v>
      </c>
      <c r="B15" s="158" t="s">
        <v>96</v>
      </c>
      <c r="C15" s="158" t="s">
        <v>85</v>
      </c>
      <c r="D15" s="159" t="s">
        <v>7</v>
      </c>
      <c r="E15" s="159" t="s">
        <v>8</v>
      </c>
      <c r="F15" s="159" t="s">
        <v>98</v>
      </c>
      <c r="G15" s="159" t="s">
        <v>99</v>
      </c>
      <c r="H15" s="159" t="s">
        <v>100</v>
      </c>
      <c r="I15" s="159" t="s">
        <v>14</v>
      </c>
      <c r="J15" s="578" t="s">
        <v>101</v>
      </c>
      <c r="K15" s="579"/>
      <c r="L15" s="580"/>
      <c r="M15" s="413"/>
      <c r="N15" s="411"/>
    </row>
    <row r="16" spans="1:14" ht="15" customHeight="1" x14ac:dyDescent="0.2">
      <c r="A16" s="587">
        <v>1</v>
      </c>
      <c r="B16" s="158">
        <v>1</v>
      </c>
      <c r="C16" s="163" t="s">
        <v>454</v>
      </c>
      <c r="D16" s="177">
        <v>1978</v>
      </c>
      <c r="E16" s="177" t="s">
        <v>3</v>
      </c>
      <c r="F16" s="317">
        <v>84.35</v>
      </c>
      <c r="G16" s="162">
        <v>30</v>
      </c>
      <c r="H16" s="158">
        <f>G16</f>
        <v>30</v>
      </c>
      <c r="I16" s="584" t="s">
        <v>4</v>
      </c>
      <c r="J16" s="414" t="s">
        <v>162</v>
      </c>
      <c r="K16" s="415"/>
      <c r="L16" s="416"/>
      <c r="M16" s="413"/>
      <c r="N16" s="411"/>
    </row>
    <row r="17" spans="1:14" ht="15" customHeight="1" x14ac:dyDescent="0.2">
      <c r="A17" s="587"/>
      <c r="B17" s="158">
        <v>2</v>
      </c>
      <c r="C17" s="163" t="s">
        <v>173</v>
      </c>
      <c r="D17" s="177">
        <v>1982</v>
      </c>
      <c r="E17" s="177" t="s">
        <v>4</v>
      </c>
      <c r="F17" s="317">
        <v>87.5</v>
      </c>
      <c r="G17" s="162">
        <v>34</v>
      </c>
      <c r="H17" s="158">
        <f>H16+G17</f>
        <v>64</v>
      </c>
      <c r="I17" s="585"/>
      <c r="J17" s="414" t="s">
        <v>174</v>
      </c>
      <c r="K17" s="415"/>
      <c r="L17" s="417"/>
      <c r="M17" s="413"/>
      <c r="N17" s="411"/>
    </row>
    <row r="18" spans="1:14" ht="15" customHeight="1" x14ac:dyDescent="0.2">
      <c r="A18" s="587"/>
      <c r="B18" s="158">
        <v>3</v>
      </c>
      <c r="C18" s="163" t="s">
        <v>455</v>
      </c>
      <c r="D18" s="177">
        <v>1996</v>
      </c>
      <c r="E18" s="177" t="s">
        <v>4</v>
      </c>
      <c r="F18" s="317">
        <v>100.1</v>
      </c>
      <c r="G18" s="162">
        <v>38</v>
      </c>
      <c r="H18" s="158">
        <f t="shared" ref="H18:H19" si="0">H17+G18</f>
        <v>102</v>
      </c>
      <c r="I18" s="585"/>
      <c r="J18" s="414" t="s">
        <v>178</v>
      </c>
      <c r="K18" s="415"/>
      <c r="L18" s="416"/>
      <c r="M18" s="413"/>
      <c r="N18" s="411"/>
    </row>
    <row r="19" spans="1:14" ht="15" customHeight="1" x14ac:dyDescent="0.2">
      <c r="A19" s="587"/>
      <c r="B19" s="158">
        <v>4</v>
      </c>
      <c r="C19" s="163" t="s">
        <v>456</v>
      </c>
      <c r="D19" s="177">
        <v>1987</v>
      </c>
      <c r="E19" s="177" t="s">
        <v>3</v>
      </c>
      <c r="F19" s="317">
        <v>114.2</v>
      </c>
      <c r="G19" s="162">
        <v>39</v>
      </c>
      <c r="H19" s="158">
        <f t="shared" si="0"/>
        <v>141</v>
      </c>
      <c r="I19" s="586"/>
      <c r="J19" s="414" t="s">
        <v>174</v>
      </c>
      <c r="K19" s="415"/>
      <c r="L19" s="416"/>
      <c r="M19" s="413"/>
      <c r="N19" s="411"/>
    </row>
    <row r="20" spans="1:14" ht="15" customHeight="1" x14ac:dyDescent="0.2">
      <c r="A20" s="581" t="s">
        <v>103</v>
      </c>
      <c r="B20" s="581"/>
      <c r="C20" s="581"/>
      <c r="D20" s="581"/>
      <c r="E20" s="440"/>
      <c r="F20" s="173">
        <f>SUM(F16:F19)</f>
        <v>386.15</v>
      </c>
      <c r="G20" s="114"/>
      <c r="H20" s="9"/>
      <c r="I20" s="9"/>
      <c r="J20" s="9"/>
      <c r="K20" s="9"/>
      <c r="L20" s="114"/>
      <c r="M20" s="413"/>
      <c r="N20" s="411"/>
    </row>
    <row r="21" spans="1:14" ht="15" customHeight="1" x14ac:dyDescent="0.2">
      <c r="A21" s="582" t="s">
        <v>104</v>
      </c>
      <c r="B21" s="582"/>
      <c r="C21" s="582"/>
      <c r="D21" s="582"/>
      <c r="E21" s="582"/>
      <c r="F21" s="582"/>
      <c r="G21" s="582"/>
      <c r="H21" s="180">
        <f>H19</f>
        <v>141</v>
      </c>
      <c r="I21" s="444"/>
      <c r="J21" s="444"/>
      <c r="K21" s="444"/>
      <c r="L21" s="114"/>
      <c r="M21" s="413"/>
      <c r="N21" s="411"/>
    </row>
    <row r="22" spans="1:14" ht="15" customHeight="1" x14ac:dyDescent="0.2">
      <c r="A22" s="486"/>
      <c r="B22" s="487"/>
      <c r="C22" s="487"/>
      <c r="D22" s="432"/>
      <c r="E22" s="466"/>
      <c r="F22" s="466"/>
      <c r="G22" s="466"/>
      <c r="H22" s="466"/>
      <c r="I22" s="466"/>
      <c r="J22" s="412"/>
      <c r="K22" s="412"/>
      <c r="L22" s="412"/>
      <c r="M22" s="413"/>
      <c r="N22" s="411"/>
    </row>
    <row r="23" spans="1:14" ht="15" customHeight="1" x14ac:dyDescent="0.2">
      <c r="A23" s="583" t="s">
        <v>457</v>
      </c>
      <c r="B23" s="583"/>
      <c r="C23" s="583"/>
      <c r="D23" s="114"/>
      <c r="E23" s="114"/>
      <c r="F23" s="114"/>
      <c r="G23" s="114"/>
      <c r="H23" s="114"/>
      <c r="I23" s="114"/>
      <c r="J23" s="114"/>
      <c r="K23" s="114"/>
      <c r="L23" s="114"/>
      <c r="M23" s="413"/>
      <c r="N23" s="411"/>
    </row>
    <row r="24" spans="1:14" ht="23.25" customHeight="1" x14ac:dyDescent="0.2">
      <c r="A24" s="158" t="s">
        <v>6</v>
      </c>
      <c r="B24" s="158" t="s">
        <v>96</v>
      </c>
      <c r="C24" s="158" t="s">
        <v>85</v>
      </c>
      <c r="D24" s="159" t="s">
        <v>7</v>
      </c>
      <c r="E24" s="159" t="s">
        <v>8</v>
      </c>
      <c r="F24" s="159" t="s">
        <v>98</v>
      </c>
      <c r="G24" s="159" t="s">
        <v>99</v>
      </c>
      <c r="H24" s="159" t="s">
        <v>100</v>
      </c>
      <c r="I24" s="159" t="s">
        <v>14</v>
      </c>
      <c r="J24" s="578" t="s">
        <v>101</v>
      </c>
      <c r="K24" s="579"/>
      <c r="L24" s="580"/>
      <c r="M24" s="413"/>
      <c r="N24" s="411"/>
    </row>
    <row r="25" spans="1:14" ht="15" customHeight="1" x14ac:dyDescent="0.2">
      <c r="A25" s="587">
        <v>2</v>
      </c>
      <c r="B25" s="158">
        <v>1</v>
      </c>
      <c r="C25" s="163" t="s">
        <v>392</v>
      </c>
      <c r="D25" s="177">
        <v>2000</v>
      </c>
      <c r="E25" s="177" t="s">
        <v>4</v>
      </c>
      <c r="F25" s="467">
        <v>80</v>
      </c>
      <c r="G25" s="162">
        <v>36</v>
      </c>
      <c r="H25" s="158">
        <f>G25</f>
        <v>36</v>
      </c>
      <c r="I25" s="584" t="s">
        <v>4</v>
      </c>
      <c r="J25" s="414" t="s">
        <v>67</v>
      </c>
      <c r="K25" s="415"/>
      <c r="L25" s="416"/>
      <c r="M25" s="413"/>
      <c r="N25" s="411"/>
    </row>
    <row r="26" spans="1:14" ht="15" customHeight="1" x14ac:dyDescent="0.2">
      <c r="A26" s="587"/>
      <c r="B26" s="158">
        <v>2</v>
      </c>
      <c r="C26" s="163" t="s">
        <v>146</v>
      </c>
      <c r="D26" s="177">
        <v>2003</v>
      </c>
      <c r="E26" s="177">
        <v>1</v>
      </c>
      <c r="F26" s="317">
        <v>86.3</v>
      </c>
      <c r="G26" s="162">
        <v>36</v>
      </c>
      <c r="H26" s="158">
        <f>H25+G26</f>
        <v>72</v>
      </c>
      <c r="I26" s="585"/>
      <c r="J26" s="414" t="s">
        <v>67</v>
      </c>
      <c r="K26" s="415"/>
      <c r="L26" s="417"/>
      <c r="M26" s="413"/>
      <c r="N26" s="411"/>
    </row>
    <row r="27" spans="1:14" ht="15" customHeight="1" x14ac:dyDescent="0.2">
      <c r="A27" s="587"/>
      <c r="B27" s="158">
        <v>3</v>
      </c>
      <c r="C27" s="163" t="s">
        <v>275</v>
      </c>
      <c r="D27" s="177">
        <v>1998</v>
      </c>
      <c r="E27" s="177" t="s">
        <v>3</v>
      </c>
      <c r="F27" s="317">
        <v>84.35</v>
      </c>
      <c r="G27" s="162">
        <v>24</v>
      </c>
      <c r="H27" s="158">
        <f t="shared" ref="H27:H28" si="1">H26+G27</f>
        <v>96</v>
      </c>
      <c r="I27" s="585"/>
      <c r="J27" s="414" t="s">
        <v>67</v>
      </c>
      <c r="K27" s="415"/>
      <c r="L27" s="416"/>
      <c r="M27" s="413"/>
      <c r="N27" s="411"/>
    </row>
    <row r="28" spans="1:14" ht="15" customHeight="1" x14ac:dyDescent="0.2">
      <c r="A28" s="587"/>
      <c r="B28" s="158">
        <v>4</v>
      </c>
      <c r="C28" s="163" t="s">
        <v>298</v>
      </c>
      <c r="D28" s="177">
        <v>2001</v>
      </c>
      <c r="E28" s="177" t="s">
        <v>3</v>
      </c>
      <c r="F28" s="317">
        <v>111.4</v>
      </c>
      <c r="G28" s="162">
        <v>44</v>
      </c>
      <c r="H28" s="158">
        <f t="shared" si="1"/>
        <v>140</v>
      </c>
      <c r="I28" s="586"/>
      <c r="J28" s="414" t="s">
        <v>67</v>
      </c>
      <c r="K28" s="415"/>
      <c r="L28" s="416"/>
      <c r="M28" s="413"/>
      <c r="N28" s="411"/>
    </row>
    <row r="29" spans="1:14" ht="15" customHeight="1" x14ac:dyDescent="0.2">
      <c r="A29" s="581" t="s">
        <v>103</v>
      </c>
      <c r="B29" s="581"/>
      <c r="C29" s="581"/>
      <c r="D29" s="581"/>
      <c r="E29" s="440"/>
      <c r="F29" s="173">
        <f>SUM(F25:F28)</f>
        <v>362.05</v>
      </c>
      <c r="G29" s="114"/>
      <c r="H29" s="9"/>
      <c r="I29" s="9"/>
      <c r="J29" s="9"/>
      <c r="K29" s="9"/>
      <c r="L29" s="114"/>
      <c r="M29" s="413"/>
      <c r="N29" s="411"/>
    </row>
    <row r="30" spans="1:14" ht="15" customHeight="1" x14ac:dyDescent="0.2">
      <c r="A30" s="582" t="s">
        <v>104</v>
      </c>
      <c r="B30" s="582"/>
      <c r="C30" s="582"/>
      <c r="D30" s="582"/>
      <c r="E30" s="582"/>
      <c r="F30" s="582"/>
      <c r="G30" s="582"/>
      <c r="H30" s="180">
        <f>H28</f>
        <v>140</v>
      </c>
      <c r="I30" s="444"/>
      <c r="J30" s="444"/>
      <c r="K30" s="444"/>
      <c r="L30" s="114"/>
      <c r="M30" s="413"/>
      <c r="N30" s="411"/>
    </row>
    <row r="31" spans="1:14" ht="15" customHeight="1" x14ac:dyDescent="0.2">
      <c r="A31" s="486"/>
      <c r="B31" s="487"/>
      <c r="C31" s="487"/>
      <c r="D31" s="432"/>
      <c r="E31" s="466"/>
      <c r="F31" s="466"/>
      <c r="G31" s="466"/>
      <c r="H31" s="466"/>
      <c r="I31" s="466"/>
      <c r="J31" s="412"/>
      <c r="K31" s="412"/>
      <c r="L31" s="412"/>
      <c r="M31" s="413"/>
      <c r="N31" s="411"/>
    </row>
    <row r="32" spans="1:14" ht="15" customHeight="1" x14ac:dyDescent="0.2">
      <c r="A32" s="583" t="s">
        <v>452</v>
      </c>
      <c r="B32" s="583"/>
      <c r="C32" s="583"/>
      <c r="D32" s="114"/>
      <c r="E32" s="114"/>
      <c r="F32" s="114"/>
      <c r="G32" s="114"/>
      <c r="H32" s="114"/>
      <c r="I32" s="114"/>
      <c r="J32" s="114"/>
      <c r="K32" s="114"/>
      <c r="L32" s="114"/>
      <c r="M32" s="413"/>
      <c r="N32" s="411"/>
    </row>
    <row r="33" spans="1:14" ht="23.25" customHeight="1" x14ac:dyDescent="0.2">
      <c r="A33" s="158" t="s">
        <v>6</v>
      </c>
      <c r="B33" s="158" t="s">
        <v>96</v>
      </c>
      <c r="C33" s="158" t="s">
        <v>85</v>
      </c>
      <c r="D33" s="159" t="s">
        <v>7</v>
      </c>
      <c r="E33" s="159" t="s">
        <v>8</v>
      </c>
      <c r="F33" s="159" t="s">
        <v>98</v>
      </c>
      <c r="G33" s="159" t="s">
        <v>99</v>
      </c>
      <c r="H33" s="159" t="s">
        <v>100</v>
      </c>
      <c r="I33" s="159" t="s">
        <v>14</v>
      </c>
      <c r="J33" s="578" t="s">
        <v>101</v>
      </c>
      <c r="K33" s="579"/>
      <c r="L33" s="580"/>
      <c r="M33" s="413"/>
      <c r="N33" s="411"/>
    </row>
    <row r="34" spans="1:14" ht="15" customHeight="1" x14ac:dyDescent="0.2">
      <c r="A34" s="587">
        <v>3</v>
      </c>
      <c r="B34" s="158">
        <v>1</v>
      </c>
      <c r="C34" s="163" t="s">
        <v>147</v>
      </c>
      <c r="D34" s="177">
        <v>1983</v>
      </c>
      <c r="E34" s="177" t="s">
        <v>4</v>
      </c>
      <c r="F34" s="467">
        <v>71.05</v>
      </c>
      <c r="G34" s="162">
        <v>30</v>
      </c>
      <c r="H34" s="158">
        <f>G34</f>
        <v>30</v>
      </c>
      <c r="I34" s="584" t="s">
        <v>5</v>
      </c>
      <c r="J34" s="414" t="s">
        <v>171</v>
      </c>
      <c r="K34" s="415"/>
      <c r="L34" s="416"/>
      <c r="M34" s="413"/>
      <c r="N34" s="411"/>
    </row>
    <row r="35" spans="1:14" ht="15" customHeight="1" x14ac:dyDescent="0.2">
      <c r="A35" s="587"/>
      <c r="B35" s="158">
        <v>2</v>
      </c>
      <c r="C35" s="163" t="s">
        <v>450</v>
      </c>
      <c r="D35" s="177">
        <v>1983</v>
      </c>
      <c r="E35" s="177" t="s">
        <v>5</v>
      </c>
      <c r="F35" s="317">
        <v>109.45</v>
      </c>
      <c r="G35" s="162">
        <v>30</v>
      </c>
      <c r="H35" s="158">
        <f>H34+G35</f>
        <v>60</v>
      </c>
      <c r="I35" s="585"/>
      <c r="J35" s="414" t="s">
        <v>453</v>
      </c>
      <c r="K35" s="415"/>
      <c r="L35" s="417"/>
      <c r="M35" s="413"/>
      <c r="N35" s="411"/>
    </row>
    <row r="36" spans="1:14" ht="15" customHeight="1" x14ac:dyDescent="0.2">
      <c r="A36" s="587"/>
      <c r="B36" s="158">
        <v>3</v>
      </c>
      <c r="C36" s="163" t="s">
        <v>304</v>
      </c>
      <c r="D36" s="177">
        <v>1999</v>
      </c>
      <c r="E36" s="177" t="s">
        <v>4</v>
      </c>
      <c r="F36" s="317">
        <v>86.25</v>
      </c>
      <c r="G36" s="162">
        <v>36</v>
      </c>
      <c r="H36" s="158">
        <f t="shared" ref="H36:H37" si="2">H35+G36</f>
        <v>96</v>
      </c>
      <c r="I36" s="585"/>
      <c r="J36" s="414" t="s">
        <v>164</v>
      </c>
      <c r="K36" s="415"/>
      <c r="L36" s="416"/>
      <c r="M36" s="413"/>
      <c r="N36" s="411"/>
    </row>
    <row r="37" spans="1:14" ht="15" customHeight="1" x14ac:dyDescent="0.2">
      <c r="A37" s="587"/>
      <c r="B37" s="158">
        <v>4</v>
      </c>
      <c r="C37" s="163" t="s">
        <v>451</v>
      </c>
      <c r="D37" s="177">
        <v>1986</v>
      </c>
      <c r="E37" s="177" t="s">
        <v>4</v>
      </c>
      <c r="F37" s="317">
        <v>95</v>
      </c>
      <c r="G37" s="162">
        <v>38</v>
      </c>
      <c r="H37" s="158">
        <f t="shared" si="2"/>
        <v>134</v>
      </c>
      <c r="I37" s="586"/>
      <c r="J37" s="414" t="s">
        <v>164</v>
      </c>
      <c r="K37" s="415"/>
      <c r="L37" s="416"/>
      <c r="M37" s="413"/>
      <c r="N37" s="411"/>
    </row>
    <row r="38" spans="1:14" ht="15" customHeight="1" x14ac:dyDescent="0.2">
      <c r="A38" s="581" t="s">
        <v>103</v>
      </c>
      <c r="B38" s="581"/>
      <c r="C38" s="581"/>
      <c r="D38" s="581"/>
      <c r="E38" s="337"/>
      <c r="F38" s="173">
        <f>SUM(F34:F37)</f>
        <v>361.75</v>
      </c>
      <c r="G38" s="114"/>
      <c r="H38" s="9"/>
      <c r="I38" s="9"/>
      <c r="J38" s="9"/>
      <c r="K38" s="9"/>
      <c r="L38" s="114"/>
      <c r="M38" s="413"/>
      <c r="N38" s="411"/>
    </row>
    <row r="39" spans="1:14" ht="15" customHeight="1" x14ac:dyDescent="0.2">
      <c r="A39" s="582" t="s">
        <v>104</v>
      </c>
      <c r="B39" s="582"/>
      <c r="C39" s="582"/>
      <c r="D39" s="582"/>
      <c r="E39" s="582"/>
      <c r="F39" s="582"/>
      <c r="G39" s="582"/>
      <c r="H39" s="180">
        <f>H37</f>
        <v>134</v>
      </c>
      <c r="I39" s="339"/>
      <c r="J39" s="410"/>
      <c r="K39" s="410"/>
      <c r="L39" s="114"/>
      <c r="M39" s="413"/>
      <c r="N39" s="411"/>
    </row>
    <row r="40" spans="1:14" ht="15" customHeight="1" x14ac:dyDescent="0.2">
      <c r="A40" s="486"/>
      <c r="B40" s="487"/>
      <c r="C40" s="487"/>
      <c r="D40" s="432"/>
      <c r="E40" s="466"/>
      <c r="F40" s="466"/>
      <c r="G40" s="466"/>
      <c r="H40" s="466"/>
      <c r="I40" s="466"/>
      <c r="J40" s="412"/>
      <c r="K40" s="412"/>
      <c r="L40" s="412"/>
      <c r="M40" s="413"/>
      <c r="N40" s="411"/>
    </row>
    <row r="41" spans="1:14" ht="15" customHeight="1" x14ac:dyDescent="0.2">
      <c r="A41" s="583" t="s">
        <v>459</v>
      </c>
      <c r="B41" s="583"/>
      <c r="C41" s="583"/>
      <c r="D41" s="114"/>
      <c r="E41" s="114"/>
      <c r="F41" s="114"/>
      <c r="G41" s="114"/>
      <c r="H41" s="114"/>
      <c r="I41" s="114"/>
      <c r="J41" s="114"/>
      <c r="K41" s="114"/>
      <c r="L41" s="114"/>
      <c r="M41" s="413"/>
      <c r="N41" s="411"/>
    </row>
    <row r="42" spans="1:14" ht="24" customHeight="1" x14ac:dyDescent="0.2">
      <c r="A42" s="158" t="s">
        <v>6</v>
      </c>
      <c r="B42" s="158" t="s">
        <v>96</v>
      </c>
      <c r="C42" s="158" t="s">
        <v>85</v>
      </c>
      <c r="D42" s="159" t="s">
        <v>7</v>
      </c>
      <c r="E42" s="159" t="s">
        <v>8</v>
      </c>
      <c r="F42" s="159" t="s">
        <v>98</v>
      </c>
      <c r="G42" s="159" t="s">
        <v>99</v>
      </c>
      <c r="H42" s="159" t="s">
        <v>100</v>
      </c>
      <c r="I42" s="159" t="s">
        <v>14</v>
      </c>
      <c r="J42" s="578" t="s">
        <v>101</v>
      </c>
      <c r="K42" s="579"/>
      <c r="L42" s="580"/>
      <c r="M42" s="413"/>
      <c r="N42" s="411"/>
    </row>
    <row r="43" spans="1:14" ht="15" customHeight="1" x14ac:dyDescent="0.2">
      <c r="A43" s="587">
        <v>4</v>
      </c>
      <c r="B43" s="158">
        <v>1</v>
      </c>
      <c r="C43" s="163" t="s">
        <v>458</v>
      </c>
      <c r="D43" s="177">
        <v>1987</v>
      </c>
      <c r="E43" s="177" t="s">
        <v>4</v>
      </c>
      <c r="F43" s="317">
        <v>82.1</v>
      </c>
      <c r="G43" s="162">
        <v>30</v>
      </c>
      <c r="H43" s="158">
        <f>G43</f>
        <v>30</v>
      </c>
      <c r="I43" s="584" t="s">
        <v>5</v>
      </c>
      <c r="J43" s="414" t="s">
        <v>204</v>
      </c>
      <c r="K43" s="415"/>
      <c r="L43" s="416"/>
      <c r="M43" s="413"/>
      <c r="N43" s="411"/>
    </row>
    <row r="44" spans="1:14" ht="15" customHeight="1" x14ac:dyDescent="0.2">
      <c r="A44" s="587"/>
      <c r="B44" s="158">
        <v>2</v>
      </c>
      <c r="C44" s="163" t="s">
        <v>281</v>
      </c>
      <c r="D44" s="177">
        <v>1995</v>
      </c>
      <c r="E44" s="177" t="s">
        <v>5</v>
      </c>
      <c r="F44" s="317">
        <v>83.65</v>
      </c>
      <c r="G44" s="162">
        <v>31</v>
      </c>
      <c r="H44" s="158">
        <f>H43+G44</f>
        <v>61</v>
      </c>
      <c r="I44" s="585"/>
      <c r="J44" s="414" t="s">
        <v>157</v>
      </c>
      <c r="K44" s="415"/>
      <c r="L44" s="417"/>
      <c r="M44" s="413"/>
      <c r="N44" s="411"/>
    </row>
    <row r="45" spans="1:14" ht="15" customHeight="1" x14ac:dyDescent="0.2">
      <c r="A45" s="587"/>
      <c r="B45" s="158">
        <v>3</v>
      </c>
      <c r="C45" s="163" t="s">
        <v>301</v>
      </c>
      <c r="D45" s="177">
        <v>1992</v>
      </c>
      <c r="E45" s="177" t="s">
        <v>4</v>
      </c>
      <c r="F45" s="317">
        <v>104.25</v>
      </c>
      <c r="G45" s="162">
        <v>35</v>
      </c>
      <c r="H45" s="158">
        <f t="shared" ref="H45:H46" si="3">H44+G45</f>
        <v>96</v>
      </c>
      <c r="I45" s="585"/>
      <c r="J45" s="414" t="s">
        <v>204</v>
      </c>
      <c r="K45" s="415"/>
      <c r="L45" s="416"/>
      <c r="M45" s="413"/>
      <c r="N45" s="411"/>
    </row>
    <row r="46" spans="1:14" ht="15" customHeight="1" x14ac:dyDescent="0.2">
      <c r="A46" s="587"/>
      <c r="B46" s="158">
        <v>4</v>
      </c>
      <c r="C46" s="163" t="s">
        <v>364</v>
      </c>
      <c r="D46" s="177">
        <v>2000</v>
      </c>
      <c r="E46" s="177" t="s">
        <v>4</v>
      </c>
      <c r="F46" s="317">
        <v>84</v>
      </c>
      <c r="G46" s="162">
        <v>36</v>
      </c>
      <c r="H46" s="158">
        <f t="shared" si="3"/>
        <v>132</v>
      </c>
      <c r="I46" s="586"/>
      <c r="J46" s="414" t="s">
        <v>204</v>
      </c>
      <c r="K46" s="415"/>
      <c r="L46" s="416"/>
      <c r="M46" s="413"/>
      <c r="N46" s="411"/>
    </row>
    <row r="47" spans="1:14" ht="15" customHeight="1" x14ac:dyDescent="0.2">
      <c r="A47" s="581" t="s">
        <v>103</v>
      </c>
      <c r="B47" s="581"/>
      <c r="C47" s="581"/>
      <c r="D47" s="581"/>
      <c r="E47" s="440"/>
      <c r="F47" s="173">
        <f>SUM(F43:F46)</f>
        <v>354</v>
      </c>
      <c r="G47" s="114"/>
      <c r="H47" s="9"/>
      <c r="I47" s="9"/>
      <c r="J47" s="9"/>
      <c r="K47" s="9"/>
      <c r="L47" s="114"/>
      <c r="M47" s="413"/>
      <c r="N47" s="411"/>
    </row>
    <row r="48" spans="1:14" ht="15" customHeight="1" x14ac:dyDescent="0.2">
      <c r="A48" s="582" t="s">
        <v>104</v>
      </c>
      <c r="B48" s="582"/>
      <c r="C48" s="582"/>
      <c r="D48" s="582"/>
      <c r="E48" s="582"/>
      <c r="F48" s="582"/>
      <c r="G48" s="582"/>
      <c r="H48" s="180">
        <f>H46</f>
        <v>132</v>
      </c>
      <c r="I48" s="444"/>
      <c r="J48" s="444"/>
      <c r="K48" s="444"/>
      <c r="L48" s="114"/>
      <c r="M48" s="413"/>
      <c r="N48" s="411"/>
    </row>
    <row r="49" spans="1:15" ht="15" customHeight="1" x14ac:dyDescent="0.2">
      <c r="A49" s="486"/>
      <c r="B49" s="487"/>
      <c r="C49" s="487"/>
      <c r="D49" s="432"/>
      <c r="E49" s="466"/>
      <c r="F49" s="466"/>
      <c r="G49" s="466"/>
      <c r="H49" s="466"/>
      <c r="I49" s="466"/>
      <c r="J49" s="412"/>
      <c r="K49" s="412"/>
      <c r="L49" s="412"/>
      <c r="M49" s="413"/>
      <c r="N49" s="411"/>
    </row>
    <row r="50" spans="1:15" ht="15" customHeight="1" x14ac:dyDescent="0.2">
      <c r="A50" s="583" t="s">
        <v>449</v>
      </c>
      <c r="B50" s="583"/>
      <c r="C50" s="583"/>
      <c r="D50" s="114"/>
      <c r="E50" s="114"/>
      <c r="F50" s="114"/>
      <c r="G50" s="114"/>
      <c r="H50" s="114"/>
      <c r="I50" s="114"/>
      <c r="J50" s="114"/>
      <c r="K50" s="114"/>
      <c r="L50" s="114"/>
      <c r="M50" s="413"/>
      <c r="N50" s="411"/>
    </row>
    <row r="51" spans="1:15" ht="23.25" customHeight="1" x14ac:dyDescent="0.2">
      <c r="A51" s="158" t="s">
        <v>6</v>
      </c>
      <c r="B51" s="158" t="s">
        <v>96</v>
      </c>
      <c r="C51" s="158" t="s">
        <v>85</v>
      </c>
      <c r="D51" s="159" t="s">
        <v>7</v>
      </c>
      <c r="E51" s="159" t="s">
        <v>8</v>
      </c>
      <c r="F51" s="159" t="s">
        <v>98</v>
      </c>
      <c r="G51" s="159" t="s">
        <v>99</v>
      </c>
      <c r="H51" s="159" t="s">
        <v>100</v>
      </c>
      <c r="I51" s="159" t="s">
        <v>14</v>
      </c>
      <c r="J51" s="578" t="s">
        <v>101</v>
      </c>
      <c r="K51" s="579"/>
      <c r="L51" s="580"/>
      <c r="M51" s="413"/>
      <c r="N51" s="411"/>
    </row>
    <row r="52" spans="1:15" s="114" customFormat="1" ht="16.5" customHeight="1" x14ac:dyDescent="0.2">
      <c r="A52" s="587">
        <v>5</v>
      </c>
      <c r="B52" s="158">
        <v>1</v>
      </c>
      <c r="C52" s="163" t="s">
        <v>444</v>
      </c>
      <c r="D52" s="177">
        <v>2000</v>
      </c>
      <c r="E52" s="317" t="s">
        <v>4</v>
      </c>
      <c r="F52" s="317">
        <v>86.15</v>
      </c>
      <c r="G52" s="162">
        <v>34</v>
      </c>
      <c r="H52" s="158">
        <f>G52</f>
        <v>34</v>
      </c>
      <c r="I52" s="584" t="s">
        <v>5</v>
      </c>
      <c r="J52" s="414" t="s">
        <v>448</v>
      </c>
      <c r="K52" s="415"/>
      <c r="L52" s="416"/>
      <c r="M52" s="412"/>
      <c r="N52" s="9"/>
      <c r="O52" s="9"/>
    </row>
    <row r="53" spans="1:15" s="114" customFormat="1" ht="15.75" customHeight="1" x14ac:dyDescent="0.2">
      <c r="A53" s="587"/>
      <c r="B53" s="158">
        <v>2</v>
      </c>
      <c r="C53" s="163" t="s">
        <v>445</v>
      </c>
      <c r="D53" s="177">
        <v>1993</v>
      </c>
      <c r="E53" s="317" t="s">
        <v>4</v>
      </c>
      <c r="F53" s="317">
        <v>88.55</v>
      </c>
      <c r="G53" s="162">
        <v>32</v>
      </c>
      <c r="H53" s="158">
        <f>H52+G53</f>
        <v>66</v>
      </c>
      <c r="I53" s="585"/>
      <c r="J53" s="414" t="s">
        <v>156</v>
      </c>
      <c r="K53" s="415"/>
      <c r="L53" s="417"/>
      <c r="M53" s="9"/>
      <c r="N53" s="9"/>
    </row>
    <row r="54" spans="1:15" s="114" customFormat="1" ht="16.5" customHeight="1" x14ac:dyDescent="0.2">
      <c r="A54" s="587"/>
      <c r="B54" s="158">
        <v>3</v>
      </c>
      <c r="C54" s="163" t="s">
        <v>446</v>
      </c>
      <c r="D54" s="177">
        <v>1996</v>
      </c>
      <c r="E54" s="317" t="s">
        <v>4</v>
      </c>
      <c r="F54" s="317">
        <v>93.6</v>
      </c>
      <c r="G54" s="162">
        <v>32</v>
      </c>
      <c r="H54" s="158">
        <f t="shared" ref="H54:H55" si="4">H53+G54</f>
        <v>98</v>
      </c>
      <c r="I54" s="585"/>
      <c r="J54" s="414" t="s">
        <v>166</v>
      </c>
      <c r="K54" s="415"/>
      <c r="L54" s="416"/>
      <c r="M54" s="6"/>
      <c r="N54" s="6"/>
    </row>
    <row r="55" spans="1:15" ht="14.1" customHeight="1" x14ac:dyDescent="0.2">
      <c r="A55" s="587"/>
      <c r="B55" s="158">
        <v>4</v>
      </c>
      <c r="C55" s="163" t="s">
        <v>447</v>
      </c>
      <c r="D55" s="177">
        <v>1979</v>
      </c>
      <c r="E55" s="317" t="s">
        <v>429</v>
      </c>
      <c r="F55" s="317">
        <v>100.2</v>
      </c>
      <c r="G55" s="162">
        <v>34</v>
      </c>
      <c r="H55" s="158">
        <f t="shared" si="4"/>
        <v>132</v>
      </c>
      <c r="I55" s="586"/>
      <c r="J55" s="414" t="s">
        <v>160</v>
      </c>
      <c r="K55" s="415"/>
      <c r="L55" s="416"/>
      <c r="M55" s="6"/>
      <c r="N55" s="6"/>
      <c r="O55">
        <v>1</v>
      </c>
    </row>
    <row r="56" spans="1:15" s="114" customFormat="1" ht="14.1" customHeight="1" x14ac:dyDescent="0.2">
      <c r="A56" s="581" t="s">
        <v>103</v>
      </c>
      <c r="B56" s="581"/>
      <c r="C56" s="581"/>
      <c r="D56" s="581"/>
      <c r="E56" s="337"/>
      <c r="F56" s="173">
        <f>SUM(F52:F55)</f>
        <v>368.49999999999994</v>
      </c>
      <c r="H56" s="9"/>
      <c r="I56" s="9"/>
      <c r="J56" s="9"/>
      <c r="K56" s="9"/>
      <c r="M56" s="318"/>
      <c r="N56" s="318"/>
    </row>
    <row r="57" spans="1:15" s="114" customFormat="1" ht="14.1" customHeight="1" x14ac:dyDescent="0.2">
      <c r="A57" s="582" t="s">
        <v>104</v>
      </c>
      <c r="B57" s="582"/>
      <c r="C57" s="582"/>
      <c r="D57" s="582"/>
      <c r="E57" s="582"/>
      <c r="F57" s="582"/>
      <c r="G57" s="582"/>
      <c r="H57" s="180">
        <f>H55</f>
        <v>132</v>
      </c>
      <c r="I57" s="339"/>
      <c r="J57" s="410"/>
      <c r="K57" s="410"/>
      <c r="M57" s="318"/>
      <c r="N57" s="318"/>
    </row>
    <row r="58" spans="1:15" s="114" customFormat="1" x14ac:dyDescent="0.2"/>
    <row r="59" spans="1:15" s="114" customFormat="1" x14ac:dyDescent="0.2">
      <c r="A59" s="583" t="s">
        <v>463</v>
      </c>
      <c r="B59" s="583"/>
      <c r="C59" s="583"/>
    </row>
    <row r="60" spans="1:15" s="114" customFormat="1" ht="22.5" x14ac:dyDescent="0.2">
      <c r="A60" s="158" t="s">
        <v>6</v>
      </c>
      <c r="B60" s="158" t="s">
        <v>96</v>
      </c>
      <c r="C60" s="158" t="s">
        <v>85</v>
      </c>
      <c r="D60" s="159" t="s">
        <v>7</v>
      </c>
      <c r="E60" s="159" t="s">
        <v>8</v>
      </c>
      <c r="F60" s="159" t="s">
        <v>98</v>
      </c>
      <c r="G60" s="159" t="s">
        <v>99</v>
      </c>
      <c r="H60" s="159" t="s">
        <v>100</v>
      </c>
      <c r="I60" s="159" t="s">
        <v>14</v>
      </c>
      <c r="J60" s="578" t="s">
        <v>101</v>
      </c>
      <c r="K60" s="579"/>
      <c r="L60" s="580"/>
    </row>
    <row r="61" spans="1:15" ht="13.5" customHeight="1" x14ac:dyDescent="0.2">
      <c r="A61" s="587">
        <v>6</v>
      </c>
      <c r="B61" s="158">
        <v>1</v>
      </c>
      <c r="C61" s="163" t="s">
        <v>460</v>
      </c>
      <c r="D61" s="177">
        <v>2003</v>
      </c>
      <c r="E61" s="177" t="s">
        <v>5</v>
      </c>
      <c r="F61" s="317">
        <v>84.95</v>
      </c>
      <c r="G61" s="162">
        <v>26</v>
      </c>
      <c r="H61" s="158">
        <f>G61</f>
        <v>26</v>
      </c>
      <c r="I61" s="584" t="s">
        <v>5</v>
      </c>
      <c r="J61" s="414" t="s">
        <v>161</v>
      </c>
      <c r="K61" s="415"/>
      <c r="L61" s="416"/>
    </row>
    <row r="62" spans="1:15" ht="15.75" customHeight="1" x14ac:dyDescent="0.2">
      <c r="A62" s="587"/>
      <c r="B62" s="158">
        <v>2</v>
      </c>
      <c r="C62" s="163" t="s">
        <v>267</v>
      </c>
      <c r="D62" s="177">
        <v>1999</v>
      </c>
      <c r="E62" s="177" t="s">
        <v>3</v>
      </c>
      <c r="F62" s="317">
        <v>72.849999999999994</v>
      </c>
      <c r="G62" s="162">
        <v>29</v>
      </c>
      <c r="H62" s="158">
        <f>H61+G62</f>
        <v>55</v>
      </c>
      <c r="I62" s="585"/>
      <c r="J62" s="414" t="s">
        <v>57</v>
      </c>
      <c r="K62" s="415"/>
      <c r="L62" s="417"/>
      <c r="N62" s="114"/>
    </row>
    <row r="63" spans="1:15" ht="14.1" customHeight="1" x14ac:dyDescent="0.2">
      <c r="A63" s="587"/>
      <c r="B63" s="158">
        <v>3</v>
      </c>
      <c r="C63" s="163" t="s">
        <v>303</v>
      </c>
      <c r="D63" s="177">
        <v>2003</v>
      </c>
      <c r="E63" s="177" t="s">
        <v>5</v>
      </c>
      <c r="F63" s="317">
        <v>102.45</v>
      </c>
      <c r="G63" s="162">
        <v>33</v>
      </c>
      <c r="H63" s="158">
        <f t="shared" ref="H63:H64" si="5">H62+G63</f>
        <v>88</v>
      </c>
      <c r="I63" s="585"/>
      <c r="J63" s="414" t="s">
        <v>163</v>
      </c>
      <c r="K63" s="415"/>
      <c r="L63" s="416"/>
      <c r="N63" s="114"/>
    </row>
    <row r="64" spans="1:15" ht="14.1" customHeight="1" x14ac:dyDescent="0.2">
      <c r="A64" s="587"/>
      <c r="B64" s="158">
        <v>4</v>
      </c>
      <c r="C64" s="163" t="s">
        <v>461</v>
      </c>
      <c r="D64" s="177">
        <v>1978</v>
      </c>
      <c r="E64" s="177" t="s">
        <v>58</v>
      </c>
      <c r="F64" s="317">
        <v>93.35</v>
      </c>
      <c r="G64" s="162">
        <v>33</v>
      </c>
      <c r="H64" s="158">
        <f t="shared" si="5"/>
        <v>121</v>
      </c>
      <c r="I64" s="586"/>
      <c r="J64" s="414" t="s">
        <v>57</v>
      </c>
      <c r="K64" s="415"/>
      <c r="L64" s="416"/>
      <c r="N64" s="114"/>
    </row>
    <row r="65" spans="1:15" ht="14.1" customHeight="1" x14ac:dyDescent="0.2">
      <c r="A65" s="581" t="s">
        <v>103</v>
      </c>
      <c r="B65" s="581"/>
      <c r="C65" s="581"/>
      <c r="D65" s="581"/>
      <c r="E65" s="440"/>
      <c r="F65" s="173">
        <f>SUM(F61:F64)</f>
        <v>353.6</v>
      </c>
      <c r="G65" s="114"/>
      <c r="H65" s="9"/>
      <c r="I65" s="9"/>
      <c r="J65" s="9"/>
      <c r="K65" s="9"/>
      <c r="L65" s="114"/>
      <c r="N65" s="22"/>
      <c r="O65">
        <v>2</v>
      </c>
    </row>
    <row r="66" spans="1:15" ht="14.1" customHeight="1" x14ac:dyDescent="0.2">
      <c r="A66" s="582" t="s">
        <v>104</v>
      </c>
      <c r="B66" s="582"/>
      <c r="C66" s="582"/>
      <c r="D66" s="582"/>
      <c r="E66" s="582"/>
      <c r="F66" s="582"/>
      <c r="G66" s="582"/>
      <c r="H66" s="180">
        <f>H64</f>
        <v>121</v>
      </c>
      <c r="I66" s="444"/>
      <c r="J66" s="444"/>
      <c r="K66" s="444"/>
      <c r="L66" s="114"/>
      <c r="N66" s="114"/>
    </row>
    <row r="67" spans="1:15" ht="12.75" customHeight="1" x14ac:dyDescent="0.2"/>
    <row r="68" spans="1:15" x14ac:dyDescent="0.2">
      <c r="A68" s="236" t="s">
        <v>16</v>
      </c>
      <c r="B68" s="115"/>
      <c r="C68" s="115"/>
      <c r="D68" s="446" t="s">
        <v>462</v>
      </c>
      <c r="E68" s="114"/>
      <c r="F68" s="6"/>
      <c r="G68" s="236" t="s">
        <v>124</v>
      </c>
      <c r="H68" s="114"/>
      <c r="I68" s="115"/>
      <c r="J68" s="303" t="s">
        <v>477</v>
      </c>
      <c r="K68" s="115"/>
      <c r="L68" s="114"/>
      <c r="N68" s="114"/>
    </row>
    <row r="69" spans="1:15" x14ac:dyDescent="0.2">
      <c r="A69" s="236"/>
      <c r="B69" s="115"/>
      <c r="C69" s="115"/>
      <c r="D69" s="237"/>
      <c r="E69" s="114"/>
      <c r="F69" s="6"/>
      <c r="G69" s="236"/>
      <c r="H69" s="114"/>
      <c r="I69" s="115"/>
      <c r="K69" s="115"/>
      <c r="L69" s="114"/>
      <c r="M69" s="303"/>
      <c r="N69" s="114"/>
    </row>
    <row r="70" spans="1:15" x14ac:dyDescent="0.2">
      <c r="A70" s="236" t="s">
        <v>17</v>
      </c>
      <c r="B70" s="115"/>
      <c r="C70" s="115"/>
      <c r="D70" s="1" t="s">
        <v>478</v>
      </c>
      <c r="E70" s="115"/>
      <c r="F70" s="115"/>
      <c r="G70" s="236" t="s">
        <v>127</v>
      </c>
      <c r="H70" s="114"/>
      <c r="I70" s="115"/>
      <c r="J70" s="5" t="s">
        <v>126</v>
      </c>
      <c r="K70" s="115"/>
      <c r="L70" s="114"/>
      <c r="N70" s="114"/>
    </row>
    <row r="71" spans="1:15" x14ac:dyDescent="0.2">
      <c r="L71" s="114"/>
    </row>
  </sheetData>
  <sheetProtection selectLockedCells="1" selectUnlockedCells="1"/>
  <mergeCells count="50">
    <mergeCell ref="A39:G39"/>
    <mergeCell ref="A16:A19"/>
    <mergeCell ref="A25:A28"/>
    <mergeCell ref="A14:C14"/>
    <mergeCell ref="A1:L1"/>
    <mergeCell ref="A2:L2"/>
    <mergeCell ref="A3:L3"/>
    <mergeCell ref="A4:L4"/>
    <mergeCell ref="D7:I7"/>
    <mergeCell ref="D6:I6"/>
    <mergeCell ref="A7:C7"/>
    <mergeCell ref="A66:G66"/>
    <mergeCell ref="J33:L33"/>
    <mergeCell ref="J51:L51"/>
    <mergeCell ref="J8:L8"/>
    <mergeCell ref="A6:C6"/>
    <mergeCell ref="A8:C8"/>
    <mergeCell ref="A9:C9"/>
    <mergeCell ref="D9:I9"/>
    <mergeCell ref="A57:G57"/>
    <mergeCell ref="D8:I8"/>
    <mergeCell ref="I52:I55"/>
    <mergeCell ref="A50:C50"/>
    <mergeCell ref="A52:A55"/>
    <mergeCell ref="A56:D56"/>
    <mergeCell ref="D10:I10"/>
    <mergeCell ref="A32:C32"/>
    <mergeCell ref="A59:C59"/>
    <mergeCell ref="J60:L60"/>
    <mergeCell ref="A43:A46"/>
    <mergeCell ref="A61:A64"/>
    <mergeCell ref="A65:D65"/>
    <mergeCell ref="I43:I46"/>
    <mergeCell ref="I61:I64"/>
    <mergeCell ref="J42:L42"/>
    <mergeCell ref="A47:D47"/>
    <mergeCell ref="A48:G48"/>
    <mergeCell ref="J15:L15"/>
    <mergeCell ref="A20:D20"/>
    <mergeCell ref="A21:G21"/>
    <mergeCell ref="A23:C23"/>
    <mergeCell ref="J24:L24"/>
    <mergeCell ref="A29:D29"/>
    <mergeCell ref="A30:G30"/>
    <mergeCell ref="A41:C41"/>
    <mergeCell ref="I34:I37"/>
    <mergeCell ref="I16:I19"/>
    <mergeCell ref="I25:I28"/>
    <mergeCell ref="A34:A37"/>
    <mergeCell ref="A38:D38"/>
  </mergeCells>
  <printOptions horizontalCentered="1"/>
  <pageMargins left="0.59055118110236227" right="0.19685039370078741" top="0.63" bottom="0.38" header="0.5" footer="0.24"/>
  <pageSetup paperSize="9" scale="67" firstPageNumber="0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44"/>
  <sheetViews>
    <sheetView view="pageBreakPreview" zoomScale="90" zoomScaleNormal="90" zoomScaleSheetLayoutView="90" workbookViewId="0">
      <selection activeCell="D7" sqref="D7:I7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2.710937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4" x14ac:dyDescent="0.2">
      <c r="A1" s="594" t="s">
        <v>38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441"/>
      <c r="N1" s="441"/>
    </row>
    <row r="2" spans="1:14" ht="10.5" customHeight="1" x14ac:dyDescent="0.2">
      <c r="A2" s="595" t="s">
        <v>129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442"/>
      <c r="N2" s="442"/>
    </row>
    <row r="3" spans="1:14" ht="11.25" customHeight="1" x14ac:dyDescent="0.2">
      <c r="A3" s="595" t="s">
        <v>219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442"/>
      <c r="N3" s="442"/>
    </row>
    <row r="4" spans="1:14" ht="11.25" customHeight="1" x14ac:dyDescent="0.2">
      <c r="A4" s="596" t="s">
        <v>220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443"/>
      <c r="N4" s="443"/>
    </row>
    <row r="5" spans="1:14" ht="11.25" customHeight="1" x14ac:dyDescent="0.2">
      <c r="A5" s="443"/>
      <c r="B5" s="443"/>
      <c r="C5" s="443"/>
      <c r="D5" s="443"/>
      <c r="E5" s="443"/>
      <c r="F5" s="443"/>
      <c r="G5" s="443"/>
      <c r="H5" s="443"/>
      <c r="I5" s="443"/>
      <c r="J5" s="443"/>
      <c r="K5" s="443"/>
      <c r="M5" s="443"/>
      <c r="N5" s="443"/>
    </row>
    <row r="6" spans="1:14" ht="15.75" x14ac:dyDescent="0.2">
      <c r="A6" s="550" t="s">
        <v>520</v>
      </c>
      <c r="B6" s="550"/>
      <c r="C6" s="550"/>
      <c r="D6" s="593" t="s">
        <v>1</v>
      </c>
      <c r="E6" s="593"/>
      <c r="F6" s="593"/>
      <c r="G6" s="593"/>
      <c r="H6" s="593"/>
      <c r="I6" s="593"/>
      <c r="J6" s="439"/>
      <c r="K6" s="283" t="s">
        <v>465</v>
      </c>
    </row>
    <row r="7" spans="1:14" ht="15.75" x14ac:dyDescent="0.2">
      <c r="A7" s="539" t="s">
        <v>223</v>
      </c>
      <c r="B7" s="539"/>
      <c r="C7" s="539"/>
      <c r="D7" s="593" t="s">
        <v>531</v>
      </c>
      <c r="E7" s="593"/>
      <c r="F7" s="593"/>
      <c r="G7" s="593"/>
      <c r="H7" s="593"/>
      <c r="I7" s="593"/>
      <c r="J7" s="439"/>
      <c r="K7" s="283" t="s">
        <v>133</v>
      </c>
    </row>
    <row r="8" spans="1:14" ht="15.75" x14ac:dyDescent="0.2">
      <c r="A8" s="588" t="s">
        <v>34</v>
      </c>
      <c r="B8" s="588"/>
      <c r="C8" s="588"/>
      <c r="D8" s="593" t="s">
        <v>224</v>
      </c>
      <c r="E8" s="593"/>
      <c r="F8" s="593"/>
      <c r="G8" s="593"/>
      <c r="H8" s="593"/>
      <c r="I8" s="593"/>
      <c r="J8" s="542" t="s">
        <v>2</v>
      </c>
      <c r="K8" s="542"/>
      <c r="L8" s="542"/>
      <c r="M8" s="413"/>
      <c r="N8" s="411"/>
    </row>
    <row r="9" spans="1:14" ht="15" customHeight="1" x14ac:dyDescent="0.2">
      <c r="A9" s="589" t="s">
        <v>464</v>
      </c>
      <c r="B9" s="590"/>
      <c r="C9" s="591"/>
      <c r="D9" s="592" t="s">
        <v>222</v>
      </c>
      <c r="E9" s="592"/>
      <c r="F9" s="592"/>
      <c r="G9" s="592"/>
      <c r="H9" s="592"/>
      <c r="I9" s="592"/>
      <c r="J9" s="436" t="s">
        <v>3</v>
      </c>
      <c r="K9" s="436" t="s">
        <v>4</v>
      </c>
      <c r="L9" s="436" t="s">
        <v>5</v>
      </c>
      <c r="M9" s="413"/>
      <c r="N9" s="411"/>
    </row>
    <row r="10" spans="1:14" ht="15" customHeight="1" x14ac:dyDescent="0.2">
      <c r="A10" s="413"/>
      <c r="B10" s="413"/>
      <c r="C10" s="413"/>
      <c r="D10" s="593" t="s">
        <v>482</v>
      </c>
      <c r="E10" s="593"/>
      <c r="F10" s="593"/>
      <c r="G10" s="593"/>
      <c r="H10" s="593"/>
      <c r="I10" s="593"/>
      <c r="J10" s="325" t="s">
        <v>464</v>
      </c>
      <c r="K10" s="325" t="s">
        <v>464</v>
      </c>
      <c r="L10" s="445" t="s">
        <v>464</v>
      </c>
      <c r="M10" s="413"/>
      <c r="N10" s="411"/>
    </row>
    <row r="11" spans="1:14" ht="15" customHeight="1" x14ac:dyDescent="0.2">
      <c r="A11" s="231" t="s">
        <v>50</v>
      </c>
      <c r="B11" s="229"/>
      <c r="C11" s="229"/>
      <c r="D11" s="292">
        <v>214</v>
      </c>
      <c r="E11" s="437"/>
      <c r="F11" s="437"/>
      <c r="G11" s="437"/>
      <c r="H11" s="437"/>
      <c r="I11" s="437"/>
      <c r="J11" s="412"/>
      <c r="K11" s="412"/>
      <c r="L11" s="412"/>
      <c r="M11" s="413"/>
      <c r="N11" s="411"/>
    </row>
    <row r="12" spans="1:14" ht="15" customHeight="1" x14ac:dyDescent="0.2">
      <c r="A12" s="393" t="s">
        <v>51</v>
      </c>
      <c r="B12" s="394"/>
      <c r="C12" s="395"/>
      <c r="D12" s="396">
        <v>27</v>
      </c>
      <c r="E12" s="437"/>
      <c r="F12" s="437"/>
      <c r="G12" s="437"/>
      <c r="H12" s="437"/>
      <c r="I12" s="437"/>
      <c r="J12" s="412"/>
      <c r="K12" s="412"/>
      <c r="L12" s="412"/>
      <c r="M12" s="413"/>
      <c r="N12" s="411"/>
    </row>
    <row r="13" spans="1:14" ht="15" customHeight="1" x14ac:dyDescent="0.2">
      <c r="A13" s="413"/>
      <c r="B13" s="413"/>
      <c r="C13" s="413"/>
      <c r="D13" s="437"/>
      <c r="E13" s="437"/>
      <c r="F13" s="437"/>
      <c r="G13" s="437"/>
      <c r="H13" s="437"/>
      <c r="I13" s="437"/>
      <c r="J13" s="412"/>
      <c r="K13" s="412"/>
      <c r="L13" s="412"/>
      <c r="M13" s="413"/>
      <c r="N13" s="411"/>
    </row>
    <row r="14" spans="1:14" s="114" customFormat="1" x14ac:dyDescent="0.2">
      <c r="A14" s="583" t="s">
        <v>463</v>
      </c>
      <c r="B14" s="583"/>
      <c r="C14" s="583"/>
      <c r="M14" s="412"/>
      <c r="N14" s="9"/>
    </row>
    <row r="15" spans="1:14" s="114" customFormat="1" ht="26.25" customHeight="1" x14ac:dyDescent="0.2">
      <c r="A15" s="158" t="s">
        <v>6</v>
      </c>
      <c r="B15" s="158" t="s">
        <v>96</v>
      </c>
      <c r="C15" s="158" t="s">
        <v>85</v>
      </c>
      <c r="D15" s="159" t="s">
        <v>7</v>
      </c>
      <c r="E15" s="159" t="s">
        <v>8</v>
      </c>
      <c r="F15" s="159" t="s">
        <v>98</v>
      </c>
      <c r="G15" s="159" t="s">
        <v>99</v>
      </c>
      <c r="H15" s="159" t="s">
        <v>100</v>
      </c>
      <c r="I15" s="159" t="s">
        <v>14</v>
      </c>
      <c r="J15" s="578" t="s">
        <v>101</v>
      </c>
      <c r="K15" s="579"/>
      <c r="L15" s="580"/>
      <c r="M15" s="9"/>
      <c r="N15" s="9"/>
    </row>
    <row r="16" spans="1:14" s="114" customFormat="1" ht="14.1" customHeight="1" x14ac:dyDescent="0.2">
      <c r="A16" s="587">
        <v>1</v>
      </c>
      <c r="B16" s="158">
        <v>1</v>
      </c>
      <c r="C16" s="163" t="s">
        <v>466</v>
      </c>
      <c r="D16" s="177">
        <v>2003</v>
      </c>
      <c r="E16" s="317" t="s">
        <v>4</v>
      </c>
      <c r="F16" s="317">
        <v>54</v>
      </c>
      <c r="G16" s="162">
        <v>39</v>
      </c>
      <c r="H16" s="158">
        <f>G16</f>
        <v>39</v>
      </c>
      <c r="I16" s="584" t="s">
        <v>464</v>
      </c>
      <c r="J16" s="414" t="s">
        <v>161</v>
      </c>
      <c r="K16" s="415"/>
      <c r="L16" s="416"/>
      <c r="M16" s="6"/>
      <c r="N16" s="6"/>
    </row>
    <row r="17" spans="1:14" ht="14.1" customHeight="1" x14ac:dyDescent="0.2">
      <c r="A17" s="587"/>
      <c r="B17" s="158">
        <v>2</v>
      </c>
      <c r="C17" s="163" t="s">
        <v>467</v>
      </c>
      <c r="D17" s="177">
        <v>2004</v>
      </c>
      <c r="E17" s="317" t="s">
        <v>4</v>
      </c>
      <c r="F17" s="317">
        <v>59.3</v>
      </c>
      <c r="G17" s="162">
        <v>36</v>
      </c>
      <c r="H17" s="158">
        <f>H16+G17</f>
        <v>75</v>
      </c>
      <c r="I17" s="585"/>
      <c r="J17" s="414" t="s">
        <v>161</v>
      </c>
      <c r="K17" s="415"/>
      <c r="L17" s="417"/>
      <c r="M17" s="6"/>
      <c r="N17" s="6"/>
    </row>
    <row r="18" spans="1:14" s="114" customFormat="1" ht="14.1" customHeight="1" x14ac:dyDescent="0.2">
      <c r="A18" s="587"/>
      <c r="B18" s="158">
        <v>3</v>
      </c>
      <c r="C18" s="163" t="s">
        <v>468</v>
      </c>
      <c r="D18" s="177">
        <v>1999</v>
      </c>
      <c r="E18" s="317" t="s">
        <v>3</v>
      </c>
      <c r="F18" s="317">
        <v>81.25</v>
      </c>
      <c r="G18" s="162">
        <v>38</v>
      </c>
      <c r="H18" s="158">
        <f t="shared" ref="H18:H19" si="0">H17+G18</f>
        <v>113</v>
      </c>
      <c r="I18" s="585"/>
      <c r="J18" s="414" t="s">
        <v>57</v>
      </c>
      <c r="K18" s="415"/>
      <c r="L18" s="416"/>
      <c r="M18" s="318"/>
      <c r="N18" s="318"/>
    </row>
    <row r="19" spans="1:14" s="114" customFormat="1" ht="14.1" customHeight="1" x14ac:dyDescent="0.2">
      <c r="A19" s="587"/>
      <c r="B19" s="158">
        <v>4</v>
      </c>
      <c r="C19" s="163" t="s">
        <v>469</v>
      </c>
      <c r="D19" s="177">
        <v>2005</v>
      </c>
      <c r="E19" s="317" t="s">
        <v>5</v>
      </c>
      <c r="F19" s="317">
        <v>77.900000000000006</v>
      </c>
      <c r="G19" s="162">
        <v>39</v>
      </c>
      <c r="H19" s="158">
        <f t="shared" si="0"/>
        <v>152</v>
      </c>
      <c r="I19" s="586"/>
      <c r="J19" s="414" t="s">
        <v>161</v>
      </c>
      <c r="K19" s="415"/>
      <c r="L19" s="416"/>
      <c r="M19" s="318"/>
      <c r="N19" s="318"/>
    </row>
    <row r="20" spans="1:14" s="114" customFormat="1" x14ac:dyDescent="0.2">
      <c r="A20" s="581" t="s">
        <v>103</v>
      </c>
      <c r="B20" s="581"/>
      <c r="C20" s="581"/>
      <c r="D20" s="581"/>
      <c r="E20" s="440"/>
      <c r="F20" s="173">
        <f>SUM(F16:F19)</f>
        <v>272.45000000000005</v>
      </c>
      <c r="H20" s="9"/>
      <c r="I20" s="9"/>
      <c r="J20" s="9"/>
      <c r="K20" s="9"/>
    </row>
    <row r="21" spans="1:14" s="114" customFormat="1" x14ac:dyDescent="0.2">
      <c r="A21" s="582" t="s">
        <v>104</v>
      </c>
      <c r="B21" s="582"/>
      <c r="C21" s="582"/>
      <c r="D21" s="582"/>
      <c r="E21" s="582"/>
      <c r="F21" s="582"/>
      <c r="G21" s="582"/>
      <c r="H21" s="180">
        <f>H19</f>
        <v>152</v>
      </c>
      <c r="I21" s="444"/>
      <c r="J21" s="444"/>
      <c r="K21" s="444"/>
    </row>
    <row r="22" spans="1:14" s="114" customFormat="1" x14ac:dyDescent="0.2">
      <c r="D22" s="114" t="s">
        <v>113</v>
      </c>
    </row>
    <row r="23" spans="1:14" x14ac:dyDescent="0.2">
      <c r="A23" s="583" t="s">
        <v>172</v>
      </c>
      <c r="B23" s="583"/>
      <c r="C23" s="583"/>
      <c r="D23" s="114"/>
      <c r="E23" s="114"/>
      <c r="F23" s="114"/>
      <c r="G23" s="114"/>
      <c r="H23" s="114"/>
      <c r="I23" s="114"/>
      <c r="J23" s="114"/>
      <c r="K23" s="114"/>
      <c r="L23" s="114"/>
    </row>
    <row r="24" spans="1:14" ht="22.5" x14ac:dyDescent="0.2">
      <c r="A24" s="158" t="s">
        <v>6</v>
      </c>
      <c r="B24" s="158" t="s">
        <v>96</v>
      </c>
      <c r="C24" s="158" t="s">
        <v>85</v>
      </c>
      <c r="D24" s="159" t="s">
        <v>7</v>
      </c>
      <c r="E24" s="159" t="s">
        <v>8</v>
      </c>
      <c r="F24" s="159" t="s">
        <v>98</v>
      </c>
      <c r="G24" s="159" t="s">
        <v>99</v>
      </c>
      <c r="H24" s="159" t="s">
        <v>100</v>
      </c>
      <c r="I24" s="159" t="s">
        <v>14</v>
      </c>
      <c r="J24" s="578" t="s">
        <v>101</v>
      </c>
      <c r="K24" s="579"/>
      <c r="L24" s="580"/>
      <c r="N24" s="114"/>
    </row>
    <row r="25" spans="1:14" ht="14.1" customHeight="1" x14ac:dyDescent="0.2">
      <c r="A25" s="587">
        <v>2</v>
      </c>
      <c r="B25" s="158">
        <v>1</v>
      </c>
      <c r="C25" s="163" t="s">
        <v>185</v>
      </c>
      <c r="D25" s="177">
        <v>1986</v>
      </c>
      <c r="E25" s="177" t="s">
        <v>4</v>
      </c>
      <c r="F25" s="317">
        <v>61.1</v>
      </c>
      <c r="G25" s="162">
        <v>31</v>
      </c>
      <c r="H25" s="158">
        <f>G25</f>
        <v>31</v>
      </c>
      <c r="I25" s="584" t="s">
        <v>464</v>
      </c>
      <c r="J25" s="414" t="s">
        <v>415</v>
      </c>
      <c r="K25" s="415"/>
      <c r="L25" s="416"/>
      <c r="N25" s="114"/>
    </row>
    <row r="26" spans="1:14" ht="14.1" customHeight="1" x14ac:dyDescent="0.2">
      <c r="A26" s="587"/>
      <c r="B26" s="158">
        <v>2</v>
      </c>
      <c r="C26" s="163" t="s">
        <v>471</v>
      </c>
      <c r="D26" s="177">
        <v>1992</v>
      </c>
      <c r="E26" s="177">
        <v>1</v>
      </c>
      <c r="F26" s="467">
        <v>63</v>
      </c>
      <c r="G26" s="162">
        <v>17</v>
      </c>
      <c r="H26" s="158">
        <f>H25+G26</f>
        <v>48</v>
      </c>
      <c r="I26" s="585"/>
      <c r="J26" s="414" t="s">
        <v>472</v>
      </c>
      <c r="K26" s="415"/>
      <c r="L26" s="417"/>
      <c r="N26" s="114"/>
    </row>
    <row r="27" spans="1:14" ht="14.1" customHeight="1" x14ac:dyDescent="0.2">
      <c r="A27" s="587"/>
      <c r="B27" s="158">
        <v>3</v>
      </c>
      <c r="C27" s="163" t="s">
        <v>170</v>
      </c>
      <c r="D27" s="177">
        <v>1990</v>
      </c>
      <c r="E27" s="177" t="s">
        <v>5</v>
      </c>
      <c r="F27" s="317">
        <v>64.75</v>
      </c>
      <c r="G27" s="162">
        <v>33</v>
      </c>
      <c r="H27" s="158">
        <f t="shared" ref="H27:H28" si="1">H26+G27</f>
        <v>81</v>
      </c>
      <c r="I27" s="585"/>
      <c r="J27" s="414" t="s">
        <v>320</v>
      </c>
      <c r="K27" s="415"/>
      <c r="L27" s="416"/>
      <c r="N27" s="22"/>
    </row>
    <row r="28" spans="1:14" ht="14.1" customHeight="1" x14ac:dyDescent="0.2">
      <c r="A28" s="587"/>
      <c r="B28" s="158">
        <v>4</v>
      </c>
      <c r="C28" s="163" t="s">
        <v>167</v>
      </c>
      <c r="D28" s="177">
        <v>1991</v>
      </c>
      <c r="E28" s="177" t="s">
        <v>4</v>
      </c>
      <c r="F28" s="317">
        <v>56.2</v>
      </c>
      <c r="G28" s="162">
        <v>44</v>
      </c>
      <c r="H28" s="158">
        <f t="shared" si="1"/>
        <v>125</v>
      </c>
      <c r="I28" s="586"/>
      <c r="J28" s="414" t="s">
        <v>168</v>
      </c>
      <c r="K28" s="415"/>
      <c r="L28" s="416"/>
      <c r="N28" s="114"/>
    </row>
    <row r="29" spans="1:14" ht="12.75" customHeight="1" x14ac:dyDescent="0.2">
      <c r="A29" s="581" t="s">
        <v>103</v>
      </c>
      <c r="B29" s="581"/>
      <c r="C29" s="581"/>
      <c r="D29" s="581"/>
      <c r="E29" s="440"/>
      <c r="F29" s="173">
        <f>SUM(F25:F28)</f>
        <v>245.05</v>
      </c>
      <c r="G29" s="114"/>
      <c r="H29" s="9"/>
      <c r="I29" s="9"/>
      <c r="J29" s="9"/>
      <c r="K29" s="9"/>
      <c r="L29" s="114"/>
      <c r="N29" s="114"/>
    </row>
    <row r="30" spans="1:14" ht="12.75" customHeight="1" x14ac:dyDescent="0.2">
      <c r="A30" s="582" t="s">
        <v>104</v>
      </c>
      <c r="B30" s="582"/>
      <c r="C30" s="582"/>
      <c r="D30" s="582"/>
      <c r="E30" s="582"/>
      <c r="F30" s="582"/>
      <c r="G30" s="582"/>
      <c r="H30" s="180">
        <f>H28</f>
        <v>125</v>
      </c>
      <c r="I30" s="444"/>
      <c r="J30" s="444"/>
      <c r="K30" s="444"/>
      <c r="L30" s="114"/>
      <c r="N30" s="114"/>
    </row>
    <row r="31" spans="1:14" x14ac:dyDescent="0.2">
      <c r="A31" s="438"/>
      <c r="B31" s="438"/>
      <c r="C31" s="438"/>
      <c r="D31" s="438"/>
      <c r="E31" s="438"/>
      <c r="F31" s="438"/>
      <c r="G31" s="438"/>
      <c r="H31" s="444"/>
      <c r="I31" s="444"/>
      <c r="J31" s="444"/>
      <c r="K31" s="444"/>
      <c r="L31" s="114"/>
      <c r="M31" s="114"/>
      <c r="N31" s="114"/>
    </row>
    <row r="32" spans="1:14" x14ac:dyDescent="0.2">
      <c r="A32" s="583" t="s">
        <v>459</v>
      </c>
      <c r="B32" s="583"/>
      <c r="C32" s="583"/>
      <c r="D32" s="114"/>
      <c r="E32" s="114"/>
      <c r="F32" s="114"/>
      <c r="G32" s="114"/>
      <c r="H32" s="114"/>
      <c r="I32" s="114"/>
      <c r="J32" s="114"/>
      <c r="K32" s="114"/>
      <c r="L32" s="114"/>
    </row>
    <row r="33" spans="1:14" ht="22.5" x14ac:dyDescent="0.2">
      <c r="A33" s="158" t="s">
        <v>6</v>
      </c>
      <c r="B33" s="158" t="s">
        <v>96</v>
      </c>
      <c r="C33" s="158" t="s">
        <v>85</v>
      </c>
      <c r="D33" s="159" t="s">
        <v>7</v>
      </c>
      <c r="E33" s="159" t="s">
        <v>8</v>
      </c>
      <c r="F33" s="159" t="s">
        <v>98</v>
      </c>
      <c r="G33" s="159" t="s">
        <v>99</v>
      </c>
      <c r="H33" s="159" t="s">
        <v>100</v>
      </c>
      <c r="I33" s="159" t="s">
        <v>14</v>
      </c>
      <c r="J33" s="578" t="s">
        <v>101</v>
      </c>
      <c r="K33" s="579"/>
      <c r="L33" s="580"/>
      <c r="M33" s="114"/>
      <c r="N33" s="114"/>
    </row>
    <row r="34" spans="1:14" ht="14.1" customHeight="1" x14ac:dyDescent="0.2">
      <c r="A34" s="587">
        <v>3</v>
      </c>
      <c r="B34" s="158">
        <v>1</v>
      </c>
      <c r="C34" s="163" t="s">
        <v>76</v>
      </c>
      <c r="D34" s="177">
        <v>1997</v>
      </c>
      <c r="E34" s="177" t="s">
        <v>4</v>
      </c>
      <c r="F34" s="317">
        <v>59.1</v>
      </c>
      <c r="G34" s="162">
        <v>31</v>
      </c>
      <c r="H34" s="158">
        <f>G34</f>
        <v>31</v>
      </c>
      <c r="I34" s="584" t="s">
        <v>464</v>
      </c>
      <c r="J34" s="414" t="s">
        <v>75</v>
      </c>
      <c r="K34" s="415"/>
      <c r="L34" s="416"/>
      <c r="M34" s="114"/>
      <c r="N34" s="114"/>
    </row>
    <row r="35" spans="1:14" ht="14.1" customHeight="1" x14ac:dyDescent="0.2">
      <c r="A35" s="587"/>
      <c r="B35" s="158">
        <v>2</v>
      </c>
      <c r="C35" s="163" t="s">
        <v>470</v>
      </c>
      <c r="D35" s="177">
        <v>204</v>
      </c>
      <c r="E35" s="177">
        <v>1</v>
      </c>
      <c r="F35" s="317">
        <v>61.6</v>
      </c>
      <c r="G35" s="162">
        <v>24</v>
      </c>
      <c r="H35" s="158">
        <f>H34+G35</f>
        <v>55</v>
      </c>
      <c r="I35" s="585"/>
      <c r="J35" s="414" t="s">
        <v>75</v>
      </c>
      <c r="K35" s="415"/>
      <c r="L35" s="417"/>
      <c r="M35" s="114"/>
      <c r="N35" s="114"/>
    </row>
    <row r="36" spans="1:14" ht="14.1" customHeight="1" x14ac:dyDescent="0.2">
      <c r="A36" s="587"/>
      <c r="B36" s="158">
        <v>3</v>
      </c>
      <c r="C36" s="163" t="s">
        <v>420</v>
      </c>
      <c r="D36" s="177">
        <v>1985</v>
      </c>
      <c r="E36" s="177" t="s">
        <v>4</v>
      </c>
      <c r="F36" s="317">
        <v>81.55</v>
      </c>
      <c r="G36" s="162">
        <v>32</v>
      </c>
      <c r="H36" s="158">
        <f t="shared" ref="H36:H37" si="2">H35+G36</f>
        <v>87</v>
      </c>
      <c r="I36" s="585"/>
      <c r="J36" s="414" t="s">
        <v>75</v>
      </c>
      <c r="K36" s="415"/>
      <c r="L36" s="416"/>
      <c r="M36" s="22"/>
      <c r="N36" s="22"/>
    </row>
    <row r="37" spans="1:14" ht="14.1" customHeight="1" x14ac:dyDescent="0.2">
      <c r="A37" s="587"/>
      <c r="B37" s="158">
        <v>4</v>
      </c>
      <c r="C37" s="163" t="s">
        <v>187</v>
      </c>
      <c r="D37" s="177">
        <v>1999</v>
      </c>
      <c r="E37" s="177" t="s">
        <v>3</v>
      </c>
      <c r="F37" s="317">
        <v>64.3</v>
      </c>
      <c r="G37" s="162">
        <v>38</v>
      </c>
      <c r="H37" s="158">
        <f t="shared" si="2"/>
        <v>125</v>
      </c>
      <c r="I37" s="586"/>
      <c r="J37" s="414" t="s">
        <v>75</v>
      </c>
      <c r="K37" s="415"/>
      <c r="L37" s="416"/>
      <c r="M37" s="114"/>
      <c r="N37" s="114"/>
    </row>
    <row r="38" spans="1:14" ht="12.75" customHeight="1" x14ac:dyDescent="0.2">
      <c r="A38" s="581" t="s">
        <v>103</v>
      </c>
      <c r="B38" s="581"/>
      <c r="C38" s="581"/>
      <c r="D38" s="581"/>
      <c r="E38" s="440"/>
      <c r="F38" s="173">
        <f>SUM(F34:F37)</f>
        <v>266.55</v>
      </c>
      <c r="G38" s="114"/>
      <c r="H38" s="9"/>
      <c r="I38" s="9"/>
      <c r="J38" s="9"/>
      <c r="K38" s="9"/>
      <c r="L38" s="114"/>
      <c r="M38" s="114"/>
      <c r="N38" s="114"/>
    </row>
    <row r="39" spans="1:14" ht="12.75" customHeight="1" x14ac:dyDescent="0.2">
      <c r="A39" s="582" t="s">
        <v>104</v>
      </c>
      <c r="B39" s="582"/>
      <c r="C39" s="582"/>
      <c r="D39" s="582"/>
      <c r="E39" s="582"/>
      <c r="F39" s="582"/>
      <c r="G39" s="582"/>
      <c r="H39" s="180">
        <f>H37</f>
        <v>125</v>
      </c>
      <c r="I39" s="444"/>
      <c r="J39" s="444"/>
      <c r="K39" s="444"/>
      <c r="L39" s="114"/>
      <c r="M39" s="114"/>
      <c r="N39" s="114"/>
    </row>
    <row r="40" spans="1:14" ht="21.75" customHeight="1" x14ac:dyDescent="0.2"/>
    <row r="41" spans="1:14" x14ac:dyDescent="0.2">
      <c r="A41" s="236" t="s">
        <v>16</v>
      </c>
      <c r="B41" s="115"/>
      <c r="C41" s="115"/>
      <c r="D41" s="446" t="s">
        <v>462</v>
      </c>
      <c r="E41" s="114"/>
      <c r="F41" s="6"/>
      <c r="G41" s="236" t="s">
        <v>124</v>
      </c>
      <c r="H41" s="114"/>
      <c r="I41" s="115"/>
      <c r="J41" s="303" t="s">
        <v>477</v>
      </c>
      <c r="K41" s="115"/>
      <c r="L41" s="114"/>
      <c r="N41" s="114"/>
    </row>
    <row r="42" spans="1:14" x14ac:dyDescent="0.2">
      <c r="A42" s="236"/>
      <c r="B42" s="115"/>
      <c r="C42" s="115"/>
      <c r="D42" s="237"/>
      <c r="E42" s="114"/>
      <c r="F42" s="6"/>
      <c r="G42" s="236"/>
      <c r="H42" s="114"/>
      <c r="I42" s="115"/>
      <c r="K42" s="115"/>
      <c r="L42" s="114"/>
      <c r="M42" s="303"/>
      <c r="N42" s="114"/>
    </row>
    <row r="43" spans="1:14" x14ac:dyDescent="0.2">
      <c r="A43" s="236" t="s">
        <v>17</v>
      </c>
      <c r="B43" s="115"/>
      <c r="C43" s="115"/>
      <c r="D43" s="1" t="s">
        <v>442</v>
      </c>
      <c r="E43" s="115"/>
      <c r="F43" s="115"/>
      <c r="G43" s="236" t="s">
        <v>127</v>
      </c>
      <c r="H43" s="114"/>
      <c r="I43" s="115"/>
      <c r="J43" s="5" t="s">
        <v>126</v>
      </c>
      <c r="K43" s="115"/>
      <c r="L43" s="114"/>
      <c r="N43" s="114"/>
    </row>
    <row r="44" spans="1:14" x14ac:dyDescent="0.2">
      <c r="L44" s="114"/>
    </row>
  </sheetData>
  <sheetProtection selectLockedCells="1" selectUnlockedCells="1"/>
  <mergeCells count="32">
    <mergeCell ref="D10:I10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J8:L8"/>
    <mergeCell ref="A14:C14"/>
    <mergeCell ref="J15:L15"/>
    <mergeCell ref="A16:A19"/>
    <mergeCell ref="I16:I19"/>
    <mergeCell ref="A30:G30"/>
    <mergeCell ref="A20:D20"/>
    <mergeCell ref="A21:G21"/>
    <mergeCell ref="A39:G39"/>
    <mergeCell ref="A23:C23"/>
    <mergeCell ref="J33:L33"/>
    <mergeCell ref="A34:A37"/>
    <mergeCell ref="I34:I37"/>
    <mergeCell ref="A38:D38"/>
    <mergeCell ref="J24:L24"/>
    <mergeCell ref="A25:A28"/>
    <mergeCell ref="I25:I28"/>
    <mergeCell ref="A29:D29"/>
    <mergeCell ref="A32:C32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2"/>
  <sheetViews>
    <sheetView view="pageBreakPreview" zoomScaleNormal="70" zoomScaleSheetLayoutView="100" workbookViewId="0">
      <selection activeCell="D7" sqref="D7:M7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4.28515625" style="21" bestFit="1" customWidth="1"/>
    <col min="7" max="7" width="20.28515625" style="21" customWidth="1"/>
    <col min="8" max="8" width="7.28515625" style="21" customWidth="1"/>
    <col min="9" max="9" width="12.140625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85546875" style="21" customWidth="1"/>
    <col min="15" max="15" width="18.28515625" style="21" customWidth="1"/>
    <col min="16" max="16" width="15.140625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4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ht="9" customHeight="1" x14ac:dyDescent="0.2"/>
    <row r="6" spans="1:18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48</v>
      </c>
      <c r="O6" s="550"/>
      <c r="P6" s="550"/>
    </row>
    <row r="7" spans="1:18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s="114" customFormat="1" ht="15.75" x14ac:dyDescent="0.25">
      <c r="A9" s="541">
        <v>206</v>
      </c>
      <c r="B9" s="541"/>
      <c r="C9" s="541"/>
      <c r="D9" s="546" t="s">
        <v>19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8" s="114" customFormat="1" ht="15" x14ac:dyDescent="0.2">
      <c r="A10" s="541"/>
      <c r="B10" s="541"/>
      <c r="C10" s="541"/>
      <c r="D10" s="529" t="s">
        <v>88</v>
      </c>
      <c r="E10" s="529"/>
      <c r="F10" s="529"/>
      <c r="G10" s="529"/>
      <c r="H10" s="529"/>
      <c r="I10" s="529"/>
      <c r="J10" s="529"/>
      <c r="K10" s="529"/>
      <c r="L10" s="529"/>
      <c r="M10" s="529"/>
      <c r="N10" s="245">
        <v>159</v>
      </c>
      <c r="O10" s="245">
        <v>126</v>
      </c>
      <c r="P10" s="245">
        <v>73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8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8" s="114" customFormat="1" x14ac:dyDescent="0.2"/>
    <row r="15" spans="1:18" ht="11.25" customHeight="1" x14ac:dyDescent="0.2">
      <c r="A15" s="576" t="s">
        <v>6</v>
      </c>
      <c r="B15" s="530" t="s">
        <v>85</v>
      </c>
      <c r="C15" s="530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19</v>
      </c>
      <c r="J15" s="538" t="s">
        <v>19</v>
      </c>
      <c r="K15" s="538"/>
      <c r="L15" s="533" t="s">
        <v>22</v>
      </c>
      <c r="M15" s="533" t="s">
        <v>13</v>
      </c>
      <c r="N15" s="533" t="s">
        <v>14</v>
      </c>
      <c r="O15" s="533" t="s">
        <v>15</v>
      </c>
      <c r="P15" s="536"/>
    </row>
    <row r="16" spans="1:18" x14ac:dyDescent="0.2">
      <c r="A16" s="577"/>
      <c r="B16" s="552"/>
      <c r="C16" s="552"/>
      <c r="D16" s="535"/>
      <c r="E16" s="535"/>
      <c r="F16" s="535"/>
      <c r="G16" s="535"/>
      <c r="H16" s="535"/>
      <c r="I16" s="535"/>
      <c r="J16" s="41" t="s">
        <v>21</v>
      </c>
      <c r="K16" s="41" t="s">
        <v>23</v>
      </c>
      <c r="L16" s="535"/>
      <c r="M16" s="535"/>
      <c r="N16" s="535"/>
      <c r="O16" s="535"/>
      <c r="P16" s="553"/>
    </row>
    <row r="17" spans="1:18" s="22" customFormat="1" x14ac:dyDescent="0.2">
      <c r="A17" s="138">
        <f t="shared" ref="A17:A28" si="0">_xlfn.RANK.EQ(I17,I$17:I$28)</f>
        <v>1</v>
      </c>
      <c r="B17" s="125" t="s">
        <v>409</v>
      </c>
      <c r="C17" s="125"/>
      <c r="D17" s="95">
        <v>1988</v>
      </c>
      <c r="E17" s="93" t="s">
        <v>3</v>
      </c>
      <c r="F17" s="106" t="s">
        <v>238</v>
      </c>
      <c r="G17" s="108" t="s">
        <v>73</v>
      </c>
      <c r="H17" s="235">
        <v>59.6</v>
      </c>
      <c r="I17" s="93">
        <v>170</v>
      </c>
      <c r="J17" s="93"/>
      <c r="K17" s="93"/>
      <c r="L17" s="95"/>
      <c r="M17" s="37">
        <f t="shared" ref="M17:M28" si="1">IF(A17=1,20,IF(A17=2,18,IF(A17=3,16,IF(A17&gt;19,0,19-A17))))</f>
        <v>20</v>
      </c>
      <c r="N17" s="96" t="str">
        <f t="shared" ref="N17:N28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10" t="s">
        <v>162</v>
      </c>
      <c r="P17" s="38"/>
      <c r="Q17" s="89"/>
      <c r="R17" s="90"/>
    </row>
    <row r="18" spans="1:18" x14ac:dyDescent="0.2">
      <c r="A18" s="138">
        <f t="shared" si="0"/>
        <v>2</v>
      </c>
      <c r="B18" s="119" t="s">
        <v>312</v>
      </c>
      <c r="C18" s="112"/>
      <c r="D18" s="96">
        <v>1974</v>
      </c>
      <c r="E18" s="96" t="s">
        <v>3</v>
      </c>
      <c r="F18" s="93" t="s">
        <v>240</v>
      </c>
      <c r="G18" s="93" t="s">
        <v>241</v>
      </c>
      <c r="H18" s="235">
        <v>59.5</v>
      </c>
      <c r="I18" s="37">
        <v>133</v>
      </c>
      <c r="J18" s="37"/>
      <c r="K18" s="93"/>
      <c r="L18" s="95"/>
      <c r="M18" s="37">
        <f t="shared" si="1"/>
        <v>18</v>
      </c>
      <c r="N18" s="96" t="str">
        <f t="shared" si="2"/>
        <v>МС</v>
      </c>
      <c r="O18" s="218" t="s">
        <v>67</v>
      </c>
      <c r="P18" s="75"/>
      <c r="R18" s="90"/>
    </row>
    <row r="19" spans="1:18" x14ac:dyDescent="0.2">
      <c r="A19" s="138">
        <f t="shared" si="0"/>
        <v>3</v>
      </c>
      <c r="B19" s="124" t="s">
        <v>185</v>
      </c>
      <c r="C19" s="125"/>
      <c r="D19" s="95">
        <v>1986</v>
      </c>
      <c r="E19" s="93" t="s">
        <v>4</v>
      </c>
      <c r="F19" s="93" t="s">
        <v>238</v>
      </c>
      <c r="G19" s="24" t="s">
        <v>73</v>
      </c>
      <c r="H19" s="235">
        <v>62.8</v>
      </c>
      <c r="I19" s="93">
        <v>132</v>
      </c>
      <c r="J19" s="93"/>
      <c r="K19" s="93"/>
      <c r="L19" s="95"/>
      <c r="M19" s="37">
        <f t="shared" si="1"/>
        <v>16</v>
      </c>
      <c r="N19" s="96" t="str">
        <f t="shared" si="2"/>
        <v>МС</v>
      </c>
      <c r="O19" s="102" t="s">
        <v>415</v>
      </c>
      <c r="P19" s="39"/>
      <c r="Q19" s="114"/>
      <c r="R19" s="40"/>
    </row>
    <row r="20" spans="1:18" s="114" customFormat="1" x14ac:dyDescent="0.2">
      <c r="A20" s="138">
        <f t="shared" si="0"/>
        <v>4</v>
      </c>
      <c r="B20" s="124" t="s">
        <v>313</v>
      </c>
      <c r="C20" s="125"/>
      <c r="D20" s="95">
        <v>2003</v>
      </c>
      <c r="E20" s="93" t="s">
        <v>4</v>
      </c>
      <c r="F20" s="93" t="s">
        <v>257</v>
      </c>
      <c r="G20" s="24" t="s">
        <v>258</v>
      </c>
      <c r="H20" s="235">
        <v>53.55</v>
      </c>
      <c r="I20" s="93">
        <v>131</v>
      </c>
      <c r="J20" s="93"/>
      <c r="K20" s="93"/>
      <c r="L20" s="95"/>
      <c r="M20" s="37">
        <f t="shared" si="1"/>
        <v>15</v>
      </c>
      <c r="N20" s="96" t="str">
        <f t="shared" si="2"/>
        <v>МС</v>
      </c>
      <c r="O20" s="102" t="s">
        <v>161</v>
      </c>
      <c r="P20" s="39"/>
      <c r="R20" s="115"/>
    </row>
    <row r="21" spans="1:18" s="114" customFormat="1" x14ac:dyDescent="0.2">
      <c r="A21" s="138">
        <f t="shared" si="0"/>
        <v>5</v>
      </c>
      <c r="B21" s="124" t="s">
        <v>76</v>
      </c>
      <c r="C21" s="125"/>
      <c r="D21" s="95">
        <v>1997</v>
      </c>
      <c r="E21" s="93" t="s">
        <v>4</v>
      </c>
      <c r="F21" s="93" t="s">
        <v>39</v>
      </c>
      <c r="G21" s="24" t="s">
        <v>410</v>
      </c>
      <c r="H21" s="235">
        <v>58.45</v>
      </c>
      <c r="I21" s="93">
        <v>128</v>
      </c>
      <c r="J21" s="93"/>
      <c r="K21" s="93"/>
      <c r="L21" s="95"/>
      <c r="M21" s="37">
        <f t="shared" si="1"/>
        <v>14</v>
      </c>
      <c r="N21" s="96" t="str">
        <f t="shared" si="2"/>
        <v>МС</v>
      </c>
      <c r="O21" s="102" t="s">
        <v>75</v>
      </c>
      <c r="P21" s="39"/>
      <c r="R21" s="115"/>
    </row>
    <row r="22" spans="1:18" s="114" customFormat="1" x14ac:dyDescent="0.2">
      <c r="A22" s="138">
        <f t="shared" si="0"/>
        <v>6</v>
      </c>
      <c r="B22" s="124" t="s">
        <v>311</v>
      </c>
      <c r="C22" s="125"/>
      <c r="D22" s="95">
        <v>2004</v>
      </c>
      <c r="E22" s="93" t="s">
        <v>4</v>
      </c>
      <c r="F22" s="93" t="s">
        <v>257</v>
      </c>
      <c r="G22" s="24" t="s">
        <v>258</v>
      </c>
      <c r="H22" s="235">
        <v>59.05</v>
      </c>
      <c r="I22" s="93">
        <v>126</v>
      </c>
      <c r="J22" s="93"/>
      <c r="K22" s="93"/>
      <c r="L22" s="95"/>
      <c r="M22" s="37">
        <f t="shared" si="1"/>
        <v>13</v>
      </c>
      <c r="N22" s="96" t="str">
        <f t="shared" si="2"/>
        <v>МС</v>
      </c>
      <c r="O22" s="102" t="s">
        <v>161</v>
      </c>
      <c r="P22" s="39"/>
      <c r="R22" s="115"/>
    </row>
    <row r="23" spans="1:18" s="114" customFormat="1" x14ac:dyDescent="0.2">
      <c r="A23" s="138">
        <f t="shared" si="0"/>
        <v>7</v>
      </c>
      <c r="B23" s="124" t="s">
        <v>412</v>
      </c>
      <c r="C23" s="125"/>
      <c r="D23" s="95">
        <v>1997</v>
      </c>
      <c r="E23" s="93" t="s">
        <v>5</v>
      </c>
      <c r="F23" s="93" t="s">
        <v>238</v>
      </c>
      <c r="G23" s="24"/>
      <c r="H23" s="235">
        <v>62.5</v>
      </c>
      <c r="I23" s="93">
        <v>112</v>
      </c>
      <c r="J23" s="93"/>
      <c r="K23" s="93"/>
      <c r="L23" s="95"/>
      <c r="M23" s="37">
        <f t="shared" si="1"/>
        <v>12</v>
      </c>
      <c r="N23" s="96" t="str">
        <f t="shared" si="2"/>
        <v>КМС</v>
      </c>
      <c r="O23" s="102" t="s">
        <v>122</v>
      </c>
      <c r="P23" s="39"/>
      <c r="R23" s="115"/>
    </row>
    <row r="24" spans="1:18" s="114" customFormat="1" x14ac:dyDescent="0.2">
      <c r="A24" s="138">
        <f t="shared" si="0"/>
        <v>8</v>
      </c>
      <c r="B24" s="124" t="s">
        <v>417</v>
      </c>
      <c r="C24" s="125"/>
      <c r="D24" s="95">
        <v>1984</v>
      </c>
      <c r="E24" s="93" t="s">
        <v>5</v>
      </c>
      <c r="F24" s="93" t="s">
        <v>238</v>
      </c>
      <c r="G24" s="24"/>
      <c r="H24" s="235">
        <v>52.05</v>
      </c>
      <c r="I24" s="93">
        <v>104</v>
      </c>
      <c r="J24" s="93"/>
      <c r="K24" s="93"/>
      <c r="L24" s="95"/>
      <c r="M24" s="37">
        <f t="shared" si="1"/>
        <v>11</v>
      </c>
      <c r="N24" s="96" t="str">
        <f t="shared" si="2"/>
        <v>КМС</v>
      </c>
      <c r="O24" s="102" t="s">
        <v>189</v>
      </c>
      <c r="P24" s="39"/>
      <c r="R24" s="115"/>
    </row>
    <row r="25" spans="1:18" s="114" customFormat="1" x14ac:dyDescent="0.2">
      <c r="A25" s="138">
        <f t="shared" si="0"/>
        <v>9</v>
      </c>
      <c r="B25" s="124" t="s">
        <v>411</v>
      </c>
      <c r="C25" s="125"/>
      <c r="D25" s="95">
        <v>2004</v>
      </c>
      <c r="E25" s="93" t="s">
        <v>5</v>
      </c>
      <c r="F25" s="93" t="s">
        <v>226</v>
      </c>
      <c r="G25" s="24" t="s">
        <v>263</v>
      </c>
      <c r="H25" s="235">
        <v>59.25</v>
      </c>
      <c r="I25" s="93">
        <v>99</v>
      </c>
      <c r="J25" s="93"/>
      <c r="K25" s="93"/>
      <c r="L25" s="95"/>
      <c r="M25" s="37">
        <f t="shared" si="1"/>
        <v>10</v>
      </c>
      <c r="N25" s="96" t="str">
        <f t="shared" si="2"/>
        <v>КМС</v>
      </c>
      <c r="O25" s="102" t="s">
        <v>416</v>
      </c>
      <c r="P25" s="39"/>
      <c r="R25" s="115"/>
    </row>
    <row r="26" spans="1:18" s="114" customFormat="1" x14ac:dyDescent="0.2">
      <c r="A26" s="138">
        <f t="shared" si="0"/>
        <v>10</v>
      </c>
      <c r="B26" s="124" t="s">
        <v>413</v>
      </c>
      <c r="C26" s="125"/>
      <c r="D26" s="95">
        <v>1999</v>
      </c>
      <c r="E26" s="93" t="s">
        <v>5</v>
      </c>
      <c r="F26" s="93" t="s">
        <v>524</v>
      </c>
      <c r="G26" s="24"/>
      <c r="H26" s="235">
        <v>53.1</v>
      </c>
      <c r="I26" s="93">
        <v>80</v>
      </c>
      <c r="J26" s="93"/>
      <c r="K26" s="93"/>
      <c r="L26" s="95"/>
      <c r="M26" s="37">
        <f t="shared" si="1"/>
        <v>9</v>
      </c>
      <c r="N26" s="96" t="str">
        <f t="shared" si="2"/>
        <v>КМС</v>
      </c>
      <c r="O26" s="102" t="s">
        <v>289</v>
      </c>
      <c r="P26" s="39"/>
      <c r="R26" s="115"/>
    </row>
    <row r="27" spans="1:18" s="114" customFormat="1" x14ac:dyDescent="0.2">
      <c r="A27" s="138">
        <f t="shared" si="0"/>
        <v>11</v>
      </c>
      <c r="B27" s="124" t="s">
        <v>414</v>
      </c>
      <c r="C27" s="125"/>
      <c r="D27" s="95">
        <v>1980</v>
      </c>
      <c r="E27" s="93">
        <v>1</v>
      </c>
      <c r="F27" s="93" t="s">
        <v>245</v>
      </c>
      <c r="G27" s="24"/>
      <c r="H27" s="235">
        <v>61.75</v>
      </c>
      <c r="I27" s="93">
        <v>74</v>
      </c>
      <c r="J27" s="93"/>
      <c r="K27" s="93"/>
      <c r="L27" s="95"/>
      <c r="M27" s="37">
        <f t="shared" si="1"/>
        <v>8</v>
      </c>
      <c r="N27" s="96" t="str">
        <f t="shared" si="2"/>
        <v>+КМС</v>
      </c>
      <c r="O27" s="102" t="s">
        <v>160</v>
      </c>
      <c r="P27" s="39"/>
      <c r="R27" s="115"/>
    </row>
    <row r="28" spans="1:18" s="114" customFormat="1" x14ac:dyDescent="0.2">
      <c r="A28" s="138">
        <f t="shared" si="0"/>
        <v>12</v>
      </c>
      <c r="B28" s="124" t="s">
        <v>314</v>
      </c>
      <c r="C28" s="125"/>
      <c r="D28" s="95">
        <v>1994</v>
      </c>
      <c r="E28" s="93">
        <v>1</v>
      </c>
      <c r="F28" s="93" t="s">
        <v>315</v>
      </c>
      <c r="G28" s="24"/>
      <c r="H28" s="235">
        <v>58.25</v>
      </c>
      <c r="I28" s="93">
        <v>61</v>
      </c>
      <c r="J28" s="93"/>
      <c r="K28" s="93"/>
      <c r="L28" s="95"/>
      <c r="M28" s="37">
        <f t="shared" si="1"/>
        <v>7</v>
      </c>
      <c r="N28" s="96" t="str">
        <f t="shared" si="2"/>
        <v>-</v>
      </c>
      <c r="O28" s="102" t="s">
        <v>325</v>
      </c>
      <c r="P28" s="39"/>
      <c r="R28" s="115"/>
    </row>
    <row r="29" spans="1:18" s="114" customFormat="1" x14ac:dyDescent="0.2">
      <c r="H29" s="115"/>
      <c r="I29" s="115"/>
      <c r="J29" s="115"/>
      <c r="K29" s="115"/>
      <c r="L29" s="115"/>
      <c r="M29" s="115"/>
      <c r="N29" s="115"/>
      <c r="O29" s="115"/>
      <c r="P29" s="115"/>
    </row>
    <row r="30" spans="1:18" s="114" customFormat="1" x14ac:dyDescent="0.2">
      <c r="A30" s="236" t="s">
        <v>16</v>
      </c>
      <c r="B30" s="115"/>
      <c r="C30" s="115"/>
      <c r="D30" s="303" t="s">
        <v>125</v>
      </c>
      <c r="F30" s="6"/>
      <c r="G30" s="236" t="s">
        <v>124</v>
      </c>
      <c r="I30" s="115"/>
      <c r="J30" s="115"/>
      <c r="K30" s="115"/>
      <c r="M30" s="303" t="s">
        <v>477</v>
      </c>
    </row>
    <row r="31" spans="1:18" s="114" customFormat="1" ht="4.5" customHeight="1" x14ac:dyDescent="0.2">
      <c r="A31" s="236"/>
      <c r="B31" s="115"/>
      <c r="C31" s="115"/>
      <c r="D31" s="237"/>
      <c r="F31" s="6"/>
      <c r="G31" s="236"/>
      <c r="I31" s="115"/>
      <c r="J31" s="115"/>
      <c r="K31" s="115"/>
      <c r="M31" s="303"/>
    </row>
    <row r="32" spans="1:18" s="114" customFormat="1" x14ac:dyDescent="0.2">
      <c r="A32" s="236" t="s">
        <v>17</v>
      </c>
      <c r="B32" s="115"/>
      <c r="C32" s="115"/>
      <c r="D32" s="114" t="s">
        <v>526</v>
      </c>
      <c r="E32" s="115"/>
      <c r="F32" s="115"/>
      <c r="G32" s="236" t="s">
        <v>127</v>
      </c>
      <c r="I32" s="115"/>
      <c r="J32" s="115"/>
      <c r="K32" s="115"/>
      <c r="M32" s="5" t="s">
        <v>126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32">
      <sortCondition ref="A15:A16"/>
    </sortState>
  </autoFilter>
  <sortState ref="B17:P28">
    <sortCondition descending="1" ref="I17:I28"/>
  </sortState>
  <mergeCells count="29">
    <mergeCell ref="O15:P16"/>
    <mergeCell ref="H15:H16"/>
    <mergeCell ref="I15:I16"/>
    <mergeCell ref="N15:N16"/>
    <mergeCell ref="G15:G16"/>
    <mergeCell ref="L15:L16"/>
    <mergeCell ref="M15:M16"/>
    <mergeCell ref="J15:K15"/>
    <mergeCell ref="A9:C10"/>
    <mergeCell ref="A8:C8"/>
    <mergeCell ref="D8:M8"/>
    <mergeCell ref="D9:M9"/>
    <mergeCell ref="D10:M10"/>
    <mergeCell ref="A15:A16"/>
    <mergeCell ref="B15:C16"/>
    <mergeCell ref="D15:D16"/>
    <mergeCell ref="E15:E16"/>
    <mergeCell ref="F15:F16"/>
    <mergeCell ref="N8:P8"/>
    <mergeCell ref="D6:M6"/>
    <mergeCell ref="A6:C6"/>
    <mergeCell ref="N6:P6"/>
    <mergeCell ref="A1:P1"/>
    <mergeCell ref="A2:P2"/>
    <mergeCell ref="A3:P3"/>
    <mergeCell ref="A4:P4"/>
    <mergeCell ref="N7:P7"/>
    <mergeCell ref="A7:C7"/>
    <mergeCell ref="D7:M7"/>
  </mergeCells>
  <printOptions horizontalCentered="1"/>
  <pageMargins left="0.59055118110236227" right="0.19685039370078741" top="0.59055118110236227" bottom="0.59055118110236227" header="0" footer="0"/>
  <pageSetup paperSize="9" scale="88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7"/>
  <sheetViews>
    <sheetView view="pageBreakPreview" zoomScaleNormal="70" zoomScaleSheetLayoutView="100" workbookViewId="0">
      <selection activeCell="H12" sqref="H12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4.28515625" style="21" bestFit="1" customWidth="1"/>
    <col min="7" max="7" width="28.28515625" style="21" customWidth="1"/>
    <col min="8" max="8" width="7.28515625" style="21" customWidth="1"/>
    <col min="9" max="9" width="12.140625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85546875" style="21" customWidth="1"/>
    <col min="15" max="15" width="13.140625" style="21" customWidth="1"/>
    <col min="16" max="16" width="12" style="21" customWidth="1"/>
    <col min="17" max="16384" width="9.140625" style="21"/>
  </cols>
  <sheetData>
    <row r="1" spans="1:18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391"/>
      <c r="R1" s="391"/>
    </row>
    <row r="2" spans="1:18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4"/>
    </row>
    <row r="3" spans="1:18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19"/>
      <c r="R3" s="225"/>
    </row>
    <row r="4" spans="1:18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4"/>
      <c r="R4" s="226"/>
    </row>
    <row r="5" spans="1:18" s="114" customFormat="1" ht="9" customHeight="1" x14ac:dyDescent="0.2"/>
    <row r="6" spans="1:18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50" t="s">
        <v>48</v>
      </c>
      <c r="O6" s="550"/>
      <c r="P6" s="550"/>
    </row>
    <row r="7" spans="1:18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39" t="s">
        <v>20</v>
      </c>
      <c r="O7" s="539"/>
      <c r="P7" s="539"/>
    </row>
    <row r="8" spans="1:18" s="114" customFormat="1" ht="15" x14ac:dyDescent="0.2">
      <c r="A8" s="542" t="s">
        <v>34</v>
      </c>
      <c r="B8" s="542"/>
      <c r="C8" s="542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5"/>
      <c r="N8" s="542" t="s">
        <v>2</v>
      </c>
      <c r="O8" s="542"/>
      <c r="P8" s="542"/>
    </row>
    <row r="9" spans="1:18" s="114" customFormat="1" ht="15.75" x14ac:dyDescent="0.25">
      <c r="A9" s="541">
        <v>213</v>
      </c>
      <c r="B9" s="541"/>
      <c r="C9" s="541"/>
      <c r="D9" s="546" t="s">
        <v>19</v>
      </c>
      <c r="E9" s="547"/>
      <c r="F9" s="547"/>
      <c r="G9" s="547"/>
      <c r="H9" s="547"/>
      <c r="I9" s="547"/>
      <c r="J9" s="547"/>
      <c r="K9" s="547"/>
      <c r="L9" s="547"/>
      <c r="M9" s="548"/>
      <c r="N9" s="239" t="s">
        <v>3</v>
      </c>
      <c r="O9" s="239" t="s">
        <v>4</v>
      </c>
      <c r="P9" s="239" t="s">
        <v>5</v>
      </c>
    </row>
    <row r="10" spans="1:18" s="114" customFormat="1" ht="15" x14ac:dyDescent="0.2">
      <c r="A10" s="541"/>
      <c r="B10" s="541"/>
      <c r="C10" s="541"/>
      <c r="D10" s="529" t="s">
        <v>90</v>
      </c>
      <c r="E10" s="529"/>
      <c r="F10" s="529"/>
      <c r="G10" s="529"/>
      <c r="H10" s="529"/>
      <c r="I10" s="529"/>
      <c r="J10" s="529"/>
      <c r="K10" s="529"/>
      <c r="L10" s="529"/>
      <c r="M10" s="529"/>
      <c r="N10" s="162">
        <v>181</v>
      </c>
      <c r="O10" s="243">
        <v>146</v>
      </c>
      <c r="P10" s="241">
        <v>86</v>
      </c>
    </row>
    <row r="11" spans="1:18" s="9" customFormat="1" x14ac:dyDescent="0.2">
      <c r="A11" s="55"/>
      <c r="B11" s="55"/>
      <c r="C11" s="55"/>
      <c r="N11" s="55"/>
      <c r="O11" s="55"/>
      <c r="P11" s="55"/>
    </row>
    <row r="12" spans="1:18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38"/>
      <c r="K12" s="238"/>
      <c r="L12" s="238"/>
      <c r="M12" s="238"/>
      <c r="N12" s="55"/>
      <c r="O12" s="55"/>
      <c r="P12" s="55"/>
    </row>
    <row r="13" spans="1:18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38"/>
      <c r="K13" s="238"/>
      <c r="L13" s="238"/>
      <c r="M13" s="238"/>
      <c r="N13" s="55"/>
      <c r="O13" s="55"/>
      <c r="P13" s="55"/>
    </row>
    <row r="14" spans="1:18" s="114" customFormat="1" x14ac:dyDescent="0.2"/>
    <row r="15" spans="1:18" ht="11.25" customHeight="1" x14ac:dyDescent="0.2">
      <c r="A15" s="576" t="s">
        <v>6</v>
      </c>
      <c r="B15" s="530" t="s">
        <v>85</v>
      </c>
      <c r="C15" s="530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19</v>
      </c>
      <c r="J15" s="538" t="s">
        <v>19</v>
      </c>
      <c r="K15" s="538"/>
      <c r="L15" s="533" t="s">
        <v>22</v>
      </c>
      <c r="M15" s="533" t="s">
        <v>13</v>
      </c>
      <c r="N15" s="533" t="s">
        <v>14</v>
      </c>
      <c r="O15" s="533" t="s">
        <v>15</v>
      </c>
      <c r="P15" s="536"/>
    </row>
    <row r="16" spans="1:18" x14ac:dyDescent="0.2">
      <c r="A16" s="577"/>
      <c r="B16" s="552"/>
      <c r="C16" s="552"/>
      <c r="D16" s="535"/>
      <c r="E16" s="535"/>
      <c r="F16" s="535"/>
      <c r="G16" s="535"/>
      <c r="H16" s="535"/>
      <c r="I16" s="535"/>
      <c r="J16" s="41" t="s">
        <v>21</v>
      </c>
      <c r="K16" s="41" t="s">
        <v>23</v>
      </c>
      <c r="L16" s="535"/>
      <c r="M16" s="535"/>
      <c r="N16" s="535"/>
      <c r="O16" s="535"/>
      <c r="P16" s="553"/>
    </row>
    <row r="17" spans="1:18" x14ac:dyDescent="0.2">
      <c r="A17" s="138">
        <f t="shared" ref="A17:A33" si="0">_xlfn.RANK.EQ(I17,I$17:I$33)</f>
        <v>1</v>
      </c>
      <c r="B17" s="125" t="s">
        <v>169</v>
      </c>
      <c r="C17" s="141"/>
      <c r="D17" s="95">
        <v>1999</v>
      </c>
      <c r="E17" s="106" t="s">
        <v>3</v>
      </c>
      <c r="F17" s="93" t="s">
        <v>257</v>
      </c>
      <c r="G17" s="24" t="s">
        <v>258</v>
      </c>
      <c r="H17" s="235">
        <v>81.2</v>
      </c>
      <c r="I17" s="93">
        <v>219</v>
      </c>
      <c r="J17" s="93"/>
      <c r="K17" s="93"/>
      <c r="L17" s="95"/>
      <c r="M17" s="95">
        <f t="shared" ref="M17:M31" si="1">IF(A17=1,20,IF(A17=2,18,IF(A17=3,16,IF(A17&gt;19,0,19-A17))))</f>
        <v>20</v>
      </c>
      <c r="N17" s="93" t="str">
        <f t="shared" ref="N17:N31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19" t="s">
        <v>57</v>
      </c>
      <c r="P17" s="38"/>
    </row>
    <row r="18" spans="1:18" s="22" customFormat="1" x14ac:dyDescent="0.2">
      <c r="A18" s="138">
        <f t="shared" si="0"/>
        <v>2</v>
      </c>
      <c r="B18" s="124" t="s">
        <v>418</v>
      </c>
      <c r="C18" s="125"/>
      <c r="D18" s="95">
        <v>2002</v>
      </c>
      <c r="E18" s="93" t="s">
        <v>4</v>
      </c>
      <c r="F18" s="93" t="s">
        <v>283</v>
      </c>
      <c r="G18" s="24"/>
      <c r="H18" s="235">
        <v>66.400000000000006</v>
      </c>
      <c r="I18" s="93">
        <v>196</v>
      </c>
      <c r="J18" s="93"/>
      <c r="K18" s="93"/>
      <c r="L18" s="95"/>
      <c r="M18" s="95">
        <f t="shared" si="1"/>
        <v>18</v>
      </c>
      <c r="N18" s="93" t="str">
        <f t="shared" si="2"/>
        <v>+МСМК</v>
      </c>
      <c r="O18" s="133" t="s">
        <v>180</v>
      </c>
      <c r="P18" s="38"/>
      <c r="Q18" s="114"/>
      <c r="R18" s="89"/>
    </row>
    <row r="19" spans="1:18" x14ac:dyDescent="0.2">
      <c r="A19" s="138">
        <f t="shared" si="0"/>
        <v>3</v>
      </c>
      <c r="B19" s="124" t="s">
        <v>183</v>
      </c>
      <c r="C19" s="125"/>
      <c r="D19" s="95">
        <v>1984</v>
      </c>
      <c r="E19" s="93" t="s">
        <v>3</v>
      </c>
      <c r="F19" s="93" t="s">
        <v>257</v>
      </c>
      <c r="G19" s="24" t="s">
        <v>258</v>
      </c>
      <c r="H19" s="235">
        <v>65.7</v>
      </c>
      <c r="I19" s="93">
        <v>185</v>
      </c>
      <c r="J19" s="93"/>
      <c r="K19" s="93"/>
      <c r="L19" s="95"/>
      <c r="M19" s="95">
        <f t="shared" si="1"/>
        <v>16</v>
      </c>
      <c r="N19" s="93" t="str">
        <f t="shared" si="2"/>
        <v>МСМК</v>
      </c>
      <c r="O19" s="133" t="s">
        <v>57</v>
      </c>
      <c r="P19" s="38"/>
      <c r="Q19" s="114"/>
      <c r="R19" s="40"/>
    </row>
    <row r="20" spans="1:18" s="114" customFormat="1" x14ac:dyDescent="0.2">
      <c r="A20" s="138">
        <f t="shared" si="0"/>
        <v>4</v>
      </c>
      <c r="B20" s="124" t="s">
        <v>419</v>
      </c>
      <c r="C20" s="125"/>
      <c r="D20" s="95">
        <v>1995</v>
      </c>
      <c r="E20" s="93" t="s">
        <v>4</v>
      </c>
      <c r="F20" s="93" t="s">
        <v>524</v>
      </c>
      <c r="G20" s="24"/>
      <c r="H20" s="235">
        <v>69.2</v>
      </c>
      <c r="I20" s="93">
        <v>179</v>
      </c>
      <c r="J20" s="93"/>
      <c r="K20" s="93"/>
      <c r="L20" s="95"/>
      <c r="M20" s="95">
        <f t="shared" si="1"/>
        <v>15</v>
      </c>
      <c r="N20" s="93" t="str">
        <f t="shared" si="2"/>
        <v>МС</v>
      </c>
      <c r="O20" s="133" t="s">
        <v>289</v>
      </c>
      <c r="P20" s="38"/>
      <c r="R20" s="115"/>
    </row>
    <row r="21" spans="1:18" s="114" customFormat="1" x14ac:dyDescent="0.2">
      <c r="A21" s="138">
        <f t="shared" si="0"/>
        <v>5</v>
      </c>
      <c r="B21" s="125" t="s">
        <v>187</v>
      </c>
      <c r="C21" s="125"/>
      <c r="D21" s="95">
        <v>1999</v>
      </c>
      <c r="E21" s="93" t="s">
        <v>3</v>
      </c>
      <c r="F21" s="93" t="s">
        <v>39</v>
      </c>
      <c r="G21" s="24" t="s">
        <v>256</v>
      </c>
      <c r="H21" s="235">
        <v>63.5</v>
      </c>
      <c r="I21" s="93">
        <v>173</v>
      </c>
      <c r="J21" s="93"/>
      <c r="K21" s="93"/>
      <c r="L21" s="95"/>
      <c r="M21" s="95">
        <f t="shared" si="1"/>
        <v>14</v>
      </c>
      <c r="N21" s="93" t="str">
        <f t="shared" si="2"/>
        <v>МС</v>
      </c>
      <c r="O21" s="133" t="s">
        <v>75</v>
      </c>
      <c r="P21" s="38"/>
      <c r="R21" s="115"/>
    </row>
    <row r="22" spans="1:18" s="114" customFormat="1" x14ac:dyDescent="0.2">
      <c r="A22" s="138">
        <f t="shared" si="0"/>
        <v>6</v>
      </c>
      <c r="B22" s="124" t="s">
        <v>188</v>
      </c>
      <c r="C22" s="125"/>
      <c r="D22" s="95">
        <v>1989</v>
      </c>
      <c r="E22" s="93" t="s">
        <v>5</v>
      </c>
      <c r="F22" s="93" t="s">
        <v>238</v>
      </c>
      <c r="G22" s="24"/>
      <c r="H22" s="235">
        <v>72.5</v>
      </c>
      <c r="I22" s="93">
        <v>165</v>
      </c>
      <c r="J22" s="93"/>
      <c r="K22" s="93"/>
      <c r="L22" s="95"/>
      <c r="M22" s="95">
        <f t="shared" si="1"/>
        <v>13</v>
      </c>
      <c r="N22" s="93" t="str">
        <f t="shared" si="2"/>
        <v>+МС</v>
      </c>
      <c r="O22" s="133" t="s">
        <v>189</v>
      </c>
      <c r="P22" s="38"/>
      <c r="R22" s="115"/>
    </row>
    <row r="23" spans="1:18" s="114" customFormat="1" x14ac:dyDescent="0.2">
      <c r="A23" s="138">
        <f t="shared" si="0"/>
        <v>7</v>
      </c>
      <c r="B23" s="124" t="s">
        <v>421</v>
      </c>
      <c r="C23" s="125"/>
      <c r="D23" s="95">
        <v>2004</v>
      </c>
      <c r="E23" s="93" t="s">
        <v>4</v>
      </c>
      <c r="F23" s="93" t="s">
        <v>229</v>
      </c>
      <c r="G23" s="24" t="s">
        <v>230</v>
      </c>
      <c r="H23" s="235">
        <v>81.349999999999994</v>
      </c>
      <c r="I23" s="93">
        <v>151</v>
      </c>
      <c r="J23" s="93"/>
      <c r="K23" s="93"/>
      <c r="L23" s="95"/>
      <c r="M23" s="95">
        <f t="shared" si="1"/>
        <v>12</v>
      </c>
      <c r="N23" s="93" t="str">
        <f t="shared" si="2"/>
        <v>МС</v>
      </c>
      <c r="O23" s="133" t="s">
        <v>425</v>
      </c>
      <c r="P23" s="38"/>
      <c r="R23" s="115"/>
    </row>
    <row r="24" spans="1:18" s="114" customFormat="1" x14ac:dyDescent="0.2">
      <c r="A24" s="138">
        <f t="shared" si="0"/>
        <v>8</v>
      </c>
      <c r="B24" s="124" t="s">
        <v>420</v>
      </c>
      <c r="C24" s="125"/>
      <c r="D24" s="95">
        <v>1985</v>
      </c>
      <c r="E24" s="93" t="s">
        <v>4</v>
      </c>
      <c r="F24" s="93" t="s">
        <v>39</v>
      </c>
      <c r="G24" s="24" t="s">
        <v>256</v>
      </c>
      <c r="H24" s="235">
        <v>80.099999999999994</v>
      </c>
      <c r="I24" s="93">
        <v>149</v>
      </c>
      <c r="J24" s="93"/>
      <c r="K24" s="93"/>
      <c r="L24" s="95"/>
      <c r="M24" s="95">
        <f t="shared" si="1"/>
        <v>11</v>
      </c>
      <c r="N24" s="93" t="str">
        <f t="shared" si="2"/>
        <v>МС</v>
      </c>
      <c r="O24" s="133" t="s">
        <v>75</v>
      </c>
      <c r="P24" s="38"/>
      <c r="R24" s="115"/>
    </row>
    <row r="25" spans="1:18" s="114" customFormat="1" x14ac:dyDescent="0.2">
      <c r="A25" s="138">
        <f t="shared" si="0"/>
        <v>9</v>
      </c>
      <c r="B25" s="124" t="s">
        <v>318</v>
      </c>
      <c r="C25" s="125"/>
      <c r="D25" s="95">
        <v>2005</v>
      </c>
      <c r="E25" s="93" t="s">
        <v>5</v>
      </c>
      <c r="F25" s="93" t="s">
        <v>257</v>
      </c>
      <c r="G25" s="24" t="s">
        <v>258</v>
      </c>
      <c r="H25" s="235">
        <v>77.650000000000006</v>
      </c>
      <c r="I25" s="93">
        <v>148</v>
      </c>
      <c r="J25" s="93"/>
      <c r="K25" s="93"/>
      <c r="L25" s="95"/>
      <c r="M25" s="95">
        <f t="shared" si="1"/>
        <v>10</v>
      </c>
      <c r="N25" s="93" t="str">
        <f t="shared" si="2"/>
        <v>+МС</v>
      </c>
      <c r="O25" s="133" t="s">
        <v>161</v>
      </c>
      <c r="P25" s="38"/>
      <c r="R25" s="115"/>
    </row>
    <row r="26" spans="1:18" s="114" customFormat="1" x14ac:dyDescent="0.2">
      <c r="A26" s="138">
        <f t="shared" si="0"/>
        <v>10</v>
      </c>
      <c r="B26" s="124" t="s">
        <v>319</v>
      </c>
      <c r="C26" s="125"/>
      <c r="D26" s="95">
        <v>2006</v>
      </c>
      <c r="E26" s="93" t="s">
        <v>5</v>
      </c>
      <c r="F26" s="93" t="s">
        <v>240</v>
      </c>
      <c r="G26" s="24" t="s">
        <v>241</v>
      </c>
      <c r="H26" s="235">
        <v>72</v>
      </c>
      <c r="I26" s="93">
        <v>121</v>
      </c>
      <c r="J26" s="93"/>
      <c r="K26" s="93"/>
      <c r="L26" s="95"/>
      <c r="M26" s="95">
        <f t="shared" si="1"/>
        <v>9</v>
      </c>
      <c r="N26" s="93" t="str">
        <f t="shared" si="2"/>
        <v>КМС</v>
      </c>
      <c r="O26" s="133" t="s">
        <v>67</v>
      </c>
      <c r="P26" s="38"/>
      <c r="R26" s="115"/>
    </row>
    <row r="27" spans="1:18" s="114" customFormat="1" x14ac:dyDescent="0.2">
      <c r="A27" s="138">
        <f t="shared" si="0"/>
        <v>11</v>
      </c>
      <c r="B27" s="124" t="s">
        <v>423</v>
      </c>
      <c r="C27" s="125"/>
      <c r="D27" s="95">
        <v>2000</v>
      </c>
      <c r="E27" s="93">
        <v>1</v>
      </c>
      <c r="F27" s="93" t="s">
        <v>245</v>
      </c>
      <c r="G27" s="24"/>
      <c r="H27" s="235">
        <v>78.45</v>
      </c>
      <c r="I27" s="93">
        <v>75</v>
      </c>
      <c r="J27" s="93"/>
      <c r="K27" s="93"/>
      <c r="L27" s="95"/>
      <c r="M27" s="95">
        <f t="shared" si="1"/>
        <v>8</v>
      </c>
      <c r="N27" s="93" t="str">
        <f t="shared" si="2"/>
        <v>-</v>
      </c>
      <c r="O27" s="133" t="s">
        <v>427</v>
      </c>
      <c r="P27" s="38"/>
      <c r="R27" s="115"/>
    </row>
    <row r="28" spans="1:18" s="114" customFormat="1" x14ac:dyDescent="0.2">
      <c r="A28" s="138">
        <f t="shared" si="0"/>
        <v>12</v>
      </c>
      <c r="B28" s="124" t="s">
        <v>316</v>
      </c>
      <c r="C28" s="125"/>
      <c r="D28" s="95">
        <v>2006</v>
      </c>
      <c r="E28" s="93">
        <v>1</v>
      </c>
      <c r="F28" s="93" t="s">
        <v>245</v>
      </c>
      <c r="G28" s="24"/>
      <c r="H28" s="235">
        <v>77.2</v>
      </c>
      <c r="I28" s="93">
        <v>56</v>
      </c>
      <c r="J28" s="93"/>
      <c r="K28" s="93"/>
      <c r="L28" s="95"/>
      <c r="M28" s="95">
        <f t="shared" si="1"/>
        <v>7</v>
      </c>
      <c r="N28" s="93" t="str">
        <f t="shared" si="2"/>
        <v>-</v>
      </c>
      <c r="O28" s="133" t="s">
        <v>426</v>
      </c>
      <c r="P28" s="38"/>
      <c r="R28" s="115"/>
    </row>
    <row r="29" spans="1:18" s="114" customFormat="1" x14ac:dyDescent="0.2">
      <c r="A29" s="138">
        <f t="shared" si="0"/>
        <v>13</v>
      </c>
      <c r="B29" s="124" t="s">
        <v>317</v>
      </c>
      <c r="C29" s="125"/>
      <c r="D29" s="95">
        <v>2004</v>
      </c>
      <c r="E29" s="93">
        <v>1</v>
      </c>
      <c r="F29" s="93" t="s">
        <v>257</v>
      </c>
      <c r="G29" s="24"/>
      <c r="H29" s="235">
        <v>68</v>
      </c>
      <c r="I29" s="93">
        <v>53</v>
      </c>
      <c r="J29" s="93"/>
      <c r="K29" s="93"/>
      <c r="L29" s="95"/>
      <c r="M29" s="95">
        <f t="shared" si="1"/>
        <v>6</v>
      </c>
      <c r="N29" s="93" t="str">
        <f t="shared" si="2"/>
        <v>-</v>
      </c>
      <c r="O29" s="133" t="s">
        <v>321</v>
      </c>
      <c r="P29" s="38"/>
      <c r="R29" s="115"/>
    </row>
    <row r="30" spans="1:18" s="114" customFormat="1" x14ac:dyDescent="0.2">
      <c r="A30" s="138">
        <f t="shared" si="0"/>
        <v>14</v>
      </c>
      <c r="B30" s="124" t="s">
        <v>422</v>
      </c>
      <c r="C30" s="125"/>
      <c r="D30" s="95">
        <v>2003</v>
      </c>
      <c r="E30" s="93">
        <v>1</v>
      </c>
      <c r="F30" s="93" t="s">
        <v>283</v>
      </c>
      <c r="G30" s="24"/>
      <c r="H30" s="235">
        <v>98.3</v>
      </c>
      <c r="I30" s="93">
        <v>34</v>
      </c>
      <c r="J30" s="93"/>
      <c r="K30" s="93"/>
      <c r="L30" s="95"/>
      <c r="M30" s="95">
        <f t="shared" si="1"/>
        <v>5</v>
      </c>
      <c r="N30" s="93" t="str">
        <f t="shared" si="2"/>
        <v>-</v>
      </c>
      <c r="O30" s="133" t="s">
        <v>407</v>
      </c>
      <c r="P30" s="38"/>
      <c r="R30" s="115"/>
    </row>
    <row r="31" spans="1:18" s="114" customFormat="1" x14ac:dyDescent="0.2">
      <c r="A31" s="138">
        <f t="shared" si="0"/>
        <v>15</v>
      </c>
      <c r="B31" s="124" t="s">
        <v>424</v>
      </c>
      <c r="C31" s="125"/>
      <c r="D31" s="95">
        <v>2006</v>
      </c>
      <c r="E31" s="93">
        <v>2</v>
      </c>
      <c r="F31" s="93" t="s">
        <v>203</v>
      </c>
      <c r="G31" s="24"/>
      <c r="H31" s="235">
        <v>75.400000000000006</v>
      </c>
      <c r="I31" s="93">
        <v>29</v>
      </c>
      <c r="J31" s="93"/>
      <c r="K31" s="93"/>
      <c r="L31" s="95"/>
      <c r="M31" s="95">
        <f t="shared" si="1"/>
        <v>4</v>
      </c>
      <c r="N31" s="93" t="str">
        <f t="shared" si="2"/>
        <v>-</v>
      </c>
      <c r="O31" s="133" t="s">
        <v>361</v>
      </c>
      <c r="P31" s="38"/>
      <c r="R31" s="115"/>
    </row>
    <row r="32" spans="1:18" s="89" customFormat="1" ht="16.149999999999999" hidden="1" customHeight="1" x14ac:dyDescent="0.2">
      <c r="A32" s="138" t="e">
        <f t="shared" si="0"/>
        <v>#N/A</v>
      </c>
      <c r="B32" s="124"/>
      <c r="C32" s="125"/>
      <c r="D32" s="95"/>
      <c r="E32" s="93"/>
      <c r="F32" s="93"/>
      <c r="G32" s="106"/>
      <c r="H32" s="94"/>
      <c r="I32" s="93"/>
      <c r="J32" s="93"/>
      <c r="K32" s="93"/>
      <c r="L32" s="95"/>
      <c r="M32" s="95" t="e">
        <f t="shared" ref="M32:M33" si="3">IF(A32=1,20,IF(A32=2,18,IF(A32=3,16,IF(A32&gt;19,0,19-A32))))</f>
        <v>#N/A</v>
      </c>
      <c r="N32" s="93" t="str">
        <f t="shared" ref="N32:N33" si="4">IF(AND(NOT(OR(E32="МСМК",E32="ЗМС")),I32&gt;=$N$10),"+МСМК",IF(AND(OR(E32="МСМК",E32="ЗМС"),I32&gt;=$N$10),"МСМК",IF(AND(NOT(OR(E32="МСМК",E32="МС",E32="ЗМС")),I32&gt;=$O$10),"+МС",IF(AND(OR(E32="МСМК",E32="МС",E32="ЗМС"),I32&gt;=$O$10),"МС",IF(AND(NOT(OR(E32="ЗМС",E32="МСМК",E32="МС",E32="КМС")),I32&gt;=$P$10),"+КМС",IF(AND(OR(E32="ЗМС",E32="МСМК",E32="МС",E32="КМС"),I32&gt;=$P$10),"КМС","-"))))))</f>
        <v>-</v>
      </c>
      <c r="O32" s="111"/>
      <c r="P32" s="99"/>
      <c r="Q32" s="114"/>
      <c r="R32" s="90"/>
    </row>
    <row r="33" spans="1:18" s="89" customFormat="1" ht="16.149999999999999" hidden="1" customHeight="1" x14ac:dyDescent="0.2">
      <c r="A33" s="138" t="e">
        <f t="shared" si="0"/>
        <v>#N/A</v>
      </c>
      <c r="B33" s="124"/>
      <c r="C33" s="125"/>
      <c r="D33" s="95"/>
      <c r="E33" s="93"/>
      <c r="F33" s="93"/>
      <c r="G33" s="118"/>
      <c r="H33" s="94"/>
      <c r="I33" s="93"/>
      <c r="J33" s="93"/>
      <c r="K33" s="93"/>
      <c r="L33" s="95"/>
      <c r="M33" s="95" t="e">
        <f t="shared" si="3"/>
        <v>#N/A</v>
      </c>
      <c r="N33" s="93" t="str">
        <f t="shared" si="4"/>
        <v>-</v>
      </c>
      <c r="O33" s="102"/>
      <c r="P33" s="39"/>
      <c r="Q33" s="114"/>
      <c r="R33" s="22"/>
    </row>
    <row r="34" spans="1:18" s="114" customFormat="1" x14ac:dyDescent="0.2">
      <c r="H34" s="115"/>
      <c r="I34" s="115"/>
      <c r="J34" s="115"/>
      <c r="K34" s="115"/>
      <c r="L34" s="115"/>
      <c r="M34" s="115"/>
      <c r="N34" s="115"/>
      <c r="O34" s="115"/>
      <c r="P34" s="115"/>
    </row>
    <row r="35" spans="1:18" s="114" customFormat="1" x14ac:dyDescent="0.2">
      <c r="A35" s="236" t="s">
        <v>16</v>
      </c>
      <c r="B35" s="115"/>
      <c r="C35" s="115"/>
      <c r="D35" s="303" t="s">
        <v>125</v>
      </c>
      <c r="F35" s="6"/>
      <c r="G35" s="236" t="s">
        <v>124</v>
      </c>
      <c r="I35" s="115"/>
      <c r="J35" s="115"/>
      <c r="K35" s="115"/>
      <c r="M35" s="303" t="s">
        <v>477</v>
      </c>
    </row>
    <row r="36" spans="1:18" s="114" customFormat="1" ht="4.5" customHeight="1" x14ac:dyDescent="0.2">
      <c r="A36" s="236"/>
      <c r="B36" s="115"/>
      <c r="C36" s="115"/>
      <c r="D36" s="237"/>
      <c r="F36" s="6"/>
      <c r="G36" s="236"/>
      <c r="I36" s="115"/>
      <c r="J36" s="115"/>
      <c r="K36" s="115"/>
      <c r="M36" s="303"/>
    </row>
    <row r="37" spans="1:18" s="114" customFormat="1" x14ac:dyDescent="0.2">
      <c r="A37" s="236" t="s">
        <v>17</v>
      </c>
      <c r="B37" s="115"/>
      <c r="C37" s="115"/>
      <c r="D37" s="114" t="s">
        <v>526</v>
      </c>
      <c r="E37" s="115"/>
      <c r="F37" s="115"/>
      <c r="G37" s="236" t="s">
        <v>127</v>
      </c>
      <c r="I37" s="115"/>
      <c r="J37" s="115"/>
      <c r="K37" s="115"/>
      <c r="M37" s="5" t="s">
        <v>126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B17:P31">
    <sortCondition descending="1" ref="I17:I31"/>
  </sortState>
  <mergeCells count="29">
    <mergeCell ref="O15:P16"/>
    <mergeCell ref="H15:H16"/>
    <mergeCell ref="I15:I16"/>
    <mergeCell ref="N15:N16"/>
    <mergeCell ref="G15:G16"/>
    <mergeCell ref="L15:L16"/>
    <mergeCell ref="M15:M16"/>
    <mergeCell ref="J15:K15"/>
    <mergeCell ref="A9:C10"/>
    <mergeCell ref="A8:C8"/>
    <mergeCell ref="D8:M8"/>
    <mergeCell ref="D9:M9"/>
    <mergeCell ref="D10:M10"/>
    <mergeCell ref="A15:A16"/>
    <mergeCell ref="B15:C16"/>
    <mergeCell ref="D15:D16"/>
    <mergeCell ref="E15:E16"/>
    <mergeCell ref="F15:F16"/>
    <mergeCell ref="A1:P1"/>
    <mergeCell ref="N8:P8"/>
    <mergeCell ref="D6:M6"/>
    <mergeCell ref="A6:C6"/>
    <mergeCell ref="N6:P6"/>
    <mergeCell ref="A2:P2"/>
    <mergeCell ref="A3:P3"/>
    <mergeCell ref="A4:P4"/>
    <mergeCell ref="N7:P7"/>
    <mergeCell ref="A7:C7"/>
    <mergeCell ref="D7:M7"/>
  </mergeCells>
  <printOptions horizontalCentered="1"/>
  <pageMargins left="0.59055118110236227" right="0.19685039370078741" top="0.59055118110236227" bottom="0.59055118110236227" header="0" footer="0"/>
  <pageSetup paperSize="9" scale="88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34"/>
  <sheetViews>
    <sheetView view="pageBreakPreview" zoomScale="80" zoomScaleNormal="70" zoomScaleSheetLayoutView="80" workbookViewId="0">
      <selection activeCell="D7" sqref="D7:O7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28515625" style="21" customWidth="1"/>
    <col min="5" max="5" width="7.42578125" style="21" customWidth="1"/>
    <col min="6" max="6" width="20.7109375" style="21" customWidth="1"/>
    <col min="7" max="7" width="21.42578125" style="21" customWidth="1"/>
    <col min="8" max="8" width="7.28515625" style="21" customWidth="1"/>
    <col min="9" max="9" width="8.140625" style="21" customWidth="1"/>
    <col min="10" max="10" width="6.5703125" style="114" customWidth="1"/>
    <col min="11" max="11" width="9.5703125" style="21" customWidth="1"/>
    <col min="12" max="12" width="10.5703125" style="21" customWidth="1"/>
    <col min="13" max="13" width="8.28515625" style="114" customWidth="1"/>
    <col min="14" max="14" width="10.85546875" style="21" customWidth="1"/>
    <col min="15" max="15" width="8.5703125" style="21" customWidth="1"/>
    <col min="16" max="16" width="9.140625" style="21" customWidth="1"/>
    <col min="17" max="17" width="12.42578125" style="21" customWidth="1"/>
    <col min="18" max="18" width="21.28515625" style="21" customWidth="1"/>
    <col min="19" max="16384" width="9.140625" style="21"/>
  </cols>
  <sheetData>
    <row r="1" spans="1:20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4"/>
    </row>
    <row r="2" spans="1:20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4"/>
    </row>
    <row r="3" spans="1:20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19"/>
      <c r="T3" s="225"/>
    </row>
    <row r="4" spans="1:20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4"/>
      <c r="T4" s="226"/>
    </row>
    <row r="5" spans="1:20" s="114" customFormat="1" ht="9" customHeight="1" x14ac:dyDescent="0.2"/>
    <row r="6" spans="1:20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549"/>
      <c r="P6" s="550" t="s">
        <v>205</v>
      </c>
      <c r="Q6" s="550"/>
      <c r="R6" s="550"/>
    </row>
    <row r="7" spans="1:20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40"/>
      <c r="O7" s="540"/>
      <c r="P7" s="539" t="s">
        <v>20</v>
      </c>
      <c r="Q7" s="539"/>
      <c r="R7" s="539"/>
    </row>
    <row r="8" spans="1:20" s="114" customFormat="1" ht="15" x14ac:dyDescent="0.2">
      <c r="A8" s="598" t="s">
        <v>34</v>
      </c>
      <c r="B8" s="599"/>
      <c r="C8" s="600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5"/>
      <c r="P8" s="542" t="s">
        <v>2</v>
      </c>
      <c r="Q8" s="542"/>
      <c r="R8" s="542"/>
    </row>
    <row r="9" spans="1:20" s="114" customFormat="1" ht="15.75" x14ac:dyDescent="0.25">
      <c r="A9" s="245" t="s">
        <v>12</v>
      </c>
      <c r="B9" s="245" t="s">
        <v>19</v>
      </c>
      <c r="C9" s="245" t="s">
        <v>21</v>
      </c>
      <c r="D9" s="546" t="s">
        <v>131</v>
      </c>
      <c r="E9" s="547"/>
      <c r="F9" s="547"/>
      <c r="G9" s="547"/>
      <c r="H9" s="547"/>
      <c r="I9" s="547"/>
      <c r="J9" s="547"/>
      <c r="K9" s="547"/>
      <c r="L9" s="547"/>
      <c r="M9" s="547"/>
      <c r="N9" s="547"/>
      <c r="O9" s="548"/>
      <c r="P9" s="239" t="s">
        <v>3</v>
      </c>
      <c r="Q9" s="239" t="s">
        <v>4</v>
      </c>
      <c r="R9" s="239" t="s">
        <v>5</v>
      </c>
    </row>
    <row r="10" spans="1:20" s="114" customFormat="1" ht="15" customHeight="1" x14ac:dyDescent="0.2">
      <c r="A10" s="255">
        <v>151</v>
      </c>
      <c r="B10" s="255">
        <v>204</v>
      </c>
      <c r="C10" s="255">
        <v>234.5</v>
      </c>
      <c r="D10" s="529" t="s">
        <v>88</v>
      </c>
      <c r="E10" s="529"/>
      <c r="F10" s="529"/>
      <c r="G10" s="529"/>
      <c r="H10" s="529"/>
      <c r="I10" s="529"/>
      <c r="J10" s="529"/>
      <c r="K10" s="529"/>
      <c r="L10" s="529"/>
      <c r="M10" s="529"/>
      <c r="N10" s="529"/>
      <c r="O10" s="529"/>
      <c r="P10" s="245">
        <v>192</v>
      </c>
      <c r="Q10" s="245">
        <v>126</v>
      </c>
      <c r="R10" s="245">
        <v>75</v>
      </c>
    </row>
    <row r="11" spans="1:20" s="9" customFormat="1" x14ac:dyDescent="0.2">
      <c r="A11" s="55"/>
      <c r="B11" s="55"/>
      <c r="C11" s="55"/>
      <c r="P11" s="55"/>
      <c r="Q11" s="55"/>
      <c r="R11" s="55"/>
    </row>
    <row r="12" spans="1:20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54"/>
      <c r="K12" s="238"/>
      <c r="L12" s="238"/>
      <c r="M12" s="254"/>
      <c r="N12" s="238"/>
      <c r="O12" s="238"/>
      <c r="P12" s="55"/>
      <c r="Q12" s="55"/>
      <c r="R12" s="55"/>
    </row>
    <row r="13" spans="1:20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54"/>
      <c r="K13" s="238"/>
      <c r="L13" s="238"/>
      <c r="M13" s="254"/>
      <c r="N13" s="238"/>
      <c r="O13" s="238"/>
      <c r="P13" s="55"/>
      <c r="Q13" s="55"/>
      <c r="R13" s="55"/>
    </row>
    <row r="14" spans="1:20" s="114" customFormat="1" x14ac:dyDescent="0.2"/>
    <row r="15" spans="1:20" s="44" customFormat="1" ht="11.25" customHeight="1" x14ac:dyDescent="0.2">
      <c r="A15" s="574" t="s">
        <v>6</v>
      </c>
      <c r="B15" s="530" t="s">
        <v>85</v>
      </c>
      <c r="C15" s="530"/>
      <c r="D15" s="569" t="s">
        <v>7</v>
      </c>
      <c r="E15" s="569" t="s">
        <v>8</v>
      </c>
      <c r="F15" s="569" t="s">
        <v>9</v>
      </c>
      <c r="G15" s="569" t="s">
        <v>10</v>
      </c>
      <c r="H15" s="569" t="s">
        <v>11</v>
      </c>
      <c r="I15" s="569" t="s">
        <v>12</v>
      </c>
      <c r="J15" s="569" t="s">
        <v>6</v>
      </c>
      <c r="K15" s="573" t="s">
        <v>19</v>
      </c>
      <c r="L15" s="573"/>
      <c r="M15" s="569" t="s">
        <v>6</v>
      </c>
      <c r="N15" s="569" t="s">
        <v>22</v>
      </c>
      <c r="O15" s="569" t="s">
        <v>13</v>
      </c>
      <c r="P15" s="569" t="s">
        <v>14</v>
      </c>
      <c r="Q15" s="569" t="s">
        <v>15</v>
      </c>
      <c r="R15" s="571"/>
    </row>
    <row r="16" spans="1:20" s="44" customFormat="1" x14ac:dyDescent="0.2">
      <c r="A16" s="575"/>
      <c r="B16" s="552"/>
      <c r="C16" s="552"/>
      <c r="D16" s="570"/>
      <c r="E16" s="570"/>
      <c r="F16" s="570"/>
      <c r="G16" s="570"/>
      <c r="H16" s="570"/>
      <c r="I16" s="570"/>
      <c r="J16" s="570"/>
      <c r="K16" s="45" t="s">
        <v>21</v>
      </c>
      <c r="L16" s="45" t="s">
        <v>23</v>
      </c>
      <c r="M16" s="570"/>
      <c r="N16" s="570"/>
      <c r="O16" s="570"/>
      <c r="P16" s="570"/>
      <c r="Q16" s="570"/>
      <c r="R16" s="572"/>
    </row>
    <row r="17" spans="1:22" s="47" customFormat="1" ht="15" customHeight="1" x14ac:dyDescent="0.2">
      <c r="A17" s="139">
        <f>_xlfn.RANK.EQ(N17,N$17:N$20)</f>
        <v>1</v>
      </c>
      <c r="B17" s="123" t="s">
        <v>175</v>
      </c>
      <c r="C17" s="123"/>
      <c r="D17" s="49">
        <v>1990</v>
      </c>
      <c r="E17" s="43" t="s">
        <v>58</v>
      </c>
      <c r="F17" s="43" t="s">
        <v>238</v>
      </c>
      <c r="G17" s="43" t="s">
        <v>73</v>
      </c>
      <c r="H17" s="278">
        <v>63</v>
      </c>
      <c r="I17" s="46">
        <v>141</v>
      </c>
      <c r="J17" s="46">
        <f>_xlfn.RANK.EQ(I17,I$17:I$20)</f>
        <v>1</v>
      </c>
      <c r="K17" s="43">
        <v>120</v>
      </c>
      <c r="L17" s="93">
        <f t="shared" ref="L17:L20" si="0">K17/2</f>
        <v>60</v>
      </c>
      <c r="M17" s="46">
        <v>2</v>
      </c>
      <c r="N17" s="95">
        <f t="shared" ref="N17:N20" si="1">L17+I17</f>
        <v>201</v>
      </c>
      <c r="O17" s="95">
        <f t="shared" ref="O17:O20" si="2">IF(A17=1,20,IF(A17=2,18,IF(A17=3,16,IF(A17&gt;19,0,19-A17))))</f>
        <v>20</v>
      </c>
      <c r="P17" s="96" t="str">
        <f t="shared" ref="P17:P20" si="3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220"/>
      <c r="R17" s="82"/>
      <c r="S17" s="114"/>
      <c r="T17" s="115"/>
      <c r="U17" s="114"/>
      <c r="V17" s="114"/>
    </row>
    <row r="18" spans="1:22" s="44" customFormat="1" ht="15" customHeight="1" x14ac:dyDescent="0.2">
      <c r="A18" s="139">
        <f>_xlfn.RANK.EQ(N18,N$17:N$20)</f>
        <v>2</v>
      </c>
      <c r="B18" s="266" t="s">
        <v>326</v>
      </c>
      <c r="C18" s="266"/>
      <c r="D18" s="49">
        <v>1999</v>
      </c>
      <c r="E18" s="49" t="s">
        <v>3</v>
      </c>
      <c r="F18" s="43" t="s">
        <v>238</v>
      </c>
      <c r="G18" s="43" t="s">
        <v>73</v>
      </c>
      <c r="H18" s="278">
        <v>62.05</v>
      </c>
      <c r="I18" s="46">
        <v>101</v>
      </c>
      <c r="J18" s="46">
        <f>_xlfn.RANK.EQ(I18,I$17:I$20)</f>
        <v>2</v>
      </c>
      <c r="K18" s="51">
        <v>120</v>
      </c>
      <c r="L18" s="93">
        <f t="shared" si="0"/>
        <v>60</v>
      </c>
      <c r="M18" s="46">
        <v>1</v>
      </c>
      <c r="N18" s="95">
        <f t="shared" si="1"/>
        <v>161</v>
      </c>
      <c r="O18" s="95">
        <f t="shared" si="2"/>
        <v>18</v>
      </c>
      <c r="P18" s="96" t="str">
        <f t="shared" si="3"/>
        <v>МС</v>
      </c>
      <c r="Q18" s="260"/>
      <c r="R18" s="84"/>
      <c r="S18" s="114"/>
      <c r="T18" s="50"/>
    </row>
    <row r="19" spans="1:22" s="44" customFormat="1" ht="15" customHeight="1" x14ac:dyDescent="0.2">
      <c r="A19" s="262">
        <f>_xlfn.RANK.EQ(N19,N$17:N$20)</f>
        <v>3</v>
      </c>
      <c r="B19" s="148" t="s">
        <v>327</v>
      </c>
      <c r="C19" s="234"/>
      <c r="D19" s="263">
        <v>1995</v>
      </c>
      <c r="E19" s="43" t="s">
        <v>4</v>
      </c>
      <c r="F19" s="43" t="s">
        <v>39</v>
      </c>
      <c r="G19" s="106" t="s">
        <v>475</v>
      </c>
      <c r="H19" s="278">
        <v>62.9</v>
      </c>
      <c r="I19" s="46">
        <v>79</v>
      </c>
      <c r="J19" s="46">
        <f>_xlfn.RANK.EQ(I19,I$17:I$20)</f>
        <v>3</v>
      </c>
      <c r="K19" s="43">
        <v>117</v>
      </c>
      <c r="L19" s="93">
        <f t="shared" si="0"/>
        <v>58.5</v>
      </c>
      <c r="M19" s="46">
        <f>_xlfn.RANK.EQ(L19,L$17:L$20)</f>
        <v>3</v>
      </c>
      <c r="N19" s="95">
        <f t="shared" si="1"/>
        <v>137.5</v>
      </c>
      <c r="O19" s="95">
        <f t="shared" si="2"/>
        <v>16</v>
      </c>
      <c r="P19" s="257" t="str">
        <f t="shared" si="3"/>
        <v>МС</v>
      </c>
      <c r="Q19" s="81"/>
      <c r="R19" s="85"/>
      <c r="T19" s="50"/>
    </row>
    <row r="20" spans="1:22" s="44" customFormat="1" ht="15" customHeight="1" x14ac:dyDescent="0.2">
      <c r="A20" s="262">
        <f>_xlfn.RANK.EQ(N20,N$17:N$20)</f>
        <v>4</v>
      </c>
      <c r="B20" s="148" t="s">
        <v>328</v>
      </c>
      <c r="C20" s="234"/>
      <c r="D20" s="46">
        <v>1968</v>
      </c>
      <c r="E20" s="43">
        <v>1</v>
      </c>
      <c r="F20" s="43" t="s">
        <v>500</v>
      </c>
      <c r="G20" s="240" t="s">
        <v>330</v>
      </c>
      <c r="H20" s="278">
        <v>62.65</v>
      </c>
      <c r="I20" s="46">
        <v>26</v>
      </c>
      <c r="J20" s="46">
        <f>_xlfn.RANK.EQ(I20,I$17:I$20)</f>
        <v>4</v>
      </c>
      <c r="K20" s="43">
        <v>69</v>
      </c>
      <c r="L20" s="93">
        <f t="shared" si="0"/>
        <v>34.5</v>
      </c>
      <c r="M20" s="46">
        <f>_xlfn.RANK.EQ(L20,L$17:L$20)</f>
        <v>4</v>
      </c>
      <c r="N20" s="95">
        <f t="shared" si="1"/>
        <v>60.5</v>
      </c>
      <c r="O20" s="95">
        <f t="shared" si="2"/>
        <v>15</v>
      </c>
      <c r="P20" s="257" t="str">
        <f t="shared" si="3"/>
        <v>-</v>
      </c>
      <c r="Q20" s="81"/>
      <c r="R20" s="85"/>
      <c r="T20" s="50"/>
    </row>
    <row r="21" spans="1:22" s="114" customFormat="1" x14ac:dyDescent="0.2">
      <c r="H21" s="115"/>
      <c r="I21" s="115"/>
      <c r="J21" s="115"/>
      <c r="K21" s="115"/>
      <c r="L21" s="115"/>
      <c r="M21" s="115"/>
      <c r="N21" s="115"/>
      <c r="O21" s="115"/>
      <c r="P21" s="115"/>
    </row>
    <row r="22" spans="1:22" s="114" customFormat="1" x14ac:dyDescent="0.2">
      <c r="B22" s="236" t="s">
        <v>16</v>
      </c>
      <c r="C22" s="115"/>
      <c r="F22" s="303" t="s">
        <v>125</v>
      </c>
      <c r="I22" s="115"/>
      <c r="J22" s="115"/>
      <c r="L22" s="236" t="s">
        <v>124</v>
      </c>
      <c r="P22" s="303" t="s">
        <v>477</v>
      </c>
    </row>
    <row r="23" spans="1:22" s="114" customFormat="1" ht="4.5" customHeight="1" x14ac:dyDescent="0.2">
      <c r="B23" s="236"/>
      <c r="C23" s="115"/>
      <c r="F23" s="237"/>
      <c r="I23" s="115"/>
      <c r="J23" s="115"/>
      <c r="L23" s="236"/>
      <c r="P23" s="303"/>
    </row>
    <row r="24" spans="1:22" s="114" customFormat="1" x14ac:dyDescent="0.2">
      <c r="B24" s="236" t="s">
        <v>17</v>
      </c>
      <c r="C24" s="115"/>
      <c r="F24" s="114" t="s">
        <v>526</v>
      </c>
      <c r="I24" s="115"/>
      <c r="J24" s="115"/>
      <c r="L24" s="236" t="s">
        <v>127</v>
      </c>
      <c r="P24" s="5" t="s">
        <v>126</v>
      </c>
    </row>
    <row r="25" spans="1:22" s="44" customFormat="1" x14ac:dyDescent="0.2"/>
    <row r="26" spans="1:22" s="44" customFormat="1" x14ac:dyDescent="0.2"/>
    <row r="28" spans="1:22" x14ac:dyDescent="0.2"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x14ac:dyDescent="0.2"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x14ac:dyDescent="0.2">
      <c r="H30" s="9"/>
      <c r="I30" s="597"/>
      <c r="J30" s="597"/>
      <c r="K30" s="597"/>
      <c r="L30" s="597"/>
      <c r="M30" s="597"/>
      <c r="N30" s="597"/>
      <c r="O30" s="597"/>
      <c r="P30" s="597"/>
      <c r="Q30" s="597"/>
      <c r="R30" s="597"/>
      <c r="S30" s="597"/>
      <c r="T30" s="597"/>
      <c r="U30" s="597"/>
      <c r="V30" s="597"/>
    </row>
    <row r="31" spans="1:22" x14ac:dyDescent="0.2">
      <c r="H31" s="9"/>
      <c r="I31" s="597"/>
      <c r="J31" s="597"/>
      <c r="K31" s="597"/>
      <c r="L31" s="597"/>
      <c r="M31" s="597"/>
      <c r="N31" s="597"/>
      <c r="O31" s="597"/>
      <c r="P31" s="597"/>
      <c r="Q31" s="597"/>
      <c r="R31" s="597"/>
      <c r="S31" s="597"/>
      <c r="T31" s="597"/>
      <c r="U31" s="597"/>
      <c r="V31" s="597"/>
    </row>
    <row r="32" spans="1:22" x14ac:dyDescent="0.2"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8:22" x14ac:dyDescent="0.2"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8:22" x14ac:dyDescent="0.2"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0">
      <sortCondition ref="A15:A16"/>
    </sortState>
  </autoFilter>
  <sortState ref="A18:V26">
    <sortCondition ref="N18:N26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G15:G16"/>
    <mergeCell ref="D9:O9"/>
    <mergeCell ref="D10:O10"/>
    <mergeCell ref="A15:A16"/>
    <mergeCell ref="B15:C16"/>
    <mergeCell ref="D15:D16"/>
    <mergeCell ref="E15:E16"/>
    <mergeCell ref="F15:F16"/>
    <mergeCell ref="I30:V30"/>
    <mergeCell ref="I31:V31"/>
    <mergeCell ref="H15:H16"/>
    <mergeCell ref="I15:I16"/>
    <mergeCell ref="K15:L15"/>
    <mergeCell ref="N15:N16"/>
    <mergeCell ref="O15:O16"/>
    <mergeCell ref="P15:P16"/>
    <mergeCell ref="Q15:R16"/>
    <mergeCell ref="J15:J16"/>
    <mergeCell ref="M15:M16"/>
  </mergeCells>
  <printOptions horizontalCentered="1"/>
  <pageMargins left="0.59055118110236227" right="0.19685039370078741" top="0.59055118110236227" bottom="0.59055118110236227" header="0" footer="0"/>
  <pageSetup paperSize="9" scale="69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2"/>
  <sheetViews>
    <sheetView view="pageBreakPreview" topLeftCell="A4" zoomScale="85" zoomScaleNormal="55" zoomScaleSheetLayoutView="85" workbookViewId="0">
      <selection activeCell="D7" sqref="D7:O7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36.42578125" style="21" bestFit="1" customWidth="1"/>
    <col min="7" max="7" width="25.85546875" style="21" customWidth="1"/>
    <col min="8" max="8" width="7.28515625" style="21" customWidth="1"/>
    <col min="9" max="9" width="8.140625" style="21" customWidth="1"/>
    <col min="10" max="10" width="6.5703125" style="114" customWidth="1"/>
    <col min="11" max="11" width="9.5703125" style="21" customWidth="1"/>
    <col min="12" max="12" width="8.7109375" style="21" customWidth="1"/>
    <col min="13" max="13" width="7.28515625" style="114" customWidth="1"/>
    <col min="14" max="14" width="10.7109375" style="21" customWidth="1"/>
    <col min="15" max="15" width="8.5703125" style="21" customWidth="1"/>
    <col min="16" max="16" width="9.140625" style="21" customWidth="1"/>
    <col min="17" max="17" width="16.28515625" style="21" customWidth="1"/>
    <col min="18" max="18" width="17.28515625" style="21" customWidth="1"/>
    <col min="19" max="16384" width="9.140625" style="21"/>
  </cols>
  <sheetData>
    <row r="1" spans="1:20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4"/>
    </row>
    <row r="2" spans="1:20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4"/>
    </row>
    <row r="3" spans="1:20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19"/>
      <c r="T3" s="225"/>
    </row>
    <row r="4" spans="1:20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4"/>
      <c r="T4" s="226"/>
    </row>
    <row r="5" spans="1:20" s="114" customFormat="1" ht="9" customHeight="1" x14ac:dyDescent="0.2"/>
    <row r="6" spans="1:20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549"/>
      <c r="P6" s="550" t="s">
        <v>205</v>
      </c>
      <c r="Q6" s="550"/>
      <c r="R6" s="550"/>
    </row>
    <row r="7" spans="1:20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40"/>
      <c r="O7" s="540"/>
      <c r="P7" s="539" t="s">
        <v>20</v>
      </c>
      <c r="Q7" s="539"/>
      <c r="R7" s="539"/>
    </row>
    <row r="8" spans="1:20" s="114" customFormat="1" ht="15" x14ac:dyDescent="0.2">
      <c r="A8" s="598" t="s">
        <v>34</v>
      </c>
      <c r="B8" s="599"/>
      <c r="C8" s="600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5"/>
      <c r="P8" s="542" t="s">
        <v>2</v>
      </c>
      <c r="Q8" s="542"/>
      <c r="R8" s="542"/>
    </row>
    <row r="9" spans="1:20" s="114" customFormat="1" ht="15.75" x14ac:dyDescent="0.25">
      <c r="A9" s="245" t="s">
        <v>12</v>
      </c>
      <c r="B9" s="245" t="s">
        <v>19</v>
      </c>
      <c r="C9" s="245" t="s">
        <v>21</v>
      </c>
      <c r="D9" s="546" t="s">
        <v>131</v>
      </c>
      <c r="E9" s="547"/>
      <c r="F9" s="547"/>
      <c r="G9" s="547"/>
      <c r="H9" s="547"/>
      <c r="I9" s="547"/>
      <c r="J9" s="547"/>
      <c r="K9" s="547"/>
      <c r="L9" s="547"/>
      <c r="M9" s="547"/>
      <c r="N9" s="547"/>
      <c r="O9" s="548"/>
      <c r="P9" s="239" t="s">
        <v>3</v>
      </c>
      <c r="Q9" s="239" t="s">
        <v>4</v>
      </c>
      <c r="R9" s="239" t="s">
        <v>5</v>
      </c>
    </row>
    <row r="10" spans="1:20" s="114" customFormat="1" ht="15" customHeight="1" x14ac:dyDescent="0.2">
      <c r="A10" s="256">
        <v>141</v>
      </c>
      <c r="B10" s="256">
        <v>286</v>
      </c>
      <c r="C10" s="256">
        <v>233</v>
      </c>
      <c r="D10" s="529" t="s">
        <v>91</v>
      </c>
      <c r="E10" s="529"/>
      <c r="F10" s="529"/>
      <c r="G10" s="529"/>
      <c r="H10" s="529"/>
      <c r="I10" s="529"/>
      <c r="J10" s="529"/>
      <c r="K10" s="529"/>
      <c r="L10" s="529"/>
      <c r="M10" s="529"/>
      <c r="N10" s="529"/>
      <c r="O10" s="529"/>
      <c r="P10" s="245">
        <v>210</v>
      </c>
      <c r="Q10" s="245">
        <v>146</v>
      </c>
      <c r="R10" s="245">
        <v>83</v>
      </c>
    </row>
    <row r="11" spans="1:20" s="9" customFormat="1" x14ac:dyDescent="0.2">
      <c r="A11" s="55"/>
      <c r="B11" s="55"/>
      <c r="C11" s="55"/>
      <c r="P11" s="55"/>
      <c r="Q11" s="55"/>
      <c r="R11" s="55"/>
    </row>
    <row r="12" spans="1:20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54"/>
      <c r="K12" s="238"/>
      <c r="L12" s="238"/>
      <c r="M12" s="254"/>
      <c r="N12" s="238"/>
      <c r="O12" s="238"/>
      <c r="P12" s="55"/>
      <c r="Q12" s="55"/>
      <c r="R12" s="55"/>
    </row>
    <row r="13" spans="1:20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54"/>
      <c r="K13" s="238"/>
      <c r="L13" s="238"/>
      <c r="M13" s="254"/>
      <c r="N13" s="238"/>
      <c r="O13" s="238"/>
      <c r="P13" s="55"/>
      <c r="Q13" s="55"/>
      <c r="R13" s="55"/>
    </row>
    <row r="14" spans="1:20" s="114" customFormat="1" x14ac:dyDescent="0.2"/>
    <row r="15" spans="1:20" s="44" customFormat="1" ht="11.25" customHeight="1" x14ac:dyDescent="0.2">
      <c r="A15" s="574" t="s">
        <v>6</v>
      </c>
      <c r="B15" s="530" t="s">
        <v>85</v>
      </c>
      <c r="C15" s="530"/>
      <c r="D15" s="569" t="s">
        <v>7</v>
      </c>
      <c r="E15" s="569" t="s">
        <v>8</v>
      </c>
      <c r="F15" s="569" t="s">
        <v>9</v>
      </c>
      <c r="G15" s="569" t="s">
        <v>10</v>
      </c>
      <c r="H15" s="569" t="s">
        <v>11</v>
      </c>
      <c r="I15" s="569" t="s">
        <v>12</v>
      </c>
      <c r="J15" s="569" t="s">
        <v>6</v>
      </c>
      <c r="K15" s="602" t="s">
        <v>19</v>
      </c>
      <c r="L15" s="603"/>
      <c r="M15" s="569" t="s">
        <v>6</v>
      </c>
      <c r="N15" s="569" t="s">
        <v>22</v>
      </c>
      <c r="O15" s="569" t="s">
        <v>13</v>
      </c>
      <c r="P15" s="569" t="s">
        <v>14</v>
      </c>
      <c r="Q15" s="554" t="s">
        <v>15</v>
      </c>
      <c r="R15" s="556"/>
    </row>
    <row r="16" spans="1:20" s="44" customFormat="1" x14ac:dyDescent="0.2">
      <c r="A16" s="575"/>
      <c r="B16" s="552"/>
      <c r="C16" s="552"/>
      <c r="D16" s="570"/>
      <c r="E16" s="570"/>
      <c r="F16" s="570"/>
      <c r="G16" s="570"/>
      <c r="H16" s="570"/>
      <c r="I16" s="570"/>
      <c r="J16" s="570"/>
      <c r="K16" s="45" t="s">
        <v>21</v>
      </c>
      <c r="L16" s="45" t="s">
        <v>23</v>
      </c>
      <c r="M16" s="570"/>
      <c r="N16" s="570"/>
      <c r="O16" s="570"/>
      <c r="P16" s="570"/>
      <c r="Q16" s="555"/>
      <c r="R16" s="601"/>
    </row>
    <row r="17" spans="1:22" s="44" customFormat="1" ht="15" customHeight="1" x14ac:dyDescent="0.2">
      <c r="A17" s="139">
        <f t="shared" ref="A17:A28" si="0">_xlfn.RANK.EQ(N17,N$17:N$28)</f>
        <v>1</v>
      </c>
      <c r="B17" s="117" t="s">
        <v>181</v>
      </c>
      <c r="C17" s="120"/>
      <c r="D17" s="46">
        <v>1982</v>
      </c>
      <c r="E17" s="43" t="s">
        <v>58</v>
      </c>
      <c r="F17" s="43" t="s">
        <v>238</v>
      </c>
      <c r="G17" s="53" t="s">
        <v>73</v>
      </c>
      <c r="H17" s="278">
        <v>68</v>
      </c>
      <c r="I17" s="46">
        <v>134</v>
      </c>
      <c r="J17" s="95">
        <f t="shared" ref="J17:J28" si="1">_xlfn.RANK.EQ(I17,I$17:I$28)</f>
        <v>1</v>
      </c>
      <c r="K17" s="43">
        <v>194</v>
      </c>
      <c r="L17" s="43">
        <f t="shared" ref="L17:L28" si="2">K17/2</f>
        <v>97</v>
      </c>
      <c r="M17" s="95">
        <f t="shared" ref="M17:M22" si="3">_xlfn.RANK.EQ(L17,L$17:L$28)</f>
        <v>1</v>
      </c>
      <c r="N17" s="127">
        <f t="shared" ref="N17:N28" si="4">L17+I17</f>
        <v>231</v>
      </c>
      <c r="O17" s="46">
        <f t="shared" ref="O17:O28" si="5">IF(A17=1,20,IF(A17=2,18,IF(A17=3,16,IF(A17&gt;19,0,19-A17))))</f>
        <v>20</v>
      </c>
      <c r="P17" s="49" t="str">
        <f t="shared" ref="P17:P28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152" t="s">
        <v>74</v>
      </c>
      <c r="R17" s="75"/>
      <c r="T17" s="50"/>
    </row>
    <row r="18" spans="1:22" s="47" customFormat="1" ht="15" customHeight="1" x14ac:dyDescent="0.2">
      <c r="A18" s="139">
        <f t="shared" si="0"/>
        <v>2</v>
      </c>
      <c r="B18" s="519" t="s">
        <v>332</v>
      </c>
      <c r="C18" s="520"/>
      <c r="D18" s="96">
        <v>1989</v>
      </c>
      <c r="E18" s="96" t="s">
        <v>3</v>
      </c>
      <c r="F18" s="93" t="s">
        <v>238</v>
      </c>
      <c r="G18" s="93" t="s">
        <v>73</v>
      </c>
      <c r="H18" s="277">
        <v>67.650000000000006</v>
      </c>
      <c r="I18" s="95">
        <v>121</v>
      </c>
      <c r="J18" s="95">
        <f t="shared" si="1"/>
        <v>2</v>
      </c>
      <c r="K18" s="37">
        <v>193</v>
      </c>
      <c r="L18" s="43">
        <f t="shared" si="2"/>
        <v>96.5</v>
      </c>
      <c r="M18" s="95">
        <f t="shared" si="3"/>
        <v>2</v>
      </c>
      <c r="N18" s="127">
        <f t="shared" si="4"/>
        <v>217.5</v>
      </c>
      <c r="O18" s="46">
        <f t="shared" si="5"/>
        <v>18</v>
      </c>
      <c r="P18" s="49" t="str">
        <f t="shared" si="6"/>
        <v>МСМК</v>
      </c>
      <c r="Q18" s="152" t="s">
        <v>342</v>
      </c>
      <c r="R18" s="75"/>
      <c r="S18" s="44"/>
      <c r="T18" s="44"/>
      <c r="U18" s="44"/>
      <c r="V18" s="44"/>
    </row>
    <row r="19" spans="1:22" s="47" customFormat="1" ht="15" customHeight="1" x14ac:dyDescent="0.2">
      <c r="A19" s="262">
        <f t="shared" si="0"/>
        <v>3</v>
      </c>
      <c r="B19" s="271" t="s">
        <v>335</v>
      </c>
      <c r="C19" s="272"/>
      <c r="D19" s="265">
        <v>2002</v>
      </c>
      <c r="E19" s="49" t="s">
        <v>5</v>
      </c>
      <c r="F19" s="43" t="s">
        <v>283</v>
      </c>
      <c r="G19" s="43"/>
      <c r="H19" s="282">
        <v>67.45</v>
      </c>
      <c r="I19" s="46">
        <v>88</v>
      </c>
      <c r="J19" s="95">
        <f t="shared" si="1"/>
        <v>6</v>
      </c>
      <c r="K19" s="51">
        <v>177</v>
      </c>
      <c r="L19" s="43">
        <f t="shared" si="2"/>
        <v>88.5</v>
      </c>
      <c r="M19" s="95">
        <f t="shared" si="3"/>
        <v>3</v>
      </c>
      <c r="N19" s="127">
        <f t="shared" si="4"/>
        <v>176.5</v>
      </c>
      <c r="O19" s="46">
        <f t="shared" si="5"/>
        <v>16</v>
      </c>
      <c r="P19" s="259" t="str">
        <f t="shared" si="6"/>
        <v>+МС</v>
      </c>
      <c r="Q19" s="152" t="s">
        <v>180</v>
      </c>
      <c r="R19" s="75"/>
      <c r="S19" s="44"/>
      <c r="T19" s="115"/>
      <c r="U19" s="114"/>
      <c r="V19" s="114"/>
    </row>
    <row r="20" spans="1:22" s="47" customFormat="1" ht="15" customHeight="1" x14ac:dyDescent="0.2">
      <c r="A20" s="262">
        <f t="shared" si="0"/>
        <v>4</v>
      </c>
      <c r="B20" s="271" t="s">
        <v>333</v>
      </c>
      <c r="C20" s="272"/>
      <c r="D20" s="49">
        <v>1988</v>
      </c>
      <c r="E20" s="49" t="s">
        <v>4</v>
      </c>
      <c r="F20" s="43" t="s">
        <v>334</v>
      </c>
      <c r="G20" s="43"/>
      <c r="H20" s="282">
        <v>67.8</v>
      </c>
      <c r="I20" s="46">
        <v>82</v>
      </c>
      <c r="J20" s="95">
        <f t="shared" si="1"/>
        <v>7</v>
      </c>
      <c r="K20" s="51">
        <v>169</v>
      </c>
      <c r="L20" s="43">
        <f t="shared" si="2"/>
        <v>84.5</v>
      </c>
      <c r="M20" s="95">
        <f t="shared" si="3"/>
        <v>4</v>
      </c>
      <c r="N20" s="127">
        <f t="shared" si="4"/>
        <v>166.5</v>
      </c>
      <c r="O20" s="46">
        <f t="shared" si="5"/>
        <v>15</v>
      </c>
      <c r="P20" s="259" t="str">
        <f t="shared" si="6"/>
        <v>МС</v>
      </c>
      <c r="Q20" s="152" t="s">
        <v>343</v>
      </c>
      <c r="R20" s="75"/>
      <c r="S20" s="44"/>
      <c r="T20" s="115"/>
      <c r="U20" s="114"/>
      <c r="V20" s="114"/>
    </row>
    <row r="21" spans="1:22" s="47" customFormat="1" ht="15" customHeight="1" x14ac:dyDescent="0.2">
      <c r="A21" s="262">
        <f t="shared" si="0"/>
        <v>5</v>
      </c>
      <c r="B21" s="271" t="s">
        <v>165</v>
      </c>
      <c r="C21" s="272"/>
      <c r="D21" s="49">
        <v>2002</v>
      </c>
      <c r="E21" s="49" t="s">
        <v>4</v>
      </c>
      <c r="F21" s="43" t="s">
        <v>257</v>
      </c>
      <c r="G21" s="43" t="s">
        <v>258</v>
      </c>
      <c r="H21" s="282">
        <v>67</v>
      </c>
      <c r="I21" s="46">
        <v>107</v>
      </c>
      <c r="J21" s="95">
        <f t="shared" si="1"/>
        <v>3</v>
      </c>
      <c r="K21" s="51">
        <v>116</v>
      </c>
      <c r="L21" s="43">
        <f t="shared" si="2"/>
        <v>58</v>
      </c>
      <c r="M21" s="95">
        <f t="shared" si="3"/>
        <v>5</v>
      </c>
      <c r="N21" s="127">
        <f t="shared" si="4"/>
        <v>165</v>
      </c>
      <c r="O21" s="46">
        <f t="shared" si="5"/>
        <v>14</v>
      </c>
      <c r="P21" s="259" t="str">
        <f t="shared" si="6"/>
        <v>МС</v>
      </c>
      <c r="Q21" s="152" t="s">
        <v>322</v>
      </c>
      <c r="R21" s="75"/>
      <c r="S21" s="44"/>
      <c r="T21" s="115"/>
      <c r="U21" s="114"/>
      <c r="V21" s="114"/>
    </row>
    <row r="22" spans="1:22" s="47" customFormat="1" ht="15" customHeight="1" x14ac:dyDescent="0.2">
      <c r="A22" s="262">
        <f t="shared" si="0"/>
        <v>6</v>
      </c>
      <c r="B22" s="271" t="s">
        <v>336</v>
      </c>
      <c r="C22" s="272"/>
      <c r="D22" s="49">
        <v>1998</v>
      </c>
      <c r="E22" s="49" t="s">
        <v>5</v>
      </c>
      <c r="F22" s="43" t="s">
        <v>525</v>
      </c>
      <c r="G22" s="106" t="s">
        <v>475</v>
      </c>
      <c r="H22" s="282">
        <v>67.2</v>
      </c>
      <c r="I22" s="46">
        <v>101</v>
      </c>
      <c r="J22" s="95">
        <f t="shared" si="1"/>
        <v>4</v>
      </c>
      <c r="K22" s="51">
        <v>90</v>
      </c>
      <c r="L22" s="43">
        <f t="shared" si="2"/>
        <v>45</v>
      </c>
      <c r="M22" s="95">
        <f t="shared" si="3"/>
        <v>9</v>
      </c>
      <c r="N22" s="127">
        <f t="shared" si="4"/>
        <v>146</v>
      </c>
      <c r="O22" s="46">
        <f t="shared" si="5"/>
        <v>13</v>
      </c>
      <c r="P22" s="259" t="str">
        <f t="shared" si="6"/>
        <v>+МС</v>
      </c>
      <c r="Q22" s="152" t="s">
        <v>344</v>
      </c>
      <c r="R22" s="75"/>
      <c r="S22" s="44"/>
      <c r="T22" s="115"/>
      <c r="U22" s="114"/>
      <c r="V22" s="114"/>
    </row>
    <row r="23" spans="1:22" s="47" customFormat="1" ht="15" customHeight="1" x14ac:dyDescent="0.2">
      <c r="A23" s="262">
        <f t="shared" si="0"/>
        <v>7</v>
      </c>
      <c r="B23" s="271" t="s">
        <v>337</v>
      </c>
      <c r="C23" s="272"/>
      <c r="D23" s="49">
        <v>2002</v>
      </c>
      <c r="E23" s="49" t="s">
        <v>5</v>
      </c>
      <c r="F23" s="43" t="s">
        <v>39</v>
      </c>
      <c r="G23" s="43" t="s">
        <v>256</v>
      </c>
      <c r="H23" s="282">
        <v>67.95</v>
      </c>
      <c r="I23" s="46">
        <v>94</v>
      </c>
      <c r="J23" s="95">
        <f t="shared" si="1"/>
        <v>5</v>
      </c>
      <c r="K23" s="51">
        <v>100</v>
      </c>
      <c r="L23" s="43">
        <f t="shared" si="2"/>
        <v>50</v>
      </c>
      <c r="M23" s="95">
        <v>8</v>
      </c>
      <c r="N23" s="127">
        <f t="shared" si="4"/>
        <v>144</v>
      </c>
      <c r="O23" s="46">
        <f t="shared" si="5"/>
        <v>12</v>
      </c>
      <c r="P23" s="259" t="str">
        <f t="shared" si="6"/>
        <v>КМС</v>
      </c>
      <c r="Q23" s="152" t="s">
        <v>204</v>
      </c>
      <c r="R23" s="75"/>
      <c r="S23" s="44"/>
      <c r="T23" s="115"/>
      <c r="U23" s="114"/>
      <c r="V23" s="114"/>
    </row>
    <row r="24" spans="1:22" s="47" customFormat="1" ht="15" customHeight="1" x14ac:dyDescent="0.2">
      <c r="A24" s="262">
        <f t="shared" si="0"/>
        <v>8</v>
      </c>
      <c r="B24" s="271" t="s">
        <v>331</v>
      </c>
      <c r="C24" s="272"/>
      <c r="D24" s="49">
        <v>2000</v>
      </c>
      <c r="E24" s="49" t="s">
        <v>4</v>
      </c>
      <c r="F24" s="43" t="s">
        <v>524</v>
      </c>
      <c r="G24" s="43"/>
      <c r="H24" s="282">
        <v>67.7</v>
      </c>
      <c r="I24" s="46">
        <v>77</v>
      </c>
      <c r="J24" s="95">
        <f t="shared" si="1"/>
        <v>8</v>
      </c>
      <c r="K24" s="51">
        <v>100</v>
      </c>
      <c r="L24" s="43">
        <f t="shared" si="2"/>
        <v>50</v>
      </c>
      <c r="M24" s="95">
        <f>_xlfn.RANK.EQ(L24,L$17:L$28)</f>
        <v>7</v>
      </c>
      <c r="N24" s="127">
        <f t="shared" si="4"/>
        <v>127</v>
      </c>
      <c r="O24" s="46">
        <f t="shared" si="5"/>
        <v>11</v>
      </c>
      <c r="P24" s="259" t="str">
        <f t="shared" si="6"/>
        <v>КМС</v>
      </c>
      <c r="Q24" s="152" t="s">
        <v>341</v>
      </c>
      <c r="R24" s="75"/>
      <c r="S24" s="44"/>
      <c r="T24" s="115"/>
      <c r="U24" s="114"/>
      <c r="V24" s="114"/>
    </row>
    <row r="25" spans="1:22" s="47" customFormat="1" ht="15" customHeight="1" x14ac:dyDescent="0.2">
      <c r="A25" s="262">
        <f t="shared" si="0"/>
        <v>9</v>
      </c>
      <c r="B25" s="271" t="s">
        <v>338</v>
      </c>
      <c r="C25" s="272"/>
      <c r="D25" s="49">
        <v>2004</v>
      </c>
      <c r="E25" s="49">
        <v>1</v>
      </c>
      <c r="F25" s="43" t="s">
        <v>283</v>
      </c>
      <c r="G25" s="43"/>
      <c r="H25" s="282">
        <v>67.900000000000006</v>
      </c>
      <c r="I25" s="46">
        <v>55</v>
      </c>
      <c r="J25" s="95">
        <f t="shared" si="1"/>
        <v>10</v>
      </c>
      <c r="K25" s="51">
        <v>102</v>
      </c>
      <c r="L25" s="43">
        <f t="shared" si="2"/>
        <v>51</v>
      </c>
      <c r="M25" s="95">
        <f>_xlfn.RANK.EQ(L25,L$17:L$28)</f>
        <v>6</v>
      </c>
      <c r="N25" s="127">
        <f t="shared" si="4"/>
        <v>106</v>
      </c>
      <c r="O25" s="46">
        <f t="shared" si="5"/>
        <v>10</v>
      </c>
      <c r="P25" s="259" t="str">
        <f t="shared" si="6"/>
        <v>+КМС</v>
      </c>
      <c r="Q25" s="74" t="s">
        <v>180</v>
      </c>
      <c r="R25" s="86"/>
      <c r="S25" s="44"/>
      <c r="T25" s="115"/>
      <c r="U25" s="114"/>
      <c r="V25" s="114"/>
    </row>
    <row r="26" spans="1:22" s="47" customFormat="1" ht="15" customHeight="1" x14ac:dyDescent="0.2">
      <c r="A26" s="262">
        <f t="shared" si="0"/>
        <v>10</v>
      </c>
      <c r="B26" s="271" t="s">
        <v>339</v>
      </c>
      <c r="C26" s="272"/>
      <c r="D26" s="49">
        <v>2001</v>
      </c>
      <c r="E26" s="49" t="s">
        <v>5</v>
      </c>
      <c r="F26" s="43" t="s">
        <v>525</v>
      </c>
      <c r="G26" s="106" t="s">
        <v>475</v>
      </c>
      <c r="H26" s="282">
        <v>67.55</v>
      </c>
      <c r="I26" s="46">
        <v>61</v>
      </c>
      <c r="J26" s="95">
        <f t="shared" si="1"/>
        <v>9</v>
      </c>
      <c r="K26" s="51">
        <v>82</v>
      </c>
      <c r="L26" s="43">
        <f t="shared" si="2"/>
        <v>41</v>
      </c>
      <c r="M26" s="95">
        <f>_xlfn.RANK.EQ(L26,L$17:L$28)</f>
        <v>10</v>
      </c>
      <c r="N26" s="127">
        <f t="shared" si="4"/>
        <v>102</v>
      </c>
      <c r="O26" s="46">
        <f t="shared" si="5"/>
        <v>9</v>
      </c>
      <c r="P26" s="259" t="str">
        <f t="shared" si="6"/>
        <v>КМС</v>
      </c>
      <c r="Q26" s="261" t="s">
        <v>344</v>
      </c>
      <c r="R26" s="116"/>
      <c r="S26" s="44"/>
      <c r="T26" s="115"/>
      <c r="U26" s="114"/>
      <c r="V26" s="114"/>
    </row>
    <row r="27" spans="1:22" s="47" customFormat="1" ht="15" customHeight="1" x14ac:dyDescent="0.2">
      <c r="A27" s="262">
        <f t="shared" si="0"/>
        <v>11</v>
      </c>
      <c r="B27" s="271" t="s">
        <v>265</v>
      </c>
      <c r="C27" s="272"/>
      <c r="D27" s="49">
        <v>2003</v>
      </c>
      <c r="E27" s="49">
        <v>1</v>
      </c>
      <c r="F27" s="43" t="s">
        <v>257</v>
      </c>
      <c r="G27" s="43" t="s">
        <v>258</v>
      </c>
      <c r="H27" s="282">
        <v>67.45</v>
      </c>
      <c r="I27" s="46">
        <v>30</v>
      </c>
      <c r="J27" s="95">
        <f t="shared" si="1"/>
        <v>11</v>
      </c>
      <c r="K27" s="51">
        <v>31</v>
      </c>
      <c r="L27" s="43">
        <f t="shared" si="2"/>
        <v>15.5</v>
      </c>
      <c r="M27" s="95">
        <f>_xlfn.RANK.EQ(L27,L$17:L$28)</f>
        <v>12</v>
      </c>
      <c r="N27" s="127">
        <f t="shared" si="4"/>
        <v>45.5</v>
      </c>
      <c r="O27" s="46">
        <f t="shared" si="5"/>
        <v>8</v>
      </c>
      <c r="P27" s="259" t="str">
        <f t="shared" si="6"/>
        <v>-</v>
      </c>
      <c r="Q27" s="261" t="s">
        <v>322</v>
      </c>
      <c r="R27" s="116"/>
      <c r="S27" s="44"/>
      <c r="T27" s="115"/>
      <c r="U27" s="114"/>
      <c r="V27" s="114"/>
    </row>
    <row r="28" spans="1:22" s="47" customFormat="1" ht="15" customHeight="1" x14ac:dyDescent="0.2">
      <c r="A28" s="262">
        <f t="shared" si="0"/>
        <v>12</v>
      </c>
      <c r="B28" s="271" t="s">
        <v>340</v>
      </c>
      <c r="C28" s="272"/>
      <c r="D28" s="49">
        <v>2000</v>
      </c>
      <c r="E28" s="49" t="s">
        <v>5</v>
      </c>
      <c r="F28" s="43" t="s">
        <v>525</v>
      </c>
      <c r="G28" s="106" t="s">
        <v>475</v>
      </c>
      <c r="H28" s="282">
        <v>67.95</v>
      </c>
      <c r="I28" s="46">
        <v>11</v>
      </c>
      <c r="J28" s="95">
        <f t="shared" si="1"/>
        <v>12</v>
      </c>
      <c r="K28" s="51">
        <v>40</v>
      </c>
      <c r="L28" s="43">
        <f t="shared" si="2"/>
        <v>20</v>
      </c>
      <c r="M28" s="95">
        <f>_xlfn.RANK.EQ(L28,L$17:L$28)</f>
        <v>11</v>
      </c>
      <c r="N28" s="127">
        <f t="shared" si="4"/>
        <v>31</v>
      </c>
      <c r="O28" s="46">
        <f t="shared" si="5"/>
        <v>7</v>
      </c>
      <c r="P28" s="259" t="str">
        <f t="shared" si="6"/>
        <v>-</v>
      </c>
      <c r="Q28" s="261" t="s">
        <v>344</v>
      </c>
      <c r="R28" s="116"/>
      <c r="S28" s="44"/>
      <c r="T28" s="115"/>
      <c r="U28" s="114"/>
      <c r="V28" s="114"/>
    </row>
    <row r="29" spans="1:22" s="114" customFormat="1" x14ac:dyDescent="0.2">
      <c r="H29" s="115"/>
      <c r="I29" s="115"/>
      <c r="J29" s="115"/>
      <c r="K29" s="115"/>
      <c r="L29" s="115"/>
      <c r="M29" s="115"/>
      <c r="N29" s="115"/>
      <c r="O29" s="115"/>
      <c r="P29" s="115"/>
    </row>
    <row r="30" spans="1:22" s="114" customFormat="1" x14ac:dyDescent="0.2">
      <c r="B30" s="236" t="s">
        <v>16</v>
      </c>
      <c r="C30" s="115"/>
      <c r="F30" s="303" t="s">
        <v>125</v>
      </c>
      <c r="I30" s="115"/>
      <c r="J30" s="115"/>
      <c r="L30" s="236" t="s">
        <v>124</v>
      </c>
      <c r="P30" s="303" t="s">
        <v>477</v>
      </c>
    </row>
    <row r="31" spans="1:22" s="114" customFormat="1" ht="4.5" customHeight="1" x14ac:dyDescent="0.2">
      <c r="B31" s="236"/>
      <c r="C31" s="115"/>
      <c r="F31" s="237"/>
      <c r="I31" s="115"/>
      <c r="J31" s="115"/>
      <c r="L31" s="236"/>
      <c r="P31" s="303"/>
    </row>
    <row r="32" spans="1:22" s="114" customFormat="1" x14ac:dyDescent="0.2">
      <c r="B32" s="236" t="s">
        <v>17</v>
      </c>
      <c r="C32" s="115"/>
      <c r="F32" s="114" t="s">
        <v>476</v>
      </c>
      <c r="I32" s="115"/>
      <c r="J32" s="115"/>
      <c r="L32" s="236" t="s">
        <v>127</v>
      </c>
      <c r="P32" s="5" t="s">
        <v>126</v>
      </c>
    </row>
    <row r="33" spans="8:22" s="44" customFormat="1" x14ac:dyDescent="0.2"/>
    <row r="34" spans="8:22" s="44" customFormat="1" x14ac:dyDescent="0.2"/>
    <row r="36" spans="8:22" x14ac:dyDescent="0.2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8:22" x14ac:dyDescent="0.2">
      <c r="H38" s="9"/>
      <c r="I38" s="597"/>
      <c r="J38" s="597"/>
      <c r="K38" s="597"/>
      <c r="L38" s="597"/>
      <c r="M38" s="597"/>
      <c r="N38" s="597"/>
      <c r="O38" s="597"/>
      <c r="P38" s="597"/>
      <c r="Q38" s="597"/>
      <c r="R38" s="597"/>
      <c r="S38" s="597"/>
      <c r="T38" s="597"/>
      <c r="U38" s="597"/>
      <c r="V38" s="597"/>
    </row>
    <row r="39" spans="8:22" x14ac:dyDescent="0.2">
      <c r="H39" s="9"/>
      <c r="I39" s="597"/>
      <c r="J39" s="597"/>
      <c r="K39" s="597"/>
      <c r="L39" s="597"/>
      <c r="M39" s="597"/>
      <c r="N39" s="597"/>
      <c r="O39" s="597"/>
      <c r="P39" s="597"/>
      <c r="Q39" s="597"/>
      <c r="R39" s="597"/>
      <c r="S39" s="597"/>
      <c r="T39" s="597"/>
      <c r="U39" s="597"/>
      <c r="V39" s="597"/>
    </row>
    <row r="40" spans="8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8:22" x14ac:dyDescent="0.2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5">
      <sortCondition ref="A15:A16"/>
    </sortState>
  </autoFilter>
  <sortState ref="B17:R28">
    <sortCondition descending="1" ref="N17:N28"/>
  </sortState>
  <mergeCells count="32">
    <mergeCell ref="I38:V38"/>
    <mergeCell ref="I39:V39"/>
    <mergeCell ref="G15:G16"/>
    <mergeCell ref="H15:H16"/>
    <mergeCell ref="I15:I16"/>
    <mergeCell ref="N15:N16"/>
    <mergeCell ref="O15:O16"/>
    <mergeCell ref="K15:L15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64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1"/>
  <sheetViews>
    <sheetView view="pageBreakPreview" topLeftCell="A7" zoomScale="85" zoomScaleNormal="55" zoomScaleSheetLayoutView="85" workbookViewId="0">
      <selection activeCell="D7" sqref="D7:O7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4.7109375" style="21" customWidth="1"/>
    <col min="7" max="7" width="26.5703125" style="21" customWidth="1"/>
    <col min="8" max="8" width="7.28515625" style="21" customWidth="1"/>
    <col min="9" max="9" width="8.140625" style="21" customWidth="1"/>
    <col min="10" max="10" width="6.5703125" style="114" customWidth="1"/>
    <col min="11" max="11" width="9.5703125" style="21" customWidth="1"/>
    <col min="12" max="12" width="10.5703125" style="21" customWidth="1"/>
    <col min="13" max="13" width="8.28515625" style="114" customWidth="1"/>
    <col min="14" max="14" width="11.28515625" style="21" customWidth="1"/>
    <col min="15" max="15" width="8.5703125" style="21" customWidth="1"/>
    <col min="16" max="16" width="9.140625" style="21" customWidth="1"/>
    <col min="17" max="17" width="18.42578125" style="21" customWidth="1"/>
    <col min="18" max="18" width="15.5703125" style="21" customWidth="1"/>
    <col min="19" max="16384" width="9.140625" style="21"/>
  </cols>
  <sheetData>
    <row r="1" spans="1:20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4"/>
    </row>
    <row r="2" spans="1:20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4"/>
    </row>
    <row r="3" spans="1:20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19"/>
      <c r="T3" s="225"/>
    </row>
    <row r="4" spans="1:20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4"/>
      <c r="T4" s="226"/>
    </row>
    <row r="5" spans="1:20" s="114" customFormat="1" ht="9" customHeight="1" x14ac:dyDescent="0.2"/>
    <row r="6" spans="1:20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549"/>
      <c r="P6" s="550" t="s">
        <v>205</v>
      </c>
      <c r="Q6" s="550"/>
      <c r="R6" s="550"/>
    </row>
    <row r="7" spans="1:20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40"/>
      <c r="O7" s="540"/>
      <c r="P7" s="539" t="s">
        <v>20</v>
      </c>
      <c r="Q7" s="539"/>
      <c r="R7" s="539"/>
    </row>
    <row r="8" spans="1:20" s="114" customFormat="1" ht="15" x14ac:dyDescent="0.2">
      <c r="A8" s="598" t="s">
        <v>34</v>
      </c>
      <c r="B8" s="599"/>
      <c r="C8" s="600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5"/>
      <c r="P8" s="542" t="s">
        <v>2</v>
      </c>
      <c r="Q8" s="542"/>
      <c r="R8" s="542"/>
    </row>
    <row r="9" spans="1:20" s="114" customFormat="1" ht="15.75" x14ac:dyDescent="0.25">
      <c r="A9" s="245" t="s">
        <v>12</v>
      </c>
      <c r="B9" s="245" t="s">
        <v>19</v>
      </c>
      <c r="C9" s="245" t="s">
        <v>21</v>
      </c>
      <c r="D9" s="546" t="s">
        <v>131</v>
      </c>
      <c r="E9" s="547"/>
      <c r="F9" s="547"/>
      <c r="G9" s="547"/>
      <c r="H9" s="547"/>
      <c r="I9" s="547"/>
      <c r="J9" s="547"/>
      <c r="K9" s="547"/>
      <c r="L9" s="547"/>
      <c r="M9" s="547"/>
      <c r="N9" s="547"/>
      <c r="O9" s="548"/>
      <c r="P9" s="239" t="s">
        <v>3</v>
      </c>
      <c r="Q9" s="239" t="s">
        <v>4</v>
      </c>
      <c r="R9" s="239" t="s">
        <v>5</v>
      </c>
    </row>
    <row r="10" spans="1:20" s="114" customFormat="1" ht="15" customHeight="1" x14ac:dyDescent="0.2">
      <c r="A10" s="256">
        <v>155</v>
      </c>
      <c r="B10" s="256">
        <v>200</v>
      </c>
      <c r="C10" s="256">
        <v>235</v>
      </c>
      <c r="D10" s="529" t="s">
        <v>92</v>
      </c>
      <c r="E10" s="529"/>
      <c r="F10" s="529"/>
      <c r="G10" s="529"/>
      <c r="H10" s="529"/>
      <c r="I10" s="529"/>
      <c r="J10" s="529"/>
      <c r="K10" s="529"/>
      <c r="L10" s="529"/>
      <c r="M10" s="529"/>
      <c r="N10" s="529"/>
      <c r="O10" s="529"/>
      <c r="P10" s="245">
        <v>222</v>
      </c>
      <c r="Q10" s="245">
        <v>162</v>
      </c>
      <c r="R10" s="245">
        <v>95</v>
      </c>
    </row>
    <row r="11" spans="1:20" s="9" customFormat="1" x14ac:dyDescent="0.2">
      <c r="A11" s="55"/>
      <c r="B11" s="55"/>
      <c r="C11" s="55"/>
      <c r="P11" s="55"/>
      <c r="Q11" s="55"/>
      <c r="R11" s="55"/>
    </row>
    <row r="12" spans="1:20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54"/>
      <c r="K12" s="238"/>
      <c r="L12" s="238"/>
      <c r="M12" s="254"/>
      <c r="N12" s="238"/>
      <c r="O12" s="238"/>
      <c r="P12" s="55"/>
      <c r="Q12" s="55"/>
      <c r="R12" s="55"/>
    </row>
    <row r="13" spans="1:20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54"/>
      <c r="K13" s="238"/>
      <c r="L13" s="238"/>
      <c r="M13" s="254"/>
      <c r="N13" s="238"/>
      <c r="O13" s="238"/>
      <c r="P13" s="55"/>
      <c r="Q13" s="55"/>
      <c r="R13" s="55"/>
    </row>
    <row r="14" spans="1:20" s="114" customFormat="1" x14ac:dyDescent="0.2"/>
    <row r="15" spans="1:20" s="44" customFormat="1" ht="11.25" customHeight="1" x14ac:dyDescent="0.2">
      <c r="A15" s="574" t="s">
        <v>6</v>
      </c>
      <c r="B15" s="530" t="s">
        <v>85</v>
      </c>
      <c r="C15" s="530"/>
      <c r="D15" s="569" t="s">
        <v>7</v>
      </c>
      <c r="E15" s="569" t="s">
        <v>8</v>
      </c>
      <c r="F15" s="569" t="s">
        <v>9</v>
      </c>
      <c r="G15" s="569" t="s">
        <v>10</v>
      </c>
      <c r="H15" s="569" t="s">
        <v>11</v>
      </c>
      <c r="I15" s="569" t="s">
        <v>12</v>
      </c>
      <c r="J15" s="569" t="s">
        <v>6</v>
      </c>
      <c r="K15" s="573" t="s">
        <v>19</v>
      </c>
      <c r="L15" s="573"/>
      <c r="M15" s="569" t="s">
        <v>6</v>
      </c>
      <c r="N15" s="569" t="s">
        <v>22</v>
      </c>
      <c r="O15" s="569" t="s">
        <v>13</v>
      </c>
      <c r="P15" s="569" t="s">
        <v>14</v>
      </c>
      <c r="Q15" s="569" t="s">
        <v>15</v>
      </c>
      <c r="R15" s="571"/>
    </row>
    <row r="16" spans="1:20" s="44" customFormat="1" x14ac:dyDescent="0.2">
      <c r="A16" s="575"/>
      <c r="B16" s="552"/>
      <c r="C16" s="552"/>
      <c r="D16" s="570"/>
      <c r="E16" s="570"/>
      <c r="F16" s="570"/>
      <c r="G16" s="570"/>
      <c r="H16" s="570"/>
      <c r="I16" s="570"/>
      <c r="J16" s="570"/>
      <c r="K16" s="45" t="s">
        <v>21</v>
      </c>
      <c r="L16" s="45" t="s">
        <v>23</v>
      </c>
      <c r="M16" s="570"/>
      <c r="N16" s="570"/>
      <c r="O16" s="570"/>
      <c r="P16" s="570"/>
      <c r="Q16" s="570"/>
      <c r="R16" s="572"/>
    </row>
    <row r="17" spans="1:20" s="44" customFormat="1" ht="15" customHeight="1" x14ac:dyDescent="0.2">
      <c r="A17" s="139">
        <f>_xlfn.RANK.EQ(N17,N$17:N$27)</f>
        <v>1</v>
      </c>
      <c r="B17" s="134" t="s">
        <v>346</v>
      </c>
      <c r="C17" s="123"/>
      <c r="D17" s="49">
        <v>1989</v>
      </c>
      <c r="E17" s="49" t="s">
        <v>3</v>
      </c>
      <c r="F17" s="43" t="s">
        <v>257</v>
      </c>
      <c r="G17" s="53" t="s">
        <v>258</v>
      </c>
      <c r="H17" s="278">
        <v>73</v>
      </c>
      <c r="I17" s="46">
        <v>157</v>
      </c>
      <c r="J17" s="46">
        <f t="shared" ref="J17:J27" si="0">_xlfn.RANK.EQ(I17,I$17:I$27)</f>
        <v>1</v>
      </c>
      <c r="K17" s="43">
        <v>149</v>
      </c>
      <c r="L17" s="43">
        <f t="shared" ref="L17:L27" si="1">K17/2</f>
        <v>74.5</v>
      </c>
      <c r="M17" s="46">
        <f t="shared" ref="M17:M27" si="2">_xlfn.RANK.EQ(L17,L$17:L$27)</f>
        <v>2</v>
      </c>
      <c r="N17" s="46">
        <f t="shared" ref="N17:N27" si="3">L17+I17</f>
        <v>231.5</v>
      </c>
      <c r="O17" s="46">
        <f t="shared" ref="O17:O27" si="4">IF(A17=1,20,IF(A17=2,18,IF(A17=3,16,IF(A17&gt;19,0,19-A17))))</f>
        <v>20</v>
      </c>
      <c r="P17" s="43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191" t="s">
        <v>357</v>
      </c>
      <c r="R17" s="77"/>
    </row>
    <row r="18" spans="1:20" s="44" customFormat="1" ht="15" customHeight="1" x14ac:dyDescent="0.2">
      <c r="A18" s="139">
        <v>2</v>
      </c>
      <c r="B18" s="267" t="s">
        <v>347</v>
      </c>
      <c r="C18" s="249"/>
      <c r="D18" s="100">
        <v>1992</v>
      </c>
      <c r="E18" s="100" t="s">
        <v>3</v>
      </c>
      <c r="F18" s="100" t="s">
        <v>245</v>
      </c>
      <c r="G18" s="53" t="s">
        <v>68</v>
      </c>
      <c r="H18" s="282">
        <v>72.900000000000006</v>
      </c>
      <c r="I18" s="46">
        <v>133</v>
      </c>
      <c r="J18" s="46">
        <f t="shared" si="0"/>
        <v>2</v>
      </c>
      <c r="K18" s="51">
        <v>196</v>
      </c>
      <c r="L18" s="43">
        <f t="shared" si="1"/>
        <v>98</v>
      </c>
      <c r="M18" s="46">
        <f t="shared" si="2"/>
        <v>1</v>
      </c>
      <c r="N18" s="46">
        <f t="shared" si="3"/>
        <v>231</v>
      </c>
      <c r="O18" s="46">
        <f t="shared" si="4"/>
        <v>18</v>
      </c>
      <c r="P18" s="43" t="str">
        <f t="shared" si="5"/>
        <v>МСМК</v>
      </c>
      <c r="Q18" s="220" t="s">
        <v>358</v>
      </c>
      <c r="R18" s="223"/>
      <c r="T18" s="50"/>
    </row>
    <row r="19" spans="1:20" ht="15" customHeight="1" x14ac:dyDescent="0.2">
      <c r="A19" s="262">
        <f t="shared" ref="A19:A27" si="6">_xlfn.RANK.EQ(N19,N$17:N$27)</f>
        <v>3</v>
      </c>
      <c r="B19" s="148" t="s">
        <v>348</v>
      </c>
      <c r="C19" s="234"/>
      <c r="D19" s="263">
        <v>2000</v>
      </c>
      <c r="E19" s="43" t="s">
        <v>5</v>
      </c>
      <c r="F19" s="43" t="s">
        <v>295</v>
      </c>
      <c r="G19" s="53" t="s">
        <v>296</v>
      </c>
      <c r="H19" s="278">
        <v>71.099999999999994</v>
      </c>
      <c r="I19" s="46">
        <v>103</v>
      </c>
      <c r="J19" s="46">
        <f t="shared" si="0"/>
        <v>3</v>
      </c>
      <c r="K19" s="43">
        <v>135</v>
      </c>
      <c r="L19" s="43">
        <f t="shared" si="1"/>
        <v>67.5</v>
      </c>
      <c r="M19" s="46">
        <f t="shared" si="2"/>
        <v>4</v>
      </c>
      <c r="N19" s="46">
        <f t="shared" si="3"/>
        <v>170.5</v>
      </c>
      <c r="O19" s="46">
        <f t="shared" si="4"/>
        <v>16</v>
      </c>
      <c r="P19" s="258" t="str">
        <f t="shared" si="5"/>
        <v>+МС</v>
      </c>
      <c r="Q19" s="206" t="s">
        <v>359</v>
      </c>
      <c r="R19" s="85"/>
      <c r="S19" s="44"/>
      <c r="T19" s="115"/>
    </row>
    <row r="20" spans="1:20" s="114" customFormat="1" ht="15" customHeight="1" x14ac:dyDescent="0.2">
      <c r="A20" s="262">
        <f t="shared" si="6"/>
        <v>4</v>
      </c>
      <c r="B20" s="148" t="s">
        <v>350</v>
      </c>
      <c r="C20" s="234"/>
      <c r="D20" s="263">
        <v>2002</v>
      </c>
      <c r="E20" s="43" t="s">
        <v>5</v>
      </c>
      <c r="F20" s="43" t="s">
        <v>226</v>
      </c>
      <c r="G20" s="53" t="s">
        <v>236</v>
      </c>
      <c r="H20" s="278">
        <v>71.599999999999994</v>
      </c>
      <c r="I20" s="46">
        <v>92</v>
      </c>
      <c r="J20" s="46">
        <f t="shared" si="0"/>
        <v>5</v>
      </c>
      <c r="K20" s="43">
        <v>128</v>
      </c>
      <c r="L20" s="43">
        <f t="shared" si="1"/>
        <v>64</v>
      </c>
      <c r="M20" s="46">
        <f t="shared" si="2"/>
        <v>5</v>
      </c>
      <c r="N20" s="46">
        <f t="shared" si="3"/>
        <v>156</v>
      </c>
      <c r="O20" s="46">
        <f t="shared" si="4"/>
        <v>15</v>
      </c>
      <c r="P20" s="258" t="str">
        <f t="shared" si="5"/>
        <v>КМС</v>
      </c>
      <c r="Q20" s="206" t="s">
        <v>360</v>
      </c>
      <c r="R20" s="85"/>
      <c r="S20" s="44"/>
      <c r="T20" s="115"/>
    </row>
    <row r="21" spans="1:20" s="114" customFormat="1" ht="15" customHeight="1" x14ac:dyDescent="0.2">
      <c r="A21" s="262">
        <f t="shared" si="6"/>
        <v>5</v>
      </c>
      <c r="B21" s="148" t="s">
        <v>349</v>
      </c>
      <c r="C21" s="234"/>
      <c r="D21" s="263">
        <v>2000</v>
      </c>
      <c r="E21" s="43" t="s">
        <v>5</v>
      </c>
      <c r="F21" s="43" t="s">
        <v>39</v>
      </c>
      <c r="G21" s="53" t="s">
        <v>256</v>
      </c>
      <c r="H21" s="278">
        <v>72.099999999999994</v>
      </c>
      <c r="I21" s="46">
        <v>102</v>
      </c>
      <c r="J21" s="46">
        <f t="shared" si="0"/>
        <v>4</v>
      </c>
      <c r="K21" s="43">
        <v>103</v>
      </c>
      <c r="L21" s="43">
        <f t="shared" si="1"/>
        <v>51.5</v>
      </c>
      <c r="M21" s="46">
        <f t="shared" si="2"/>
        <v>7</v>
      </c>
      <c r="N21" s="46">
        <f t="shared" si="3"/>
        <v>153.5</v>
      </c>
      <c r="O21" s="46">
        <f t="shared" si="4"/>
        <v>14</v>
      </c>
      <c r="P21" s="258" t="str">
        <f t="shared" si="5"/>
        <v>КМС</v>
      </c>
      <c r="Q21" s="206" t="s">
        <v>204</v>
      </c>
      <c r="R21" s="85"/>
      <c r="S21" s="44"/>
      <c r="T21" s="115"/>
    </row>
    <row r="22" spans="1:20" s="114" customFormat="1" ht="15" customHeight="1" x14ac:dyDescent="0.2">
      <c r="A22" s="262">
        <f t="shared" si="6"/>
        <v>6</v>
      </c>
      <c r="B22" s="148" t="s">
        <v>267</v>
      </c>
      <c r="C22" s="234"/>
      <c r="D22" s="263">
        <v>1999</v>
      </c>
      <c r="E22" s="43" t="s">
        <v>3</v>
      </c>
      <c r="F22" s="43" t="s">
        <v>257</v>
      </c>
      <c r="G22" s="53" t="s">
        <v>258</v>
      </c>
      <c r="H22" s="278">
        <v>72.849999999999994</v>
      </c>
      <c r="I22" s="46">
        <v>67</v>
      </c>
      <c r="J22" s="46">
        <f t="shared" si="0"/>
        <v>8</v>
      </c>
      <c r="K22" s="43">
        <v>140</v>
      </c>
      <c r="L22" s="43">
        <f t="shared" si="1"/>
        <v>70</v>
      </c>
      <c r="M22" s="46">
        <f t="shared" si="2"/>
        <v>3</v>
      </c>
      <c r="N22" s="46">
        <f t="shared" si="3"/>
        <v>137</v>
      </c>
      <c r="O22" s="46">
        <f t="shared" si="4"/>
        <v>13</v>
      </c>
      <c r="P22" s="258" t="str">
        <f t="shared" si="5"/>
        <v>КМС</v>
      </c>
      <c r="Q22" s="206" t="s">
        <v>57</v>
      </c>
      <c r="R22" s="85"/>
      <c r="S22" s="44"/>
      <c r="T22" s="115"/>
    </row>
    <row r="23" spans="1:20" s="114" customFormat="1" ht="15" customHeight="1" x14ac:dyDescent="0.2">
      <c r="A23" s="262">
        <f t="shared" si="6"/>
        <v>7</v>
      </c>
      <c r="B23" s="148" t="s">
        <v>149</v>
      </c>
      <c r="C23" s="234"/>
      <c r="D23" s="263">
        <v>2005</v>
      </c>
      <c r="E23" s="43" t="s">
        <v>5</v>
      </c>
      <c r="F23" s="43" t="s">
        <v>240</v>
      </c>
      <c r="G23" s="53" t="s">
        <v>241</v>
      </c>
      <c r="H23" s="278">
        <v>72.849999999999994</v>
      </c>
      <c r="I23" s="46">
        <v>80</v>
      </c>
      <c r="J23" s="46">
        <f t="shared" si="0"/>
        <v>6</v>
      </c>
      <c r="K23" s="43">
        <v>105</v>
      </c>
      <c r="L23" s="43">
        <f t="shared" si="1"/>
        <v>52.5</v>
      </c>
      <c r="M23" s="46">
        <f t="shared" si="2"/>
        <v>6</v>
      </c>
      <c r="N23" s="46">
        <f t="shared" si="3"/>
        <v>132.5</v>
      </c>
      <c r="O23" s="46">
        <f t="shared" si="4"/>
        <v>12</v>
      </c>
      <c r="P23" s="258" t="str">
        <f t="shared" si="5"/>
        <v>КМС</v>
      </c>
      <c r="Q23" s="206" t="s">
        <v>67</v>
      </c>
      <c r="R23" s="85"/>
      <c r="S23" s="44"/>
      <c r="T23" s="115"/>
    </row>
    <row r="24" spans="1:20" s="114" customFormat="1" ht="15" customHeight="1" x14ac:dyDescent="0.2">
      <c r="A24" s="262">
        <f t="shared" si="6"/>
        <v>8</v>
      </c>
      <c r="B24" s="148" t="s">
        <v>355</v>
      </c>
      <c r="C24" s="234"/>
      <c r="D24" s="263">
        <v>1995</v>
      </c>
      <c r="E24" s="43">
        <v>1</v>
      </c>
      <c r="F24" s="43" t="s">
        <v>197</v>
      </c>
      <c r="G24" s="495"/>
      <c r="H24" s="278">
        <v>70.849999999999994</v>
      </c>
      <c r="I24" s="46">
        <v>54</v>
      </c>
      <c r="J24" s="46">
        <f t="shared" si="0"/>
        <v>11</v>
      </c>
      <c r="K24" s="43">
        <v>100</v>
      </c>
      <c r="L24" s="43">
        <f t="shared" si="1"/>
        <v>50</v>
      </c>
      <c r="M24" s="46">
        <f t="shared" si="2"/>
        <v>8</v>
      </c>
      <c r="N24" s="46">
        <f t="shared" si="3"/>
        <v>104</v>
      </c>
      <c r="O24" s="46">
        <f t="shared" si="4"/>
        <v>11</v>
      </c>
      <c r="P24" s="258" t="str">
        <f t="shared" si="5"/>
        <v>+КМС</v>
      </c>
      <c r="Q24" s="206" t="s">
        <v>177</v>
      </c>
      <c r="R24" s="85"/>
      <c r="S24" s="44"/>
      <c r="T24" s="115"/>
    </row>
    <row r="25" spans="1:20" s="114" customFormat="1" ht="15" customHeight="1" x14ac:dyDescent="0.2">
      <c r="A25" s="262">
        <f t="shared" si="6"/>
        <v>9</v>
      </c>
      <c r="B25" s="148" t="s">
        <v>150</v>
      </c>
      <c r="C25" s="234"/>
      <c r="D25" s="263">
        <v>2002</v>
      </c>
      <c r="E25" s="43" t="s">
        <v>5</v>
      </c>
      <c r="F25" s="43" t="s">
        <v>240</v>
      </c>
      <c r="G25" s="53" t="s">
        <v>241</v>
      </c>
      <c r="H25" s="278">
        <v>72.95</v>
      </c>
      <c r="I25" s="46">
        <v>63</v>
      </c>
      <c r="J25" s="46">
        <f t="shared" si="0"/>
        <v>9</v>
      </c>
      <c r="K25" s="43">
        <v>69</v>
      </c>
      <c r="L25" s="43">
        <f t="shared" si="1"/>
        <v>34.5</v>
      </c>
      <c r="M25" s="46">
        <f t="shared" si="2"/>
        <v>10</v>
      </c>
      <c r="N25" s="46">
        <f t="shared" si="3"/>
        <v>97.5</v>
      </c>
      <c r="O25" s="46">
        <f t="shared" si="4"/>
        <v>10</v>
      </c>
      <c r="P25" s="258" t="str">
        <f t="shared" si="5"/>
        <v>КМС</v>
      </c>
      <c r="Q25" s="206" t="s">
        <v>67</v>
      </c>
      <c r="R25" s="85"/>
      <c r="S25" s="44"/>
      <c r="T25" s="115"/>
    </row>
    <row r="26" spans="1:20" s="114" customFormat="1" ht="15" customHeight="1" x14ac:dyDescent="0.2">
      <c r="A26" s="262">
        <f t="shared" si="6"/>
        <v>10</v>
      </c>
      <c r="B26" s="148" t="s">
        <v>356</v>
      </c>
      <c r="C26" s="234"/>
      <c r="D26" s="263">
        <v>1996</v>
      </c>
      <c r="E26" s="43">
        <v>1</v>
      </c>
      <c r="F26" s="43" t="s">
        <v>197</v>
      </c>
      <c r="G26" s="53"/>
      <c r="H26" s="278">
        <v>70.400000000000006</v>
      </c>
      <c r="I26" s="46">
        <v>59</v>
      </c>
      <c r="J26" s="46">
        <f t="shared" si="0"/>
        <v>10</v>
      </c>
      <c r="K26" s="43">
        <v>72</v>
      </c>
      <c r="L26" s="43">
        <f t="shared" si="1"/>
        <v>36</v>
      </c>
      <c r="M26" s="46">
        <f t="shared" si="2"/>
        <v>9</v>
      </c>
      <c r="N26" s="46">
        <f t="shared" si="3"/>
        <v>95</v>
      </c>
      <c r="O26" s="46">
        <f t="shared" si="4"/>
        <v>9</v>
      </c>
      <c r="P26" s="258" t="str">
        <f t="shared" si="5"/>
        <v>+КМС</v>
      </c>
      <c r="Q26" s="206" t="s">
        <v>177</v>
      </c>
      <c r="R26" s="85"/>
      <c r="S26" s="44"/>
      <c r="T26" s="115"/>
    </row>
    <row r="27" spans="1:20" s="44" customFormat="1" ht="15" customHeight="1" x14ac:dyDescent="0.2">
      <c r="A27" s="262">
        <f t="shared" si="6"/>
        <v>11</v>
      </c>
      <c r="B27" s="148" t="s">
        <v>352</v>
      </c>
      <c r="C27" s="234"/>
      <c r="D27" s="46">
        <v>2003</v>
      </c>
      <c r="E27" s="43" t="s">
        <v>5</v>
      </c>
      <c r="F27" s="43" t="s">
        <v>203</v>
      </c>
      <c r="G27" s="53"/>
      <c r="H27" s="278">
        <v>69.95</v>
      </c>
      <c r="I27" s="46">
        <v>69</v>
      </c>
      <c r="J27" s="46">
        <f t="shared" si="0"/>
        <v>7</v>
      </c>
      <c r="K27" s="43">
        <v>40</v>
      </c>
      <c r="L27" s="43">
        <f t="shared" si="1"/>
        <v>20</v>
      </c>
      <c r="M27" s="46">
        <f t="shared" si="2"/>
        <v>11</v>
      </c>
      <c r="N27" s="46">
        <f t="shared" si="3"/>
        <v>89</v>
      </c>
      <c r="O27" s="46">
        <f t="shared" si="4"/>
        <v>8</v>
      </c>
      <c r="P27" s="258" t="str">
        <f t="shared" si="5"/>
        <v>-</v>
      </c>
      <c r="Q27" s="206" t="s">
        <v>361</v>
      </c>
      <c r="R27" s="85"/>
      <c r="T27" s="50"/>
    </row>
    <row r="28" spans="1:20" s="114" customFormat="1" x14ac:dyDescent="0.2">
      <c r="H28" s="115"/>
      <c r="I28" s="115"/>
      <c r="J28" s="115"/>
      <c r="K28" s="115"/>
      <c r="L28" s="115"/>
      <c r="M28" s="115"/>
      <c r="N28" s="115"/>
      <c r="O28" s="115"/>
      <c r="P28" s="115"/>
    </row>
    <row r="29" spans="1:20" s="114" customFormat="1" x14ac:dyDescent="0.2">
      <c r="B29" s="236" t="s">
        <v>16</v>
      </c>
      <c r="C29" s="115"/>
      <c r="F29" s="303" t="s">
        <v>125</v>
      </c>
      <c r="I29" s="115"/>
      <c r="J29" s="115"/>
      <c r="L29" s="236" t="s">
        <v>124</v>
      </c>
      <c r="P29" s="303" t="s">
        <v>477</v>
      </c>
    </row>
    <row r="30" spans="1:20" s="114" customFormat="1" ht="4.5" customHeight="1" x14ac:dyDescent="0.2">
      <c r="B30" s="236"/>
      <c r="C30" s="115"/>
      <c r="F30" s="237"/>
      <c r="I30" s="115"/>
      <c r="J30" s="115"/>
      <c r="L30" s="236"/>
      <c r="P30" s="303"/>
    </row>
    <row r="31" spans="1:20" s="114" customFormat="1" x14ac:dyDescent="0.2">
      <c r="B31" s="236" t="s">
        <v>17</v>
      </c>
      <c r="C31" s="115"/>
      <c r="F31" s="114" t="s">
        <v>476</v>
      </c>
      <c r="I31" s="115"/>
      <c r="J31" s="115"/>
      <c r="L31" s="236" t="s">
        <v>127</v>
      </c>
      <c r="P31" s="5" t="s">
        <v>126</v>
      </c>
    </row>
    <row r="32" spans="1:20" s="44" customFormat="1" x14ac:dyDescent="0.2"/>
    <row r="33" spans="8:22" s="44" customFormat="1" x14ac:dyDescent="0.2"/>
    <row r="35" spans="8:22" x14ac:dyDescent="0.2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8:22" x14ac:dyDescent="0.2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">
      <c r="H37" s="9"/>
      <c r="I37" s="597"/>
      <c r="J37" s="597"/>
      <c r="K37" s="597"/>
      <c r="L37" s="597"/>
      <c r="M37" s="597"/>
      <c r="N37" s="597"/>
      <c r="O37" s="597"/>
      <c r="P37" s="597"/>
      <c r="Q37" s="597"/>
      <c r="R37" s="597"/>
      <c r="S37" s="597"/>
      <c r="T37" s="597"/>
      <c r="U37" s="597"/>
      <c r="V37" s="597"/>
    </row>
    <row r="38" spans="8:22" x14ac:dyDescent="0.2">
      <c r="H38" s="9"/>
      <c r="I38" s="597"/>
      <c r="J38" s="597"/>
      <c r="K38" s="597"/>
      <c r="L38" s="597"/>
      <c r="M38" s="597"/>
      <c r="N38" s="597"/>
      <c r="O38" s="597"/>
      <c r="P38" s="597"/>
      <c r="Q38" s="597"/>
      <c r="R38" s="597"/>
      <c r="S38" s="597"/>
      <c r="T38" s="597"/>
      <c r="U38" s="597"/>
      <c r="V38" s="597"/>
    </row>
    <row r="39" spans="8:22" x14ac:dyDescent="0.2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8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B17:R27">
    <sortCondition descending="1" ref="N17:N27"/>
  </sortState>
  <mergeCells count="32">
    <mergeCell ref="I37:V37"/>
    <mergeCell ref="I38:V38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66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55"/>
  <sheetViews>
    <sheetView view="pageBreakPreview" topLeftCell="A22" zoomScale="85" zoomScaleNormal="55" zoomScaleSheetLayoutView="85" workbookViewId="0">
      <selection activeCell="B43" sqref="B43:R45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3.7109375" style="21" customWidth="1"/>
    <col min="7" max="7" width="17.28515625" style="21" customWidth="1"/>
    <col min="8" max="8" width="7.28515625" style="21" customWidth="1"/>
    <col min="9" max="9" width="8.140625" style="21" customWidth="1"/>
    <col min="10" max="10" width="6.5703125" style="114" customWidth="1"/>
    <col min="11" max="11" width="7.85546875" style="21" customWidth="1"/>
    <col min="12" max="12" width="8.42578125" style="21" customWidth="1"/>
    <col min="13" max="13" width="7.28515625" style="114" customWidth="1"/>
    <col min="14" max="14" width="9.85546875" style="21" customWidth="1"/>
    <col min="15" max="15" width="8.5703125" style="21" customWidth="1"/>
    <col min="16" max="16" width="10" style="21" customWidth="1"/>
    <col min="17" max="17" width="15.85546875" style="21" customWidth="1"/>
    <col min="18" max="18" width="16.42578125" style="21" customWidth="1"/>
    <col min="19" max="16384" width="9.140625" style="21"/>
  </cols>
  <sheetData>
    <row r="1" spans="1:20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4"/>
    </row>
    <row r="2" spans="1:20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4"/>
    </row>
    <row r="3" spans="1:20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19"/>
      <c r="T3" s="225"/>
    </row>
    <row r="4" spans="1:20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4"/>
      <c r="T4" s="226"/>
    </row>
    <row r="5" spans="1:20" s="114" customFormat="1" ht="9" customHeight="1" x14ac:dyDescent="0.2"/>
    <row r="6" spans="1:20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549"/>
      <c r="P6" s="550" t="s">
        <v>205</v>
      </c>
      <c r="Q6" s="550"/>
      <c r="R6" s="550"/>
    </row>
    <row r="7" spans="1:20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40"/>
      <c r="O7" s="540"/>
      <c r="P7" s="539" t="s">
        <v>20</v>
      </c>
      <c r="Q7" s="539"/>
      <c r="R7" s="539"/>
    </row>
    <row r="8" spans="1:20" s="114" customFormat="1" ht="15" x14ac:dyDescent="0.2">
      <c r="A8" s="598" t="s">
        <v>34</v>
      </c>
      <c r="B8" s="599"/>
      <c r="C8" s="600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5"/>
      <c r="P8" s="542" t="s">
        <v>2</v>
      </c>
      <c r="Q8" s="542"/>
      <c r="R8" s="542"/>
    </row>
    <row r="9" spans="1:20" s="114" customFormat="1" ht="15.75" x14ac:dyDescent="0.25">
      <c r="A9" s="245" t="s">
        <v>12</v>
      </c>
      <c r="B9" s="245" t="s">
        <v>19</v>
      </c>
      <c r="C9" s="245" t="s">
        <v>21</v>
      </c>
      <c r="D9" s="546" t="s">
        <v>131</v>
      </c>
      <c r="E9" s="547"/>
      <c r="F9" s="547"/>
      <c r="G9" s="547"/>
      <c r="H9" s="547"/>
      <c r="I9" s="547"/>
      <c r="J9" s="547"/>
      <c r="K9" s="547"/>
      <c r="L9" s="547"/>
      <c r="M9" s="547"/>
      <c r="N9" s="547"/>
      <c r="O9" s="548"/>
      <c r="P9" s="239" t="s">
        <v>3</v>
      </c>
      <c r="Q9" s="239" t="s">
        <v>4</v>
      </c>
      <c r="R9" s="239" t="s">
        <v>5</v>
      </c>
    </row>
    <row r="10" spans="1:20" s="114" customFormat="1" ht="15" customHeight="1" x14ac:dyDescent="0.2">
      <c r="A10" s="256">
        <v>166</v>
      </c>
      <c r="B10" s="256">
        <v>209</v>
      </c>
      <c r="C10" s="256">
        <v>266</v>
      </c>
      <c r="D10" s="529" t="s">
        <v>93</v>
      </c>
      <c r="E10" s="529"/>
      <c r="F10" s="529"/>
      <c r="G10" s="529"/>
      <c r="H10" s="529"/>
      <c r="I10" s="529"/>
      <c r="J10" s="529"/>
      <c r="K10" s="529"/>
      <c r="L10" s="529"/>
      <c r="M10" s="529"/>
      <c r="N10" s="529"/>
      <c r="O10" s="529"/>
      <c r="P10" s="245">
        <v>234</v>
      </c>
      <c r="Q10" s="245">
        <v>178</v>
      </c>
      <c r="R10" s="245">
        <v>117</v>
      </c>
    </row>
    <row r="11" spans="1:20" s="9" customFormat="1" x14ac:dyDescent="0.2">
      <c r="A11" s="55"/>
      <c r="B11" s="55"/>
      <c r="C11" s="55"/>
      <c r="P11" s="55"/>
      <c r="Q11" s="55"/>
      <c r="R11" s="55"/>
    </row>
    <row r="12" spans="1:20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54"/>
      <c r="K12" s="238"/>
      <c r="L12" s="238"/>
      <c r="M12" s="254"/>
      <c r="N12" s="238"/>
      <c r="O12" s="238"/>
      <c r="P12" s="55"/>
      <c r="Q12" s="55"/>
      <c r="R12" s="55"/>
    </row>
    <row r="13" spans="1:20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54"/>
      <c r="K13" s="238"/>
      <c r="L13" s="238"/>
      <c r="M13" s="254"/>
      <c r="N13" s="238"/>
      <c r="O13" s="238"/>
      <c r="P13" s="55"/>
      <c r="Q13" s="55"/>
      <c r="R13" s="55"/>
    </row>
    <row r="14" spans="1:20" s="114" customFormat="1" x14ac:dyDescent="0.2"/>
    <row r="15" spans="1:20" s="44" customFormat="1" ht="11.25" customHeight="1" x14ac:dyDescent="0.2">
      <c r="A15" s="574" t="s">
        <v>6</v>
      </c>
      <c r="B15" s="530" t="s">
        <v>85</v>
      </c>
      <c r="C15" s="530"/>
      <c r="D15" s="569" t="s">
        <v>7</v>
      </c>
      <c r="E15" s="569" t="s">
        <v>8</v>
      </c>
      <c r="F15" s="569" t="s">
        <v>9</v>
      </c>
      <c r="G15" s="569" t="s">
        <v>10</v>
      </c>
      <c r="H15" s="569" t="s">
        <v>11</v>
      </c>
      <c r="I15" s="569" t="s">
        <v>12</v>
      </c>
      <c r="J15" s="569" t="s">
        <v>6</v>
      </c>
      <c r="K15" s="573" t="s">
        <v>19</v>
      </c>
      <c r="L15" s="573"/>
      <c r="M15" s="569" t="s">
        <v>6</v>
      </c>
      <c r="N15" s="569" t="s">
        <v>22</v>
      </c>
      <c r="O15" s="569" t="s">
        <v>13</v>
      </c>
      <c r="P15" s="569" t="s">
        <v>14</v>
      </c>
      <c r="Q15" s="569" t="s">
        <v>15</v>
      </c>
      <c r="R15" s="571"/>
    </row>
    <row r="16" spans="1:20" s="44" customFormat="1" x14ac:dyDescent="0.2">
      <c r="A16" s="575"/>
      <c r="B16" s="552"/>
      <c r="C16" s="552"/>
      <c r="D16" s="570"/>
      <c r="E16" s="570"/>
      <c r="F16" s="570"/>
      <c r="G16" s="570"/>
      <c r="H16" s="570"/>
      <c r="I16" s="570"/>
      <c r="J16" s="570"/>
      <c r="K16" s="45" t="s">
        <v>21</v>
      </c>
      <c r="L16" s="45" t="s">
        <v>23</v>
      </c>
      <c r="M16" s="570"/>
      <c r="N16" s="570"/>
      <c r="O16" s="570"/>
      <c r="P16" s="570"/>
      <c r="Q16" s="570"/>
      <c r="R16" s="572"/>
    </row>
    <row r="17" spans="1:22" s="44" customFormat="1" ht="15" customHeight="1" x14ac:dyDescent="0.2">
      <c r="A17" s="139">
        <f>_xlfn.RANK.EQ(N17,N$17:N$31)</f>
        <v>1</v>
      </c>
      <c r="B17" s="134" t="s">
        <v>380</v>
      </c>
      <c r="C17" s="123"/>
      <c r="D17" s="49">
        <v>1995</v>
      </c>
      <c r="E17" s="49" t="s">
        <v>3</v>
      </c>
      <c r="F17" s="43" t="s">
        <v>524</v>
      </c>
      <c r="G17" s="43"/>
      <c r="H17" s="282">
        <v>82.3</v>
      </c>
      <c r="I17" s="46">
        <v>121</v>
      </c>
      <c r="J17" s="95">
        <f t="shared" ref="J17:J38" si="0">_xlfn.RANK.EQ(I17,I$17:I$41)</f>
        <v>3</v>
      </c>
      <c r="K17" s="51">
        <v>208</v>
      </c>
      <c r="L17" s="43">
        <f t="shared" ref="L17:L38" si="1">K17/2</f>
        <v>104</v>
      </c>
      <c r="M17" s="95">
        <f t="shared" ref="M17:M38" si="2">_xlfn.RANK.EQ(L17,L$17:L$41)</f>
        <v>1</v>
      </c>
      <c r="N17" s="46">
        <f t="shared" ref="N17:N38" si="3">L17+I17</f>
        <v>225</v>
      </c>
      <c r="O17" s="46">
        <f t="shared" ref="O17:O34" si="4">IF(A17=1,20,IF(A17=2,18,IF(A17=3,16,IF(A17&gt;19,0,19-A17))))</f>
        <v>20</v>
      </c>
      <c r="P17" s="43" t="str">
        <f t="shared" ref="P17:P38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146" t="s">
        <v>289</v>
      </c>
      <c r="R17" s="79"/>
    </row>
    <row r="18" spans="1:22" s="47" customFormat="1" ht="15" customHeight="1" x14ac:dyDescent="0.2">
      <c r="A18" s="139">
        <f t="shared" ref="A18:A37" si="6">_xlfn.RANK.EQ(N18,N$17:N$41)</f>
        <v>2</v>
      </c>
      <c r="B18" s="521" t="s">
        <v>377</v>
      </c>
      <c r="C18" s="522"/>
      <c r="D18" s="46">
        <v>1998</v>
      </c>
      <c r="E18" s="43" t="s">
        <v>4</v>
      </c>
      <c r="F18" s="43" t="s">
        <v>378</v>
      </c>
      <c r="G18" s="43"/>
      <c r="H18" s="48">
        <v>81.8</v>
      </c>
      <c r="I18" s="46">
        <v>131</v>
      </c>
      <c r="J18" s="95">
        <f t="shared" si="0"/>
        <v>2</v>
      </c>
      <c r="K18" s="43">
        <v>167</v>
      </c>
      <c r="L18" s="43">
        <f t="shared" si="1"/>
        <v>83.5</v>
      </c>
      <c r="M18" s="95">
        <f t="shared" si="2"/>
        <v>8</v>
      </c>
      <c r="N18" s="46">
        <f t="shared" si="3"/>
        <v>214.5</v>
      </c>
      <c r="O18" s="46">
        <f t="shared" si="4"/>
        <v>18</v>
      </c>
      <c r="P18" s="43" t="str">
        <f t="shared" si="5"/>
        <v>МС</v>
      </c>
      <c r="Q18" s="199" t="s">
        <v>389</v>
      </c>
      <c r="R18" s="82"/>
      <c r="S18" s="44"/>
    </row>
    <row r="19" spans="1:22" s="44" customFormat="1" ht="15" customHeight="1" x14ac:dyDescent="0.2">
      <c r="A19" s="262">
        <f t="shared" si="6"/>
        <v>3</v>
      </c>
      <c r="B19" s="268" t="s">
        <v>379</v>
      </c>
      <c r="C19" s="269"/>
      <c r="D19" s="96">
        <v>1973</v>
      </c>
      <c r="E19" s="93" t="s">
        <v>4</v>
      </c>
      <c r="F19" s="93" t="s">
        <v>366</v>
      </c>
      <c r="G19" s="93"/>
      <c r="H19" s="235">
        <v>84.15</v>
      </c>
      <c r="I19" s="95">
        <v>120</v>
      </c>
      <c r="J19" s="95">
        <f t="shared" si="0"/>
        <v>4</v>
      </c>
      <c r="K19" s="93">
        <v>182</v>
      </c>
      <c r="L19" s="43">
        <f t="shared" si="1"/>
        <v>91</v>
      </c>
      <c r="M19" s="95">
        <f t="shared" si="2"/>
        <v>3</v>
      </c>
      <c r="N19" s="46">
        <f t="shared" si="3"/>
        <v>211</v>
      </c>
      <c r="O19" s="46">
        <f t="shared" si="4"/>
        <v>16</v>
      </c>
      <c r="P19" s="258" t="str">
        <f t="shared" si="5"/>
        <v>МС</v>
      </c>
      <c r="Q19" s="101" t="s">
        <v>382</v>
      </c>
      <c r="R19" s="39"/>
      <c r="T19" s="50"/>
    </row>
    <row r="20" spans="1:22" s="44" customFormat="1" ht="15" customHeight="1" x14ac:dyDescent="0.2">
      <c r="A20" s="262">
        <f t="shared" si="6"/>
        <v>4</v>
      </c>
      <c r="B20" s="270" t="s">
        <v>363</v>
      </c>
      <c r="C20" s="269"/>
      <c r="D20" s="96">
        <v>1995</v>
      </c>
      <c r="E20" s="93" t="s">
        <v>3</v>
      </c>
      <c r="F20" s="93" t="s">
        <v>226</v>
      </c>
      <c r="G20" s="93"/>
      <c r="H20" s="235">
        <v>83.2</v>
      </c>
      <c r="I20" s="95">
        <v>112</v>
      </c>
      <c r="J20" s="95">
        <f t="shared" si="0"/>
        <v>6</v>
      </c>
      <c r="K20" s="93">
        <v>196</v>
      </c>
      <c r="L20" s="43">
        <f t="shared" si="1"/>
        <v>98</v>
      </c>
      <c r="M20" s="95">
        <f t="shared" si="2"/>
        <v>2</v>
      </c>
      <c r="N20" s="46">
        <f t="shared" si="3"/>
        <v>210</v>
      </c>
      <c r="O20" s="46">
        <f t="shared" si="4"/>
        <v>15</v>
      </c>
      <c r="P20" s="258" t="str">
        <f t="shared" si="5"/>
        <v>МС</v>
      </c>
      <c r="Q20" s="101" t="s">
        <v>156</v>
      </c>
      <c r="R20" s="39"/>
      <c r="T20" s="50"/>
    </row>
    <row r="21" spans="1:22" s="44" customFormat="1" ht="15" customHeight="1" x14ac:dyDescent="0.2">
      <c r="A21" s="262">
        <f t="shared" si="6"/>
        <v>5</v>
      </c>
      <c r="B21" s="270" t="s">
        <v>364</v>
      </c>
      <c r="C21" s="269"/>
      <c r="D21" s="96">
        <v>2000</v>
      </c>
      <c r="E21" s="93" t="s">
        <v>4</v>
      </c>
      <c r="F21" s="93" t="s">
        <v>39</v>
      </c>
      <c r="G21" s="93"/>
      <c r="H21" s="235">
        <v>82.5</v>
      </c>
      <c r="I21" s="95">
        <v>138</v>
      </c>
      <c r="J21" s="95">
        <f t="shared" si="0"/>
        <v>1</v>
      </c>
      <c r="K21" s="93">
        <v>130</v>
      </c>
      <c r="L21" s="43">
        <f t="shared" si="1"/>
        <v>65</v>
      </c>
      <c r="M21" s="95">
        <f t="shared" si="2"/>
        <v>11</v>
      </c>
      <c r="N21" s="46">
        <f t="shared" si="3"/>
        <v>203</v>
      </c>
      <c r="O21" s="46">
        <f t="shared" si="4"/>
        <v>14</v>
      </c>
      <c r="P21" s="258" t="str">
        <f t="shared" si="5"/>
        <v>МС</v>
      </c>
      <c r="Q21" s="101" t="s">
        <v>204</v>
      </c>
      <c r="R21" s="39"/>
      <c r="T21" s="50"/>
    </row>
    <row r="22" spans="1:22" s="44" customFormat="1" ht="15" customHeight="1" x14ac:dyDescent="0.2">
      <c r="A22" s="262">
        <f t="shared" si="6"/>
        <v>6</v>
      </c>
      <c r="B22" s="270" t="s">
        <v>367</v>
      </c>
      <c r="C22" s="269"/>
      <c r="D22" s="96">
        <v>1993</v>
      </c>
      <c r="E22" s="93" t="s">
        <v>4</v>
      </c>
      <c r="F22" s="93" t="s">
        <v>229</v>
      </c>
      <c r="G22" s="93"/>
      <c r="H22" s="235">
        <v>84.5</v>
      </c>
      <c r="I22" s="95">
        <v>111</v>
      </c>
      <c r="J22" s="95">
        <f t="shared" si="0"/>
        <v>7</v>
      </c>
      <c r="K22" s="93">
        <v>175</v>
      </c>
      <c r="L22" s="43">
        <f t="shared" si="1"/>
        <v>87.5</v>
      </c>
      <c r="M22" s="95">
        <f t="shared" si="2"/>
        <v>7</v>
      </c>
      <c r="N22" s="46">
        <f t="shared" si="3"/>
        <v>198.5</v>
      </c>
      <c r="O22" s="46">
        <f t="shared" si="4"/>
        <v>13</v>
      </c>
      <c r="P22" s="258" t="str">
        <f t="shared" si="5"/>
        <v>МС</v>
      </c>
      <c r="Q22" s="101" t="s">
        <v>384</v>
      </c>
      <c r="R22" s="39"/>
      <c r="T22" s="50"/>
    </row>
    <row r="23" spans="1:22" s="44" customFormat="1" ht="15" customHeight="1" x14ac:dyDescent="0.2">
      <c r="A23" s="262">
        <f t="shared" si="6"/>
        <v>7</v>
      </c>
      <c r="B23" s="270" t="s">
        <v>368</v>
      </c>
      <c r="C23" s="269"/>
      <c r="D23" s="96">
        <v>1989</v>
      </c>
      <c r="E23" s="93" t="s">
        <v>4</v>
      </c>
      <c r="F23" s="93" t="s">
        <v>245</v>
      </c>
      <c r="G23" s="93"/>
      <c r="H23" s="235">
        <v>83.45</v>
      </c>
      <c r="I23" s="95">
        <v>108</v>
      </c>
      <c r="J23" s="95">
        <f t="shared" si="0"/>
        <v>9</v>
      </c>
      <c r="K23" s="93">
        <v>176</v>
      </c>
      <c r="L23" s="43">
        <f t="shared" si="1"/>
        <v>88</v>
      </c>
      <c r="M23" s="95">
        <f t="shared" si="2"/>
        <v>6</v>
      </c>
      <c r="N23" s="46">
        <f t="shared" si="3"/>
        <v>196</v>
      </c>
      <c r="O23" s="46">
        <f t="shared" si="4"/>
        <v>12</v>
      </c>
      <c r="P23" s="258" t="str">
        <f t="shared" si="5"/>
        <v>МС</v>
      </c>
      <c r="Q23" s="101" t="s">
        <v>160</v>
      </c>
      <c r="R23" s="39"/>
      <c r="T23" s="50"/>
    </row>
    <row r="24" spans="1:22" s="44" customFormat="1" ht="15" customHeight="1" x14ac:dyDescent="0.2">
      <c r="A24" s="262">
        <f t="shared" si="6"/>
        <v>8</v>
      </c>
      <c r="B24" s="270" t="s">
        <v>369</v>
      </c>
      <c r="C24" s="269"/>
      <c r="D24" s="96">
        <v>1991</v>
      </c>
      <c r="E24" s="93" t="s">
        <v>4</v>
      </c>
      <c r="F24" s="93" t="s">
        <v>295</v>
      </c>
      <c r="G24" s="93"/>
      <c r="H24" s="235">
        <v>76.5</v>
      </c>
      <c r="I24" s="95">
        <v>103</v>
      </c>
      <c r="J24" s="95">
        <f t="shared" si="0"/>
        <v>10</v>
      </c>
      <c r="K24" s="93">
        <v>180</v>
      </c>
      <c r="L24" s="43">
        <f t="shared" si="1"/>
        <v>90</v>
      </c>
      <c r="M24" s="95">
        <f t="shared" si="2"/>
        <v>4</v>
      </c>
      <c r="N24" s="46">
        <f t="shared" si="3"/>
        <v>193</v>
      </c>
      <c r="O24" s="46">
        <f t="shared" si="4"/>
        <v>11</v>
      </c>
      <c r="P24" s="258" t="str">
        <f t="shared" si="5"/>
        <v>МС</v>
      </c>
      <c r="Q24" s="101" t="s">
        <v>307</v>
      </c>
      <c r="R24" s="39"/>
      <c r="T24" s="50"/>
    </row>
    <row r="25" spans="1:22" s="44" customFormat="1" ht="15" customHeight="1" x14ac:dyDescent="0.2">
      <c r="A25" s="262">
        <f t="shared" si="6"/>
        <v>9</v>
      </c>
      <c r="B25" s="270" t="s">
        <v>286</v>
      </c>
      <c r="C25" s="269"/>
      <c r="D25" s="96">
        <v>1989</v>
      </c>
      <c r="E25" s="93" t="s">
        <v>4</v>
      </c>
      <c r="F25" s="93" t="s">
        <v>257</v>
      </c>
      <c r="G25" s="93"/>
      <c r="H25" s="235">
        <v>85</v>
      </c>
      <c r="I25" s="95">
        <v>99</v>
      </c>
      <c r="J25" s="95">
        <f t="shared" si="0"/>
        <v>11</v>
      </c>
      <c r="K25" s="93">
        <v>153</v>
      </c>
      <c r="L25" s="43">
        <f t="shared" si="1"/>
        <v>76.5</v>
      </c>
      <c r="M25" s="95">
        <f t="shared" si="2"/>
        <v>10</v>
      </c>
      <c r="N25" s="46">
        <f t="shared" si="3"/>
        <v>175.5</v>
      </c>
      <c r="O25" s="46">
        <f t="shared" si="4"/>
        <v>10</v>
      </c>
      <c r="P25" s="258" t="str">
        <f t="shared" si="5"/>
        <v>КМС</v>
      </c>
      <c r="Q25" s="109" t="s">
        <v>293</v>
      </c>
      <c r="R25" s="39"/>
      <c r="T25" s="50"/>
    </row>
    <row r="26" spans="1:22" s="44" customFormat="1" ht="15" customHeight="1" x14ac:dyDescent="0.2">
      <c r="A26" s="262">
        <f t="shared" si="6"/>
        <v>10</v>
      </c>
      <c r="B26" s="270" t="s">
        <v>365</v>
      </c>
      <c r="C26" s="269"/>
      <c r="D26" s="96">
        <v>1993</v>
      </c>
      <c r="E26" s="93" t="s">
        <v>4</v>
      </c>
      <c r="F26" s="93" t="s">
        <v>366</v>
      </c>
      <c r="G26" s="93"/>
      <c r="H26" s="235">
        <v>79.05</v>
      </c>
      <c r="I26" s="95">
        <v>115</v>
      </c>
      <c r="J26" s="95">
        <f t="shared" si="0"/>
        <v>5</v>
      </c>
      <c r="K26" s="93">
        <v>120</v>
      </c>
      <c r="L26" s="43">
        <f t="shared" si="1"/>
        <v>60</v>
      </c>
      <c r="M26" s="95">
        <f t="shared" si="2"/>
        <v>12</v>
      </c>
      <c r="N26" s="46">
        <f t="shared" si="3"/>
        <v>175</v>
      </c>
      <c r="O26" s="46">
        <f t="shared" si="4"/>
        <v>9</v>
      </c>
      <c r="P26" s="258" t="str">
        <f t="shared" si="5"/>
        <v>КМС</v>
      </c>
      <c r="Q26" s="101" t="s">
        <v>72</v>
      </c>
      <c r="R26" s="39"/>
      <c r="T26" s="50"/>
    </row>
    <row r="27" spans="1:22" s="44" customFormat="1" ht="15" customHeight="1" x14ac:dyDescent="0.2">
      <c r="A27" s="262">
        <f t="shared" si="6"/>
        <v>11</v>
      </c>
      <c r="B27" s="270" t="s">
        <v>277</v>
      </c>
      <c r="C27" s="269"/>
      <c r="D27" s="96">
        <v>1999</v>
      </c>
      <c r="E27" s="93" t="s">
        <v>5</v>
      </c>
      <c r="F27" s="93" t="s">
        <v>229</v>
      </c>
      <c r="G27" s="93"/>
      <c r="H27" s="235">
        <v>84.8</v>
      </c>
      <c r="I27" s="95">
        <v>96</v>
      </c>
      <c r="J27" s="95">
        <f t="shared" si="0"/>
        <v>12</v>
      </c>
      <c r="K27" s="93">
        <v>155</v>
      </c>
      <c r="L27" s="43">
        <f t="shared" si="1"/>
        <v>77.5</v>
      </c>
      <c r="M27" s="95">
        <f t="shared" si="2"/>
        <v>9</v>
      </c>
      <c r="N27" s="46">
        <f t="shared" si="3"/>
        <v>173.5</v>
      </c>
      <c r="O27" s="46">
        <f t="shared" si="4"/>
        <v>8</v>
      </c>
      <c r="P27" s="258" t="str">
        <f t="shared" si="5"/>
        <v>КМС</v>
      </c>
      <c r="Q27" s="83" t="s">
        <v>489</v>
      </c>
      <c r="R27" s="39"/>
      <c r="T27" s="50"/>
    </row>
    <row r="28" spans="1:22" s="44" customFormat="1" ht="15" customHeight="1" x14ac:dyDescent="0.2">
      <c r="A28" s="262">
        <f t="shared" si="6"/>
        <v>12</v>
      </c>
      <c r="B28" s="270" t="s">
        <v>370</v>
      </c>
      <c r="C28" s="269"/>
      <c r="D28" s="96">
        <v>1990</v>
      </c>
      <c r="E28" s="93" t="s">
        <v>5</v>
      </c>
      <c r="F28" s="93" t="s">
        <v>334</v>
      </c>
      <c r="G28" s="93"/>
      <c r="H28" s="235">
        <v>84.15</v>
      </c>
      <c r="I28" s="95">
        <v>83</v>
      </c>
      <c r="J28" s="95">
        <f t="shared" si="0"/>
        <v>15</v>
      </c>
      <c r="K28" s="93">
        <v>177</v>
      </c>
      <c r="L28" s="43">
        <f t="shared" si="1"/>
        <v>88.5</v>
      </c>
      <c r="M28" s="95">
        <f t="shared" si="2"/>
        <v>5</v>
      </c>
      <c r="N28" s="46">
        <f t="shared" si="3"/>
        <v>171.5</v>
      </c>
      <c r="O28" s="46">
        <f t="shared" si="4"/>
        <v>7</v>
      </c>
      <c r="P28" s="258" t="str">
        <f t="shared" si="5"/>
        <v>КМС</v>
      </c>
      <c r="Q28" s="101" t="s">
        <v>385</v>
      </c>
      <c r="R28" s="39"/>
      <c r="T28" s="115"/>
      <c r="U28" s="114"/>
      <c r="V28" s="114"/>
    </row>
    <row r="29" spans="1:22" ht="15" customHeight="1" x14ac:dyDescent="0.2">
      <c r="A29" s="262">
        <f t="shared" si="6"/>
        <v>13</v>
      </c>
      <c r="B29" s="270" t="s">
        <v>373</v>
      </c>
      <c r="C29" s="269"/>
      <c r="D29" s="46">
        <v>1998</v>
      </c>
      <c r="E29" s="43" t="s">
        <v>5</v>
      </c>
      <c r="F29" s="43" t="s">
        <v>39</v>
      </c>
      <c r="G29" s="495"/>
      <c r="H29" s="278">
        <v>84.5</v>
      </c>
      <c r="I29" s="46">
        <v>109</v>
      </c>
      <c r="J29" s="95">
        <f t="shared" si="0"/>
        <v>8</v>
      </c>
      <c r="K29" s="43">
        <v>96</v>
      </c>
      <c r="L29" s="43">
        <f t="shared" si="1"/>
        <v>48</v>
      </c>
      <c r="M29" s="95">
        <f t="shared" si="2"/>
        <v>15</v>
      </c>
      <c r="N29" s="46">
        <f t="shared" si="3"/>
        <v>157</v>
      </c>
      <c r="O29" s="46">
        <f t="shared" si="4"/>
        <v>6</v>
      </c>
      <c r="P29" s="43" t="str">
        <f t="shared" si="5"/>
        <v>КМС</v>
      </c>
      <c r="Q29" s="101" t="s">
        <v>157</v>
      </c>
      <c r="R29" s="39"/>
      <c r="S29" s="44"/>
      <c r="T29" s="40"/>
    </row>
    <row r="30" spans="1:22" s="44" customFormat="1" ht="15" customHeight="1" x14ac:dyDescent="0.2">
      <c r="A30" s="262">
        <f t="shared" si="6"/>
        <v>14</v>
      </c>
      <c r="B30" s="270" t="s">
        <v>276</v>
      </c>
      <c r="C30" s="269"/>
      <c r="D30" s="96">
        <v>2003</v>
      </c>
      <c r="E30" s="93" t="s">
        <v>5</v>
      </c>
      <c r="F30" s="93" t="s">
        <v>257</v>
      </c>
      <c r="G30" s="93"/>
      <c r="H30" s="282">
        <v>78.900000000000006</v>
      </c>
      <c r="I30" s="95">
        <v>84</v>
      </c>
      <c r="J30" s="95">
        <f t="shared" si="0"/>
        <v>14</v>
      </c>
      <c r="K30" s="93">
        <v>110</v>
      </c>
      <c r="L30" s="43">
        <f t="shared" si="1"/>
        <v>55</v>
      </c>
      <c r="M30" s="95">
        <f t="shared" si="2"/>
        <v>14</v>
      </c>
      <c r="N30" s="46">
        <f t="shared" si="3"/>
        <v>139</v>
      </c>
      <c r="O30" s="46">
        <f t="shared" si="4"/>
        <v>5</v>
      </c>
      <c r="P30" s="43" t="str">
        <f t="shared" si="5"/>
        <v>КМС</v>
      </c>
      <c r="Q30" s="101" t="s">
        <v>161</v>
      </c>
      <c r="R30" s="39"/>
      <c r="T30" s="50"/>
    </row>
    <row r="31" spans="1:22" s="44" customFormat="1" ht="15" customHeight="1" x14ac:dyDescent="0.2">
      <c r="A31" s="262">
        <f t="shared" si="6"/>
        <v>15</v>
      </c>
      <c r="B31" s="270" t="s">
        <v>372</v>
      </c>
      <c r="C31" s="269"/>
      <c r="D31" s="96">
        <v>1991</v>
      </c>
      <c r="E31" s="93" t="s">
        <v>5</v>
      </c>
      <c r="F31" s="217" t="s">
        <v>40</v>
      </c>
      <c r="G31" s="93"/>
      <c r="H31" s="235">
        <v>81.2</v>
      </c>
      <c r="I31" s="95">
        <v>86</v>
      </c>
      <c r="J31" s="95">
        <f t="shared" si="0"/>
        <v>13</v>
      </c>
      <c r="K31" s="93">
        <v>85</v>
      </c>
      <c r="L31" s="43">
        <f t="shared" si="1"/>
        <v>42.5</v>
      </c>
      <c r="M31" s="95">
        <f t="shared" si="2"/>
        <v>17</v>
      </c>
      <c r="N31" s="46">
        <f t="shared" si="3"/>
        <v>128.5</v>
      </c>
      <c r="O31" s="46">
        <f t="shared" si="4"/>
        <v>4</v>
      </c>
      <c r="P31" s="43" t="str">
        <f t="shared" si="5"/>
        <v>КМС</v>
      </c>
      <c r="Q31" s="101" t="s">
        <v>387</v>
      </c>
      <c r="R31" s="39"/>
      <c r="T31" s="115"/>
      <c r="U31" s="114"/>
      <c r="V31" s="114"/>
    </row>
    <row r="32" spans="1:22" s="44" customFormat="1" ht="15" customHeight="1" x14ac:dyDescent="0.2">
      <c r="A32" s="139">
        <f t="shared" si="6"/>
        <v>16</v>
      </c>
      <c r="B32" s="134" t="s">
        <v>375</v>
      </c>
      <c r="C32" s="134"/>
      <c r="D32" s="46">
        <v>2002</v>
      </c>
      <c r="E32" s="43" t="s">
        <v>5</v>
      </c>
      <c r="F32" s="49" t="s">
        <v>238</v>
      </c>
      <c r="G32" s="87"/>
      <c r="H32" s="87">
        <v>78.400000000000006</v>
      </c>
      <c r="I32" s="46">
        <v>71</v>
      </c>
      <c r="J32" s="95">
        <f t="shared" si="0"/>
        <v>16</v>
      </c>
      <c r="K32" s="51">
        <v>95</v>
      </c>
      <c r="L32" s="43">
        <f t="shared" si="1"/>
        <v>47.5</v>
      </c>
      <c r="M32" s="95">
        <f t="shared" si="2"/>
        <v>16</v>
      </c>
      <c r="N32" s="46">
        <f t="shared" si="3"/>
        <v>118.5</v>
      </c>
      <c r="O32" s="46">
        <f t="shared" si="4"/>
        <v>3</v>
      </c>
      <c r="P32" s="43" t="str">
        <f t="shared" si="5"/>
        <v>КМС</v>
      </c>
      <c r="Q32" s="222" t="s">
        <v>182</v>
      </c>
      <c r="R32" s="525"/>
      <c r="T32" s="115"/>
      <c r="U32" s="114"/>
      <c r="V32" s="114"/>
    </row>
    <row r="33" spans="1:22" ht="15" customHeight="1" x14ac:dyDescent="0.2">
      <c r="A33" s="139">
        <f t="shared" si="6"/>
        <v>17</v>
      </c>
      <c r="B33" s="119" t="s">
        <v>285</v>
      </c>
      <c r="C33" s="112"/>
      <c r="D33" s="49">
        <v>1988</v>
      </c>
      <c r="E33" s="49">
        <v>1</v>
      </c>
      <c r="F33" s="43" t="s">
        <v>257</v>
      </c>
      <c r="G33" s="43"/>
      <c r="H33" s="282" t="s">
        <v>490</v>
      </c>
      <c r="I33" s="46">
        <v>70</v>
      </c>
      <c r="J33" s="95">
        <f t="shared" si="0"/>
        <v>17</v>
      </c>
      <c r="K33" s="51">
        <v>73</v>
      </c>
      <c r="L33" s="43">
        <f t="shared" si="1"/>
        <v>36.5</v>
      </c>
      <c r="M33" s="95">
        <f t="shared" si="2"/>
        <v>18</v>
      </c>
      <c r="N33" s="46">
        <f t="shared" si="3"/>
        <v>106.5</v>
      </c>
      <c r="O33" s="46">
        <f t="shared" si="4"/>
        <v>2</v>
      </c>
      <c r="P33" s="43" t="str">
        <f t="shared" si="5"/>
        <v>-</v>
      </c>
      <c r="Q33" s="98" t="s">
        <v>292</v>
      </c>
      <c r="R33" s="39"/>
      <c r="S33" s="44"/>
      <c r="T33" s="50"/>
      <c r="U33" s="44"/>
      <c r="V33" s="44"/>
    </row>
    <row r="34" spans="1:22" ht="15" customHeight="1" x14ac:dyDescent="0.2">
      <c r="A34" s="139">
        <f t="shared" si="6"/>
        <v>18</v>
      </c>
      <c r="B34" s="117" t="s">
        <v>351</v>
      </c>
      <c r="C34" s="120"/>
      <c r="D34" s="49">
        <v>1991</v>
      </c>
      <c r="E34" s="49" t="s">
        <v>5</v>
      </c>
      <c r="F34" s="93" t="s">
        <v>500</v>
      </c>
      <c r="G34" s="43" t="s">
        <v>330</v>
      </c>
      <c r="H34" s="278">
        <v>74.650000000000006</v>
      </c>
      <c r="I34" s="46">
        <v>60</v>
      </c>
      <c r="J34" s="95">
        <f t="shared" si="0"/>
        <v>18</v>
      </c>
      <c r="K34" s="51">
        <v>73</v>
      </c>
      <c r="L34" s="43">
        <f t="shared" si="1"/>
        <v>36.5</v>
      </c>
      <c r="M34" s="95">
        <f t="shared" si="2"/>
        <v>18</v>
      </c>
      <c r="N34" s="46">
        <f t="shared" si="3"/>
        <v>96.5</v>
      </c>
      <c r="O34" s="46">
        <f t="shared" si="4"/>
        <v>1</v>
      </c>
      <c r="P34" s="43" t="str">
        <f t="shared" si="5"/>
        <v>-</v>
      </c>
      <c r="Q34" s="524" t="s">
        <v>329</v>
      </c>
      <c r="R34" s="82"/>
      <c r="S34" s="44"/>
      <c r="T34" s="50"/>
      <c r="U34" s="44"/>
      <c r="V34" s="44"/>
    </row>
    <row r="35" spans="1:22" ht="15" customHeight="1" x14ac:dyDescent="0.2">
      <c r="A35" s="139">
        <f t="shared" si="6"/>
        <v>19</v>
      </c>
      <c r="B35" s="119" t="s">
        <v>371</v>
      </c>
      <c r="C35" s="112"/>
      <c r="D35" s="96">
        <v>2001</v>
      </c>
      <c r="E35" s="93" t="s">
        <v>5</v>
      </c>
      <c r="F35" s="93" t="s">
        <v>525</v>
      </c>
      <c r="G35" s="93"/>
      <c r="H35" s="235">
        <v>84.2</v>
      </c>
      <c r="I35" s="95">
        <v>32</v>
      </c>
      <c r="J35" s="95">
        <f t="shared" si="0"/>
        <v>20</v>
      </c>
      <c r="K35" s="93">
        <v>118</v>
      </c>
      <c r="L35" s="43">
        <f t="shared" si="1"/>
        <v>59</v>
      </c>
      <c r="M35" s="95">
        <f t="shared" si="2"/>
        <v>13</v>
      </c>
      <c r="N35" s="46">
        <f t="shared" si="3"/>
        <v>91</v>
      </c>
      <c r="O35" s="46">
        <v>1</v>
      </c>
      <c r="P35" s="43" t="str">
        <f t="shared" si="5"/>
        <v>-</v>
      </c>
      <c r="Q35" s="98" t="s">
        <v>386</v>
      </c>
      <c r="R35" s="39"/>
      <c r="S35" s="44"/>
      <c r="T35" s="40"/>
    </row>
    <row r="36" spans="1:22" ht="15" customHeight="1" x14ac:dyDescent="0.2">
      <c r="A36" s="139">
        <f t="shared" si="6"/>
        <v>20</v>
      </c>
      <c r="B36" s="112" t="s">
        <v>374</v>
      </c>
      <c r="C36" s="112"/>
      <c r="D36" s="96">
        <v>2004</v>
      </c>
      <c r="E36" s="93">
        <v>1</v>
      </c>
      <c r="F36" s="93" t="s">
        <v>500</v>
      </c>
      <c r="G36" s="93"/>
      <c r="H36" s="94">
        <v>80.900000000000006</v>
      </c>
      <c r="I36" s="95">
        <v>44</v>
      </c>
      <c r="J36" s="95">
        <f t="shared" si="0"/>
        <v>19</v>
      </c>
      <c r="K36" s="93">
        <v>60</v>
      </c>
      <c r="L36" s="43">
        <f t="shared" si="1"/>
        <v>30</v>
      </c>
      <c r="M36" s="95">
        <f t="shared" si="2"/>
        <v>21</v>
      </c>
      <c r="N36" s="46">
        <f t="shared" si="3"/>
        <v>74</v>
      </c>
      <c r="O36" s="46">
        <v>1</v>
      </c>
      <c r="P36" s="43" t="str">
        <f t="shared" si="5"/>
        <v>-</v>
      </c>
      <c r="Q36" s="523" t="s">
        <v>388</v>
      </c>
      <c r="R36" s="99"/>
      <c r="T36" s="40"/>
    </row>
    <row r="37" spans="1:22" s="114" customFormat="1" ht="15" customHeight="1" x14ac:dyDescent="0.2">
      <c r="A37" s="139">
        <f t="shared" si="6"/>
        <v>21</v>
      </c>
      <c r="B37" s="148" t="s">
        <v>353</v>
      </c>
      <c r="C37" s="234"/>
      <c r="D37" s="263">
        <v>2003</v>
      </c>
      <c r="E37" s="43" t="s">
        <v>5</v>
      </c>
      <c r="F37" s="93" t="s">
        <v>500</v>
      </c>
      <c r="G37" s="53" t="s">
        <v>354</v>
      </c>
      <c r="H37" s="278">
        <v>75.55</v>
      </c>
      <c r="I37" s="46">
        <v>20</v>
      </c>
      <c r="J37" s="95">
        <f t="shared" si="0"/>
        <v>21</v>
      </c>
      <c r="K37" s="43">
        <v>63</v>
      </c>
      <c r="L37" s="43">
        <f t="shared" si="1"/>
        <v>31.5</v>
      </c>
      <c r="M37" s="95">
        <f t="shared" si="2"/>
        <v>20</v>
      </c>
      <c r="N37" s="46">
        <f t="shared" si="3"/>
        <v>51.5</v>
      </c>
      <c r="O37" s="46">
        <v>1</v>
      </c>
      <c r="P37" s="258" t="str">
        <f t="shared" si="5"/>
        <v>-</v>
      </c>
      <c r="Q37" s="206" t="s">
        <v>362</v>
      </c>
      <c r="R37" s="85"/>
      <c r="T37" s="115"/>
    </row>
    <row r="38" spans="1:22" s="114" customFormat="1" ht="15" customHeight="1" x14ac:dyDescent="0.2">
      <c r="A38" s="139" t="e">
        <f>_xlfn.RANK.EQ(N38,N$17:N$31)</f>
        <v>#N/A</v>
      </c>
      <c r="B38" s="268" t="s">
        <v>376</v>
      </c>
      <c r="C38" s="269"/>
      <c r="D38" s="264">
        <v>2004</v>
      </c>
      <c r="E38" s="93">
        <v>1</v>
      </c>
      <c r="F38" s="93" t="s">
        <v>500</v>
      </c>
      <c r="G38" s="93"/>
      <c r="H38" s="94">
        <v>74.5</v>
      </c>
      <c r="I38" s="95">
        <v>7</v>
      </c>
      <c r="J38" s="95">
        <f t="shared" si="0"/>
        <v>22</v>
      </c>
      <c r="K38" s="93">
        <v>45</v>
      </c>
      <c r="L38" s="43">
        <f t="shared" si="1"/>
        <v>22.5</v>
      </c>
      <c r="M38" s="95">
        <f t="shared" si="2"/>
        <v>22</v>
      </c>
      <c r="N38" s="46">
        <f t="shared" si="3"/>
        <v>29.5</v>
      </c>
      <c r="O38" s="46">
        <v>1</v>
      </c>
      <c r="P38" s="258" t="str">
        <f t="shared" si="5"/>
        <v>-</v>
      </c>
      <c r="Q38" s="101" t="s">
        <v>388</v>
      </c>
      <c r="R38" s="39"/>
      <c r="T38" s="115"/>
    </row>
    <row r="39" spans="1:22" s="89" customFormat="1" ht="15" hidden="1" customHeight="1" x14ac:dyDescent="0.2">
      <c r="A39" s="139">
        <f>_xlfn.RANK.EQ(N39,N$17:N$41)</f>
        <v>23</v>
      </c>
      <c r="B39" s="119"/>
      <c r="C39" s="112"/>
      <c r="D39" s="96"/>
      <c r="E39" s="93"/>
      <c r="F39" s="93"/>
      <c r="G39" s="93"/>
      <c r="H39" s="94"/>
      <c r="I39" s="95"/>
      <c r="J39" s="95" t="e">
        <f t="shared" ref="J39:J41" si="7">_xlfn.RANK.EQ(I39,I$17:I$41)</f>
        <v>#N/A</v>
      </c>
      <c r="K39" s="93"/>
      <c r="L39" s="43">
        <f t="shared" ref="L39:L41" si="8">K39/2</f>
        <v>0</v>
      </c>
      <c r="M39" s="95">
        <f t="shared" ref="M39:M41" si="9">_xlfn.RANK.EQ(L39,L$17:L$41)</f>
        <v>23</v>
      </c>
      <c r="N39" s="46">
        <f t="shared" ref="N39:N41" si="10">L39+I39</f>
        <v>0</v>
      </c>
      <c r="O39" s="46">
        <f t="shared" ref="O39:O41" si="11">IF(A39=1,20,IF(A39=2,18,IF(A39=3,16,IF(A39&gt;19,0,19-A39))))</f>
        <v>0</v>
      </c>
      <c r="P39" s="43" t="str">
        <f t="shared" ref="P39:P41" si="12">IF(AND(NOT(OR(E39="МСМК",E39="ЗМС")),N39&gt;=$P$10),"+МСМК",IF(AND(OR(E39="МСМК",E39="ЗМС"),N39&gt;=$P$10),"МСМК",IF(AND(NOT(OR(E39="МСМК",E39="МС",E39="ЗМС")),N39&gt;=$Q$10),"+МС",IF(AND(OR(E39="МСМК",E39="МС",E39="ЗМС"),N39&gt;=$Q$10),"МС",IF(AND(NOT(OR(E39="ЗМС",E39="МСМК",E39="МС",E39="КМС")),N39&gt;=$R$10),"+КМС",IF(AND(OR(E39="ЗМС",E39="МСМК",E39="МС",E39="КМС"),N39&gt;=$R$10),"КМС","-"))))))</f>
        <v>-</v>
      </c>
      <c r="Q39" s="101"/>
      <c r="R39" s="39"/>
      <c r="S39" s="114"/>
      <c r="T39" s="44"/>
      <c r="U39" s="44"/>
      <c r="V39" s="44"/>
    </row>
    <row r="40" spans="1:22" s="89" customFormat="1" ht="15" hidden="1" customHeight="1" x14ac:dyDescent="0.2">
      <c r="A40" s="139">
        <f>_xlfn.RANK.EQ(N40,N$17:N$41)</f>
        <v>23</v>
      </c>
      <c r="B40" s="112"/>
      <c r="C40" s="112"/>
      <c r="D40" s="96"/>
      <c r="E40" s="93"/>
      <c r="F40" s="93"/>
      <c r="G40" s="93"/>
      <c r="H40" s="94"/>
      <c r="I40" s="95"/>
      <c r="J40" s="95" t="e">
        <f t="shared" si="7"/>
        <v>#N/A</v>
      </c>
      <c r="K40" s="93"/>
      <c r="L40" s="43">
        <f t="shared" si="8"/>
        <v>0</v>
      </c>
      <c r="M40" s="95">
        <f t="shared" si="9"/>
        <v>23</v>
      </c>
      <c r="N40" s="46">
        <f t="shared" si="10"/>
        <v>0</v>
      </c>
      <c r="O40" s="46">
        <f t="shared" si="11"/>
        <v>0</v>
      </c>
      <c r="P40" s="43" t="str">
        <f t="shared" si="12"/>
        <v>-</v>
      </c>
      <c r="Q40" s="101"/>
      <c r="R40" s="39"/>
      <c r="S40" s="114"/>
      <c r="T40" s="115"/>
      <c r="U40" s="114"/>
      <c r="V40" s="114"/>
    </row>
    <row r="41" spans="1:22" s="114" customFormat="1" ht="15" hidden="1" customHeight="1" x14ac:dyDescent="0.2">
      <c r="A41" s="139">
        <f>_xlfn.RANK.EQ(N41,N$17:N$41)</f>
        <v>23</v>
      </c>
      <c r="B41" s="119"/>
      <c r="C41" s="112"/>
      <c r="D41" s="96"/>
      <c r="E41" s="93"/>
      <c r="F41" s="93"/>
      <c r="G41" s="93"/>
      <c r="H41" s="94"/>
      <c r="I41" s="95"/>
      <c r="J41" s="95" t="e">
        <f t="shared" si="7"/>
        <v>#N/A</v>
      </c>
      <c r="K41" s="93"/>
      <c r="L41" s="43">
        <f t="shared" si="8"/>
        <v>0</v>
      </c>
      <c r="M41" s="95">
        <f t="shared" si="9"/>
        <v>23</v>
      </c>
      <c r="N41" s="46">
        <f t="shared" si="10"/>
        <v>0</v>
      </c>
      <c r="O41" s="46">
        <f t="shared" si="11"/>
        <v>0</v>
      </c>
      <c r="P41" s="43" t="str">
        <f t="shared" si="12"/>
        <v>-</v>
      </c>
      <c r="Q41" s="101"/>
      <c r="R41" s="39"/>
      <c r="T41" s="115"/>
    </row>
    <row r="42" spans="1:22" s="114" customFormat="1" x14ac:dyDescent="0.2">
      <c r="H42" s="115"/>
      <c r="I42" s="115"/>
      <c r="J42" s="115"/>
      <c r="K42" s="115"/>
      <c r="L42" s="115"/>
      <c r="M42" s="115"/>
      <c r="N42" s="115"/>
      <c r="O42" s="115"/>
      <c r="P42" s="115"/>
    </row>
    <row r="43" spans="1:22" s="114" customFormat="1" x14ac:dyDescent="0.2">
      <c r="B43" s="236" t="s">
        <v>16</v>
      </c>
      <c r="C43" s="115"/>
      <c r="F43" s="303" t="s">
        <v>125</v>
      </c>
      <c r="I43" s="115"/>
      <c r="J43" s="115"/>
      <c r="L43" s="236" t="s">
        <v>124</v>
      </c>
      <c r="P43" s="303" t="s">
        <v>477</v>
      </c>
    </row>
    <row r="44" spans="1:22" s="114" customFormat="1" ht="4.5" customHeight="1" x14ac:dyDescent="0.2">
      <c r="B44" s="236"/>
      <c r="C44" s="115"/>
      <c r="F44" s="237"/>
      <c r="I44" s="115"/>
      <c r="J44" s="115"/>
      <c r="L44" s="236"/>
      <c r="P44" s="303"/>
    </row>
    <row r="45" spans="1:22" s="114" customFormat="1" x14ac:dyDescent="0.2">
      <c r="B45" s="236" t="s">
        <v>17</v>
      </c>
      <c r="C45" s="115"/>
      <c r="F45" s="114" t="s">
        <v>476</v>
      </c>
      <c r="I45" s="115"/>
      <c r="J45" s="115"/>
      <c r="L45" s="236" t="s">
        <v>127</v>
      </c>
      <c r="P45" s="5" t="s">
        <v>126</v>
      </c>
    </row>
    <row r="46" spans="1:22" s="44" customFormat="1" x14ac:dyDescent="0.2"/>
    <row r="47" spans="1:22" s="44" customFormat="1" x14ac:dyDescent="0.2"/>
    <row r="49" spans="8:22" x14ac:dyDescent="0.2"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8:22" x14ac:dyDescent="0.2"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8:22" x14ac:dyDescent="0.2">
      <c r="H51" s="9"/>
      <c r="I51" s="597"/>
      <c r="J51" s="597"/>
      <c r="K51" s="597"/>
      <c r="L51" s="597"/>
      <c r="M51" s="597"/>
      <c r="N51" s="597"/>
      <c r="O51" s="597"/>
      <c r="P51" s="597"/>
      <c r="Q51" s="597"/>
      <c r="R51" s="597"/>
      <c r="S51" s="597"/>
      <c r="T51" s="597"/>
      <c r="U51" s="597"/>
      <c r="V51" s="597"/>
    </row>
    <row r="52" spans="8:22" x14ac:dyDescent="0.2">
      <c r="H52" s="9"/>
      <c r="I52" s="597"/>
      <c r="J52" s="597"/>
      <c r="K52" s="597"/>
      <c r="L52" s="597"/>
      <c r="M52" s="597"/>
      <c r="N52" s="597"/>
      <c r="O52" s="597"/>
      <c r="P52" s="597"/>
      <c r="Q52" s="597"/>
      <c r="R52" s="597"/>
      <c r="S52" s="597"/>
      <c r="T52" s="597"/>
      <c r="U52" s="597"/>
      <c r="V52" s="597"/>
    </row>
    <row r="53" spans="8:22" x14ac:dyDescent="0.2"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8:22" x14ac:dyDescent="0.2"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8:22" x14ac:dyDescent="0.2"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B17:R38">
    <sortCondition descending="1" ref="N17:N38"/>
  </sortState>
  <mergeCells count="32">
    <mergeCell ref="I51:V51"/>
    <mergeCell ref="I52:V52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2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8"/>
  <sheetViews>
    <sheetView view="pageBreakPreview" topLeftCell="A13" zoomScale="80" zoomScaleNormal="70" zoomScaleSheetLayoutView="80" workbookViewId="0">
      <selection activeCell="L36" sqref="L36:Q38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32.42578125" style="21" customWidth="1"/>
    <col min="7" max="7" width="20.28515625" style="21" customWidth="1"/>
    <col min="8" max="8" width="10.28515625" style="21" customWidth="1"/>
    <col min="9" max="9" width="8.140625" style="21" customWidth="1"/>
    <col min="10" max="10" width="6.5703125" style="114" customWidth="1"/>
    <col min="11" max="11" width="9.5703125" style="21" customWidth="1"/>
    <col min="12" max="12" width="10.5703125" style="21" customWidth="1"/>
    <col min="13" max="13" width="8.28515625" style="114" customWidth="1"/>
    <col min="14" max="14" width="10.140625" style="21" customWidth="1"/>
    <col min="15" max="15" width="8.5703125" style="21" customWidth="1"/>
    <col min="16" max="16" width="9.140625" style="21" customWidth="1"/>
    <col min="17" max="17" width="13.42578125" style="21" customWidth="1"/>
    <col min="18" max="18" width="13.5703125" style="21" customWidth="1"/>
    <col min="19" max="16384" width="9.140625" style="21"/>
  </cols>
  <sheetData>
    <row r="1" spans="1:20" s="114" customFormat="1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4"/>
    </row>
    <row r="2" spans="1:20" s="114" customFormat="1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4"/>
    </row>
    <row r="3" spans="1:20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19"/>
      <c r="T3" s="225"/>
    </row>
    <row r="4" spans="1:20" s="114" customFormat="1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4"/>
      <c r="T4" s="226"/>
    </row>
    <row r="5" spans="1:20" s="114" customFormat="1" ht="9" customHeight="1" x14ac:dyDescent="0.2"/>
    <row r="6" spans="1:20" s="114" customFormat="1" ht="15.75" x14ac:dyDescent="0.25">
      <c r="A6" s="550" t="s">
        <v>520</v>
      </c>
      <c r="B6" s="550"/>
      <c r="C6" s="550"/>
      <c r="D6" s="547" t="s">
        <v>1</v>
      </c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549"/>
      <c r="P6" s="550" t="s">
        <v>205</v>
      </c>
      <c r="Q6" s="550"/>
      <c r="R6" s="550"/>
    </row>
    <row r="7" spans="1:20" s="114" customFormat="1" ht="15.75" x14ac:dyDescent="0.2">
      <c r="A7" s="539" t="s">
        <v>223</v>
      </c>
      <c r="B7" s="539"/>
      <c r="C7" s="539"/>
      <c r="D7" s="540" t="s">
        <v>530</v>
      </c>
      <c r="E7" s="540"/>
      <c r="F7" s="540"/>
      <c r="G7" s="540"/>
      <c r="H7" s="540"/>
      <c r="I7" s="540"/>
      <c r="J7" s="540"/>
      <c r="K7" s="540"/>
      <c r="L7" s="540"/>
      <c r="M7" s="540"/>
      <c r="N7" s="540"/>
      <c r="O7" s="540"/>
      <c r="P7" s="539" t="s">
        <v>20</v>
      </c>
      <c r="Q7" s="539"/>
      <c r="R7" s="539"/>
    </row>
    <row r="8" spans="1:20" s="114" customFormat="1" ht="15" x14ac:dyDescent="0.2">
      <c r="A8" s="598" t="s">
        <v>34</v>
      </c>
      <c r="B8" s="599"/>
      <c r="C8" s="600"/>
      <c r="D8" s="543" t="s">
        <v>222</v>
      </c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5"/>
      <c r="P8" s="542" t="s">
        <v>2</v>
      </c>
      <c r="Q8" s="542"/>
      <c r="R8" s="542"/>
    </row>
    <row r="9" spans="1:20" s="114" customFormat="1" ht="15.75" x14ac:dyDescent="0.25">
      <c r="A9" s="245" t="s">
        <v>12</v>
      </c>
      <c r="B9" s="245" t="s">
        <v>19</v>
      </c>
      <c r="C9" s="245" t="s">
        <v>21</v>
      </c>
      <c r="D9" s="546" t="s">
        <v>131</v>
      </c>
      <c r="E9" s="547"/>
      <c r="F9" s="547"/>
      <c r="G9" s="547"/>
      <c r="H9" s="547"/>
      <c r="I9" s="547"/>
      <c r="J9" s="547"/>
      <c r="K9" s="547"/>
      <c r="L9" s="547"/>
      <c r="M9" s="547"/>
      <c r="N9" s="547"/>
      <c r="O9" s="548"/>
      <c r="P9" s="239" t="s">
        <v>3</v>
      </c>
      <c r="Q9" s="239" t="s">
        <v>4</v>
      </c>
      <c r="R9" s="239" t="s">
        <v>5</v>
      </c>
    </row>
    <row r="10" spans="1:20" s="114" customFormat="1" ht="15" customHeight="1" x14ac:dyDescent="0.2">
      <c r="A10" s="256">
        <v>176</v>
      </c>
      <c r="B10" s="256">
        <v>225</v>
      </c>
      <c r="C10" s="256">
        <v>288.5</v>
      </c>
      <c r="D10" s="529" t="s">
        <v>89</v>
      </c>
      <c r="E10" s="529"/>
      <c r="F10" s="529"/>
      <c r="G10" s="529"/>
      <c r="H10" s="529"/>
      <c r="I10" s="529"/>
      <c r="J10" s="529"/>
      <c r="K10" s="529"/>
      <c r="L10" s="529"/>
      <c r="M10" s="529"/>
      <c r="N10" s="529"/>
      <c r="O10" s="529"/>
      <c r="P10" s="245">
        <v>246</v>
      </c>
      <c r="Q10" s="245">
        <v>190</v>
      </c>
      <c r="R10" s="245">
        <v>126</v>
      </c>
    </row>
    <row r="11" spans="1:20" s="9" customFormat="1" x14ac:dyDescent="0.2">
      <c r="A11" s="55"/>
      <c r="B11" s="55"/>
      <c r="C11" s="55"/>
      <c r="P11" s="55"/>
      <c r="Q11" s="55"/>
      <c r="R11" s="55"/>
    </row>
    <row r="12" spans="1:20" s="114" customFormat="1" x14ac:dyDescent="0.2">
      <c r="A12" s="231" t="s">
        <v>50</v>
      </c>
      <c r="B12" s="229"/>
      <c r="C12" s="229"/>
      <c r="D12" s="292">
        <v>214</v>
      </c>
      <c r="E12" s="238"/>
      <c r="F12" s="238"/>
      <c r="G12" s="238"/>
      <c r="H12" s="238"/>
      <c r="I12" s="238"/>
      <c r="J12" s="254"/>
      <c r="K12" s="238"/>
      <c r="L12" s="238"/>
      <c r="M12" s="254"/>
      <c r="N12" s="238"/>
      <c r="O12" s="238"/>
      <c r="P12" s="55"/>
      <c r="Q12" s="55"/>
      <c r="R12" s="55"/>
    </row>
    <row r="13" spans="1:20" s="114" customFormat="1" x14ac:dyDescent="0.2">
      <c r="A13" s="232" t="s">
        <v>51</v>
      </c>
      <c r="B13" s="233"/>
      <c r="C13" s="230"/>
      <c r="D13" s="293">
        <v>27</v>
      </c>
      <c r="E13" s="238"/>
      <c r="F13" s="238"/>
      <c r="G13" s="238"/>
      <c r="H13" s="238"/>
      <c r="I13" s="238"/>
      <c r="J13" s="254"/>
      <c r="K13" s="238"/>
      <c r="L13" s="238"/>
      <c r="M13" s="254"/>
      <c r="N13" s="238"/>
      <c r="O13" s="238"/>
      <c r="P13" s="55"/>
      <c r="Q13" s="55"/>
      <c r="R13" s="55"/>
    </row>
    <row r="14" spans="1:20" s="114" customFormat="1" x14ac:dyDescent="0.2"/>
    <row r="15" spans="1:20" s="44" customFormat="1" ht="11.25" customHeight="1" x14ac:dyDescent="0.2">
      <c r="A15" s="574" t="s">
        <v>6</v>
      </c>
      <c r="B15" s="530" t="s">
        <v>85</v>
      </c>
      <c r="C15" s="530"/>
      <c r="D15" s="569" t="s">
        <v>7</v>
      </c>
      <c r="E15" s="569" t="s">
        <v>8</v>
      </c>
      <c r="F15" s="569" t="s">
        <v>9</v>
      </c>
      <c r="G15" s="569" t="s">
        <v>10</v>
      </c>
      <c r="H15" s="569" t="s">
        <v>11</v>
      </c>
      <c r="I15" s="569" t="s">
        <v>12</v>
      </c>
      <c r="J15" s="569" t="s">
        <v>6</v>
      </c>
      <c r="K15" s="573" t="s">
        <v>19</v>
      </c>
      <c r="L15" s="573"/>
      <c r="M15" s="569" t="s">
        <v>6</v>
      </c>
      <c r="N15" s="569" t="s">
        <v>22</v>
      </c>
      <c r="O15" s="569" t="s">
        <v>13</v>
      </c>
      <c r="P15" s="569" t="s">
        <v>14</v>
      </c>
      <c r="Q15" s="569" t="s">
        <v>15</v>
      </c>
      <c r="R15" s="571"/>
    </row>
    <row r="16" spans="1:20" s="44" customFormat="1" x14ac:dyDescent="0.2">
      <c r="A16" s="575"/>
      <c r="B16" s="552"/>
      <c r="C16" s="552"/>
      <c r="D16" s="570"/>
      <c r="E16" s="570"/>
      <c r="F16" s="570"/>
      <c r="G16" s="570"/>
      <c r="H16" s="570"/>
      <c r="I16" s="570"/>
      <c r="J16" s="570"/>
      <c r="K16" s="45" t="s">
        <v>21</v>
      </c>
      <c r="L16" s="45" t="s">
        <v>23</v>
      </c>
      <c r="M16" s="570"/>
      <c r="N16" s="570"/>
      <c r="O16" s="570"/>
      <c r="P16" s="570"/>
      <c r="Q16" s="570"/>
      <c r="R16" s="572"/>
    </row>
    <row r="17" spans="1:22" s="47" customFormat="1" ht="15" customHeight="1" x14ac:dyDescent="0.2">
      <c r="A17" s="139">
        <f t="shared" ref="A17:A27" si="0">_xlfn.RANK.EQ(N17,N$17:N$34)</f>
        <v>1</v>
      </c>
      <c r="B17" s="123" t="s">
        <v>154</v>
      </c>
      <c r="C17" s="123"/>
      <c r="D17" s="46">
        <v>1995</v>
      </c>
      <c r="E17" s="49" t="s">
        <v>3</v>
      </c>
      <c r="F17" s="43" t="s">
        <v>238</v>
      </c>
      <c r="G17" s="43" t="s">
        <v>73</v>
      </c>
      <c r="H17" s="278">
        <v>98.15</v>
      </c>
      <c r="I17" s="46">
        <v>166</v>
      </c>
      <c r="J17" s="46">
        <f t="shared" ref="J17:J34" si="1">_xlfn.RANK.EQ(I17,I$17:I$34)</f>
        <v>1</v>
      </c>
      <c r="K17" s="51">
        <v>212</v>
      </c>
      <c r="L17" s="43">
        <f t="shared" ref="L17:L34" si="2">K17/2</f>
        <v>106</v>
      </c>
      <c r="M17" s="46">
        <f t="shared" ref="M17:M34" si="3">_xlfn.RANK.EQ(L17,L$17:L$34)</f>
        <v>1</v>
      </c>
      <c r="N17" s="46">
        <f t="shared" ref="N17:N34" si="4">L17+I17</f>
        <v>272</v>
      </c>
      <c r="O17" s="46">
        <f t="shared" ref="O17:O26" si="5">IF(A17=1,20,IF(A17=2,18,IF(A17=3,16,IF(A17&gt;19,0,19-A17))))</f>
        <v>20</v>
      </c>
      <c r="P17" s="43" t="str">
        <f t="shared" ref="P17:P34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78" t="s">
        <v>403</v>
      </c>
      <c r="R17" s="79"/>
      <c r="S17" s="44"/>
      <c r="T17" s="50"/>
      <c r="U17" s="44"/>
      <c r="V17" s="44"/>
    </row>
    <row r="18" spans="1:22" s="44" customFormat="1" ht="15" customHeight="1" x14ac:dyDescent="0.2">
      <c r="A18" s="139">
        <f t="shared" si="0"/>
        <v>2</v>
      </c>
      <c r="B18" s="266" t="s">
        <v>299</v>
      </c>
      <c r="C18" s="266"/>
      <c r="D18" s="46">
        <v>1992</v>
      </c>
      <c r="E18" s="49" t="s">
        <v>3</v>
      </c>
      <c r="F18" s="43" t="s">
        <v>245</v>
      </c>
      <c r="G18" s="147" t="s">
        <v>269</v>
      </c>
      <c r="H18" s="278">
        <v>97.9</v>
      </c>
      <c r="I18" s="46">
        <v>166</v>
      </c>
      <c r="J18" s="46">
        <f t="shared" si="1"/>
        <v>1</v>
      </c>
      <c r="K18" s="51">
        <v>205</v>
      </c>
      <c r="L18" s="43">
        <f t="shared" si="2"/>
        <v>102.5</v>
      </c>
      <c r="M18" s="46">
        <f t="shared" si="3"/>
        <v>2</v>
      </c>
      <c r="N18" s="46">
        <f t="shared" si="4"/>
        <v>268.5</v>
      </c>
      <c r="O18" s="46">
        <f t="shared" si="5"/>
        <v>18</v>
      </c>
      <c r="P18" s="43" t="str">
        <f t="shared" si="6"/>
        <v>МСМК</v>
      </c>
      <c r="Q18" s="78" t="s">
        <v>308</v>
      </c>
      <c r="R18" s="84"/>
      <c r="T18" s="115"/>
      <c r="U18" s="114"/>
      <c r="V18" s="114"/>
    </row>
    <row r="19" spans="1:22" ht="15" customHeight="1" x14ac:dyDescent="0.2">
      <c r="A19" s="139">
        <f t="shared" si="0"/>
        <v>3</v>
      </c>
      <c r="B19" s="268" t="s">
        <v>302</v>
      </c>
      <c r="C19" s="269"/>
      <c r="D19" s="264">
        <v>1978</v>
      </c>
      <c r="E19" s="93" t="s">
        <v>58</v>
      </c>
      <c r="F19" s="93" t="s">
        <v>257</v>
      </c>
      <c r="G19" s="93" t="s">
        <v>258</v>
      </c>
      <c r="H19" s="235">
        <v>94</v>
      </c>
      <c r="I19" s="95">
        <v>166</v>
      </c>
      <c r="J19" s="46">
        <f t="shared" si="1"/>
        <v>1</v>
      </c>
      <c r="K19" s="93">
        <v>194</v>
      </c>
      <c r="L19" s="43">
        <f t="shared" si="2"/>
        <v>97</v>
      </c>
      <c r="M19" s="46">
        <f t="shared" si="3"/>
        <v>3</v>
      </c>
      <c r="N19" s="46">
        <f t="shared" si="4"/>
        <v>263</v>
      </c>
      <c r="O19" s="46">
        <f t="shared" si="5"/>
        <v>16</v>
      </c>
      <c r="P19" s="43" t="str">
        <f t="shared" si="6"/>
        <v>МСМК</v>
      </c>
      <c r="Q19" s="101" t="s">
        <v>57</v>
      </c>
      <c r="R19" s="39"/>
      <c r="S19" s="44"/>
      <c r="T19" s="50"/>
      <c r="U19" s="44"/>
      <c r="V19" s="44"/>
    </row>
    <row r="20" spans="1:22" s="114" customFormat="1" ht="15" customHeight="1" x14ac:dyDescent="0.2">
      <c r="A20" s="139">
        <f t="shared" si="0"/>
        <v>4</v>
      </c>
      <c r="B20" s="268" t="s">
        <v>390</v>
      </c>
      <c r="C20" s="269"/>
      <c r="D20" s="264">
        <v>1989</v>
      </c>
      <c r="E20" s="93" t="s">
        <v>4</v>
      </c>
      <c r="F20" s="93" t="s">
        <v>391</v>
      </c>
      <c r="G20" s="93"/>
      <c r="H20" s="235">
        <v>103.4</v>
      </c>
      <c r="I20" s="95">
        <v>126</v>
      </c>
      <c r="J20" s="46">
        <f t="shared" si="1"/>
        <v>4</v>
      </c>
      <c r="K20" s="93">
        <v>173</v>
      </c>
      <c r="L20" s="43">
        <f t="shared" si="2"/>
        <v>86.5</v>
      </c>
      <c r="M20" s="46">
        <f t="shared" si="3"/>
        <v>4</v>
      </c>
      <c r="N20" s="46">
        <f t="shared" si="4"/>
        <v>212.5</v>
      </c>
      <c r="O20" s="46">
        <f t="shared" si="5"/>
        <v>15</v>
      </c>
      <c r="P20" s="43" t="str">
        <f t="shared" si="6"/>
        <v>МС</v>
      </c>
      <c r="Q20" s="101" t="s">
        <v>404</v>
      </c>
      <c r="R20" s="39"/>
      <c r="S20" s="44"/>
      <c r="T20" s="50"/>
      <c r="U20" s="44"/>
      <c r="V20" s="44"/>
    </row>
    <row r="21" spans="1:22" s="114" customFormat="1" ht="15" customHeight="1" x14ac:dyDescent="0.2">
      <c r="A21" s="139">
        <f t="shared" si="0"/>
        <v>5</v>
      </c>
      <c r="B21" s="268" t="s">
        <v>392</v>
      </c>
      <c r="C21" s="269"/>
      <c r="D21" s="264">
        <v>2000</v>
      </c>
      <c r="E21" s="93" t="s">
        <v>4</v>
      </c>
      <c r="F21" s="93" t="s">
        <v>240</v>
      </c>
      <c r="G21" s="93" t="s">
        <v>241</v>
      </c>
      <c r="H21" s="235">
        <v>92.1</v>
      </c>
      <c r="I21" s="95">
        <v>125</v>
      </c>
      <c r="J21" s="46">
        <f t="shared" si="1"/>
        <v>6</v>
      </c>
      <c r="K21" s="93">
        <v>156</v>
      </c>
      <c r="L21" s="43">
        <f t="shared" si="2"/>
        <v>78</v>
      </c>
      <c r="M21" s="46">
        <f t="shared" si="3"/>
        <v>5</v>
      </c>
      <c r="N21" s="46">
        <f t="shared" si="4"/>
        <v>203</v>
      </c>
      <c r="O21" s="46">
        <f t="shared" si="5"/>
        <v>14</v>
      </c>
      <c r="P21" s="43" t="str">
        <f t="shared" si="6"/>
        <v>МС</v>
      </c>
      <c r="Q21" s="101" t="s">
        <v>67</v>
      </c>
      <c r="R21" s="39"/>
      <c r="S21" s="44"/>
      <c r="T21" s="50"/>
      <c r="U21" s="44"/>
      <c r="V21" s="44"/>
    </row>
    <row r="22" spans="1:22" s="114" customFormat="1" ht="15" customHeight="1" x14ac:dyDescent="0.2">
      <c r="A22" s="139">
        <f t="shared" si="0"/>
        <v>6</v>
      </c>
      <c r="B22" s="268" t="s">
        <v>393</v>
      </c>
      <c r="C22" s="269"/>
      <c r="D22" s="264">
        <v>1992</v>
      </c>
      <c r="E22" s="93" t="s">
        <v>4</v>
      </c>
      <c r="F22" s="93" t="s">
        <v>40</v>
      </c>
      <c r="G22" s="93"/>
      <c r="H22" s="235">
        <v>115.6</v>
      </c>
      <c r="I22" s="95">
        <v>123</v>
      </c>
      <c r="J22" s="46">
        <f t="shared" si="1"/>
        <v>7</v>
      </c>
      <c r="K22" s="93">
        <v>142</v>
      </c>
      <c r="L22" s="43">
        <f t="shared" si="2"/>
        <v>71</v>
      </c>
      <c r="M22" s="46">
        <f t="shared" si="3"/>
        <v>10</v>
      </c>
      <c r="N22" s="46">
        <f t="shared" si="4"/>
        <v>194</v>
      </c>
      <c r="O22" s="46">
        <f t="shared" si="5"/>
        <v>13</v>
      </c>
      <c r="P22" s="258" t="str">
        <f t="shared" si="6"/>
        <v>МС</v>
      </c>
      <c r="Q22" s="101" t="s">
        <v>387</v>
      </c>
      <c r="R22" s="39"/>
      <c r="S22" s="44"/>
      <c r="T22" s="50"/>
      <c r="U22" s="44"/>
      <c r="V22" s="44"/>
    </row>
    <row r="23" spans="1:22" s="114" customFormat="1" ht="15" customHeight="1" x14ac:dyDescent="0.2">
      <c r="A23" s="139">
        <f t="shared" si="0"/>
        <v>7</v>
      </c>
      <c r="B23" s="268" t="s">
        <v>395</v>
      </c>
      <c r="C23" s="269"/>
      <c r="D23" s="264">
        <v>1990</v>
      </c>
      <c r="E23" s="93" t="s">
        <v>4</v>
      </c>
      <c r="F23" s="93" t="s">
        <v>396</v>
      </c>
      <c r="G23" s="106" t="s">
        <v>475</v>
      </c>
      <c r="H23" s="235">
        <v>109.45</v>
      </c>
      <c r="I23" s="95">
        <v>118</v>
      </c>
      <c r="J23" s="46">
        <f t="shared" si="1"/>
        <v>9</v>
      </c>
      <c r="K23" s="93">
        <v>146</v>
      </c>
      <c r="L23" s="43">
        <f t="shared" si="2"/>
        <v>73</v>
      </c>
      <c r="M23" s="46">
        <f t="shared" si="3"/>
        <v>7</v>
      </c>
      <c r="N23" s="46">
        <f t="shared" si="4"/>
        <v>191</v>
      </c>
      <c r="O23" s="46">
        <f t="shared" si="5"/>
        <v>12</v>
      </c>
      <c r="P23" s="43" t="str">
        <f t="shared" si="6"/>
        <v>МС</v>
      </c>
      <c r="Q23" s="101" t="s">
        <v>405</v>
      </c>
      <c r="R23" s="39"/>
      <c r="S23" s="44"/>
      <c r="T23" s="50"/>
      <c r="U23" s="44"/>
      <c r="V23" s="44"/>
    </row>
    <row r="24" spans="1:22" s="114" customFormat="1" ht="15" customHeight="1" x14ac:dyDescent="0.2">
      <c r="A24" s="139">
        <f t="shared" si="0"/>
        <v>8</v>
      </c>
      <c r="B24" s="268" t="s">
        <v>397</v>
      </c>
      <c r="C24" s="269"/>
      <c r="D24" s="264">
        <v>1983</v>
      </c>
      <c r="E24" s="93" t="s">
        <v>4</v>
      </c>
      <c r="F24" s="93" t="s">
        <v>525</v>
      </c>
      <c r="G24" s="93"/>
      <c r="H24" s="235">
        <v>109.9</v>
      </c>
      <c r="I24" s="95">
        <v>119</v>
      </c>
      <c r="J24" s="46">
        <f t="shared" si="1"/>
        <v>8</v>
      </c>
      <c r="K24" s="93">
        <v>142</v>
      </c>
      <c r="L24" s="43">
        <f t="shared" si="2"/>
        <v>71</v>
      </c>
      <c r="M24" s="46">
        <f t="shared" si="3"/>
        <v>10</v>
      </c>
      <c r="N24" s="46">
        <f t="shared" si="4"/>
        <v>190</v>
      </c>
      <c r="O24" s="46">
        <f t="shared" si="5"/>
        <v>11</v>
      </c>
      <c r="P24" s="43" t="str">
        <f t="shared" si="6"/>
        <v>МС</v>
      </c>
      <c r="Q24" s="101" t="s">
        <v>406</v>
      </c>
      <c r="R24" s="39"/>
      <c r="S24" s="44"/>
      <c r="T24" s="50"/>
      <c r="U24" s="44"/>
      <c r="V24" s="44"/>
    </row>
    <row r="25" spans="1:22" s="114" customFormat="1" ht="15" customHeight="1" x14ac:dyDescent="0.2">
      <c r="A25" s="139">
        <f t="shared" si="0"/>
        <v>9</v>
      </c>
      <c r="B25" s="268" t="s">
        <v>303</v>
      </c>
      <c r="C25" s="269"/>
      <c r="D25" s="264">
        <v>2003</v>
      </c>
      <c r="E25" s="93" t="s">
        <v>5</v>
      </c>
      <c r="F25" s="93" t="s">
        <v>257</v>
      </c>
      <c r="G25" s="93" t="s">
        <v>258</v>
      </c>
      <c r="H25" s="235">
        <v>102.5</v>
      </c>
      <c r="I25" s="95">
        <v>126</v>
      </c>
      <c r="J25" s="46">
        <f t="shared" si="1"/>
        <v>4</v>
      </c>
      <c r="K25" s="93">
        <v>120</v>
      </c>
      <c r="L25" s="43">
        <f t="shared" si="2"/>
        <v>60</v>
      </c>
      <c r="M25" s="46">
        <f t="shared" si="3"/>
        <v>14</v>
      </c>
      <c r="N25" s="46">
        <f t="shared" si="4"/>
        <v>186</v>
      </c>
      <c r="O25" s="46">
        <f t="shared" si="5"/>
        <v>10</v>
      </c>
      <c r="P25" s="43" t="str">
        <f t="shared" si="6"/>
        <v>КМС</v>
      </c>
      <c r="Q25" s="101" t="s">
        <v>163</v>
      </c>
      <c r="R25" s="39"/>
      <c r="S25" s="44"/>
      <c r="T25" s="50"/>
      <c r="U25" s="44"/>
      <c r="V25" s="44"/>
    </row>
    <row r="26" spans="1:22" s="114" customFormat="1" ht="15" customHeight="1" x14ac:dyDescent="0.2">
      <c r="A26" s="139">
        <f t="shared" si="0"/>
        <v>10</v>
      </c>
      <c r="B26" s="268" t="s">
        <v>300</v>
      </c>
      <c r="C26" s="269"/>
      <c r="D26" s="264">
        <v>1995</v>
      </c>
      <c r="E26" s="93" t="s">
        <v>3</v>
      </c>
      <c r="F26" s="93" t="s">
        <v>238</v>
      </c>
      <c r="G26" s="93" t="s">
        <v>73</v>
      </c>
      <c r="H26" s="235">
        <v>92.35</v>
      </c>
      <c r="I26" s="95">
        <v>100</v>
      </c>
      <c r="J26" s="46">
        <f t="shared" si="1"/>
        <v>10</v>
      </c>
      <c r="K26" s="93">
        <v>143</v>
      </c>
      <c r="L26" s="43">
        <f t="shared" si="2"/>
        <v>71.5</v>
      </c>
      <c r="M26" s="46">
        <f t="shared" si="3"/>
        <v>9</v>
      </c>
      <c r="N26" s="46">
        <f t="shared" si="4"/>
        <v>171.5</v>
      </c>
      <c r="O26" s="46">
        <f t="shared" si="5"/>
        <v>9</v>
      </c>
      <c r="P26" s="43" t="str">
        <f t="shared" si="6"/>
        <v>КМС</v>
      </c>
      <c r="Q26" s="101" t="s">
        <v>309</v>
      </c>
      <c r="R26" s="39"/>
      <c r="S26" s="44"/>
      <c r="T26" s="50"/>
      <c r="U26" s="44"/>
      <c r="V26" s="44"/>
    </row>
    <row r="27" spans="1:22" s="114" customFormat="1" ht="15" customHeight="1" x14ac:dyDescent="0.2">
      <c r="A27" s="139">
        <f t="shared" si="0"/>
        <v>11</v>
      </c>
      <c r="B27" s="268" t="s">
        <v>394</v>
      </c>
      <c r="C27" s="269"/>
      <c r="D27" s="264">
        <v>1985</v>
      </c>
      <c r="E27" s="93" t="s">
        <v>4</v>
      </c>
      <c r="F27" s="93" t="s">
        <v>334</v>
      </c>
      <c r="G27" s="93"/>
      <c r="H27" s="235">
        <v>95.5</v>
      </c>
      <c r="I27" s="95">
        <v>99</v>
      </c>
      <c r="J27" s="46">
        <f t="shared" si="1"/>
        <v>11</v>
      </c>
      <c r="K27" s="93">
        <v>129</v>
      </c>
      <c r="L27" s="43">
        <f t="shared" si="2"/>
        <v>64.5</v>
      </c>
      <c r="M27" s="46">
        <f t="shared" si="3"/>
        <v>12</v>
      </c>
      <c r="N27" s="46">
        <f t="shared" si="4"/>
        <v>163.5</v>
      </c>
      <c r="O27" s="46">
        <v>8</v>
      </c>
      <c r="P27" s="43" t="str">
        <f t="shared" si="6"/>
        <v>КМС</v>
      </c>
      <c r="Q27" s="101" t="s">
        <v>385</v>
      </c>
      <c r="R27" s="39"/>
      <c r="S27" s="44"/>
      <c r="T27" s="50"/>
      <c r="U27" s="44"/>
      <c r="V27" s="44"/>
    </row>
    <row r="28" spans="1:22" s="114" customFormat="1" ht="15" customHeight="1" x14ac:dyDescent="0.2">
      <c r="A28" s="139">
        <v>12</v>
      </c>
      <c r="B28" s="270" t="s">
        <v>381</v>
      </c>
      <c r="C28" s="269"/>
      <c r="D28" s="264">
        <v>1993</v>
      </c>
      <c r="E28" s="93" t="s">
        <v>4</v>
      </c>
      <c r="F28" s="93" t="s">
        <v>245</v>
      </c>
      <c r="G28" s="93"/>
      <c r="H28" s="235">
        <v>114.75</v>
      </c>
      <c r="I28" s="95">
        <v>90</v>
      </c>
      <c r="J28" s="95">
        <f t="shared" si="1"/>
        <v>12</v>
      </c>
      <c r="K28" s="93">
        <v>147</v>
      </c>
      <c r="L28" s="43">
        <f t="shared" si="2"/>
        <v>73.5</v>
      </c>
      <c r="M28" s="95">
        <f t="shared" si="3"/>
        <v>6</v>
      </c>
      <c r="N28" s="46">
        <f t="shared" si="4"/>
        <v>163.5</v>
      </c>
      <c r="O28" s="46">
        <v>7</v>
      </c>
      <c r="P28" s="43" t="str">
        <f t="shared" si="6"/>
        <v>КМС</v>
      </c>
      <c r="Q28" s="101" t="s">
        <v>383</v>
      </c>
      <c r="R28" s="39"/>
      <c r="S28" s="44"/>
      <c r="T28" s="50"/>
      <c r="U28" s="44"/>
      <c r="V28" s="44"/>
    </row>
    <row r="29" spans="1:22" s="114" customFormat="1" ht="15" customHeight="1" x14ac:dyDescent="0.2">
      <c r="A29" s="139">
        <f t="shared" ref="A29:A34" si="7">_xlfn.RANK.EQ(N29,N$17:N$34)</f>
        <v>13</v>
      </c>
      <c r="B29" s="268" t="s">
        <v>399</v>
      </c>
      <c r="C29" s="269"/>
      <c r="D29" s="264">
        <v>1972</v>
      </c>
      <c r="E29" s="43" t="s">
        <v>5</v>
      </c>
      <c r="F29" s="216" t="s">
        <v>197</v>
      </c>
      <c r="G29" s="43"/>
      <c r="H29" s="235">
        <v>87.5</v>
      </c>
      <c r="I29" s="95">
        <v>65</v>
      </c>
      <c r="J29" s="46">
        <f t="shared" si="1"/>
        <v>16</v>
      </c>
      <c r="K29" s="93">
        <v>145</v>
      </c>
      <c r="L29" s="43">
        <f t="shared" si="2"/>
        <v>72.5</v>
      </c>
      <c r="M29" s="46">
        <f t="shared" si="3"/>
        <v>8</v>
      </c>
      <c r="N29" s="46">
        <f t="shared" si="4"/>
        <v>137.5</v>
      </c>
      <c r="O29" s="46">
        <f t="shared" ref="O29:O34" si="8">IF(A29=1,20,IF(A29=2,18,IF(A29=3,16,IF(A29&gt;19,0,19-A29))))</f>
        <v>6</v>
      </c>
      <c r="P29" s="43" t="str">
        <f t="shared" si="6"/>
        <v>КМС</v>
      </c>
      <c r="Q29" s="101" t="s">
        <v>177</v>
      </c>
      <c r="R29" s="39"/>
      <c r="S29" s="44"/>
      <c r="T29" s="50"/>
      <c r="U29" s="44"/>
      <c r="V29" s="44"/>
    </row>
    <row r="30" spans="1:22" s="44" customFormat="1" ht="15" customHeight="1" x14ac:dyDescent="0.2">
      <c r="A30" s="139">
        <f t="shared" si="7"/>
        <v>14</v>
      </c>
      <c r="B30" s="268" t="s">
        <v>401</v>
      </c>
      <c r="C30" s="269"/>
      <c r="D30" s="46">
        <v>1983</v>
      </c>
      <c r="E30" s="43">
        <v>1</v>
      </c>
      <c r="F30" s="43" t="s">
        <v>197</v>
      </c>
      <c r="G30" s="53"/>
      <c r="H30" s="278">
        <v>93.45</v>
      </c>
      <c r="I30" s="46">
        <v>67</v>
      </c>
      <c r="J30" s="46">
        <f t="shared" si="1"/>
        <v>15</v>
      </c>
      <c r="K30" s="43">
        <v>125</v>
      </c>
      <c r="L30" s="43">
        <f t="shared" si="2"/>
        <v>62.5</v>
      </c>
      <c r="M30" s="46">
        <f t="shared" si="3"/>
        <v>13</v>
      </c>
      <c r="N30" s="46">
        <f t="shared" si="4"/>
        <v>129.5</v>
      </c>
      <c r="O30" s="46">
        <f t="shared" si="8"/>
        <v>5</v>
      </c>
      <c r="P30" s="43" t="str">
        <f t="shared" si="6"/>
        <v>+КМС</v>
      </c>
      <c r="Q30" s="101" t="s">
        <v>177</v>
      </c>
      <c r="R30" s="39"/>
      <c r="T30" s="50"/>
    </row>
    <row r="31" spans="1:22" s="44" customFormat="1" ht="15" customHeight="1" x14ac:dyDescent="0.2">
      <c r="A31" s="139">
        <f t="shared" si="7"/>
        <v>15</v>
      </c>
      <c r="B31" s="268" t="s">
        <v>400</v>
      </c>
      <c r="C31" s="269"/>
      <c r="D31" s="96">
        <v>1992</v>
      </c>
      <c r="E31" s="43" t="s">
        <v>5</v>
      </c>
      <c r="F31" s="43" t="s">
        <v>257</v>
      </c>
      <c r="G31" s="43" t="s">
        <v>258</v>
      </c>
      <c r="H31" s="278">
        <v>96.2</v>
      </c>
      <c r="I31" s="46">
        <v>82</v>
      </c>
      <c r="J31" s="46">
        <f t="shared" si="1"/>
        <v>13</v>
      </c>
      <c r="K31" s="43">
        <v>92</v>
      </c>
      <c r="L31" s="43">
        <f t="shared" si="2"/>
        <v>46</v>
      </c>
      <c r="M31" s="46">
        <f t="shared" si="3"/>
        <v>15</v>
      </c>
      <c r="N31" s="46">
        <f t="shared" si="4"/>
        <v>128</v>
      </c>
      <c r="O31" s="46">
        <f t="shared" si="8"/>
        <v>4</v>
      </c>
      <c r="P31" s="43" t="str">
        <f t="shared" si="6"/>
        <v>КМС</v>
      </c>
      <c r="Q31" s="101" t="s">
        <v>161</v>
      </c>
      <c r="R31" s="39"/>
      <c r="T31" s="50"/>
    </row>
    <row r="32" spans="1:22" s="44" customFormat="1" ht="15" customHeight="1" x14ac:dyDescent="0.2">
      <c r="A32" s="139">
        <f t="shared" si="7"/>
        <v>16</v>
      </c>
      <c r="B32" s="268" t="s">
        <v>306</v>
      </c>
      <c r="C32" s="269"/>
      <c r="D32" s="46">
        <v>1991</v>
      </c>
      <c r="E32" s="43" t="s">
        <v>5</v>
      </c>
      <c r="F32" s="43" t="s">
        <v>197</v>
      </c>
      <c r="G32" s="53"/>
      <c r="H32" s="278">
        <v>87.3</v>
      </c>
      <c r="I32" s="46">
        <v>80</v>
      </c>
      <c r="J32" s="46">
        <f t="shared" si="1"/>
        <v>14</v>
      </c>
      <c r="K32" s="43">
        <v>79</v>
      </c>
      <c r="L32" s="43">
        <f t="shared" si="2"/>
        <v>39.5</v>
      </c>
      <c r="M32" s="46">
        <f t="shared" si="3"/>
        <v>17</v>
      </c>
      <c r="N32" s="46">
        <f t="shared" si="4"/>
        <v>119.5</v>
      </c>
      <c r="O32" s="46">
        <f t="shared" si="8"/>
        <v>3</v>
      </c>
      <c r="P32" s="43" t="str">
        <f t="shared" si="6"/>
        <v>-</v>
      </c>
      <c r="Q32" s="101" t="s">
        <v>177</v>
      </c>
      <c r="R32" s="39"/>
      <c r="T32" s="50"/>
    </row>
    <row r="33" spans="1:22" s="44" customFormat="1" ht="15" customHeight="1" x14ac:dyDescent="0.2">
      <c r="A33" s="139">
        <f t="shared" si="7"/>
        <v>17</v>
      </c>
      <c r="B33" s="268" t="s">
        <v>398</v>
      </c>
      <c r="C33" s="269"/>
      <c r="D33" s="96">
        <v>1991</v>
      </c>
      <c r="E33" s="93">
        <v>1</v>
      </c>
      <c r="F33" s="93" t="s">
        <v>283</v>
      </c>
      <c r="G33" s="93"/>
      <c r="H33" s="235">
        <v>107.65</v>
      </c>
      <c r="I33" s="95">
        <v>55</v>
      </c>
      <c r="J33" s="46">
        <f t="shared" si="1"/>
        <v>17</v>
      </c>
      <c r="K33" s="93">
        <v>73</v>
      </c>
      <c r="L33" s="43">
        <f t="shared" si="2"/>
        <v>36.5</v>
      </c>
      <c r="M33" s="46">
        <f t="shared" si="3"/>
        <v>18</v>
      </c>
      <c r="N33" s="46">
        <f t="shared" si="4"/>
        <v>91.5</v>
      </c>
      <c r="O33" s="46">
        <f t="shared" si="8"/>
        <v>2</v>
      </c>
      <c r="P33" s="43" t="str">
        <f t="shared" si="6"/>
        <v>-</v>
      </c>
      <c r="Q33" s="101" t="s">
        <v>407</v>
      </c>
      <c r="R33" s="39"/>
      <c r="T33" s="50"/>
    </row>
    <row r="34" spans="1:22" s="44" customFormat="1" ht="15" customHeight="1" x14ac:dyDescent="0.2">
      <c r="A34" s="139">
        <f t="shared" si="7"/>
        <v>18</v>
      </c>
      <c r="B34" s="268" t="s">
        <v>402</v>
      </c>
      <c r="C34" s="269"/>
      <c r="D34" s="46">
        <v>2001</v>
      </c>
      <c r="E34" s="43">
        <v>1</v>
      </c>
      <c r="F34" s="43" t="s">
        <v>295</v>
      </c>
      <c r="G34" s="53" t="s">
        <v>296</v>
      </c>
      <c r="H34" s="278">
        <v>105.2</v>
      </c>
      <c r="I34" s="46">
        <v>50</v>
      </c>
      <c r="J34" s="46">
        <f t="shared" si="1"/>
        <v>18</v>
      </c>
      <c r="K34" s="43">
        <v>82</v>
      </c>
      <c r="L34" s="43">
        <f t="shared" si="2"/>
        <v>41</v>
      </c>
      <c r="M34" s="46">
        <f t="shared" si="3"/>
        <v>16</v>
      </c>
      <c r="N34" s="46">
        <f t="shared" si="4"/>
        <v>91</v>
      </c>
      <c r="O34" s="46">
        <f t="shared" si="8"/>
        <v>1</v>
      </c>
      <c r="P34" s="43" t="str">
        <f t="shared" si="6"/>
        <v>-</v>
      </c>
      <c r="Q34" s="101" t="s">
        <v>408</v>
      </c>
      <c r="R34" s="39"/>
      <c r="T34" s="50"/>
    </row>
    <row r="35" spans="1:22" s="114" customFormat="1" x14ac:dyDescent="0.2">
      <c r="H35" s="115"/>
      <c r="I35" s="115"/>
      <c r="J35" s="115"/>
      <c r="K35" s="115"/>
      <c r="L35" s="115"/>
      <c r="M35" s="115"/>
      <c r="N35" s="115"/>
      <c r="O35" s="115"/>
      <c r="P35" s="115"/>
    </row>
    <row r="36" spans="1:22" s="114" customFormat="1" x14ac:dyDescent="0.2">
      <c r="B36" s="236" t="s">
        <v>16</v>
      </c>
      <c r="C36" s="115"/>
      <c r="F36" s="303" t="s">
        <v>125</v>
      </c>
      <c r="I36" s="115"/>
      <c r="J36" s="115"/>
      <c r="L36" s="236" t="s">
        <v>124</v>
      </c>
      <c r="P36" s="303" t="s">
        <v>477</v>
      </c>
    </row>
    <row r="37" spans="1:22" s="114" customFormat="1" ht="4.5" customHeight="1" x14ac:dyDescent="0.2">
      <c r="B37" s="236"/>
      <c r="C37" s="115"/>
      <c r="F37" s="237"/>
      <c r="I37" s="115"/>
      <c r="J37" s="115"/>
      <c r="L37" s="236"/>
      <c r="P37" s="303"/>
    </row>
    <row r="38" spans="1:22" s="114" customFormat="1" x14ac:dyDescent="0.2">
      <c r="B38" s="236" t="s">
        <v>17</v>
      </c>
      <c r="C38" s="115"/>
      <c r="F38" s="114" t="s">
        <v>476</v>
      </c>
      <c r="I38" s="115"/>
      <c r="J38" s="115"/>
      <c r="L38" s="236" t="s">
        <v>127</v>
      </c>
      <c r="P38" s="5" t="s">
        <v>126</v>
      </c>
    </row>
    <row r="39" spans="1:22" s="44" customFormat="1" x14ac:dyDescent="0.2"/>
    <row r="40" spans="1:22" s="44" customFormat="1" x14ac:dyDescent="0.2"/>
    <row r="42" spans="1:22" x14ac:dyDescent="0.2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x14ac:dyDescent="0.2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H44" s="9"/>
      <c r="I44" s="597"/>
      <c r="J44" s="597"/>
      <c r="K44" s="597"/>
      <c r="L44" s="597"/>
      <c r="M44" s="597"/>
      <c r="N44" s="597"/>
      <c r="O44" s="597"/>
      <c r="P44" s="597"/>
      <c r="Q44" s="597"/>
      <c r="R44" s="597"/>
      <c r="S44" s="597"/>
      <c r="T44" s="597"/>
      <c r="U44" s="597"/>
      <c r="V44" s="597"/>
    </row>
    <row r="45" spans="1:22" x14ac:dyDescent="0.2">
      <c r="H45" s="9"/>
      <c r="I45" s="597"/>
      <c r="J45" s="597"/>
      <c r="K45" s="597"/>
      <c r="L45" s="597"/>
      <c r="M45" s="597"/>
      <c r="N45" s="597"/>
      <c r="O45" s="597"/>
      <c r="P45" s="597"/>
      <c r="Q45" s="597"/>
      <c r="R45" s="597"/>
      <c r="S45" s="597"/>
      <c r="T45" s="597"/>
      <c r="U45" s="597"/>
      <c r="V45" s="597"/>
    </row>
    <row r="46" spans="1:22" x14ac:dyDescent="0.2"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2"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2"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A17:R34">
    <sortCondition ref="A17:A34"/>
  </sortState>
  <mergeCells count="32">
    <mergeCell ref="I44:V44"/>
    <mergeCell ref="I45:V45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594" t="s">
        <v>38</v>
      </c>
      <c r="B1" s="594"/>
      <c r="C1" s="594"/>
      <c r="D1" s="594"/>
      <c r="E1" s="594"/>
      <c r="F1" s="594"/>
      <c r="G1" s="594"/>
      <c r="H1" s="594"/>
      <c r="I1" s="594"/>
      <c r="J1" s="594"/>
    </row>
    <row r="2" spans="1:10" ht="10.5" customHeight="1" x14ac:dyDescent="0.2">
      <c r="A2" s="595" t="s">
        <v>47</v>
      </c>
      <c r="B2" s="595"/>
      <c r="C2" s="595"/>
      <c r="D2" s="595"/>
      <c r="E2" s="595"/>
      <c r="F2" s="595"/>
      <c r="G2" s="595"/>
      <c r="H2" s="595"/>
      <c r="I2" s="595"/>
      <c r="J2" s="595"/>
    </row>
    <row r="3" spans="1:10" ht="11.25" customHeight="1" x14ac:dyDescent="0.2">
      <c r="A3" s="595" t="s">
        <v>0</v>
      </c>
      <c r="B3" s="595"/>
      <c r="C3" s="595"/>
      <c r="D3" s="595"/>
      <c r="E3" s="595"/>
      <c r="F3" s="595"/>
      <c r="G3" s="595"/>
      <c r="H3" s="595"/>
      <c r="I3" s="595"/>
      <c r="J3" s="595"/>
    </row>
    <row r="4" spans="1:10" ht="11.25" customHeight="1" x14ac:dyDescent="0.2">
      <c r="A4" s="596" t="s">
        <v>44</v>
      </c>
      <c r="B4" s="596"/>
      <c r="C4" s="596"/>
      <c r="D4" s="596"/>
      <c r="E4" s="596"/>
      <c r="F4" s="596"/>
      <c r="G4" s="596"/>
      <c r="H4" s="596"/>
      <c r="I4" s="596"/>
      <c r="J4" s="596"/>
    </row>
    <row r="5" spans="1:10" ht="17.25" customHeight="1" x14ac:dyDescent="0.2">
      <c r="A5" s="157"/>
      <c r="B5" s="157"/>
      <c r="D5" s="605" t="s">
        <v>1</v>
      </c>
      <c r="E5" s="605"/>
      <c r="F5" s="605"/>
      <c r="G5" s="605"/>
      <c r="H5" s="605"/>
      <c r="I5" t="s">
        <v>94</v>
      </c>
    </row>
    <row r="6" spans="1:10" ht="18" customHeight="1" x14ac:dyDescent="0.2">
      <c r="A6" s="606" t="s">
        <v>49</v>
      </c>
      <c r="B6" s="606"/>
      <c r="C6" s="606"/>
      <c r="D6" s="605" t="s">
        <v>45</v>
      </c>
      <c r="E6" s="605"/>
      <c r="F6" s="605"/>
      <c r="G6" s="605"/>
      <c r="H6" s="605"/>
      <c r="I6" t="s">
        <v>95</v>
      </c>
    </row>
    <row r="7" spans="1:10" x14ac:dyDescent="0.2">
      <c r="A7" s="607" t="s">
        <v>46</v>
      </c>
      <c r="B7" s="607"/>
      <c r="C7" s="607"/>
      <c r="D7" s="608" t="s">
        <v>110</v>
      </c>
      <c r="E7" s="608"/>
      <c r="F7" s="608"/>
      <c r="G7" s="608"/>
      <c r="H7" s="608"/>
    </row>
    <row r="8" spans="1:10" x14ac:dyDescent="0.2">
      <c r="A8" s="155"/>
      <c r="B8" s="155"/>
      <c r="C8" s="155"/>
      <c r="D8" s="153"/>
      <c r="E8" s="153"/>
      <c r="F8" s="153"/>
      <c r="G8" s="153"/>
      <c r="H8" s="153"/>
    </row>
    <row r="9" spans="1:10" x14ac:dyDescent="0.2">
      <c r="A9" s="583" t="s">
        <v>115</v>
      </c>
      <c r="B9" s="583"/>
      <c r="C9" s="583"/>
      <c r="D9" s="583"/>
      <c r="E9" s="114"/>
      <c r="F9" s="114"/>
      <c r="G9" s="114"/>
      <c r="H9" s="114"/>
      <c r="I9" s="114"/>
    </row>
    <row r="10" spans="1:10" ht="22.5" x14ac:dyDescent="0.2">
      <c r="A10" s="158" t="s">
        <v>6</v>
      </c>
      <c r="B10" s="158" t="s">
        <v>96</v>
      </c>
      <c r="C10" s="159" t="s">
        <v>97</v>
      </c>
      <c r="D10" s="158" t="s">
        <v>85</v>
      </c>
      <c r="E10" s="159" t="s">
        <v>7</v>
      </c>
      <c r="F10" s="159" t="s">
        <v>98</v>
      </c>
      <c r="G10" s="159" t="s">
        <v>99</v>
      </c>
      <c r="H10" s="159" t="s">
        <v>100</v>
      </c>
      <c r="I10" s="160" t="s">
        <v>101</v>
      </c>
    </row>
    <row r="11" spans="1:10" ht="15" x14ac:dyDescent="0.2">
      <c r="A11" s="587">
        <v>1</v>
      </c>
      <c r="B11" s="158">
        <v>1</v>
      </c>
      <c r="C11" s="204">
        <v>68</v>
      </c>
      <c r="D11" s="163" t="s">
        <v>52</v>
      </c>
      <c r="E11" s="183">
        <v>1995</v>
      </c>
      <c r="F11" s="201">
        <v>65.55</v>
      </c>
      <c r="G11" s="158">
        <v>54</v>
      </c>
      <c r="H11" s="158">
        <f>G11</f>
        <v>54</v>
      </c>
      <c r="I11" s="178" t="s">
        <v>53</v>
      </c>
      <c r="J11" s="114"/>
    </row>
    <row r="12" spans="1:10" ht="15.75" thickBot="1" x14ac:dyDescent="0.25">
      <c r="A12" s="587"/>
      <c r="B12" s="158">
        <v>2</v>
      </c>
      <c r="C12" s="204">
        <v>85</v>
      </c>
      <c r="D12" s="163" t="s">
        <v>54</v>
      </c>
      <c r="E12" s="184">
        <v>1992</v>
      </c>
      <c r="F12" s="201">
        <v>85.45</v>
      </c>
      <c r="G12" s="158">
        <v>52</v>
      </c>
      <c r="H12" s="158">
        <f t="shared" ref="H12" si="0">H11+G12</f>
        <v>106</v>
      </c>
      <c r="I12" s="178" t="s">
        <v>87</v>
      </c>
      <c r="J12" s="114"/>
    </row>
    <row r="13" spans="1:10" ht="15.75" thickBot="1" x14ac:dyDescent="0.25">
      <c r="A13" s="587"/>
      <c r="B13" s="158">
        <v>3</v>
      </c>
      <c r="C13" s="204">
        <v>85</v>
      </c>
      <c r="D13" s="163" t="s">
        <v>42</v>
      </c>
      <c r="E13" s="184">
        <v>2002</v>
      </c>
      <c r="F13" s="201">
        <v>82.25</v>
      </c>
      <c r="G13" s="162">
        <v>58</v>
      </c>
      <c r="H13" s="158">
        <f>H12+G13</f>
        <v>164</v>
      </c>
      <c r="I13" s="178" t="s">
        <v>112</v>
      </c>
      <c r="J13" s="161"/>
    </row>
    <row r="14" spans="1:10" x14ac:dyDescent="0.2">
      <c r="A14" s="587"/>
      <c r="B14" s="158">
        <v>4</v>
      </c>
      <c r="C14" s="204" t="s">
        <v>102</v>
      </c>
      <c r="D14" s="163" t="s">
        <v>111</v>
      </c>
      <c r="E14" s="177">
        <v>1989</v>
      </c>
      <c r="F14" s="208">
        <v>119.45</v>
      </c>
      <c r="G14" s="158">
        <v>58</v>
      </c>
      <c r="H14" s="158">
        <f t="shared" ref="H14" si="1">H13+G14</f>
        <v>222</v>
      </c>
      <c r="I14" s="178" t="s">
        <v>55</v>
      </c>
      <c r="J14" s="161"/>
    </row>
    <row r="15" spans="1:10" ht="14.1" customHeight="1" x14ac:dyDescent="0.2">
      <c r="A15" s="581" t="s">
        <v>103</v>
      </c>
      <c r="B15" s="581"/>
      <c r="C15" s="581"/>
      <c r="D15" s="581"/>
      <c r="E15" s="609"/>
      <c r="F15" s="173">
        <f>SUM(F11:F14)</f>
        <v>352.7</v>
      </c>
      <c r="G15" s="114"/>
      <c r="H15" s="9"/>
      <c r="I15" s="114"/>
      <c r="J15" s="185"/>
    </row>
    <row r="16" spans="1:10" ht="14.1" customHeight="1" thickBot="1" x14ac:dyDescent="0.25">
      <c r="A16" s="582" t="s">
        <v>104</v>
      </c>
      <c r="B16" s="582"/>
      <c r="C16" s="582"/>
      <c r="D16" s="582"/>
      <c r="E16" s="582"/>
      <c r="F16" s="582"/>
      <c r="G16" s="610"/>
      <c r="H16" s="180">
        <f>H14</f>
        <v>222</v>
      </c>
      <c r="I16" s="114"/>
      <c r="J16" s="186"/>
    </row>
    <row r="17" spans="1:10" ht="14.1" customHeight="1" x14ac:dyDescent="0.2">
      <c r="A17" s="203"/>
      <c r="B17" s="203"/>
      <c r="C17" s="203"/>
      <c r="D17" s="203"/>
      <c r="E17" s="203"/>
      <c r="F17" s="203"/>
      <c r="G17" s="203"/>
      <c r="H17" s="202"/>
      <c r="I17" s="114"/>
      <c r="J17" s="9"/>
    </row>
    <row r="18" spans="1:10" ht="21" customHeight="1" x14ac:dyDescent="0.2">
      <c r="A18" s="583" t="s">
        <v>105</v>
      </c>
      <c r="B18" s="583"/>
      <c r="C18" s="583"/>
      <c r="D18" s="583"/>
      <c r="E18" s="114"/>
      <c r="F18" s="212"/>
      <c r="G18" s="114"/>
      <c r="H18" s="114"/>
      <c r="I18" s="114"/>
    </row>
    <row r="19" spans="1:10" ht="22.5" x14ac:dyDescent="0.2">
      <c r="A19" s="158" t="s">
        <v>6</v>
      </c>
      <c r="B19" s="158" t="s">
        <v>96</v>
      </c>
      <c r="C19" s="159" t="s">
        <v>97</v>
      </c>
      <c r="D19" s="158" t="s">
        <v>85</v>
      </c>
      <c r="E19" s="159" t="s">
        <v>7</v>
      </c>
      <c r="F19" s="213" t="s">
        <v>98</v>
      </c>
      <c r="G19" s="159" t="s">
        <v>99</v>
      </c>
      <c r="H19" s="159" t="s">
        <v>100</v>
      </c>
      <c r="I19" s="160" t="s">
        <v>101</v>
      </c>
      <c r="J19" s="114"/>
    </row>
    <row r="20" spans="1:10" ht="14.1" customHeight="1" x14ac:dyDescent="0.2">
      <c r="A20" s="587">
        <v>2</v>
      </c>
      <c r="B20" s="158">
        <v>1</v>
      </c>
      <c r="C20" s="188">
        <v>85</v>
      </c>
      <c r="D20" s="163" t="s">
        <v>70</v>
      </c>
      <c r="E20" s="164">
        <v>1995</v>
      </c>
      <c r="F20" s="214">
        <v>84.9</v>
      </c>
      <c r="G20" s="158">
        <v>54</v>
      </c>
      <c r="H20" s="158">
        <f>G20</f>
        <v>54</v>
      </c>
      <c r="I20" s="178" t="s">
        <v>71</v>
      </c>
      <c r="J20" s="114"/>
    </row>
    <row r="21" spans="1:10" ht="14.1" customHeight="1" x14ac:dyDescent="0.2">
      <c r="A21" s="587"/>
      <c r="B21" s="158">
        <v>2</v>
      </c>
      <c r="C21" s="188" t="s">
        <v>102</v>
      </c>
      <c r="D21" s="163" t="s">
        <v>106</v>
      </c>
      <c r="E21" s="164">
        <v>1990</v>
      </c>
      <c r="F21" s="208">
        <v>96.65</v>
      </c>
      <c r="G21" s="158">
        <v>56</v>
      </c>
      <c r="H21" s="158">
        <f>H20+G21</f>
        <v>110</v>
      </c>
      <c r="I21" s="178" t="s">
        <v>69</v>
      </c>
      <c r="J21" s="114"/>
    </row>
    <row r="22" spans="1:10" ht="14.1" customHeight="1" x14ac:dyDescent="0.2">
      <c r="A22" s="587"/>
      <c r="B22" s="158">
        <v>3</v>
      </c>
      <c r="C22" s="188">
        <v>85</v>
      </c>
      <c r="D22" s="163" t="s">
        <v>86</v>
      </c>
      <c r="E22" s="164">
        <v>1997</v>
      </c>
      <c r="F22" s="208">
        <v>84.8</v>
      </c>
      <c r="G22" s="162">
        <v>52</v>
      </c>
      <c r="H22" s="158">
        <f t="shared" ref="H22:H23" si="2">H21+G22</f>
        <v>162</v>
      </c>
      <c r="I22" s="178" t="s">
        <v>69</v>
      </c>
      <c r="J22" s="22"/>
    </row>
    <row r="23" spans="1:10" ht="14.1" customHeight="1" x14ac:dyDescent="0.2">
      <c r="A23" s="587"/>
      <c r="B23" s="158">
        <v>4</v>
      </c>
      <c r="C23" s="188" t="s">
        <v>102</v>
      </c>
      <c r="D23" s="163" t="s">
        <v>107</v>
      </c>
      <c r="E23" s="23">
        <v>1990</v>
      </c>
      <c r="F23" s="207">
        <v>96.2</v>
      </c>
      <c r="G23" s="169">
        <v>40</v>
      </c>
      <c r="H23" s="158">
        <f t="shared" si="2"/>
        <v>202</v>
      </c>
      <c r="I23" s="178" t="s">
        <v>69</v>
      </c>
      <c r="J23" s="114"/>
    </row>
    <row r="24" spans="1:10" ht="12.75" customHeight="1" x14ac:dyDescent="0.2">
      <c r="A24" s="581" t="s">
        <v>103</v>
      </c>
      <c r="B24" s="581"/>
      <c r="C24" s="581"/>
      <c r="D24" s="581"/>
      <c r="E24" s="581"/>
      <c r="F24" s="173">
        <f>SUM(F20:F23)</f>
        <v>362.55</v>
      </c>
      <c r="G24" s="114"/>
      <c r="H24" s="9"/>
      <c r="I24" s="114"/>
      <c r="J24" s="114"/>
    </row>
    <row r="25" spans="1:10" ht="12.75" customHeight="1" x14ac:dyDescent="0.2">
      <c r="A25" s="582" t="s">
        <v>104</v>
      </c>
      <c r="B25" s="582"/>
      <c r="C25" s="582"/>
      <c r="D25" s="582"/>
      <c r="E25" s="582"/>
      <c r="F25" s="582"/>
      <c r="G25" s="582"/>
      <c r="H25" s="180">
        <f>H23</f>
        <v>202</v>
      </c>
      <c r="I25" s="114"/>
      <c r="J25" s="114"/>
    </row>
    <row r="26" spans="1:10" s="114" customFormat="1" ht="17.25" customHeight="1" x14ac:dyDescent="0.2"/>
    <row r="27" spans="1:10" ht="27.75" customHeight="1" x14ac:dyDescent="0.2">
      <c r="A27" s="583" t="s">
        <v>108</v>
      </c>
      <c r="B27" s="583"/>
      <c r="C27" s="583"/>
      <c r="D27" s="583"/>
      <c r="E27" s="114"/>
      <c r="F27" s="114"/>
      <c r="G27" s="114"/>
      <c r="H27" s="114"/>
      <c r="I27" s="114"/>
    </row>
    <row r="28" spans="1:10" s="114" customFormat="1" ht="22.5" x14ac:dyDescent="0.2">
      <c r="A28" s="158" t="s">
        <v>6</v>
      </c>
      <c r="B28" s="158" t="s">
        <v>96</v>
      </c>
      <c r="C28" s="159" t="s">
        <v>97</v>
      </c>
      <c r="D28" s="158" t="s">
        <v>85</v>
      </c>
      <c r="E28" s="159" t="s">
        <v>7</v>
      </c>
      <c r="F28" s="213" t="s">
        <v>98</v>
      </c>
      <c r="G28" s="159" t="s">
        <v>99</v>
      </c>
      <c r="H28" s="159" t="s">
        <v>100</v>
      </c>
      <c r="I28" s="160" t="s">
        <v>101</v>
      </c>
    </row>
    <row r="29" spans="1:10" s="114" customFormat="1" ht="14.1" customHeight="1" x14ac:dyDescent="0.2">
      <c r="A29" s="587">
        <v>3</v>
      </c>
      <c r="B29" s="158">
        <v>1</v>
      </c>
      <c r="C29" s="188">
        <v>73</v>
      </c>
      <c r="D29" s="163" t="s">
        <v>80</v>
      </c>
      <c r="E29" s="177">
        <v>1992</v>
      </c>
      <c r="F29" s="215">
        <v>72.400000000000006</v>
      </c>
      <c r="G29" s="169">
        <v>50</v>
      </c>
      <c r="H29" s="158">
        <f>G29</f>
        <v>50</v>
      </c>
      <c r="I29" s="178" t="s">
        <v>81</v>
      </c>
    </row>
    <row r="30" spans="1:10" s="114" customFormat="1" ht="14.1" customHeight="1" x14ac:dyDescent="0.2">
      <c r="A30" s="604"/>
      <c r="B30" s="158">
        <v>2</v>
      </c>
      <c r="C30" s="188" t="s">
        <v>102</v>
      </c>
      <c r="D30" s="163" t="s">
        <v>83</v>
      </c>
      <c r="E30" s="164">
        <v>1999</v>
      </c>
      <c r="F30" s="208">
        <v>87.7</v>
      </c>
      <c r="G30" s="169">
        <v>47</v>
      </c>
      <c r="H30" s="158">
        <f>H29+G30</f>
        <v>97</v>
      </c>
      <c r="I30" s="178" t="s">
        <v>77</v>
      </c>
    </row>
    <row r="31" spans="1:10" s="22" customFormat="1" ht="14.1" customHeight="1" x14ac:dyDescent="0.2">
      <c r="A31" s="604"/>
      <c r="B31" s="158">
        <v>3</v>
      </c>
      <c r="C31" s="188" t="s">
        <v>102</v>
      </c>
      <c r="D31" s="163" t="s">
        <v>78</v>
      </c>
      <c r="E31" s="179">
        <v>1999</v>
      </c>
      <c r="F31" s="207">
        <v>106.3</v>
      </c>
      <c r="G31" s="169">
        <v>47</v>
      </c>
      <c r="H31" s="158">
        <f t="shared" ref="H31:H32" si="3">H30+G31</f>
        <v>144</v>
      </c>
      <c r="I31" s="178" t="s">
        <v>79</v>
      </c>
    </row>
    <row r="32" spans="1:10" s="114" customFormat="1" ht="13.5" customHeight="1" x14ac:dyDescent="0.2">
      <c r="A32" s="604"/>
      <c r="B32" s="158">
        <v>4</v>
      </c>
      <c r="C32" s="167">
        <v>85</v>
      </c>
      <c r="D32" s="112" t="s">
        <v>82</v>
      </c>
      <c r="E32" s="164">
        <v>1999</v>
      </c>
      <c r="F32" s="207">
        <v>83.85</v>
      </c>
      <c r="G32" s="158">
        <v>46</v>
      </c>
      <c r="H32" s="158">
        <f t="shared" si="3"/>
        <v>190</v>
      </c>
      <c r="I32" s="178" t="s">
        <v>77</v>
      </c>
    </row>
    <row r="33" spans="1:10" s="114" customFormat="1" ht="22.5" customHeight="1" x14ac:dyDescent="0.2">
      <c r="A33" s="172" t="s">
        <v>103</v>
      </c>
      <c r="B33" s="182"/>
      <c r="C33" s="182"/>
      <c r="D33" s="182"/>
      <c r="E33" s="182"/>
      <c r="F33" s="173">
        <f>SUM(F29:F32)</f>
        <v>350.25</v>
      </c>
      <c r="H33" s="9"/>
    </row>
    <row r="34" spans="1:10" ht="12.75" customHeight="1" x14ac:dyDescent="0.2">
      <c r="A34" s="172" t="s">
        <v>104</v>
      </c>
      <c r="B34" s="182"/>
      <c r="C34" s="182"/>
      <c r="D34" s="182"/>
      <c r="E34" s="182"/>
      <c r="F34" s="182"/>
      <c r="G34" s="182"/>
      <c r="H34" s="180">
        <f>H32</f>
        <v>190</v>
      </c>
      <c r="I34" s="114"/>
      <c r="J34" s="114"/>
    </row>
    <row r="35" spans="1:10" ht="13.5" customHeight="1" x14ac:dyDescent="0.2">
      <c r="A35" s="114"/>
      <c r="B35" s="114"/>
      <c r="C35" s="114"/>
      <c r="D35" s="114"/>
      <c r="E35" s="114"/>
      <c r="F35" s="114"/>
      <c r="G35" s="114"/>
      <c r="H35" s="114"/>
      <c r="I35" s="114"/>
      <c r="J35" s="114"/>
    </row>
    <row r="36" spans="1:10" s="114" customFormat="1" ht="23.25" customHeight="1" thickBot="1" x14ac:dyDescent="0.25">
      <c r="A36" s="205" t="s">
        <v>116</v>
      </c>
      <c r="B36" s="205"/>
      <c r="C36" s="205"/>
      <c r="D36" s="205"/>
    </row>
    <row r="37" spans="1:10" s="114" customFormat="1" ht="26.25" customHeight="1" thickBot="1" x14ac:dyDescent="0.25">
      <c r="A37" s="158" t="s">
        <v>6</v>
      </c>
      <c r="B37" s="158" t="s">
        <v>96</v>
      </c>
      <c r="C37" s="159" t="s">
        <v>97</v>
      </c>
      <c r="D37" s="158" t="s">
        <v>85</v>
      </c>
      <c r="E37" s="159" t="s">
        <v>7</v>
      </c>
      <c r="F37" s="159" t="s">
        <v>98</v>
      </c>
      <c r="G37" s="159" t="s">
        <v>99</v>
      </c>
      <c r="H37" s="159" t="s">
        <v>100</v>
      </c>
      <c r="I37" s="160" t="s">
        <v>101</v>
      </c>
      <c r="J37" s="161"/>
    </row>
    <row r="38" spans="1:10" s="114" customFormat="1" ht="14.1" customHeight="1" thickBot="1" x14ac:dyDescent="0.25">
      <c r="A38" s="587">
        <v>4</v>
      </c>
      <c r="B38" s="158">
        <v>1</v>
      </c>
      <c r="C38" s="162">
        <v>85</v>
      </c>
      <c r="D38" s="163" t="s">
        <v>63</v>
      </c>
      <c r="E38" s="164">
        <v>1992</v>
      </c>
      <c r="F38" s="181">
        <v>78.5</v>
      </c>
      <c r="G38" s="162">
        <v>30</v>
      </c>
      <c r="H38" s="158">
        <f>G38</f>
        <v>30</v>
      </c>
      <c r="I38" s="165" t="s">
        <v>64</v>
      </c>
      <c r="J38" s="166"/>
    </row>
    <row r="39" spans="1:10" ht="14.1" customHeight="1" x14ac:dyDescent="0.2">
      <c r="A39" s="604"/>
      <c r="B39" s="158">
        <v>2</v>
      </c>
      <c r="C39" s="204">
        <v>85</v>
      </c>
      <c r="D39" s="163" t="s">
        <v>59</v>
      </c>
      <c r="E39" s="164">
        <v>1983</v>
      </c>
      <c r="F39" s="207">
        <v>82.3</v>
      </c>
      <c r="G39" s="162">
        <v>39</v>
      </c>
      <c r="H39" s="158">
        <f>H38+G39</f>
        <v>69</v>
      </c>
      <c r="I39" s="165" t="s">
        <v>60</v>
      </c>
      <c r="J39" s="166"/>
    </row>
    <row r="40" spans="1:10" s="114" customFormat="1" ht="14.1" customHeight="1" thickBot="1" x14ac:dyDescent="0.25">
      <c r="A40" s="604"/>
      <c r="B40" s="158">
        <v>3</v>
      </c>
      <c r="C40" s="204">
        <v>85</v>
      </c>
      <c r="D40" s="168" t="s">
        <v>61</v>
      </c>
      <c r="E40" s="95">
        <v>1993</v>
      </c>
      <c r="F40" s="208">
        <v>80.05</v>
      </c>
      <c r="G40" s="169">
        <v>39</v>
      </c>
      <c r="H40" s="158">
        <f t="shared" ref="H40:H41" si="4">H39+G40</f>
        <v>108</v>
      </c>
      <c r="I40" s="170" t="s">
        <v>62</v>
      </c>
      <c r="J40" s="171"/>
    </row>
    <row r="41" spans="1:10" s="114" customFormat="1" ht="14.1" customHeight="1" thickBot="1" x14ac:dyDescent="0.25">
      <c r="A41" s="604"/>
      <c r="B41" s="158">
        <v>4</v>
      </c>
      <c r="C41" s="204" t="s">
        <v>102</v>
      </c>
      <c r="D41" s="123" t="s">
        <v>65</v>
      </c>
      <c r="E41" s="46">
        <v>1965</v>
      </c>
      <c r="F41" s="209">
        <v>103.15</v>
      </c>
      <c r="G41" s="169">
        <v>40</v>
      </c>
      <c r="H41" s="158">
        <f t="shared" si="4"/>
        <v>148</v>
      </c>
      <c r="I41" s="170" t="s">
        <v>66</v>
      </c>
      <c r="J41" s="171"/>
    </row>
    <row r="42" spans="1:10" s="114" customFormat="1" ht="15.75" customHeight="1" x14ac:dyDescent="0.2">
      <c r="A42" s="172" t="s">
        <v>103</v>
      </c>
      <c r="B42" s="172"/>
      <c r="C42" s="172"/>
      <c r="D42" s="172"/>
      <c r="E42" s="172"/>
      <c r="F42" s="210">
        <f>SUM(F38:F41)</f>
        <v>344</v>
      </c>
      <c r="H42" s="9"/>
    </row>
    <row r="43" spans="1:10" s="114" customFormat="1" ht="20.25" customHeight="1" x14ac:dyDescent="0.2">
      <c r="A43" s="174" t="s">
        <v>104</v>
      </c>
      <c r="B43" s="174"/>
      <c r="C43" s="174"/>
      <c r="D43" s="174"/>
      <c r="E43" s="172"/>
      <c r="F43" s="211"/>
      <c r="G43" s="172"/>
      <c r="H43" s="175">
        <f>H41</f>
        <v>148</v>
      </c>
      <c r="I43" s="176"/>
    </row>
    <row r="44" spans="1:10" ht="13.5" customHeight="1" x14ac:dyDescent="0.2">
      <c r="A44" s="187"/>
      <c r="B44" s="187"/>
      <c r="C44" s="187"/>
      <c r="D44" s="187"/>
      <c r="E44" s="187"/>
      <c r="F44" s="187"/>
      <c r="G44" s="182"/>
      <c r="H44" s="154"/>
      <c r="I44" s="114"/>
      <c r="J44" s="114"/>
    </row>
    <row r="45" spans="1:10" ht="21.75" customHeight="1" x14ac:dyDescent="0.2"/>
    <row r="46" spans="1:10" x14ac:dyDescent="0.2">
      <c r="A46" s="115" t="s">
        <v>16</v>
      </c>
      <c r="B46" s="115"/>
      <c r="C46" s="115"/>
      <c r="D46" s="5" t="s">
        <v>117</v>
      </c>
      <c r="E46" s="115"/>
      <c r="F46" s="6"/>
      <c r="G46" s="47" t="s">
        <v>109</v>
      </c>
      <c r="I46" s="54" t="s">
        <v>118</v>
      </c>
    </row>
    <row r="47" spans="1:10" x14ac:dyDescent="0.2">
      <c r="A47" s="115"/>
      <c r="B47" s="115"/>
      <c r="C47" s="115"/>
      <c r="D47" s="115"/>
      <c r="E47" s="115"/>
      <c r="G47" s="47"/>
      <c r="I47" s="44"/>
    </row>
    <row r="48" spans="1:10" x14ac:dyDescent="0.2">
      <c r="A48" s="115" t="s">
        <v>17</v>
      </c>
      <c r="B48" s="115"/>
      <c r="C48" s="115"/>
      <c r="D48" s="54" t="s">
        <v>120</v>
      </c>
      <c r="E48" s="115"/>
      <c r="F48" s="115"/>
      <c r="G48" s="47" t="s">
        <v>18</v>
      </c>
      <c r="I48" s="54" t="s">
        <v>119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58"/>
  <sheetViews>
    <sheetView tabSelected="1" zoomScale="70" zoomScaleNormal="70" workbookViewId="0">
      <selection activeCell="T17" sqref="T17"/>
    </sheetView>
  </sheetViews>
  <sheetFormatPr defaultColWidth="8.5703125" defaultRowHeight="15" x14ac:dyDescent="0.25"/>
  <cols>
    <col min="1" max="1" width="8.42578125" style="351" customWidth="1"/>
    <col min="2" max="2" width="4.42578125" style="351" customWidth="1"/>
    <col min="3" max="3" width="18.42578125" style="351" customWidth="1"/>
    <col min="4" max="5" width="12" style="351" customWidth="1"/>
    <col min="6" max="6" width="26.85546875" style="351" customWidth="1"/>
    <col min="7" max="7" width="22.42578125" style="351" customWidth="1"/>
    <col min="8" max="11" width="11.140625" style="351" customWidth="1"/>
    <col min="12" max="12" width="15.85546875" style="351" customWidth="1"/>
    <col min="13" max="13" width="14.28515625" style="351" customWidth="1"/>
    <col min="14" max="14" width="11.140625" style="351" customWidth="1"/>
    <col min="15" max="17" width="8.7109375" style="351" customWidth="1"/>
    <col min="18" max="18" width="27.5703125" style="351" customWidth="1"/>
    <col min="19" max="16384" width="8.5703125" style="351"/>
  </cols>
  <sheetData>
    <row r="1" spans="1:25" s="114" customFormat="1" ht="12.75" x14ac:dyDescent="0.2">
      <c r="A1" s="551" t="s">
        <v>38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391"/>
      <c r="T1" s="391"/>
      <c r="U1" s="391"/>
      <c r="V1" s="391"/>
    </row>
    <row r="2" spans="1:25" s="114" customFormat="1" ht="12.75" x14ac:dyDescent="0.2">
      <c r="A2" s="551" t="s">
        <v>129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551"/>
      <c r="T2" s="551"/>
      <c r="U2" s="4"/>
    </row>
    <row r="3" spans="1:25" s="114" customFormat="1" ht="12.75" customHeight="1" x14ac:dyDescent="0.2">
      <c r="A3" s="551" t="s">
        <v>219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19"/>
      <c r="V3" s="225"/>
    </row>
    <row r="4" spans="1:25" s="114" customFormat="1" ht="12.75" x14ac:dyDescent="0.2">
      <c r="A4" s="551" t="s">
        <v>220</v>
      </c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4"/>
      <c r="V4" s="226"/>
    </row>
    <row r="5" spans="1:25" s="114" customFormat="1" ht="9" customHeight="1" x14ac:dyDescent="0.2"/>
    <row r="6" spans="1:25" s="114" customFormat="1" ht="15.75" x14ac:dyDescent="0.25">
      <c r="F6" s="547" t="s">
        <v>1</v>
      </c>
      <c r="G6" s="547"/>
      <c r="H6" s="547"/>
      <c r="I6" s="547"/>
      <c r="J6" s="547"/>
      <c r="K6" s="547"/>
      <c r="L6" s="547"/>
      <c r="M6" s="547"/>
      <c r="N6" s="285"/>
      <c r="O6" s="285"/>
      <c r="P6" s="285"/>
      <c r="Q6" s="285"/>
      <c r="R6" s="355"/>
      <c r="S6" s="355"/>
      <c r="T6" s="355"/>
    </row>
    <row r="7" spans="1:25" s="114" customFormat="1" ht="15.75" x14ac:dyDescent="0.2">
      <c r="A7" s="550" t="s">
        <v>520</v>
      </c>
      <c r="B7" s="550"/>
      <c r="C7" s="550"/>
      <c r="D7" s="9"/>
      <c r="E7" s="9"/>
      <c r="F7" s="540" t="s">
        <v>530</v>
      </c>
      <c r="G7" s="540"/>
      <c r="H7" s="540"/>
      <c r="I7" s="540"/>
      <c r="J7" s="540"/>
      <c r="K7" s="540"/>
      <c r="L7" s="540"/>
      <c r="M7" s="540"/>
      <c r="N7" s="287"/>
      <c r="O7" s="501" t="s">
        <v>5</v>
      </c>
      <c r="P7" s="501">
        <v>1</v>
      </c>
      <c r="Q7" s="502">
        <v>2</v>
      </c>
      <c r="R7" s="502">
        <v>3</v>
      </c>
      <c r="S7" s="355"/>
      <c r="T7" s="355"/>
    </row>
    <row r="8" spans="1:25" s="114" customFormat="1" ht="15.75" x14ac:dyDescent="0.25">
      <c r="A8" s="539" t="s">
        <v>223</v>
      </c>
      <c r="B8" s="539"/>
      <c r="C8" s="539"/>
      <c r="D8" s="9"/>
      <c r="E8" s="9"/>
      <c r="F8" s="544" t="s">
        <v>222</v>
      </c>
      <c r="G8" s="544"/>
      <c r="H8" s="544"/>
      <c r="I8" s="544"/>
      <c r="J8" s="544"/>
      <c r="K8" s="544"/>
      <c r="L8" s="544"/>
      <c r="M8" s="544"/>
      <c r="N8" s="503" t="s">
        <v>521</v>
      </c>
      <c r="O8" s="505">
        <v>12</v>
      </c>
      <c r="P8" s="504">
        <v>9.5</v>
      </c>
      <c r="Q8" s="505">
        <v>8.5</v>
      </c>
      <c r="R8" s="506">
        <v>7.5</v>
      </c>
      <c r="S8" s="354"/>
      <c r="T8" s="354"/>
    </row>
    <row r="9" spans="1:25" s="114" customFormat="1" ht="15.75" x14ac:dyDescent="0.25">
      <c r="A9" s="356" t="s">
        <v>50</v>
      </c>
      <c r="B9" s="392"/>
      <c r="C9" s="392"/>
      <c r="D9" s="292">
        <v>214</v>
      </c>
      <c r="E9" s="431"/>
      <c r="F9" s="547" t="s">
        <v>218</v>
      </c>
      <c r="G9" s="547"/>
      <c r="H9" s="547"/>
      <c r="I9" s="547"/>
      <c r="J9" s="547"/>
      <c r="K9" s="547"/>
      <c r="L9" s="547"/>
      <c r="M9" s="547"/>
      <c r="N9" s="504" t="s">
        <v>522</v>
      </c>
      <c r="O9" s="504">
        <v>9.5</v>
      </c>
      <c r="P9" s="504">
        <v>8</v>
      </c>
      <c r="Q9" s="504">
        <v>7</v>
      </c>
      <c r="R9" s="506">
        <v>6</v>
      </c>
      <c r="S9" s="390"/>
      <c r="T9" s="390"/>
    </row>
    <row r="10" spans="1:25" s="114" customFormat="1" ht="15.75" x14ac:dyDescent="0.25">
      <c r="A10" s="393" t="s">
        <v>51</v>
      </c>
      <c r="B10" s="394"/>
      <c r="C10" s="395"/>
      <c r="D10" s="293">
        <v>27</v>
      </c>
      <c r="E10" s="432"/>
      <c r="F10" s="347"/>
      <c r="G10" s="419"/>
      <c r="H10" s="347"/>
      <c r="I10" s="347"/>
      <c r="J10" s="347"/>
      <c r="K10" s="347"/>
      <c r="L10" s="347"/>
      <c r="M10" s="347"/>
      <c r="N10" s="504" t="s">
        <v>523</v>
      </c>
      <c r="O10" s="504">
        <v>9.5</v>
      </c>
      <c r="P10" s="504">
        <v>8</v>
      </c>
      <c r="Q10" s="504">
        <v>7</v>
      </c>
      <c r="R10" s="506">
        <v>6</v>
      </c>
      <c r="S10" s="390"/>
      <c r="T10" s="390"/>
    </row>
    <row r="11" spans="1:25" s="9" customFormat="1" ht="12.75" x14ac:dyDescent="0.2">
      <c r="R11" s="55"/>
      <c r="S11" s="55"/>
      <c r="T11" s="55"/>
    </row>
    <row r="12" spans="1:25" ht="42" customHeight="1" x14ac:dyDescent="0.3">
      <c r="A12" s="373" t="s">
        <v>6</v>
      </c>
      <c r="B12" s="617" t="s">
        <v>85</v>
      </c>
      <c r="C12" s="618"/>
      <c r="D12" s="370" t="s">
        <v>7</v>
      </c>
      <c r="E12" s="370" t="s">
        <v>8</v>
      </c>
      <c r="F12" s="371" t="s">
        <v>9</v>
      </c>
      <c r="G12" s="430" t="s">
        <v>10</v>
      </c>
      <c r="H12" s="372" t="s">
        <v>210</v>
      </c>
      <c r="I12" s="372" t="s">
        <v>211</v>
      </c>
      <c r="J12" s="373" t="s">
        <v>212</v>
      </c>
      <c r="K12" s="373" t="s">
        <v>213</v>
      </c>
      <c r="L12" s="374" t="s">
        <v>214</v>
      </c>
      <c r="M12" s="374" t="s">
        <v>215</v>
      </c>
      <c r="N12" s="373" t="s">
        <v>216</v>
      </c>
      <c r="O12" s="375" t="s">
        <v>6</v>
      </c>
      <c r="P12" s="654" t="s">
        <v>527</v>
      </c>
      <c r="Q12" s="655"/>
      <c r="R12" s="376" t="s">
        <v>217</v>
      </c>
      <c r="S12" s="352"/>
      <c r="T12" s="352"/>
      <c r="U12" s="352"/>
      <c r="V12" s="352"/>
      <c r="W12" s="350"/>
      <c r="X12" s="352"/>
      <c r="Y12" s="352"/>
    </row>
    <row r="13" spans="1:25" ht="16.5" x14ac:dyDescent="0.3">
      <c r="A13" s="387" t="s">
        <v>206</v>
      </c>
      <c r="C13" s="386"/>
      <c r="D13" s="377"/>
      <c r="E13" s="377"/>
      <c r="F13" s="377"/>
      <c r="G13" s="377"/>
      <c r="H13" s="451"/>
      <c r="I13" s="451"/>
      <c r="J13" s="451"/>
      <c r="K13" s="451"/>
      <c r="L13" s="451"/>
      <c r="M13" s="451"/>
      <c r="N13" s="451"/>
      <c r="O13" s="652"/>
      <c r="P13" s="658"/>
      <c r="Q13" s="659"/>
      <c r="R13" s="653"/>
      <c r="S13" s="352"/>
      <c r="T13" s="352"/>
      <c r="U13" s="352"/>
      <c r="V13" s="352"/>
      <c r="W13" s="352"/>
      <c r="X13" s="352"/>
      <c r="Y13" s="352"/>
    </row>
    <row r="14" spans="1:25" ht="16.5" x14ac:dyDescent="0.3">
      <c r="A14" s="460">
        <v>1</v>
      </c>
      <c r="B14" s="358" t="s">
        <v>433</v>
      </c>
      <c r="C14" s="360"/>
      <c r="D14" s="379">
        <v>1984</v>
      </c>
      <c r="E14" s="380">
        <v>2</v>
      </c>
      <c r="F14" s="380" t="s">
        <v>226</v>
      </c>
      <c r="G14" s="461" t="s">
        <v>236</v>
      </c>
      <c r="H14" s="454">
        <v>3.2</v>
      </c>
      <c r="I14" s="455">
        <v>3.1</v>
      </c>
      <c r="J14" s="455">
        <v>4</v>
      </c>
      <c r="K14" s="455">
        <v>3.43</v>
      </c>
      <c r="L14" s="455">
        <v>18.574999999999999</v>
      </c>
      <c r="M14" s="455">
        <v>18.574999999999999</v>
      </c>
      <c r="N14" s="455">
        <v>15.145</v>
      </c>
      <c r="O14" s="459">
        <v>1</v>
      </c>
      <c r="P14" s="656" t="s">
        <v>5</v>
      </c>
      <c r="Q14" s="657"/>
      <c r="R14" s="388" t="s">
        <v>438</v>
      </c>
      <c r="S14" s="352"/>
      <c r="T14" s="352"/>
      <c r="U14" s="352"/>
      <c r="V14" s="352"/>
      <c r="W14" s="352"/>
      <c r="X14" s="352"/>
      <c r="Y14" s="352"/>
    </row>
    <row r="15" spans="1:25" ht="16.5" x14ac:dyDescent="0.3">
      <c r="A15" s="359">
        <v>2</v>
      </c>
      <c r="B15" s="358" t="s">
        <v>434</v>
      </c>
      <c r="C15" s="360"/>
      <c r="D15" s="378">
        <v>1980</v>
      </c>
      <c r="E15" s="380" t="s">
        <v>5</v>
      </c>
      <c r="F15" s="380" t="s">
        <v>238</v>
      </c>
      <c r="G15" s="434"/>
      <c r="H15" s="454">
        <v>2.2999999999999998</v>
      </c>
      <c r="I15" s="455">
        <v>2</v>
      </c>
      <c r="J15" s="455">
        <v>2.4</v>
      </c>
      <c r="K15" s="455">
        <v>2.23</v>
      </c>
      <c r="L15" s="455">
        <v>17.100000000000001</v>
      </c>
      <c r="M15" s="455">
        <v>16.149999999999999</v>
      </c>
      <c r="N15" s="455">
        <v>13.92</v>
      </c>
      <c r="O15" s="459">
        <v>2</v>
      </c>
      <c r="P15" s="617" t="s">
        <v>5</v>
      </c>
      <c r="Q15" s="618"/>
      <c r="R15" s="388" t="s">
        <v>200</v>
      </c>
      <c r="S15" s="352"/>
      <c r="T15" s="352"/>
      <c r="U15" s="352"/>
      <c r="V15" s="352"/>
      <c r="W15" s="352"/>
      <c r="X15" s="352"/>
      <c r="Y15" s="352"/>
    </row>
    <row r="16" spans="1:25" ht="16.5" x14ac:dyDescent="0.3">
      <c r="A16" s="359">
        <v>3</v>
      </c>
      <c r="B16" s="358" t="s">
        <v>430</v>
      </c>
      <c r="C16" s="360"/>
      <c r="D16" s="380">
        <v>1987</v>
      </c>
      <c r="E16" s="380" t="s">
        <v>5</v>
      </c>
      <c r="F16" s="380" t="s">
        <v>40</v>
      </c>
      <c r="G16" s="433"/>
      <c r="H16" s="454">
        <v>3.5</v>
      </c>
      <c r="I16" s="455">
        <v>3.8</v>
      </c>
      <c r="J16" s="455">
        <v>3.2</v>
      </c>
      <c r="K16" s="455">
        <v>3.6</v>
      </c>
      <c r="L16" s="455">
        <v>17.850000000000001</v>
      </c>
      <c r="M16" s="455">
        <v>16.024999999999999</v>
      </c>
      <c r="N16" s="455">
        <v>12.425000000000001</v>
      </c>
      <c r="O16" s="459">
        <v>3</v>
      </c>
      <c r="P16" s="617" t="s">
        <v>5</v>
      </c>
      <c r="Q16" s="618"/>
      <c r="R16" s="388" t="s">
        <v>436</v>
      </c>
      <c r="S16" s="352"/>
      <c r="T16" s="352"/>
      <c r="U16" s="352"/>
      <c r="V16" s="352"/>
      <c r="W16" s="352"/>
      <c r="X16" s="352"/>
      <c r="Y16" s="352"/>
    </row>
    <row r="17" spans="1:25" ht="16.5" x14ac:dyDescent="0.3">
      <c r="A17" s="357">
        <v>4</v>
      </c>
      <c r="B17" s="358" t="s">
        <v>428</v>
      </c>
      <c r="C17" s="360"/>
      <c r="D17" s="378">
        <v>1984</v>
      </c>
      <c r="E17" s="380" t="s">
        <v>429</v>
      </c>
      <c r="F17" s="380" t="s">
        <v>245</v>
      </c>
      <c r="G17" s="433"/>
      <c r="H17" s="454">
        <v>3.6</v>
      </c>
      <c r="I17" s="455">
        <v>4.2</v>
      </c>
      <c r="J17" s="456">
        <v>3.6</v>
      </c>
      <c r="K17" s="456">
        <v>3.8</v>
      </c>
      <c r="L17" s="456">
        <v>17.75</v>
      </c>
      <c r="M17" s="456">
        <v>16.149999999999999</v>
      </c>
      <c r="N17" s="457">
        <v>12.35</v>
      </c>
      <c r="O17" s="458">
        <v>4</v>
      </c>
      <c r="P17" s="617" t="s">
        <v>5</v>
      </c>
      <c r="Q17" s="618"/>
      <c r="R17" s="388" t="s">
        <v>200</v>
      </c>
      <c r="S17" s="352"/>
      <c r="T17" s="352"/>
      <c r="U17" s="352"/>
      <c r="V17" s="352"/>
      <c r="W17" s="352"/>
      <c r="X17" s="352"/>
      <c r="Y17" s="352"/>
    </row>
    <row r="18" spans="1:25" ht="16.5" x14ac:dyDescent="0.3">
      <c r="A18" s="359">
        <v>5</v>
      </c>
      <c r="B18" s="358" t="s">
        <v>208</v>
      </c>
      <c r="C18" s="360"/>
      <c r="D18" s="378">
        <v>1988</v>
      </c>
      <c r="E18" s="380">
        <v>2</v>
      </c>
      <c r="F18" s="380" t="s">
        <v>238</v>
      </c>
      <c r="G18" s="434"/>
      <c r="H18" s="454">
        <v>6.2</v>
      </c>
      <c r="I18" s="455">
        <v>6.1</v>
      </c>
      <c r="J18" s="455">
        <v>7.1</v>
      </c>
      <c r="K18" s="455">
        <v>6.47</v>
      </c>
      <c r="L18" s="455">
        <v>15.15</v>
      </c>
      <c r="M18" s="455">
        <v>13.45</v>
      </c>
      <c r="N18" s="455">
        <v>6.98</v>
      </c>
      <c r="O18" s="459">
        <v>5</v>
      </c>
      <c r="P18" s="617"/>
      <c r="Q18" s="619"/>
      <c r="R18" s="388" t="s">
        <v>252</v>
      </c>
      <c r="S18" s="352"/>
      <c r="T18" s="352"/>
      <c r="U18" s="352"/>
      <c r="V18" s="352"/>
      <c r="W18" s="352"/>
      <c r="X18" s="352"/>
      <c r="Y18" s="352"/>
    </row>
    <row r="19" spans="1:25" ht="16.5" x14ac:dyDescent="0.3">
      <c r="A19" s="359">
        <v>6</v>
      </c>
      <c r="B19" s="358" t="s">
        <v>474</v>
      </c>
      <c r="C19" s="360"/>
      <c r="D19" s="378">
        <v>2003</v>
      </c>
      <c r="E19" s="380" t="s">
        <v>429</v>
      </c>
      <c r="F19" s="380" t="s">
        <v>245</v>
      </c>
      <c r="G19" s="434"/>
      <c r="H19" s="454">
        <v>3.9</v>
      </c>
      <c r="I19" s="455">
        <v>3.3</v>
      </c>
      <c r="J19" s="455">
        <v>3</v>
      </c>
      <c r="K19" s="455">
        <v>3.4</v>
      </c>
      <c r="L19" s="455">
        <v>9.5</v>
      </c>
      <c r="M19" s="455">
        <v>9.5</v>
      </c>
      <c r="N19" s="455">
        <v>6.1</v>
      </c>
      <c r="O19" s="459">
        <v>6</v>
      </c>
      <c r="P19" s="617"/>
      <c r="Q19" s="619"/>
      <c r="R19" s="388" t="s">
        <v>200</v>
      </c>
      <c r="S19" s="352"/>
      <c r="T19" s="352"/>
      <c r="U19" s="352"/>
      <c r="V19" s="352"/>
      <c r="W19" s="352"/>
      <c r="X19" s="352"/>
      <c r="Y19" s="352"/>
    </row>
    <row r="20" spans="1:25" ht="16.5" x14ac:dyDescent="0.3">
      <c r="A20" s="359">
        <v>7</v>
      </c>
      <c r="B20" s="358" t="s">
        <v>431</v>
      </c>
      <c r="C20" s="360"/>
      <c r="D20" s="378">
        <v>1980</v>
      </c>
      <c r="E20" s="380" t="s">
        <v>429</v>
      </c>
      <c r="F20" s="380" t="s">
        <v>245</v>
      </c>
      <c r="G20" s="434"/>
      <c r="H20" s="454">
        <v>6</v>
      </c>
      <c r="I20" s="455">
        <v>6.1</v>
      </c>
      <c r="J20" s="455">
        <v>6.1</v>
      </c>
      <c r="K20" s="455">
        <v>6.07</v>
      </c>
      <c r="L20" s="455">
        <v>13.125</v>
      </c>
      <c r="M20" s="455">
        <v>11.8</v>
      </c>
      <c r="N20" s="455">
        <v>5.73</v>
      </c>
      <c r="O20" s="459">
        <v>7</v>
      </c>
      <c r="P20" s="617"/>
      <c r="Q20" s="619"/>
      <c r="R20" s="388" t="s">
        <v>437</v>
      </c>
      <c r="S20" s="352"/>
      <c r="T20" s="352"/>
      <c r="U20" s="352"/>
      <c r="V20" s="352"/>
      <c r="W20" s="352"/>
      <c r="X20" s="352"/>
      <c r="Y20" s="352"/>
    </row>
    <row r="21" spans="1:25" ht="16.5" x14ac:dyDescent="0.3">
      <c r="A21" s="357">
        <v>8</v>
      </c>
      <c r="B21" s="358" t="s">
        <v>532</v>
      </c>
      <c r="C21" s="360"/>
      <c r="D21" s="378">
        <v>1994</v>
      </c>
      <c r="E21" s="380" t="s">
        <v>429</v>
      </c>
      <c r="F21" s="380" t="s">
        <v>245</v>
      </c>
      <c r="G21" s="435"/>
      <c r="H21" s="454">
        <v>5.9</v>
      </c>
      <c r="I21" s="456">
        <v>6.3</v>
      </c>
      <c r="J21" s="456">
        <v>5.8</v>
      </c>
      <c r="K21" s="456">
        <v>6</v>
      </c>
      <c r="L21" s="456">
        <v>13.85</v>
      </c>
      <c r="M21" s="456">
        <v>11.3</v>
      </c>
      <c r="N21" s="457">
        <v>5.3</v>
      </c>
      <c r="O21" s="458">
        <v>8</v>
      </c>
      <c r="P21" s="617"/>
      <c r="Q21" s="619"/>
      <c r="R21" s="388" t="s">
        <v>200</v>
      </c>
      <c r="S21" s="352"/>
      <c r="T21" s="352"/>
      <c r="U21" s="352"/>
      <c r="V21" s="352"/>
      <c r="W21" s="352"/>
      <c r="X21" s="352"/>
      <c r="Y21" s="352"/>
    </row>
    <row r="22" spans="1:25" ht="16.5" x14ac:dyDescent="0.3">
      <c r="A22" s="357">
        <v>9</v>
      </c>
      <c r="B22" s="358" t="s">
        <v>435</v>
      </c>
      <c r="C22" s="360"/>
      <c r="D22" s="380">
        <v>1979</v>
      </c>
      <c r="E22" s="380" t="s">
        <v>429</v>
      </c>
      <c r="F22" s="380" t="s">
        <v>245</v>
      </c>
      <c r="G22" s="435"/>
      <c r="H22" s="454">
        <v>4.8</v>
      </c>
      <c r="I22" s="456">
        <v>5.4</v>
      </c>
      <c r="J22" s="456">
        <v>4.9000000000000004</v>
      </c>
      <c r="K22" s="456">
        <v>5.03</v>
      </c>
      <c r="L22" s="456">
        <v>12.15</v>
      </c>
      <c r="M22" s="456">
        <v>10.55</v>
      </c>
      <c r="N22" s="457">
        <v>5.52</v>
      </c>
      <c r="O22" s="458">
        <v>9</v>
      </c>
      <c r="P22" s="617"/>
      <c r="Q22" s="619"/>
      <c r="R22" s="388" t="s">
        <v>200</v>
      </c>
      <c r="S22" s="352"/>
      <c r="T22" s="352"/>
      <c r="U22" s="352"/>
      <c r="V22" s="352"/>
      <c r="W22" s="352"/>
      <c r="X22" s="352"/>
      <c r="Y22" s="352"/>
    </row>
    <row r="23" spans="1:25" ht="16.5" x14ac:dyDescent="0.3">
      <c r="A23" s="359">
        <v>10</v>
      </c>
      <c r="B23" s="358" t="s">
        <v>432</v>
      </c>
      <c r="C23" s="360"/>
      <c r="D23" s="378">
        <v>1990</v>
      </c>
      <c r="E23" s="380" t="s">
        <v>429</v>
      </c>
      <c r="F23" s="380" t="s">
        <v>245</v>
      </c>
      <c r="G23" s="434"/>
      <c r="H23" s="454">
        <v>5.4</v>
      </c>
      <c r="I23" s="455">
        <v>5.2</v>
      </c>
      <c r="J23" s="455">
        <v>4.8</v>
      </c>
      <c r="K23" s="455">
        <v>5.13</v>
      </c>
      <c r="L23" s="455">
        <v>10.775</v>
      </c>
      <c r="M23" s="455">
        <v>10.225</v>
      </c>
      <c r="N23" s="455">
        <v>5.0949999999999998</v>
      </c>
      <c r="O23" s="459">
        <v>10</v>
      </c>
      <c r="P23" s="617"/>
      <c r="Q23" s="619"/>
      <c r="R23" s="388" t="s">
        <v>200</v>
      </c>
      <c r="S23" s="352"/>
      <c r="T23" s="352"/>
      <c r="U23" s="352"/>
      <c r="V23" s="352"/>
      <c r="W23" s="352"/>
      <c r="X23" s="352"/>
      <c r="Y23" s="352"/>
    </row>
    <row r="24" spans="1:25" ht="16.5" x14ac:dyDescent="0.3">
      <c r="A24" s="387" t="s">
        <v>207</v>
      </c>
      <c r="C24" s="361"/>
      <c r="D24" s="381"/>
      <c r="E24" s="381"/>
      <c r="F24" s="381"/>
      <c r="G24" s="381"/>
      <c r="H24" s="451"/>
      <c r="I24" s="451"/>
      <c r="J24" s="451"/>
      <c r="K24" s="451"/>
      <c r="L24" s="451"/>
      <c r="M24" s="451"/>
      <c r="N24" s="451"/>
      <c r="O24" s="378"/>
      <c r="P24" s="658"/>
      <c r="Q24" s="659"/>
      <c r="R24" s="389"/>
      <c r="S24" s="352"/>
      <c r="T24" s="352"/>
      <c r="U24" s="352"/>
      <c r="V24" s="352"/>
      <c r="W24" s="352"/>
      <c r="X24" s="352"/>
      <c r="Y24" s="352"/>
    </row>
    <row r="25" spans="1:25" ht="16.5" x14ac:dyDescent="0.3">
      <c r="A25" s="378">
        <v>1</v>
      </c>
      <c r="B25" s="358" t="s">
        <v>185</v>
      </c>
      <c r="C25" s="360"/>
      <c r="D25" s="380">
        <v>1986</v>
      </c>
      <c r="E25" s="380" t="s">
        <v>4</v>
      </c>
      <c r="F25" s="380" t="s">
        <v>238</v>
      </c>
      <c r="G25" s="380" t="s">
        <v>73</v>
      </c>
      <c r="H25" s="451">
        <v>1.9</v>
      </c>
      <c r="I25" s="451">
        <v>2.6</v>
      </c>
      <c r="J25" s="451">
        <v>2.4</v>
      </c>
      <c r="K25" s="451">
        <v>2.2999999999999998</v>
      </c>
      <c r="L25" s="451">
        <v>16.675000000000001</v>
      </c>
      <c r="M25" s="451">
        <v>15.574999999999999</v>
      </c>
      <c r="N25" s="451">
        <v>13.275</v>
      </c>
      <c r="O25" s="378">
        <v>1</v>
      </c>
      <c r="P25" s="617" t="s">
        <v>5</v>
      </c>
      <c r="Q25" s="618"/>
      <c r="R25" s="388" t="s">
        <v>252</v>
      </c>
      <c r="S25" s="352"/>
      <c r="T25" s="352"/>
      <c r="U25" s="352"/>
      <c r="V25" s="352"/>
      <c r="W25" s="352"/>
      <c r="X25" s="352"/>
      <c r="Y25" s="352"/>
    </row>
    <row r="26" spans="1:25" ht="16.5" x14ac:dyDescent="0.3">
      <c r="A26" s="500">
        <v>2</v>
      </c>
      <c r="B26" s="358" t="s">
        <v>440</v>
      </c>
      <c r="C26" s="360"/>
      <c r="D26" s="380">
        <v>1996</v>
      </c>
      <c r="E26" s="380" t="s">
        <v>5</v>
      </c>
      <c r="F26" s="380" t="s">
        <v>152</v>
      </c>
      <c r="G26" s="421"/>
      <c r="H26" s="453">
        <v>3.6</v>
      </c>
      <c r="I26" s="452">
        <v>2.8</v>
      </c>
      <c r="J26" s="452">
        <v>3.2</v>
      </c>
      <c r="K26" s="452">
        <v>3.2</v>
      </c>
      <c r="L26" s="452">
        <v>16.7</v>
      </c>
      <c r="M26" s="452">
        <v>15.95</v>
      </c>
      <c r="N26" s="452">
        <v>12.75</v>
      </c>
      <c r="O26" s="383">
        <v>2</v>
      </c>
      <c r="P26" s="617" t="s">
        <v>5</v>
      </c>
      <c r="Q26" s="618"/>
      <c r="R26" s="388" t="s">
        <v>160</v>
      </c>
      <c r="S26" s="352"/>
      <c r="T26" s="352"/>
      <c r="U26" s="352"/>
      <c r="V26" s="352"/>
      <c r="W26" s="352"/>
      <c r="X26" s="352"/>
      <c r="Y26" s="352"/>
    </row>
    <row r="27" spans="1:25" ht="16.5" x14ac:dyDescent="0.3">
      <c r="A27" s="378">
        <v>3</v>
      </c>
      <c r="B27" s="358" t="s">
        <v>441</v>
      </c>
      <c r="C27" s="360"/>
      <c r="D27" s="380">
        <v>2001</v>
      </c>
      <c r="E27" s="380" t="s">
        <v>5</v>
      </c>
      <c r="F27" s="380" t="s">
        <v>238</v>
      </c>
      <c r="G27" s="380"/>
      <c r="H27" s="451">
        <v>3.3</v>
      </c>
      <c r="I27" s="451">
        <v>3.2</v>
      </c>
      <c r="J27" s="451">
        <v>3</v>
      </c>
      <c r="K27" s="451">
        <v>3.17</v>
      </c>
      <c r="L27" s="451">
        <v>16.324999999999999</v>
      </c>
      <c r="M27" s="451">
        <v>15.525</v>
      </c>
      <c r="N27" s="451">
        <v>12.335000000000001</v>
      </c>
      <c r="O27" s="378">
        <v>3</v>
      </c>
      <c r="P27" s="617" t="s">
        <v>5</v>
      </c>
      <c r="Q27" s="618"/>
      <c r="R27" s="388" t="s">
        <v>200</v>
      </c>
      <c r="S27" s="352"/>
      <c r="T27" s="352"/>
      <c r="U27" s="352"/>
      <c r="V27" s="352"/>
      <c r="W27" s="352"/>
      <c r="X27" s="352"/>
      <c r="Y27" s="352"/>
    </row>
    <row r="28" spans="1:25" ht="16.5" x14ac:dyDescent="0.3">
      <c r="A28" s="500">
        <v>4</v>
      </c>
      <c r="B28" s="358" t="s">
        <v>439</v>
      </c>
      <c r="C28" s="360"/>
      <c r="D28" s="421">
        <v>1995</v>
      </c>
      <c r="E28" s="421" t="s">
        <v>5</v>
      </c>
      <c r="F28" s="380" t="s">
        <v>40</v>
      </c>
      <c r="G28" s="380"/>
      <c r="H28" s="451">
        <v>4.3</v>
      </c>
      <c r="I28" s="499">
        <v>4</v>
      </c>
      <c r="J28" s="499">
        <v>4.4000000000000004</v>
      </c>
      <c r="K28" s="499">
        <v>4.2300000000000004</v>
      </c>
      <c r="L28" s="499">
        <v>13.975</v>
      </c>
      <c r="M28" s="499">
        <v>12.925000000000001</v>
      </c>
      <c r="N28" s="499">
        <v>8.6950000000000003</v>
      </c>
      <c r="O28" s="500">
        <v>4</v>
      </c>
      <c r="P28" s="617">
        <v>1</v>
      </c>
      <c r="Q28" s="619"/>
      <c r="R28" s="388" t="s">
        <v>436</v>
      </c>
      <c r="S28" s="352"/>
      <c r="T28" s="352"/>
      <c r="U28" s="352"/>
      <c r="V28" s="352"/>
      <c r="W28" s="352"/>
      <c r="X28" s="352"/>
      <c r="Y28" s="352"/>
    </row>
    <row r="29" spans="1:25" ht="16.5" x14ac:dyDescent="0.3">
      <c r="A29" s="500">
        <v>5</v>
      </c>
      <c r="B29" s="358" t="s">
        <v>209</v>
      </c>
      <c r="C29" s="360"/>
      <c r="D29" s="380">
        <v>2002</v>
      </c>
      <c r="E29" s="380" t="s">
        <v>429</v>
      </c>
      <c r="F29" s="380" t="s">
        <v>245</v>
      </c>
      <c r="G29" s="421"/>
      <c r="H29" s="453">
        <v>3.6</v>
      </c>
      <c r="I29" s="499">
        <v>4.3</v>
      </c>
      <c r="J29" s="499">
        <v>4.2</v>
      </c>
      <c r="K29" s="499">
        <v>4.03</v>
      </c>
      <c r="L29" s="499">
        <v>13.7</v>
      </c>
      <c r="M29" s="499">
        <v>12.65</v>
      </c>
      <c r="N29" s="499">
        <v>8.6199999999999992</v>
      </c>
      <c r="O29" s="500">
        <v>5</v>
      </c>
      <c r="P29" s="617">
        <v>1</v>
      </c>
      <c r="Q29" s="619"/>
      <c r="R29" s="388" t="s">
        <v>533</v>
      </c>
      <c r="S29" s="352"/>
      <c r="T29" s="352"/>
      <c r="U29" s="352"/>
      <c r="V29" s="352"/>
      <c r="W29" s="352"/>
      <c r="X29" s="352"/>
      <c r="Y29" s="352"/>
    </row>
    <row r="30" spans="1:25" ht="16.5" x14ac:dyDescent="0.3">
      <c r="A30" s="387" t="s">
        <v>345</v>
      </c>
      <c r="C30" s="363"/>
      <c r="D30" s="384"/>
      <c r="E30" s="384"/>
      <c r="F30" s="381"/>
      <c r="G30" s="381"/>
      <c r="H30" s="451"/>
      <c r="I30" s="451"/>
      <c r="J30" s="451"/>
      <c r="K30" s="451"/>
      <c r="L30" s="451"/>
      <c r="M30" s="451"/>
      <c r="N30" s="451"/>
      <c r="O30" s="378"/>
      <c r="P30" s="658"/>
      <c r="Q30" s="659"/>
      <c r="R30" s="389"/>
      <c r="S30" s="352"/>
      <c r="T30" s="352"/>
      <c r="U30" s="352"/>
      <c r="V30" s="352"/>
      <c r="W30" s="352"/>
      <c r="X30" s="352"/>
      <c r="Y30" s="352"/>
    </row>
    <row r="31" spans="1:25" ht="16.5" x14ac:dyDescent="0.3">
      <c r="A31" s="613">
        <v>1</v>
      </c>
      <c r="B31" s="365" t="s">
        <v>441</v>
      </c>
      <c r="C31" s="364"/>
      <c r="D31" s="385">
        <v>2001</v>
      </c>
      <c r="E31" s="422" t="s">
        <v>5</v>
      </c>
      <c r="F31" s="422" t="s">
        <v>238</v>
      </c>
      <c r="G31" s="422"/>
      <c r="H31" s="615">
        <v>4.5999999999999996</v>
      </c>
      <c r="I31" s="615">
        <v>3.7</v>
      </c>
      <c r="J31" s="615">
        <v>4.2</v>
      </c>
      <c r="K31" s="615">
        <v>4.17</v>
      </c>
      <c r="L31" s="615">
        <v>14.85</v>
      </c>
      <c r="M31" s="615">
        <v>13.15</v>
      </c>
      <c r="N31" s="615">
        <v>8.98</v>
      </c>
      <c r="O31" s="613">
        <v>1</v>
      </c>
      <c r="P31" s="620">
        <v>1</v>
      </c>
      <c r="Q31" s="621"/>
      <c r="R31" s="611" t="s">
        <v>252</v>
      </c>
      <c r="S31" s="352"/>
      <c r="T31" s="352"/>
      <c r="U31" s="352"/>
      <c r="V31" s="352"/>
      <c r="W31" s="352"/>
      <c r="X31" s="352"/>
      <c r="Y31" s="352"/>
    </row>
    <row r="32" spans="1:25" ht="16.5" x14ac:dyDescent="0.3">
      <c r="A32" s="614"/>
      <c r="B32" s="366" t="s">
        <v>185</v>
      </c>
      <c r="C32" s="367"/>
      <c r="D32" s="382">
        <v>1986</v>
      </c>
      <c r="E32" s="423" t="s">
        <v>4</v>
      </c>
      <c r="F32" s="423" t="s">
        <v>238</v>
      </c>
      <c r="G32" s="423" t="s">
        <v>73</v>
      </c>
      <c r="H32" s="616"/>
      <c r="I32" s="616"/>
      <c r="J32" s="616"/>
      <c r="K32" s="616"/>
      <c r="L32" s="616"/>
      <c r="M32" s="616"/>
      <c r="N32" s="616"/>
      <c r="O32" s="614"/>
      <c r="P32" s="622"/>
      <c r="Q32" s="623"/>
      <c r="R32" s="612"/>
      <c r="S32" s="352"/>
      <c r="T32" s="352"/>
      <c r="U32" s="352"/>
      <c r="V32" s="352"/>
      <c r="W32" s="352"/>
      <c r="X32" s="352"/>
      <c r="Y32" s="352"/>
    </row>
    <row r="33" spans="1:25" ht="16.5" x14ac:dyDescent="0.3">
      <c r="A33" s="613">
        <v>2</v>
      </c>
      <c r="B33" s="362" t="s">
        <v>237</v>
      </c>
      <c r="C33" s="363"/>
      <c r="D33" s="420">
        <v>1978</v>
      </c>
      <c r="E33" s="420" t="s">
        <v>4</v>
      </c>
      <c r="F33" s="420" t="s">
        <v>238</v>
      </c>
      <c r="G33" s="420"/>
      <c r="H33" s="615">
        <v>5.0999999999999996</v>
      </c>
      <c r="I33" s="615">
        <v>5.2</v>
      </c>
      <c r="J33" s="615">
        <v>4.8</v>
      </c>
      <c r="K33" s="615">
        <v>5.03</v>
      </c>
      <c r="L33" s="615">
        <v>14.125</v>
      </c>
      <c r="M33" s="615">
        <v>11.775</v>
      </c>
      <c r="N33" s="615">
        <v>6.7450000000000001</v>
      </c>
      <c r="O33" s="613">
        <v>2</v>
      </c>
      <c r="P33" s="624">
        <v>3</v>
      </c>
      <c r="Q33" s="621"/>
      <c r="R33" s="611" t="s">
        <v>252</v>
      </c>
      <c r="S33" s="352"/>
      <c r="T33" s="352"/>
      <c r="U33" s="352"/>
      <c r="V33" s="352"/>
      <c r="W33" s="352"/>
      <c r="X33" s="352"/>
      <c r="Y33" s="352"/>
    </row>
    <row r="34" spans="1:25" ht="16.5" x14ac:dyDescent="0.3">
      <c r="A34" s="614"/>
      <c r="B34" s="368" t="s">
        <v>434</v>
      </c>
      <c r="C34" s="369"/>
      <c r="D34" s="421">
        <v>1980</v>
      </c>
      <c r="E34" s="421" t="s">
        <v>5</v>
      </c>
      <c r="F34" s="421" t="s">
        <v>238</v>
      </c>
      <c r="G34" s="421"/>
      <c r="H34" s="616"/>
      <c r="I34" s="616"/>
      <c r="J34" s="616"/>
      <c r="K34" s="616"/>
      <c r="L34" s="616"/>
      <c r="M34" s="616"/>
      <c r="N34" s="616"/>
      <c r="O34" s="614"/>
      <c r="P34" s="622"/>
      <c r="Q34" s="623"/>
      <c r="R34" s="612"/>
      <c r="S34" s="352"/>
      <c r="T34" s="352"/>
      <c r="U34" s="352"/>
      <c r="V34" s="352"/>
      <c r="W34" s="352"/>
      <c r="X34" s="352"/>
      <c r="Y34" s="352"/>
    </row>
    <row r="35" spans="1:25" ht="16.5" x14ac:dyDescent="0.3">
      <c r="A35" s="613">
        <v>3</v>
      </c>
      <c r="B35" s="362" t="s">
        <v>428</v>
      </c>
      <c r="C35" s="363"/>
      <c r="D35" s="385">
        <v>1984</v>
      </c>
      <c r="E35" s="420" t="s">
        <v>429</v>
      </c>
      <c r="F35" s="420" t="s">
        <v>245</v>
      </c>
      <c r="G35" s="420"/>
      <c r="H35" s="615">
        <v>6</v>
      </c>
      <c r="I35" s="615">
        <v>6.4</v>
      </c>
      <c r="J35" s="615">
        <v>6.7</v>
      </c>
      <c r="K35" s="615">
        <v>6.37</v>
      </c>
      <c r="L35" s="615">
        <v>15.8</v>
      </c>
      <c r="M35" s="615">
        <v>12</v>
      </c>
      <c r="N35" s="615">
        <v>5.63</v>
      </c>
      <c r="O35" s="613">
        <v>3</v>
      </c>
      <c r="P35" s="515"/>
      <c r="Q35" s="516"/>
      <c r="R35" s="611" t="s">
        <v>437</v>
      </c>
      <c r="S35" s="352"/>
      <c r="T35" s="352"/>
      <c r="U35" s="352"/>
      <c r="V35" s="352"/>
      <c r="W35" s="352"/>
      <c r="X35" s="352"/>
      <c r="Y35" s="352"/>
    </row>
    <row r="36" spans="1:25" ht="16.5" x14ac:dyDescent="0.3">
      <c r="A36" s="614"/>
      <c r="B36" s="368" t="s">
        <v>431</v>
      </c>
      <c r="C36" s="369"/>
      <c r="D36" s="382">
        <v>1980</v>
      </c>
      <c r="E36" s="421" t="s">
        <v>429</v>
      </c>
      <c r="F36" s="421" t="s">
        <v>245</v>
      </c>
      <c r="G36" s="421"/>
      <c r="H36" s="616"/>
      <c r="I36" s="616"/>
      <c r="J36" s="616"/>
      <c r="K36" s="616"/>
      <c r="L36" s="616"/>
      <c r="M36" s="616"/>
      <c r="N36" s="616"/>
      <c r="O36" s="614"/>
      <c r="P36" s="517"/>
      <c r="Q36" s="518"/>
      <c r="R36" s="612"/>
      <c r="S36" s="352"/>
      <c r="T36" s="352"/>
      <c r="U36" s="352"/>
      <c r="V36" s="352"/>
      <c r="W36" s="352"/>
      <c r="X36" s="352"/>
      <c r="Y36" s="352"/>
    </row>
    <row r="37" spans="1:25" s="114" customFormat="1" ht="12.75" x14ac:dyDescent="0.2"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</row>
    <row r="38" spans="1:25" s="114" customFormat="1" ht="12.75" x14ac:dyDescent="0.2">
      <c r="B38" s="236" t="s">
        <v>16</v>
      </c>
      <c r="C38" s="115"/>
      <c r="F38" s="303" t="s">
        <v>125</v>
      </c>
      <c r="I38" s="115"/>
      <c r="J38" s="115"/>
      <c r="L38" s="236" t="s">
        <v>124</v>
      </c>
      <c r="R38" s="303" t="s">
        <v>477</v>
      </c>
    </row>
    <row r="39" spans="1:25" s="114" customFormat="1" ht="4.5" customHeight="1" x14ac:dyDescent="0.2">
      <c r="B39" s="236"/>
      <c r="C39" s="115"/>
      <c r="F39" s="237"/>
      <c r="I39" s="115"/>
      <c r="J39" s="115"/>
      <c r="L39" s="236"/>
      <c r="R39" s="303"/>
    </row>
    <row r="40" spans="1:25" s="114" customFormat="1" ht="12.75" x14ac:dyDescent="0.2">
      <c r="B40" s="236" t="s">
        <v>17</v>
      </c>
      <c r="C40" s="115"/>
      <c r="F40" s="114" t="s">
        <v>476</v>
      </c>
      <c r="I40" s="115"/>
      <c r="J40" s="115"/>
      <c r="L40" s="236" t="s">
        <v>127</v>
      </c>
      <c r="R40" s="5" t="s">
        <v>126</v>
      </c>
    </row>
    <row r="41" spans="1:25" ht="24" customHeight="1" x14ac:dyDescent="0.3">
      <c r="A41" s="349"/>
      <c r="B41" s="349"/>
      <c r="C41" s="349"/>
      <c r="D41" s="349"/>
      <c r="E41" s="349"/>
      <c r="F41" s="349"/>
      <c r="G41" s="349"/>
      <c r="H41" s="349"/>
      <c r="I41" s="353"/>
      <c r="J41" s="353"/>
      <c r="K41" s="353"/>
      <c r="L41" s="349"/>
      <c r="M41" s="349"/>
      <c r="N41" s="349"/>
      <c r="O41" s="349"/>
      <c r="P41" s="349"/>
      <c r="Q41" s="349"/>
      <c r="R41" s="352"/>
      <c r="S41" s="352"/>
      <c r="T41" s="352"/>
      <c r="U41" s="352"/>
      <c r="V41" s="352"/>
      <c r="W41" s="352"/>
      <c r="X41" s="352"/>
      <c r="Y41" s="352"/>
    </row>
    <row r="42" spans="1:25" ht="16.5" x14ac:dyDescent="0.3">
      <c r="A42" s="349"/>
      <c r="B42" s="349"/>
      <c r="C42" s="349"/>
      <c r="D42" s="349"/>
      <c r="E42" s="349"/>
      <c r="F42" s="349"/>
      <c r="G42" s="349"/>
      <c r="H42" s="349"/>
      <c r="I42" s="349"/>
      <c r="J42" s="349"/>
      <c r="K42" s="349"/>
      <c r="L42" s="349"/>
      <c r="M42" s="349"/>
      <c r="N42" s="349"/>
      <c r="O42" s="349"/>
      <c r="P42" s="349"/>
      <c r="Q42" s="349"/>
      <c r="R42" s="352"/>
      <c r="S42" s="352"/>
      <c r="T42" s="352"/>
      <c r="U42" s="352"/>
      <c r="V42" s="352"/>
      <c r="W42" s="352"/>
      <c r="X42" s="352"/>
      <c r="Y42" s="352"/>
    </row>
    <row r="43" spans="1:25" ht="16.5" x14ac:dyDescent="0.3">
      <c r="A43" s="349"/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  <c r="R43" s="352"/>
      <c r="S43" s="352"/>
      <c r="T43" s="352"/>
      <c r="U43" s="352"/>
      <c r="V43" s="352"/>
      <c r="W43" s="352"/>
      <c r="X43" s="352"/>
      <c r="Y43" s="352"/>
    </row>
    <row r="44" spans="1:25" ht="16.5" x14ac:dyDescent="0.3">
      <c r="A44" s="349"/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49"/>
      <c r="Q44" s="349"/>
      <c r="R44" s="352"/>
      <c r="S44" s="352"/>
      <c r="T44" s="352"/>
      <c r="U44" s="352"/>
      <c r="V44" s="352"/>
      <c r="W44" s="352"/>
      <c r="X44" s="352"/>
      <c r="Y44" s="352"/>
    </row>
    <row r="45" spans="1:25" ht="16.5" x14ac:dyDescent="0.3">
      <c r="A45" s="349"/>
      <c r="B45" s="349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52"/>
      <c r="S45" s="352"/>
      <c r="T45" s="352"/>
      <c r="U45" s="352"/>
      <c r="V45" s="352"/>
      <c r="W45" s="352"/>
      <c r="X45" s="352"/>
      <c r="Y45" s="352"/>
    </row>
    <row r="46" spans="1:25" ht="16.5" x14ac:dyDescent="0.3">
      <c r="A46" s="349"/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52"/>
      <c r="S46" s="352"/>
      <c r="T46" s="352"/>
      <c r="U46" s="352"/>
      <c r="V46" s="352"/>
      <c r="W46" s="352"/>
      <c r="X46" s="352"/>
      <c r="Y46" s="352"/>
    </row>
    <row r="47" spans="1:25" ht="16.5" x14ac:dyDescent="0.3">
      <c r="A47" s="352"/>
      <c r="B47" s="352"/>
      <c r="C47" s="352"/>
      <c r="D47" s="352"/>
      <c r="E47" s="352"/>
      <c r="F47" s="352"/>
      <c r="G47" s="352"/>
      <c r="H47" s="352"/>
      <c r="I47" s="352"/>
      <c r="J47" s="352"/>
      <c r="K47" s="352"/>
      <c r="L47" s="352"/>
      <c r="M47" s="352"/>
      <c r="N47" s="352"/>
      <c r="O47" s="352"/>
      <c r="P47" s="352"/>
      <c r="Q47" s="352"/>
      <c r="R47" s="352"/>
      <c r="S47" s="352"/>
      <c r="T47" s="352"/>
      <c r="U47" s="352"/>
      <c r="V47" s="352"/>
      <c r="W47" s="352"/>
      <c r="X47" s="352"/>
      <c r="Y47" s="352"/>
    </row>
    <row r="48" spans="1:25" ht="16.5" x14ac:dyDescent="0.3">
      <c r="A48" s="352"/>
      <c r="B48" s="352"/>
      <c r="C48" s="352"/>
      <c r="D48" s="352"/>
      <c r="E48" s="352"/>
      <c r="F48" s="352"/>
      <c r="G48" s="352"/>
      <c r="H48" s="352"/>
      <c r="I48" s="352"/>
      <c r="J48" s="352"/>
      <c r="K48" s="352"/>
      <c r="L48" s="352"/>
      <c r="M48" s="352"/>
      <c r="N48" s="352"/>
      <c r="O48" s="352"/>
      <c r="P48" s="352"/>
      <c r="Q48" s="352"/>
      <c r="R48" s="352"/>
      <c r="S48" s="352"/>
      <c r="T48" s="352"/>
      <c r="U48" s="352"/>
      <c r="V48" s="352"/>
      <c r="W48" s="352"/>
      <c r="X48" s="352"/>
      <c r="Y48" s="352"/>
    </row>
    <row r="49" spans="1:25" ht="16.5" x14ac:dyDescent="0.3">
      <c r="A49" s="352"/>
      <c r="B49" s="352"/>
      <c r="C49" s="352"/>
      <c r="D49" s="352"/>
      <c r="E49" s="352"/>
      <c r="F49" s="352"/>
      <c r="G49" s="352"/>
      <c r="H49" s="352"/>
      <c r="I49" s="352"/>
      <c r="J49" s="352"/>
      <c r="K49" s="352"/>
      <c r="L49" s="352"/>
      <c r="M49" s="352"/>
      <c r="N49" s="352"/>
      <c r="O49" s="352"/>
      <c r="P49" s="352"/>
      <c r="Q49" s="352"/>
      <c r="R49" s="352"/>
      <c r="S49" s="352"/>
      <c r="T49" s="352"/>
      <c r="U49" s="352"/>
      <c r="V49" s="352"/>
      <c r="W49" s="352"/>
      <c r="X49" s="352"/>
      <c r="Y49" s="352"/>
    </row>
    <row r="50" spans="1:25" ht="16.5" x14ac:dyDescent="0.3">
      <c r="A50" s="352"/>
      <c r="B50" s="352"/>
      <c r="C50" s="352"/>
      <c r="D50" s="352"/>
      <c r="E50" s="352"/>
      <c r="F50" s="352"/>
      <c r="G50" s="352"/>
      <c r="H50" s="352"/>
      <c r="I50" s="352"/>
      <c r="J50" s="352"/>
      <c r="K50" s="352"/>
      <c r="L50" s="352"/>
      <c r="M50" s="352"/>
      <c r="N50" s="352"/>
      <c r="O50" s="352"/>
      <c r="P50" s="352"/>
      <c r="Q50" s="352"/>
      <c r="R50" s="352"/>
      <c r="S50" s="352"/>
      <c r="T50" s="352"/>
      <c r="U50" s="352"/>
      <c r="V50" s="352"/>
      <c r="W50" s="352"/>
      <c r="X50" s="352"/>
      <c r="Y50" s="352"/>
    </row>
    <row r="51" spans="1:25" ht="16.5" x14ac:dyDescent="0.3">
      <c r="A51" s="352"/>
      <c r="B51" s="352"/>
      <c r="C51" s="352"/>
      <c r="D51" s="352"/>
      <c r="E51" s="352"/>
      <c r="F51" s="352"/>
      <c r="G51" s="352"/>
      <c r="H51" s="352"/>
      <c r="I51" s="352"/>
      <c r="J51" s="352"/>
      <c r="K51" s="352"/>
      <c r="L51" s="352"/>
      <c r="M51" s="352"/>
      <c r="N51" s="352"/>
      <c r="O51" s="352"/>
      <c r="P51" s="352"/>
      <c r="Q51" s="352"/>
      <c r="R51" s="352"/>
      <c r="S51" s="352"/>
      <c r="T51" s="352"/>
      <c r="U51" s="352"/>
      <c r="V51" s="352"/>
      <c r="W51" s="352"/>
      <c r="X51" s="352"/>
      <c r="Y51" s="352"/>
    </row>
    <row r="52" spans="1:25" ht="16.5" x14ac:dyDescent="0.3">
      <c r="A52" s="352"/>
      <c r="B52" s="352"/>
      <c r="C52" s="352"/>
      <c r="D52" s="352"/>
      <c r="E52" s="352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52"/>
      <c r="V52" s="352"/>
      <c r="W52" s="352"/>
      <c r="X52" s="352"/>
      <c r="Y52" s="352"/>
    </row>
    <row r="53" spans="1:25" ht="16.5" x14ac:dyDescent="0.3">
      <c r="A53" s="352"/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52"/>
      <c r="T53" s="352"/>
      <c r="U53" s="352"/>
      <c r="V53" s="352"/>
      <c r="W53" s="352"/>
      <c r="X53" s="352"/>
      <c r="Y53" s="352"/>
    </row>
    <row r="54" spans="1:25" ht="16.5" x14ac:dyDescent="0.3">
      <c r="A54" s="352"/>
      <c r="B54" s="352"/>
      <c r="C54" s="352"/>
      <c r="D54" s="352"/>
      <c r="E54" s="352"/>
      <c r="F54" s="352"/>
      <c r="G54" s="352"/>
      <c r="H54" s="352"/>
      <c r="I54" s="352"/>
      <c r="J54" s="352"/>
      <c r="K54" s="352"/>
      <c r="L54" s="352"/>
      <c r="M54" s="352"/>
      <c r="N54" s="352"/>
      <c r="O54" s="352"/>
      <c r="P54" s="352"/>
      <c r="Q54" s="352"/>
      <c r="R54" s="352"/>
      <c r="S54" s="352"/>
      <c r="T54" s="352"/>
      <c r="U54" s="352"/>
      <c r="V54" s="352"/>
      <c r="W54" s="352"/>
      <c r="X54" s="352"/>
      <c r="Y54" s="352"/>
    </row>
    <row r="55" spans="1:25" ht="16.5" x14ac:dyDescent="0.3">
      <c r="A55" s="352"/>
      <c r="B55" s="352"/>
      <c r="C55" s="352"/>
      <c r="D55" s="352"/>
      <c r="E55" s="352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  <c r="S55" s="352"/>
      <c r="T55" s="352"/>
      <c r="U55" s="352"/>
      <c r="V55" s="352"/>
      <c r="W55" s="352"/>
      <c r="X55" s="352"/>
      <c r="Y55" s="352"/>
    </row>
    <row r="56" spans="1:25" ht="16.5" x14ac:dyDescent="0.3">
      <c r="A56" s="352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  <c r="S56" s="352"/>
      <c r="T56" s="352"/>
      <c r="U56" s="352"/>
      <c r="V56" s="352"/>
      <c r="W56" s="352"/>
      <c r="X56" s="352"/>
      <c r="Y56" s="352"/>
    </row>
    <row r="57" spans="1:25" ht="16.5" x14ac:dyDescent="0.3">
      <c r="A57" s="352"/>
      <c r="B57" s="352"/>
      <c r="C57" s="352"/>
      <c r="D57" s="352"/>
      <c r="E57" s="352"/>
      <c r="F57" s="352"/>
      <c r="G57" s="352"/>
      <c r="H57" s="352"/>
      <c r="I57" s="352"/>
      <c r="J57" s="352"/>
      <c r="K57" s="352"/>
      <c r="L57" s="352"/>
      <c r="M57" s="352"/>
      <c r="N57" s="352"/>
      <c r="O57" s="352"/>
      <c r="P57" s="352"/>
      <c r="Q57" s="352"/>
      <c r="R57" s="352"/>
      <c r="S57" s="352"/>
      <c r="T57" s="352"/>
      <c r="U57" s="352"/>
      <c r="V57" s="352"/>
      <c r="W57" s="352"/>
      <c r="X57" s="352"/>
      <c r="Y57" s="352"/>
    </row>
    <row r="58" spans="1:25" ht="16.5" x14ac:dyDescent="0.3">
      <c r="A58" s="352"/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2"/>
      <c r="N58" s="352"/>
      <c r="O58" s="352"/>
      <c r="P58" s="352"/>
      <c r="Q58" s="352"/>
      <c r="R58" s="352"/>
      <c r="S58" s="352"/>
      <c r="T58" s="352"/>
      <c r="U58" s="352"/>
      <c r="V58" s="352"/>
      <c r="W58" s="352"/>
      <c r="X58" s="352"/>
      <c r="Y58" s="352"/>
    </row>
  </sheetData>
  <mergeCells count="62">
    <mergeCell ref="H31:H32"/>
    <mergeCell ref="J31:J32"/>
    <mergeCell ref="L33:L34"/>
    <mergeCell ref="M33:M34"/>
    <mergeCell ref="N33:N34"/>
    <mergeCell ref="O33:O34"/>
    <mergeCell ref="P33:Q34"/>
    <mergeCell ref="A33:A34"/>
    <mergeCell ref="H33:H34"/>
    <mergeCell ref="I33:I34"/>
    <mergeCell ref="J33:J34"/>
    <mergeCell ref="K33:K34"/>
    <mergeCell ref="P25:Q25"/>
    <mergeCell ref="P27:Q27"/>
    <mergeCell ref="P31:Q32"/>
    <mergeCell ref="P26:Q26"/>
    <mergeCell ref="P28:Q28"/>
    <mergeCell ref="P29:Q29"/>
    <mergeCell ref="P18:Q18"/>
    <mergeCell ref="P19:Q19"/>
    <mergeCell ref="P20:Q20"/>
    <mergeCell ref="P21:Q21"/>
    <mergeCell ref="P23:Q23"/>
    <mergeCell ref="P22:Q22"/>
    <mergeCell ref="K31:K32"/>
    <mergeCell ref="M31:M32"/>
    <mergeCell ref="S2:T2"/>
    <mergeCell ref="A3:R3"/>
    <mergeCell ref="S3:T3"/>
    <mergeCell ref="F7:M7"/>
    <mergeCell ref="F8:M8"/>
    <mergeCell ref="A4:R4"/>
    <mergeCell ref="S4:T4"/>
    <mergeCell ref="F6:M6"/>
    <mergeCell ref="A8:C8"/>
    <mergeCell ref="P12:Q12"/>
    <mergeCell ref="P14:Q14"/>
    <mergeCell ref="P15:Q15"/>
    <mergeCell ref="P16:Q16"/>
    <mergeCell ref="P17:Q17"/>
    <mergeCell ref="N35:N36"/>
    <mergeCell ref="M35:M36"/>
    <mergeCell ref="I35:I36"/>
    <mergeCell ref="H35:H36"/>
    <mergeCell ref="K35:K36"/>
    <mergeCell ref="J35:J36"/>
    <mergeCell ref="R33:R34"/>
    <mergeCell ref="R35:R36"/>
    <mergeCell ref="A1:R1"/>
    <mergeCell ref="A2:R2"/>
    <mergeCell ref="F9:M9"/>
    <mergeCell ref="O31:O32"/>
    <mergeCell ref="N31:N32"/>
    <mergeCell ref="L31:L32"/>
    <mergeCell ref="B12:C12"/>
    <mergeCell ref="A7:C7"/>
    <mergeCell ref="I31:I32"/>
    <mergeCell ref="R31:R32"/>
    <mergeCell ref="L35:L36"/>
    <mergeCell ref="A31:A32"/>
    <mergeCell ref="A35:A36"/>
    <mergeCell ref="O35:O36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58" firstPageNumber="0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BB48"/>
  <sheetViews>
    <sheetView view="pageBreakPreview" zoomScale="80" zoomScaleNormal="55" zoomScaleSheetLayoutView="80" workbookViewId="0">
      <selection activeCell="O28" sqref="O28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5" width="4.7109375" style="11" hidden="1" customWidth="1"/>
    <col min="6" max="6" width="4.7109375" hidden="1" customWidth="1"/>
    <col min="7" max="7" width="4.7109375" style="11" customWidth="1"/>
    <col min="8" max="8" width="4.7109375" customWidth="1"/>
    <col min="9" max="13" width="4.7109375" style="11" customWidth="1"/>
    <col min="14" max="14" width="4.7109375" customWidth="1"/>
    <col min="15" max="17" width="4.7109375" style="11" customWidth="1"/>
    <col min="18" max="18" width="4.7109375" customWidth="1"/>
    <col min="19" max="19" width="4.7109375" style="11" customWidth="1"/>
    <col min="20" max="20" width="4.7109375" customWidth="1"/>
    <col min="21" max="21" width="4.7109375" style="11" customWidth="1"/>
    <col min="22" max="22" width="4.7109375" customWidth="1"/>
    <col min="23" max="27" width="4.7109375" style="11" customWidth="1"/>
    <col min="28" max="28" width="4.7109375" customWidth="1"/>
    <col min="29" max="29" width="4.7109375" style="11" customWidth="1"/>
    <col min="30" max="33" width="4.7109375" customWidth="1"/>
    <col min="34" max="34" width="4.7109375" style="11" customWidth="1"/>
    <col min="35" max="36" width="4.7109375" customWidth="1"/>
    <col min="37" max="39" width="4.7109375" style="11" customWidth="1"/>
    <col min="40" max="40" width="4.7109375" customWidth="1"/>
    <col min="41" max="42" width="4.7109375" style="11" customWidth="1"/>
    <col min="43" max="43" width="4.7109375" customWidth="1"/>
    <col min="44" max="44" width="10.28515625" customWidth="1"/>
    <col min="45" max="45" width="9.140625" style="331" customWidth="1"/>
    <col min="46" max="241" width="9.140625" customWidth="1"/>
    <col min="242" max="242" width="5.5703125" customWidth="1"/>
    <col min="243" max="243" width="26.140625" customWidth="1"/>
    <col min="244" max="244" width="3.140625" customWidth="1"/>
    <col min="245" max="245" width="1.5703125" customWidth="1"/>
    <col min="246" max="246" width="0" hidden="1" customWidth="1"/>
    <col min="247" max="247" width="3.140625" customWidth="1"/>
    <col min="248" max="248" width="2.28515625" customWidth="1"/>
    <col min="249" max="249" width="0.7109375" customWidth="1"/>
    <col min="250" max="250" width="3.5703125" customWidth="1"/>
    <col min="251" max="251" width="1.140625" customWidth="1"/>
    <col min="252" max="252" width="3.140625" customWidth="1"/>
    <col min="253" max="253" width="2.85546875" customWidth="1"/>
    <col min="254" max="255" width="2.28515625" customWidth="1"/>
    <col min="256" max="256" width="2.7109375" customWidth="1"/>
  </cols>
  <sheetData>
    <row r="1" spans="1:54" s="114" customFormat="1" x14ac:dyDescent="0.2">
      <c r="A1" s="625" t="s">
        <v>38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625"/>
      <c r="AF1" s="625"/>
      <c r="AG1" s="625"/>
      <c r="AH1" s="625"/>
      <c r="AI1" s="625"/>
      <c r="AJ1" s="625"/>
      <c r="AK1" s="625"/>
      <c r="AL1" s="625"/>
      <c r="AM1" s="625"/>
      <c r="AN1" s="625"/>
      <c r="AO1" s="625"/>
      <c r="AP1" s="625"/>
      <c r="AQ1" s="625"/>
      <c r="AR1" s="625"/>
      <c r="AS1" s="625"/>
    </row>
    <row r="2" spans="1:54" s="114" customFormat="1" x14ac:dyDescent="0.2">
      <c r="A2" s="608" t="s">
        <v>129</v>
      </c>
      <c r="B2" s="608"/>
      <c r="C2" s="608"/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  <c r="O2" s="608"/>
      <c r="P2" s="608"/>
      <c r="Q2" s="608"/>
      <c r="R2" s="608"/>
      <c r="S2" s="608"/>
      <c r="T2" s="608"/>
      <c r="U2" s="608"/>
      <c r="V2" s="608"/>
      <c r="W2" s="608"/>
      <c r="X2" s="608"/>
      <c r="Y2" s="608"/>
      <c r="Z2" s="608"/>
      <c r="AA2" s="608"/>
      <c r="AB2" s="608"/>
      <c r="AC2" s="608"/>
      <c r="AD2" s="608"/>
      <c r="AE2" s="608"/>
      <c r="AF2" s="608"/>
      <c r="AG2" s="608"/>
      <c r="AH2" s="608"/>
      <c r="AI2" s="608"/>
      <c r="AJ2" s="608"/>
      <c r="AK2" s="608"/>
      <c r="AL2" s="608"/>
      <c r="AM2" s="608"/>
      <c r="AN2" s="608"/>
      <c r="AO2" s="608"/>
      <c r="AP2" s="608"/>
      <c r="AQ2" s="608"/>
      <c r="AR2" s="608"/>
      <c r="AS2" s="608"/>
    </row>
    <row r="3" spans="1:54" s="114" customFormat="1" ht="12.75" customHeight="1" x14ac:dyDescent="0.2">
      <c r="A3" s="625" t="s">
        <v>219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  <c r="AI3" s="625"/>
      <c r="AJ3" s="625"/>
      <c r="AK3" s="625"/>
      <c r="AL3" s="625"/>
      <c r="AM3" s="625"/>
      <c r="AN3" s="625"/>
      <c r="AO3" s="625"/>
      <c r="AP3" s="625"/>
      <c r="AQ3" s="625"/>
      <c r="AR3" s="625"/>
      <c r="AS3" s="625"/>
    </row>
    <row r="4" spans="1:54" s="114" customFormat="1" x14ac:dyDescent="0.2">
      <c r="A4" s="625" t="s">
        <v>220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A4" s="625"/>
      <c r="AB4" s="625"/>
      <c r="AC4" s="625"/>
      <c r="AD4" s="625"/>
      <c r="AE4" s="625"/>
      <c r="AF4" s="625"/>
      <c r="AG4" s="625"/>
      <c r="AH4" s="625"/>
      <c r="AI4" s="625"/>
      <c r="AJ4" s="625"/>
      <c r="AK4" s="625"/>
      <c r="AL4" s="625"/>
      <c r="AM4" s="625"/>
      <c r="AN4" s="625"/>
      <c r="AO4" s="625"/>
      <c r="AP4" s="625"/>
      <c r="AQ4" s="625"/>
      <c r="AR4" s="625"/>
      <c r="AS4" s="625"/>
    </row>
    <row r="5" spans="1:54" s="114" customFormat="1" x14ac:dyDescent="0.2">
      <c r="A5" s="595"/>
      <c r="B5" s="595"/>
      <c r="C5" s="595"/>
      <c r="D5" s="595"/>
      <c r="E5" s="595"/>
      <c r="F5" s="595"/>
      <c r="G5" s="595"/>
      <c r="H5" s="595"/>
      <c r="I5" s="595"/>
      <c r="J5" s="595"/>
      <c r="K5" s="595"/>
      <c r="L5" s="595"/>
      <c r="M5" s="595"/>
      <c r="N5" s="595"/>
      <c r="O5" s="595"/>
      <c r="P5" s="595"/>
      <c r="Q5" s="595"/>
      <c r="R5" s="595"/>
      <c r="S5" s="595"/>
      <c r="T5" s="595"/>
      <c r="U5" s="10"/>
      <c r="V5" s="115"/>
      <c r="W5" s="10"/>
      <c r="X5" s="10"/>
      <c r="Y5" s="10"/>
      <c r="Z5" s="10"/>
      <c r="AA5" s="10"/>
      <c r="AB5" s="115"/>
      <c r="AC5" s="10"/>
      <c r="AD5" s="115"/>
      <c r="AE5" s="115"/>
      <c r="AF5" s="115"/>
      <c r="AG5" s="115"/>
      <c r="AH5" s="10"/>
      <c r="AI5" s="115"/>
      <c r="AJ5" s="115"/>
      <c r="AK5" s="10"/>
      <c r="AL5" s="10"/>
      <c r="AM5" s="10"/>
      <c r="AN5" s="115"/>
      <c r="AO5" s="10"/>
      <c r="AP5" s="10"/>
      <c r="AQ5" s="115"/>
      <c r="AR5" s="115"/>
      <c r="AS5" s="1"/>
    </row>
    <row r="6" spans="1:54" s="114" customFormat="1" ht="18" customHeight="1" x14ac:dyDescent="0.25">
      <c r="A6" s="332"/>
      <c r="B6" s="332"/>
      <c r="C6" s="332"/>
      <c r="D6" s="342"/>
      <c r="E6" s="284"/>
      <c r="F6" s="540" t="s">
        <v>114</v>
      </c>
      <c r="G6" s="540"/>
      <c r="H6" s="540"/>
      <c r="I6" s="540"/>
      <c r="J6" s="540"/>
      <c r="K6" s="540"/>
      <c r="L6" s="540"/>
      <c r="M6" s="540"/>
      <c r="N6" s="540"/>
      <c r="O6" s="540"/>
      <c r="P6" s="540"/>
      <c r="Q6" s="540"/>
      <c r="R6" s="540"/>
      <c r="S6" s="540"/>
      <c r="T6" s="540"/>
      <c r="U6" s="540"/>
      <c r="V6" s="540"/>
      <c r="W6" s="540"/>
      <c r="X6" s="540"/>
      <c r="Y6" s="540"/>
      <c r="Z6" s="540"/>
      <c r="AA6" s="540"/>
      <c r="AB6" s="540"/>
      <c r="AC6" s="540"/>
      <c r="AD6" s="540"/>
      <c r="AE6" s="540"/>
      <c r="AF6" s="494"/>
      <c r="AG6" s="285"/>
      <c r="AH6" s="286"/>
      <c r="AI6" s="285"/>
      <c r="AJ6" s="285"/>
      <c r="AK6" s="286"/>
      <c r="AL6" s="286"/>
      <c r="AM6" s="286"/>
      <c r="AN6" s="115"/>
      <c r="AO6" s="10"/>
      <c r="AP6" s="10"/>
      <c r="AQ6" s="115"/>
      <c r="AR6" s="115"/>
      <c r="AS6" s="1"/>
    </row>
    <row r="7" spans="1:54" s="114" customFormat="1" ht="15.75" x14ac:dyDescent="0.2">
      <c r="A7" s="550" t="s">
        <v>520</v>
      </c>
      <c r="B7" s="550"/>
      <c r="C7" s="550"/>
      <c r="D7" s="340"/>
      <c r="E7" s="287"/>
      <c r="F7" s="540" t="s">
        <v>530</v>
      </c>
      <c r="G7" s="540"/>
      <c r="H7" s="540"/>
      <c r="I7" s="540"/>
      <c r="J7" s="540"/>
      <c r="K7" s="540"/>
      <c r="L7" s="540"/>
      <c r="M7" s="540"/>
      <c r="N7" s="540"/>
      <c r="O7" s="540"/>
      <c r="P7" s="540"/>
      <c r="Q7" s="540"/>
      <c r="R7" s="540"/>
      <c r="S7" s="540"/>
      <c r="T7" s="540"/>
      <c r="U7" s="540"/>
      <c r="V7" s="540"/>
      <c r="W7" s="540"/>
      <c r="X7" s="540"/>
      <c r="Y7" s="540"/>
      <c r="Z7" s="540"/>
      <c r="AA7" s="540"/>
      <c r="AB7" s="540"/>
      <c r="AC7" s="540"/>
      <c r="AD7" s="540"/>
      <c r="AE7" s="540"/>
      <c r="AF7" s="494"/>
      <c r="AG7" s="285"/>
      <c r="AH7" s="286"/>
      <c r="AI7" s="285"/>
      <c r="AJ7" s="285"/>
      <c r="AK7" s="286"/>
      <c r="AL7" s="286"/>
      <c r="AM7" s="286"/>
      <c r="AN7" s="115"/>
      <c r="AO7" s="10"/>
      <c r="AP7" s="10"/>
      <c r="AQ7" s="115"/>
      <c r="AR7" s="115"/>
      <c r="AS7" s="1"/>
    </row>
    <row r="8" spans="1:54" s="114" customFormat="1" ht="15.75" x14ac:dyDescent="0.2">
      <c r="A8" s="539" t="s">
        <v>223</v>
      </c>
      <c r="B8" s="539"/>
      <c r="C8" s="539"/>
      <c r="D8" s="340"/>
      <c r="E8" s="287"/>
      <c r="F8" s="592" t="s">
        <v>222</v>
      </c>
      <c r="G8" s="592"/>
      <c r="H8" s="592"/>
      <c r="I8" s="592"/>
      <c r="J8" s="592"/>
      <c r="K8" s="592"/>
      <c r="L8" s="592"/>
      <c r="M8" s="592"/>
      <c r="N8" s="592"/>
      <c r="O8" s="592"/>
      <c r="P8" s="592"/>
      <c r="Q8" s="592"/>
      <c r="R8" s="592"/>
      <c r="S8" s="592"/>
      <c r="T8" s="592"/>
      <c r="U8" s="592"/>
      <c r="V8" s="592"/>
      <c r="W8" s="592"/>
      <c r="X8" s="592"/>
      <c r="Y8" s="592"/>
      <c r="Z8" s="592"/>
      <c r="AA8" s="592"/>
      <c r="AB8" s="592"/>
      <c r="AC8" s="592"/>
      <c r="AD8" s="592"/>
      <c r="AE8" s="592"/>
      <c r="AF8" s="496"/>
      <c r="AG8" s="285"/>
      <c r="AH8" s="286"/>
      <c r="AI8" s="285"/>
      <c r="AJ8" s="285"/>
      <c r="AK8" s="286"/>
      <c r="AL8" s="286"/>
      <c r="AM8" s="286"/>
      <c r="AN8" s="115"/>
      <c r="AO8" s="10"/>
      <c r="AP8" s="10"/>
      <c r="AQ8" s="115"/>
      <c r="AR8" s="115"/>
      <c r="AS8" s="1"/>
    </row>
    <row r="9" spans="1:54" s="114" customFormat="1" ht="13.9" customHeight="1" thickBot="1" x14ac:dyDescent="0.25">
      <c r="E9" s="596"/>
      <c r="F9" s="596"/>
      <c r="G9" s="596"/>
      <c r="H9" s="596"/>
      <c r="I9" s="596"/>
      <c r="J9" s="596"/>
      <c r="K9" s="596"/>
      <c r="L9" s="596"/>
      <c r="M9" s="596"/>
      <c r="N9" s="596"/>
      <c r="O9" s="596"/>
      <c r="P9" s="596"/>
      <c r="Q9" s="596"/>
      <c r="R9" s="596"/>
      <c r="S9" s="606"/>
      <c r="T9" s="606"/>
      <c r="U9" s="57"/>
      <c r="V9" s="57"/>
      <c r="W9" s="57"/>
      <c r="X9" s="57"/>
      <c r="Y9" s="57"/>
      <c r="Z9" s="57"/>
      <c r="AA9" s="57"/>
      <c r="AB9" s="57"/>
      <c r="AC9" s="29"/>
      <c r="AD9" s="29"/>
      <c r="AE9" s="29"/>
      <c r="AF9" s="29"/>
      <c r="AG9" s="42"/>
      <c r="AH9" s="42"/>
      <c r="AI9" s="331"/>
      <c r="AJ9" s="341"/>
      <c r="AK9" s="331"/>
      <c r="AL9" s="498"/>
      <c r="AM9" s="498"/>
      <c r="AN9" s="331"/>
      <c r="AO9" s="10"/>
      <c r="AP9" s="10"/>
      <c r="AQ9" s="115"/>
      <c r="AR9" s="115"/>
      <c r="AS9" s="1"/>
    </row>
    <row r="10" spans="1:54" s="114" customFormat="1" ht="33" customHeight="1" thickBot="1" x14ac:dyDescent="0.25">
      <c r="A10" s="633" t="s">
        <v>6</v>
      </c>
      <c r="B10" s="635" t="s">
        <v>24</v>
      </c>
      <c r="C10" s="643" t="s">
        <v>35</v>
      </c>
      <c r="D10" s="644"/>
      <c r="E10" s="644"/>
      <c r="F10" s="645"/>
      <c r="G10" s="649" t="s">
        <v>483</v>
      </c>
      <c r="H10" s="644"/>
      <c r="I10" s="648"/>
      <c r="J10" s="648"/>
      <c r="K10" s="647" t="s">
        <v>35</v>
      </c>
      <c r="L10" s="648"/>
      <c r="M10" s="648"/>
      <c r="N10" s="648"/>
      <c r="O10" s="639" t="s">
        <v>36</v>
      </c>
      <c r="P10" s="640"/>
      <c r="Q10" s="640"/>
      <c r="R10" s="640"/>
      <c r="S10" s="640"/>
      <c r="T10" s="640"/>
      <c r="U10" s="641"/>
      <c r="V10" s="641"/>
      <c r="W10" s="641"/>
      <c r="X10" s="641"/>
      <c r="Y10" s="641"/>
      <c r="Z10" s="642"/>
      <c r="AA10" s="642"/>
      <c r="AB10" s="642"/>
      <c r="AC10" s="639" t="s">
        <v>37</v>
      </c>
      <c r="AD10" s="640"/>
      <c r="AE10" s="640"/>
      <c r="AF10" s="640"/>
      <c r="AG10" s="640"/>
      <c r="AH10" s="641"/>
      <c r="AI10" s="641"/>
      <c r="AJ10" s="641"/>
      <c r="AK10" s="641"/>
      <c r="AL10" s="641"/>
      <c r="AM10" s="641"/>
      <c r="AN10" s="641"/>
      <c r="AO10" s="642"/>
      <c r="AP10" s="642"/>
      <c r="AQ10" s="642"/>
      <c r="AR10" s="637" t="s">
        <v>473</v>
      </c>
      <c r="AS10" s="629" t="s">
        <v>23</v>
      </c>
      <c r="AT10" s="4"/>
      <c r="AU10" s="4"/>
      <c r="AV10" s="4"/>
      <c r="AW10" s="4"/>
      <c r="AX10" s="4"/>
      <c r="AY10" s="4"/>
      <c r="AZ10" s="4"/>
      <c r="BA10" s="4"/>
      <c r="BB10" s="4"/>
    </row>
    <row r="11" spans="1:54" ht="18" customHeight="1" thickBot="1" x14ac:dyDescent="0.25">
      <c r="A11" s="634"/>
      <c r="B11" s="636"/>
      <c r="C11" s="631">
        <v>63</v>
      </c>
      <c r="D11" s="627"/>
      <c r="E11" s="626" t="s">
        <v>32</v>
      </c>
      <c r="F11" s="627"/>
      <c r="G11" s="632">
        <v>63</v>
      </c>
      <c r="H11" s="627"/>
      <c r="I11" s="639" t="s">
        <v>32</v>
      </c>
      <c r="J11" s="650"/>
      <c r="K11" s="639"/>
      <c r="L11" s="650"/>
      <c r="M11" s="639"/>
      <c r="N11" s="650"/>
      <c r="O11" s="627">
        <v>63</v>
      </c>
      <c r="P11" s="627"/>
      <c r="Q11" s="627"/>
      <c r="R11" s="627"/>
      <c r="S11" s="632">
        <v>68</v>
      </c>
      <c r="T11" s="627"/>
      <c r="U11" s="632">
        <v>73</v>
      </c>
      <c r="V11" s="627"/>
      <c r="W11" s="626">
        <v>85</v>
      </c>
      <c r="X11" s="627"/>
      <c r="Y11" s="627"/>
      <c r="Z11" s="626" t="s">
        <v>33</v>
      </c>
      <c r="AA11" s="627"/>
      <c r="AB11" s="627"/>
      <c r="AC11" s="631">
        <v>63</v>
      </c>
      <c r="AD11" s="627"/>
      <c r="AE11" s="632">
        <v>68</v>
      </c>
      <c r="AF11" s="646"/>
      <c r="AG11" s="627"/>
      <c r="AH11" s="632">
        <v>73</v>
      </c>
      <c r="AI11" s="627"/>
      <c r="AJ11" s="627"/>
      <c r="AK11" s="626">
        <v>85</v>
      </c>
      <c r="AL11" s="627"/>
      <c r="AM11" s="627"/>
      <c r="AN11" s="627"/>
      <c r="AO11" s="626" t="s">
        <v>33</v>
      </c>
      <c r="AP11" s="627"/>
      <c r="AQ11" s="627"/>
      <c r="AR11" s="638"/>
      <c r="AS11" s="630"/>
      <c r="AT11" s="4"/>
      <c r="AU11" s="448"/>
      <c r="AV11" s="448"/>
      <c r="AW11" s="448"/>
      <c r="AX11" s="448"/>
      <c r="AY11" s="448"/>
      <c r="AZ11" s="448"/>
      <c r="BA11" s="448"/>
      <c r="BB11" s="448"/>
    </row>
    <row r="12" spans="1:54" s="44" customFormat="1" x14ac:dyDescent="0.2">
      <c r="A12" s="58">
        <f>A11+1</f>
        <v>1</v>
      </c>
      <c r="B12" s="32" t="s">
        <v>136</v>
      </c>
      <c r="C12" s="59"/>
      <c r="D12" s="60"/>
      <c r="E12" s="61"/>
      <c r="F12" s="60"/>
      <c r="G12" s="61">
        <v>18</v>
      </c>
      <c r="H12" s="62"/>
      <c r="I12" s="508">
        <v>13</v>
      </c>
      <c r="J12" s="511"/>
      <c r="K12" s="508">
        <v>20</v>
      </c>
      <c r="L12" s="511">
        <v>16</v>
      </c>
      <c r="M12" s="508"/>
      <c r="N12" s="511"/>
      <c r="O12" s="507">
        <v>13</v>
      </c>
      <c r="P12" s="60"/>
      <c r="Q12" s="60"/>
      <c r="R12" s="60"/>
      <c r="S12" s="61">
        <v>14</v>
      </c>
      <c r="T12" s="60"/>
      <c r="U12" s="61">
        <v>20</v>
      </c>
      <c r="V12" s="60"/>
      <c r="W12" s="61">
        <v>16</v>
      </c>
      <c r="X12" s="60"/>
      <c r="Y12" s="60">
        <v>14</v>
      </c>
      <c r="Z12" s="61"/>
      <c r="AA12" s="60"/>
      <c r="AB12" s="60"/>
      <c r="AC12" s="59">
        <v>20</v>
      </c>
      <c r="AD12" s="60">
        <v>18</v>
      </c>
      <c r="AE12" s="61">
        <v>20</v>
      </c>
      <c r="AF12" s="507"/>
      <c r="AG12" s="60">
        <v>18</v>
      </c>
      <c r="AH12" s="61"/>
      <c r="AI12" s="60"/>
      <c r="AJ12" s="60"/>
      <c r="AK12" s="61"/>
      <c r="AL12" s="507"/>
      <c r="AM12" s="507"/>
      <c r="AN12" s="60"/>
      <c r="AO12" s="61">
        <v>20</v>
      </c>
      <c r="AP12" s="60"/>
      <c r="AQ12" s="60"/>
      <c r="AR12" s="449">
        <v>20</v>
      </c>
      <c r="AS12" s="348">
        <f t="shared" ref="AS12:AS38" si="0">SUM(C12:AR12)</f>
        <v>260</v>
      </c>
      <c r="AT12" s="114"/>
    </row>
    <row r="13" spans="1:54" s="44" customFormat="1" x14ac:dyDescent="0.2">
      <c r="A13" s="58">
        <f>A12+1</f>
        <v>2</v>
      </c>
      <c r="B13" s="32" t="s">
        <v>159</v>
      </c>
      <c r="C13" s="59"/>
      <c r="D13" s="60"/>
      <c r="E13" s="61"/>
      <c r="F13" s="60"/>
      <c r="G13" s="61">
        <v>20</v>
      </c>
      <c r="H13" s="62"/>
      <c r="I13" s="509">
        <v>20</v>
      </c>
      <c r="J13" s="510"/>
      <c r="K13" s="509"/>
      <c r="L13" s="510"/>
      <c r="M13" s="509">
        <v>20</v>
      </c>
      <c r="N13" s="510">
        <v>16</v>
      </c>
      <c r="O13" s="59"/>
      <c r="P13" s="60"/>
      <c r="Q13" s="60"/>
      <c r="R13" s="60"/>
      <c r="S13" s="61">
        <v>18</v>
      </c>
      <c r="T13" s="60"/>
      <c r="U13" s="61">
        <v>18</v>
      </c>
      <c r="V13" s="60"/>
      <c r="W13" s="61">
        <v>15</v>
      </c>
      <c r="X13" s="60"/>
      <c r="Y13" s="60"/>
      <c r="Z13" s="61">
        <v>15</v>
      </c>
      <c r="AA13" s="60"/>
      <c r="AB13" s="60">
        <v>14</v>
      </c>
      <c r="AC13" s="59"/>
      <c r="AD13" s="60"/>
      <c r="AE13" s="61">
        <v>14</v>
      </c>
      <c r="AF13" s="507"/>
      <c r="AG13" s="60"/>
      <c r="AH13" s="61">
        <v>20</v>
      </c>
      <c r="AI13" s="60">
        <v>13</v>
      </c>
      <c r="AJ13" s="60"/>
      <c r="AK13" s="61">
        <v>10</v>
      </c>
      <c r="AL13" s="507"/>
      <c r="AM13" s="507"/>
      <c r="AN13" s="60"/>
      <c r="AO13" s="61">
        <v>16</v>
      </c>
      <c r="AP13" s="60"/>
      <c r="AQ13" s="60"/>
      <c r="AR13" s="450">
        <v>13</v>
      </c>
      <c r="AS13" s="348">
        <f t="shared" si="0"/>
        <v>242</v>
      </c>
      <c r="AT13" s="114"/>
    </row>
    <row r="14" spans="1:54" s="44" customFormat="1" x14ac:dyDescent="0.2">
      <c r="A14" s="58">
        <f t="shared" ref="A14:A38" si="1">A13+1</f>
        <v>3</v>
      </c>
      <c r="B14" s="32" t="s">
        <v>137</v>
      </c>
      <c r="C14" s="59"/>
      <c r="D14" s="60"/>
      <c r="E14" s="61"/>
      <c r="F14" s="60"/>
      <c r="G14" s="61"/>
      <c r="H14" s="62"/>
      <c r="I14" s="509"/>
      <c r="J14" s="510"/>
      <c r="K14" s="509">
        <v>14</v>
      </c>
      <c r="L14" s="510"/>
      <c r="M14" s="509">
        <v>14</v>
      </c>
      <c r="N14" s="510"/>
      <c r="O14" s="59">
        <v>10</v>
      </c>
      <c r="P14" s="60"/>
      <c r="Q14" s="60"/>
      <c r="R14" s="60"/>
      <c r="S14" s="61">
        <v>20</v>
      </c>
      <c r="T14" s="60">
        <v>16</v>
      </c>
      <c r="U14" s="61"/>
      <c r="V14" s="60"/>
      <c r="W14" s="61">
        <v>11</v>
      </c>
      <c r="X14" s="60"/>
      <c r="Y14" s="60"/>
      <c r="Z14" s="61">
        <v>9</v>
      </c>
      <c r="AA14" s="60"/>
      <c r="AB14" s="60"/>
      <c r="AC14" s="59">
        <v>16</v>
      </c>
      <c r="AD14" s="60"/>
      <c r="AE14" s="61">
        <v>12</v>
      </c>
      <c r="AF14" s="507"/>
      <c r="AG14" s="60"/>
      <c r="AH14" s="61">
        <v>14</v>
      </c>
      <c r="AI14" s="60"/>
      <c r="AJ14" s="60"/>
      <c r="AK14" s="61">
        <v>14</v>
      </c>
      <c r="AL14" s="507"/>
      <c r="AM14" s="507"/>
      <c r="AN14" s="60">
        <v>6</v>
      </c>
      <c r="AO14" s="61"/>
      <c r="AP14" s="60"/>
      <c r="AQ14" s="60"/>
      <c r="AR14" s="450">
        <v>15</v>
      </c>
      <c r="AS14" s="348">
        <f t="shared" si="0"/>
        <v>171</v>
      </c>
      <c r="AT14" s="114"/>
    </row>
    <row r="15" spans="1:54" s="44" customFormat="1" x14ac:dyDescent="0.2">
      <c r="A15" s="58">
        <f t="shared" si="1"/>
        <v>4</v>
      </c>
      <c r="B15" s="32" t="s">
        <v>139</v>
      </c>
      <c r="C15" s="59"/>
      <c r="D15" s="60"/>
      <c r="E15" s="61"/>
      <c r="F15" s="60"/>
      <c r="G15" s="61">
        <v>16</v>
      </c>
      <c r="H15" s="62"/>
      <c r="I15" s="509">
        <v>16</v>
      </c>
      <c r="J15" s="510"/>
      <c r="K15" s="509">
        <v>18</v>
      </c>
      <c r="L15" s="510"/>
      <c r="M15" s="509">
        <v>9</v>
      </c>
      <c r="N15" s="510"/>
      <c r="O15" s="59">
        <v>9</v>
      </c>
      <c r="P15" s="60"/>
      <c r="Q15" s="60"/>
      <c r="R15" s="60"/>
      <c r="S15" s="61"/>
      <c r="T15" s="60"/>
      <c r="U15" s="61">
        <v>12</v>
      </c>
      <c r="V15" s="60"/>
      <c r="W15" s="61">
        <v>18</v>
      </c>
      <c r="X15" s="60">
        <v>6</v>
      </c>
      <c r="Y15" s="60"/>
      <c r="Z15" s="61">
        <v>6</v>
      </c>
      <c r="AA15" s="60"/>
      <c r="AB15" s="60"/>
      <c r="AC15" s="59"/>
      <c r="AD15" s="60"/>
      <c r="AE15" s="61"/>
      <c r="AF15" s="507"/>
      <c r="AG15" s="60"/>
      <c r="AH15" s="61"/>
      <c r="AI15" s="60">
        <v>12</v>
      </c>
      <c r="AJ15" s="60">
        <v>10</v>
      </c>
      <c r="AK15" s="61"/>
      <c r="AL15" s="507"/>
      <c r="AM15" s="507"/>
      <c r="AN15" s="60"/>
      <c r="AO15" s="61">
        <v>14</v>
      </c>
      <c r="AP15" s="60"/>
      <c r="AQ15" s="60"/>
      <c r="AR15" s="450">
        <v>18</v>
      </c>
      <c r="AS15" s="348">
        <f t="shared" si="0"/>
        <v>164</v>
      </c>
      <c r="AT15" s="114"/>
    </row>
    <row r="16" spans="1:54" s="44" customFormat="1" x14ac:dyDescent="0.2">
      <c r="A16" s="58">
        <f t="shared" si="1"/>
        <v>5</v>
      </c>
      <c r="B16" s="221" t="s">
        <v>201</v>
      </c>
      <c r="C16" s="59"/>
      <c r="D16" s="60"/>
      <c r="E16" s="61"/>
      <c r="F16" s="60"/>
      <c r="G16" s="61"/>
      <c r="H16" s="62"/>
      <c r="I16" s="61">
        <v>14</v>
      </c>
      <c r="J16" s="62"/>
      <c r="K16" s="61">
        <v>8</v>
      </c>
      <c r="L16" s="62"/>
      <c r="M16" s="61">
        <v>8</v>
      </c>
      <c r="N16" s="62"/>
      <c r="O16" s="59">
        <v>14</v>
      </c>
      <c r="P16" s="60"/>
      <c r="Q16" s="60"/>
      <c r="R16" s="60"/>
      <c r="S16" s="61"/>
      <c r="T16" s="60"/>
      <c r="U16" s="61">
        <v>13</v>
      </c>
      <c r="V16" s="60"/>
      <c r="W16" s="61"/>
      <c r="X16" s="60"/>
      <c r="Y16" s="60"/>
      <c r="Z16" s="61">
        <v>18</v>
      </c>
      <c r="AA16" s="60"/>
      <c r="AB16" s="60"/>
      <c r="AC16" s="59"/>
      <c r="AD16" s="60"/>
      <c r="AE16" s="61"/>
      <c r="AF16" s="60"/>
      <c r="AG16" s="60"/>
      <c r="AH16" s="61">
        <v>18</v>
      </c>
      <c r="AI16" s="60"/>
      <c r="AJ16" s="60"/>
      <c r="AK16" s="61">
        <v>12</v>
      </c>
      <c r="AL16" s="60"/>
      <c r="AM16" s="60"/>
      <c r="AN16" s="60"/>
      <c r="AO16" s="61">
        <v>18</v>
      </c>
      <c r="AP16" s="60"/>
      <c r="AQ16" s="60"/>
      <c r="AR16" s="450"/>
      <c r="AS16" s="348">
        <f t="shared" si="0"/>
        <v>123</v>
      </c>
      <c r="AT16" s="114"/>
    </row>
    <row r="17" spans="1:46" s="44" customFormat="1" x14ac:dyDescent="0.2">
      <c r="A17" s="58">
        <f t="shared" si="1"/>
        <v>6</v>
      </c>
      <c r="B17" s="200" t="s">
        <v>135</v>
      </c>
      <c r="C17" s="59"/>
      <c r="D17" s="60"/>
      <c r="E17" s="61"/>
      <c r="F17" s="60"/>
      <c r="G17" s="61"/>
      <c r="H17" s="62"/>
      <c r="I17" s="509"/>
      <c r="J17" s="510"/>
      <c r="K17" s="509">
        <v>10</v>
      </c>
      <c r="L17" s="510"/>
      <c r="M17" s="509"/>
      <c r="N17" s="510"/>
      <c r="O17" s="59">
        <v>15</v>
      </c>
      <c r="P17" s="60">
        <v>7</v>
      </c>
      <c r="Q17" s="60">
        <v>6</v>
      </c>
      <c r="R17" s="60"/>
      <c r="S17" s="61"/>
      <c r="T17" s="60"/>
      <c r="U17" s="61"/>
      <c r="V17" s="60"/>
      <c r="W17" s="61"/>
      <c r="X17" s="60"/>
      <c r="Y17" s="60"/>
      <c r="Z17" s="61"/>
      <c r="AA17" s="60"/>
      <c r="AB17" s="60"/>
      <c r="AC17" s="59"/>
      <c r="AD17" s="60"/>
      <c r="AE17" s="61"/>
      <c r="AF17" s="507"/>
      <c r="AG17" s="60"/>
      <c r="AH17" s="61">
        <v>15</v>
      </c>
      <c r="AI17" s="60"/>
      <c r="AJ17" s="60"/>
      <c r="AK17" s="61">
        <v>15</v>
      </c>
      <c r="AL17" s="507"/>
      <c r="AM17" s="507"/>
      <c r="AN17" s="60"/>
      <c r="AO17" s="61"/>
      <c r="AP17" s="60"/>
      <c r="AQ17" s="60"/>
      <c r="AR17" s="450">
        <v>14</v>
      </c>
      <c r="AS17" s="348">
        <f t="shared" si="0"/>
        <v>82</v>
      </c>
      <c r="AT17" s="114"/>
    </row>
    <row r="18" spans="1:46" s="44" customFormat="1" x14ac:dyDescent="0.2">
      <c r="A18" s="58">
        <f t="shared" si="1"/>
        <v>7</v>
      </c>
      <c r="B18" s="221" t="s">
        <v>229</v>
      </c>
      <c r="C18" s="59"/>
      <c r="D18" s="60"/>
      <c r="E18" s="61"/>
      <c r="F18" s="60"/>
      <c r="G18" s="61"/>
      <c r="H18" s="62"/>
      <c r="I18" s="509"/>
      <c r="J18" s="510"/>
      <c r="K18" s="509"/>
      <c r="L18" s="510"/>
      <c r="M18" s="509">
        <v>12</v>
      </c>
      <c r="N18" s="510"/>
      <c r="O18" s="59">
        <v>20</v>
      </c>
      <c r="P18" s="60"/>
      <c r="Q18" s="60"/>
      <c r="R18" s="60">
        <v>18</v>
      </c>
      <c r="S18" s="61"/>
      <c r="T18" s="60"/>
      <c r="U18" s="61"/>
      <c r="V18" s="60"/>
      <c r="W18" s="61">
        <v>7</v>
      </c>
      <c r="X18" s="60"/>
      <c r="Y18" s="60"/>
      <c r="Z18" s="61"/>
      <c r="AA18" s="60"/>
      <c r="AB18" s="60"/>
      <c r="AC18" s="59"/>
      <c r="AD18" s="60"/>
      <c r="AE18" s="61"/>
      <c r="AF18" s="507"/>
      <c r="AG18" s="60"/>
      <c r="AH18" s="61"/>
      <c r="AI18" s="60"/>
      <c r="AJ18" s="62"/>
      <c r="AK18" s="61">
        <v>13</v>
      </c>
      <c r="AL18" s="507"/>
      <c r="AM18" s="507"/>
      <c r="AN18" s="60">
        <v>8</v>
      </c>
      <c r="AO18" s="61"/>
      <c r="AP18" s="60"/>
      <c r="AQ18" s="60"/>
      <c r="AR18" s="450"/>
      <c r="AS18" s="348">
        <f t="shared" si="0"/>
        <v>78</v>
      </c>
      <c r="AT18" s="114"/>
    </row>
    <row r="19" spans="1:46" s="44" customFormat="1" x14ac:dyDescent="0.2">
      <c r="A19" s="58">
        <f t="shared" si="1"/>
        <v>8</v>
      </c>
      <c r="B19" s="221" t="s">
        <v>492</v>
      </c>
      <c r="C19" s="59"/>
      <c r="D19" s="60"/>
      <c r="E19" s="61"/>
      <c r="F19" s="60"/>
      <c r="G19" s="61"/>
      <c r="H19" s="62"/>
      <c r="I19" s="509"/>
      <c r="J19" s="510"/>
      <c r="K19" s="509">
        <v>9</v>
      </c>
      <c r="L19" s="510"/>
      <c r="M19" s="509">
        <v>15</v>
      </c>
      <c r="N19" s="510"/>
      <c r="O19" s="59"/>
      <c r="P19" s="60"/>
      <c r="Q19" s="60"/>
      <c r="R19" s="60"/>
      <c r="S19" s="61"/>
      <c r="T19" s="60"/>
      <c r="U19" s="61"/>
      <c r="V19" s="60"/>
      <c r="W19" s="61">
        <v>12</v>
      </c>
      <c r="X19" s="60"/>
      <c r="Y19" s="60"/>
      <c r="Z19" s="61"/>
      <c r="AA19" s="60"/>
      <c r="AB19" s="60"/>
      <c r="AC19" s="59"/>
      <c r="AD19" s="60"/>
      <c r="AE19" s="61">
        <v>11</v>
      </c>
      <c r="AF19" s="507"/>
      <c r="AG19" s="60"/>
      <c r="AH19" s="61"/>
      <c r="AI19" s="60"/>
      <c r="AJ19" s="60"/>
      <c r="AK19" s="61">
        <v>20</v>
      </c>
      <c r="AL19" s="507"/>
      <c r="AM19" s="507"/>
      <c r="AN19" s="60"/>
      <c r="AO19" s="61"/>
      <c r="AP19" s="60"/>
      <c r="AQ19" s="60"/>
      <c r="AR19" s="450"/>
      <c r="AS19" s="348">
        <f t="shared" si="0"/>
        <v>67</v>
      </c>
      <c r="AT19" s="114"/>
    </row>
    <row r="20" spans="1:46" s="44" customFormat="1" x14ac:dyDescent="0.2">
      <c r="A20" s="58">
        <f t="shared" si="1"/>
        <v>9</v>
      </c>
      <c r="B20" s="200" t="s">
        <v>179</v>
      </c>
      <c r="C20" s="59"/>
      <c r="D20" s="60"/>
      <c r="E20" s="61"/>
      <c r="F20" s="60"/>
      <c r="G20" s="61"/>
      <c r="H20" s="62"/>
      <c r="I20" s="509"/>
      <c r="J20" s="510"/>
      <c r="K20" s="509"/>
      <c r="L20" s="510"/>
      <c r="M20" s="509">
        <v>18</v>
      </c>
      <c r="N20" s="510">
        <v>5</v>
      </c>
      <c r="O20" s="59"/>
      <c r="P20" s="60"/>
      <c r="Q20" s="60"/>
      <c r="R20" s="60"/>
      <c r="S20" s="61"/>
      <c r="T20" s="60"/>
      <c r="U20" s="61"/>
      <c r="V20" s="60"/>
      <c r="W20" s="61"/>
      <c r="X20" s="60"/>
      <c r="Y20" s="60"/>
      <c r="Z20" s="61">
        <v>12</v>
      </c>
      <c r="AA20" s="60"/>
      <c r="AB20" s="60"/>
      <c r="AC20" s="59"/>
      <c r="AD20" s="60"/>
      <c r="AE20" s="61">
        <v>16</v>
      </c>
      <c r="AF20" s="507"/>
      <c r="AG20" s="60">
        <v>10</v>
      </c>
      <c r="AH20" s="61"/>
      <c r="AI20" s="60"/>
      <c r="AJ20" s="60"/>
      <c r="AK20" s="61"/>
      <c r="AL20" s="507"/>
      <c r="AM20" s="507"/>
      <c r="AN20" s="60"/>
      <c r="AO20" s="61">
        <v>2</v>
      </c>
      <c r="AP20" s="60"/>
      <c r="AQ20" s="60"/>
      <c r="AR20" s="450"/>
      <c r="AS20" s="348">
        <f t="shared" si="0"/>
        <v>63</v>
      </c>
      <c r="AT20" s="114"/>
    </row>
    <row r="21" spans="1:46" s="44" customFormat="1" x14ac:dyDescent="0.2">
      <c r="A21" s="58">
        <f t="shared" si="1"/>
        <v>10</v>
      </c>
      <c r="B21" s="221" t="s">
        <v>130</v>
      </c>
      <c r="C21" s="59"/>
      <c r="D21" s="60"/>
      <c r="E21" s="61"/>
      <c r="F21" s="60"/>
      <c r="G21" s="61"/>
      <c r="H21" s="62"/>
      <c r="I21" s="509"/>
      <c r="J21" s="510"/>
      <c r="K21" s="509"/>
      <c r="L21" s="510"/>
      <c r="M21" s="509"/>
      <c r="N21" s="510"/>
      <c r="O21" s="59"/>
      <c r="P21" s="60"/>
      <c r="Q21" s="60"/>
      <c r="R21" s="60"/>
      <c r="S21" s="61"/>
      <c r="T21" s="60"/>
      <c r="U21" s="61">
        <v>16</v>
      </c>
      <c r="V21" s="60">
        <v>15</v>
      </c>
      <c r="W21" s="61"/>
      <c r="X21" s="60"/>
      <c r="Y21" s="60"/>
      <c r="Z21" s="61">
        <v>7</v>
      </c>
      <c r="AA21" s="60"/>
      <c r="AB21" s="60"/>
      <c r="AC21" s="59"/>
      <c r="AD21" s="60"/>
      <c r="AE21" s="61"/>
      <c r="AF21" s="507"/>
      <c r="AG21" s="60"/>
      <c r="AH21" s="61"/>
      <c r="AI21" s="60"/>
      <c r="AJ21" s="60"/>
      <c r="AK21" s="61"/>
      <c r="AL21" s="507"/>
      <c r="AM21" s="507"/>
      <c r="AN21" s="60"/>
      <c r="AO21" s="61"/>
      <c r="AP21" s="60"/>
      <c r="AQ21" s="60"/>
      <c r="AR21" s="450">
        <v>16</v>
      </c>
      <c r="AS21" s="348">
        <f t="shared" si="0"/>
        <v>54</v>
      </c>
      <c r="AT21" s="114"/>
    </row>
    <row r="22" spans="1:46" s="44" customFormat="1" x14ac:dyDescent="0.2">
      <c r="A22" s="58">
        <f t="shared" si="1"/>
        <v>11</v>
      </c>
      <c r="B22" s="221" t="s">
        <v>485</v>
      </c>
      <c r="C22" s="59"/>
      <c r="D22" s="60"/>
      <c r="E22" s="61"/>
      <c r="F22" s="60"/>
      <c r="G22" s="61"/>
      <c r="H22" s="62"/>
      <c r="I22" s="509"/>
      <c r="J22" s="510"/>
      <c r="K22" s="509"/>
      <c r="L22" s="510"/>
      <c r="M22" s="509"/>
      <c r="N22" s="510"/>
      <c r="O22" s="59"/>
      <c r="P22" s="60"/>
      <c r="Q22" s="60"/>
      <c r="R22" s="60"/>
      <c r="S22" s="61"/>
      <c r="T22" s="60"/>
      <c r="U22" s="61"/>
      <c r="V22" s="60"/>
      <c r="W22" s="61"/>
      <c r="X22" s="60"/>
      <c r="Y22" s="60"/>
      <c r="Z22" s="61">
        <v>20</v>
      </c>
      <c r="AA22" s="60"/>
      <c r="AB22" s="60"/>
      <c r="AC22" s="59"/>
      <c r="AD22" s="60"/>
      <c r="AE22" s="61"/>
      <c r="AF22" s="507"/>
      <c r="AG22" s="60"/>
      <c r="AH22" s="61">
        <v>16</v>
      </c>
      <c r="AI22" s="60"/>
      <c r="AJ22" s="60"/>
      <c r="AK22" s="61">
        <v>11</v>
      </c>
      <c r="AL22" s="507"/>
      <c r="AM22" s="507"/>
      <c r="AN22" s="60"/>
      <c r="AO22" s="61">
        <v>1</v>
      </c>
      <c r="AP22" s="60"/>
      <c r="AQ22" s="60"/>
      <c r="AR22" s="450"/>
      <c r="AS22" s="348">
        <f t="shared" si="0"/>
        <v>48</v>
      </c>
      <c r="AT22" s="114"/>
    </row>
    <row r="23" spans="1:46" s="44" customFormat="1" x14ac:dyDescent="0.2">
      <c r="A23" s="58">
        <f t="shared" si="1"/>
        <v>12</v>
      </c>
      <c r="B23" s="221" t="s">
        <v>176</v>
      </c>
      <c r="C23" s="59"/>
      <c r="D23" s="60"/>
      <c r="E23" s="61"/>
      <c r="F23" s="60"/>
      <c r="G23" s="61"/>
      <c r="H23" s="62"/>
      <c r="I23" s="509"/>
      <c r="J23" s="510"/>
      <c r="K23" s="509"/>
      <c r="L23" s="510"/>
      <c r="M23" s="509"/>
      <c r="N23" s="510"/>
      <c r="O23" s="59"/>
      <c r="P23" s="60"/>
      <c r="Q23" s="60"/>
      <c r="R23" s="60"/>
      <c r="S23" s="61"/>
      <c r="T23" s="60"/>
      <c r="U23" s="61"/>
      <c r="V23" s="60"/>
      <c r="W23" s="61"/>
      <c r="X23" s="60"/>
      <c r="Y23" s="60"/>
      <c r="Z23" s="61">
        <v>8</v>
      </c>
      <c r="AA23" s="60"/>
      <c r="AB23" s="60"/>
      <c r="AC23" s="59"/>
      <c r="AD23" s="60"/>
      <c r="AE23" s="61"/>
      <c r="AF23" s="507"/>
      <c r="AG23" s="60"/>
      <c r="AH23" s="61">
        <v>11</v>
      </c>
      <c r="AI23" s="60">
        <v>9</v>
      </c>
      <c r="AJ23" s="60"/>
      <c r="AK23" s="61"/>
      <c r="AL23" s="507"/>
      <c r="AM23" s="507"/>
      <c r="AN23" s="60"/>
      <c r="AO23" s="61">
        <v>6</v>
      </c>
      <c r="AP23" s="60">
        <v>3</v>
      </c>
      <c r="AQ23" s="60">
        <v>5</v>
      </c>
      <c r="AR23" s="450"/>
      <c r="AS23" s="348">
        <f t="shared" si="0"/>
        <v>42</v>
      </c>
      <c r="AT23" s="114"/>
    </row>
    <row r="24" spans="1:46" s="44" customFormat="1" x14ac:dyDescent="0.2">
      <c r="A24" s="58">
        <f t="shared" si="1"/>
        <v>13</v>
      </c>
      <c r="B24" s="221" t="s">
        <v>529</v>
      </c>
      <c r="C24" s="59"/>
      <c r="D24" s="60"/>
      <c r="E24" s="61"/>
      <c r="F24" s="60"/>
      <c r="G24" s="61"/>
      <c r="H24" s="62"/>
      <c r="I24" s="509"/>
      <c r="J24" s="510"/>
      <c r="K24" s="509"/>
      <c r="L24" s="510"/>
      <c r="M24" s="509"/>
      <c r="N24" s="510"/>
      <c r="O24" s="59"/>
      <c r="P24" s="60"/>
      <c r="Q24" s="60"/>
      <c r="R24" s="60"/>
      <c r="S24" s="61"/>
      <c r="T24" s="60"/>
      <c r="U24" s="61"/>
      <c r="V24" s="60"/>
      <c r="W24" s="61"/>
      <c r="X24" s="60"/>
      <c r="Y24" s="60"/>
      <c r="Z24" s="61"/>
      <c r="AA24" s="60"/>
      <c r="AB24" s="60"/>
      <c r="AC24" s="59"/>
      <c r="AD24" s="60"/>
      <c r="AE24" s="61">
        <v>13</v>
      </c>
      <c r="AF24" s="507">
        <v>7</v>
      </c>
      <c r="AG24" s="60">
        <v>9</v>
      </c>
      <c r="AH24" s="61"/>
      <c r="AI24" s="60"/>
      <c r="AJ24" s="60"/>
      <c r="AK24" s="61">
        <v>1</v>
      </c>
      <c r="AL24" s="507"/>
      <c r="AM24" s="507"/>
      <c r="AN24" s="60"/>
      <c r="AO24" s="61">
        <v>11</v>
      </c>
      <c r="AP24" s="60"/>
      <c r="AQ24" s="60"/>
      <c r="AR24" s="450"/>
      <c r="AS24" s="348">
        <f t="shared" si="0"/>
        <v>41</v>
      </c>
      <c r="AT24" s="114"/>
    </row>
    <row r="25" spans="1:46" s="44" customFormat="1" x14ac:dyDescent="0.2">
      <c r="A25" s="58">
        <f t="shared" si="1"/>
        <v>14</v>
      </c>
      <c r="B25" s="221" t="s">
        <v>491</v>
      </c>
      <c r="C25" s="59"/>
      <c r="D25" s="60"/>
      <c r="E25" s="61"/>
      <c r="F25" s="60"/>
      <c r="G25" s="61"/>
      <c r="H25" s="62"/>
      <c r="I25" s="509"/>
      <c r="J25" s="510"/>
      <c r="K25" s="509"/>
      <c r="L25" s="510"/>
      <c r="M25" s="509"/>
      <c r="N25" s="510"/>
      <c r="O25" s="59"/>
      <c r="P25" s="60"/>
      <c r="Q25" s="60"/>
      <c r="R25" s="60"/>
      <c r="S25" s="61">
        <v>15</v>
      </c>
      <c r="T25" s="60"/>
      <c r="U25" s="61">
        <v>14</v>
      </c>
      <c r="V25" s="60"/>
      <c r="W25" s="61">
        <v>10</v>
      </c>
      <c r="X25" s="60"/>
      <c r="Y25" s="60"/>
      <c r="Z25" s="61"/>
      <c r="AA25" s="60"/>
      <c r="AB25" s="60"/>
      <c r="AC25" s="59"/>
      <c r="AD25" s="60"/>
      <c r="AE25" s="61"/>
      <c r="AF25" s="507"/>
      <c r="AG25" s="60"/>
      <c r="AH25" s="61"/>
      <c r="AI25" s="60"/>
      <c r="AJ25" s="60"/>
      <c r="AK25" s="61"/>
      <c r="AL25" s="507"/>
      <c r="AM25" s="507"/>
      <c r="AN25" s="60"/>
      <c r="AO25" s="61"/>
      <c r="AP25" s="60"/>
      <c r="AQ25" s="60"/>
      <c r="AR25" s="450"/>
      <c r="AS25" s="348">
        <f t="shared" si="0"/>
        <v>39</v>
      </c>
      <c r="AT25" s="114"/>
    </row>
    <row r="26" spans="1:46" s="44" customFormat="1" x14ac:dyDescent="0.2">
      <c r="A26" s="58">
        <f t="shared" si="1"/>
        <v>15</v>
      </c>
      <c r="B26" s="200" t="s">
        <v>184</v>
      </c>
      <c r="C26" s="59"/>
      <c r="D26" s="60"/>
      <c r="E26" s="61"/>
      <c r="F26" s="60"/>
      <c r="G26" s="61"/>
      <c r="H26" s="62"/>
      <c r="I26" s="509"/>
      <c r="J26" s="510"/>
      <c r="K26" s="509"/>
      <c r="L26" s="510"/>
      <c r="M26" s="509"/>
      <c r="N26" s="510"/>
      <c r="O26" s="59"/>
      <c r="P26" s="60"/>
      <c r="Q26" s="60"/>
      <c r="R26" s="60"/>
      <c r="S26" s="61"/>
      <c r="T26" s="60"/>
      <c r="U26" s="61"/>
      <c r="V26" s="60"/>
      <c r="W26" s="61">
        <v>20</v>
      </c>
      <c r="X26" s="60"/>
      <c r="Y26" s="60"/>
      <c r="Z26" s="61"/>
      <c r="AA26" s="60"/>
      <c r="AB26" s="60"/>
      <c r="AC26" s="59"/>
      <c r="AD26" s="60"/>
      <c r="AE26" s="61"/>
      <c r="AF26" s="507"/>
      <c r="AG26" s="60"/>
      <c r="AH26" s="61"/>
      <c r="AI26" s="60"/>
      <c r="AJ26" s="60"/>
      <c r="AK26" s="61">
        <v>4</v>
      </c>
      <c r="AL26" s="507"/>
      <c r="AM26" s="507"/>
      <c r="AN26" s="60"/>
      <c r="AO26" s="61">
        <v>13</v>
      </c>
      <c r="AP26" s="60"/>
      <c r="AQ26" s="60"/>
      <c r="AR26" s="450"/>
      <c r="AS26" s="348">
        <f t="shared" si="0"/>
        <v>37</v>
      </c>
      <c r="AT26" s="114"/>
    </row>
    <row r="27" spans="1:46" s="44" customFormat="1" x14ac:dyDescent="0.2">
      <c r="A27" s="58">
        <f t="shared" si="1"/>
        <v>16</v>
      </c>
      <c r="B27" s="221" t="s">
        <v>334</v>
      </c>
      <c r="C27" s="59"/>
      <c r="D27" s="60"/>
      <c r="E27" s="61"/>
      <c r="F27" s="60"/>
      <c r="G27" s="61"/>
      <c r="H27" s="62"/>
      <c r="I27" s="509"/>
      <c r="J27" s="510"/>
      <c r="K27" s="509"/>
      <c r="L27" s="510"/>
      <c r="M27" s="509"/>
      <c r="N27" s="510"/>
      <c r="O27" s="59"/>
      <c r="P27" s="60"/>
      <c r="Q27" s="60"/>
      <c r="R27" s="60"/>
      <c r="S27" s="61"/>
      <c r="T27" s="60"/>
      <c r="U27" s="61"/>
      <c r="V27" s="60"/>
      <c r="W27" s="61"/>
      <c r="X27" s="60"/>
      <c r="Y27" s="60"/>
      <c r="Z27" s="61"/>
      <c r="AA27" s="60"/>
      <c r="AB27" s="60"/>
      <c r="AC27" s="59"/>
      <c r="AD27" s="60"/>
      <c r="AE27" s="61">
        <v>15</v>
      </c>
      <c r="AF27" s="507"/>
      <c r="AG27" s="60"/>
      <c r="AH27" s="61"/>
      <c r="AI27" s="60"/>
      <c r="AJ27" s="60"/>
      <c r="AK27" s="61">
        <v>7</v>
      </c>
      <c r="AL27" s="507"/>
      <c r="AM27" s="507"/>
      <c r="AN27" s="60"/>
      <c r="AO27" s="61">
        <v>8</v>
      </c>
      <c r="AP27" s="60"/>
      <c r="AQ27" s="60"/>
      <c r="AR27" s="450"/>
      <c r="AS27" s="348">
        <f t="shared" si="0"/>
        <v>30</v>
      </c>
      <c r="AT27" s="114"/>
    </row>
    <row r="28" spans="1:46" s="44" customFormat="1" x14ac:dyDescent="0.2">
      <c r="A28" s="58">
        <f t="shared" si="1"/>
        <v>17</v>
      </c>
      <c r="B28" s="221" t="s">
        <v>148</v>
      </c>
      <c r="C28" s="59"/>
      <c r="D28" s="60"/>
      <c r="E28" s="61"/>
      <c r="F28" s="60"/>
      <c r="G28" s="61"/>
      <c r="H28" s="62"/>
      <c r="I28" s="509"/>
      <c r="J28" s="510"/>
      <c r="K28" s="509"/>
      <c r="L28" s="510"/>
      <c r="M28" s="509"/>
      <c r="N28" s="510"/>
      <c r="O28" s="59"/>
      <c r="P28" s="60"/>
      <c r="Q28" s="60"/>
      <c r="R28" s="60"/>
      <c r="S28" s="61"/>
      <c r="T28" s="60"/>
      <c r="U28" s="61"/>
      <c r="V28" s="60"/>
      <c r="W28" s="61"/>
      <c r="X28" s="60"/>
      <c r="Y28" s="60"/>
      <c r="Z28" s="61"/>
      <c r="AA28" s="60"/>
      <c r="AB28" s="60"/>
      <c r="AC28" s="59"/>
      <c r="AD28" s="60"/>
      <c r="AE28" s="61"/>
      <c r="AF28" s="507"/>
      <c r="AG28" s="60"/>
      <c r="AH28" s="61"/>
      <c r="AI28" s="60"/>
      <c r="AJ28" s="60"/>
      <c r="AK28" s="61">
        <v>16</v>
      </c>
      <c r="AL28" s="507"/>
      <c r="AM28" s="507"/>
      <c r="AN28" s="60">
        <v>9</v>
      </c>
      <c r="AO28" s="61"/>
      <c r="AP28" s="60"/>
      <c r="AQ28" s="60"/>
      <c r="AR28" s="450"/>
      <c r="AS28" s="348">
        <f t="shared" si="0"/>
        <v>25</v>
      </c>
      <c r="AT28" s="114"/>
    </row>
    <row r="29" spans="1:46" s="44" customFormat="1" x14ac:dyDescent="0.2">
      <c r="A29" s="58">
        <f t="shared" si="1"/>
        <v>18</v>
      </c>
      <c r="B29" s="221" t="s">
        <v>486</v>
      </c>
      <c r="C29" s="59"/>
      <c r="D29" s="60"/>
      <c r="E29" s="61"/>
      <c r="F29" s="60"/>
      <c r="G29" s="61">
        <v>14</v>
      </c>
      <c r="H29" s="62"/>
      <c r="I29" s="509"/>
      <c r="J29" s="510"/>
      <c r="K29" s="509">
        <v>7</v>
      </c>
      <c r="L29" s="510"/>
      <c r="M29" s="509"/>
      <c r="N29" s="510"/>
      <c r="O29" s="59"/>
      <c r="P29" s="60"/>
      <c r="Q29" s="60"/>
      <c r="R29" s="60"/>
      <c r="S29" s="61"/>
      <c r="T29" s="60"/>
      <c r="U29" s="61"/>
      <c r="V29" s="60"/>
      <c r="W29" s="61"/>
      <c r="X29" s="60"/>
      <c r="Y29" s="60"/>
      <c r="Z29" s="61"/>
      <c r="AA29" s="60"/>
      <c r="AB29" s="60"/>
      <c r="AC29" s="59"/>
      <c r="AD29" s="60"/>
      <c r="AE29" s="61"/>
      <c r="AF29" s="507"/>
      <c r="AG29" s="60"/>
      <c r="AH29" s="61"/>
      <c r="AI29" s="60"/>
      <c r="AJ29" s="60"/>
      <c r="AK29" s="61"/>
      <c r="AL29" s="507"/>
      <c r="AM29" s="507"/>
      <c r="AN29" s="60"/>
      <c r="AO29" s="61"/>
      <c r="AP29" s="60"/>
      <c r="AQ29" s="60"/>
      <c r="AR29" s="450"/>
      <c r="AS29" s="348">
        <f t="shared" si="0"/>
        <v>21</v>
      </c>
      <c r="AT29" s="114"/>
    </row>
    <row r="30" spans="1:46" s="44" customFormat="1" x14ac:dyDescent="0.2">
      <c r="A30" s="58">
        <f t="shared" si="1"/>
        <v>19</v>
      </c>
      <c r="B30" s="221" t="s">
        <v>528</v>
      </c>
      <c r="C30" s="59"/>
      <c r="D30" s="60"/>
      <c r="E30" s="61"/>
      <c r="F30" s="60"/>
      <c r="G30" s="61"/>
      <c r="H30" s="62"/>
      <c r="I30" s="509"/>
      <c r="J30" s="510"/>
      <c r="K30" s="509"/>
      <c r="L30" s="510"/>
      <c r="M30" s="509"/>
      <c r="N30" s="510"/>
      <c r="O30" s="59"/>
      <c r="P30" s="60"/>
      <c r="Q30" s="60"/>
      <c r="R30" s="60"/>
      <c r="S30" s="61"/>
      <c r="T30" s="60"/>
      <c r="U30" s="61"/>
      <c r="V30" s="60"/>
      <c r="W30" s="61"/>
      <c r="X30" s="60"/>
      <c r="Y30" s="60"/>
      <c r="Z30" s="61"/>
      <c r="AA30" s="60"/>
      <c r="AB30" s="60"/>
      <c r="AC30" s="59">
        <v>15</v>
      </c>
      <c r="AD30" s="60"/>
      <c r="AE30" s="61"/>
      <c r="AF30" s="507"/>
      <c r="AG30" s="60"/>
      <c r="AH30" s="61"/>
      <c r="AI30" s="60"/>
      <c r="AJ30" s="60"/>
      <c r="AK30" s="61">
        <v>1</v>
      </c>
      <c r="AL30" s="507">
        <v>1</v>
      </c>
      <c r="AM30" s="507">
        <v>1</v>
      </c>
      <c r="AN30" s="60">
        <v>1</v>
      </c>
      <c r="AO30" s="61"/>
      <c r="AP30" s="60"/>
      <c r="AQ30" s="60"/>
      <c r="AR30" s="450"/>
      <c r="AS30" s="348">
        <f t="shared" si="0"/>
        <v>19</v>
      </c>
      <c r="AT30" s="114"/>
    </row>
    <row r="31" spans="1:46" s="44" customFormat="1" x14ac:dyDescent="0.2">
      <c r="A31" s="58">
        <f t="shared" si="1"/>
        <v>20</v>
      </c>
      <c r="B31" s="221" t="s">
        <v>378</v>
      </c>
      <c r="C31" s="59"/>
      <c r="D31" s="60"/>
      <c r="E31" s="61"/>
      <c r="F31" s="60"/>
      <c r="G31" s="61"/>
      <c r="H31" s="62"/>
      <c r="I31" s="509"/>
      <c r="J31" s="510"/>
      <c r="K31" s="509"/>
      <c r="L31" s="510"/>
      <c r="M31" s="509"/>
      <c r="N31" s="510"/>
      <c r="O31" s="59"/>
      <c r="P31" s="60"/>
      <c r="Q31" s="60"/>
      <c r="R31" s="60"/>
      <c r="S31" s="61"/>
      <c r="T31" s="60"/>
      <c r="U31" s="61"/>
      <c r="V31" s="60"/>
      <c r="W31" s="61"/>
      <c r="X31" s="60"/>
      <c r="Y31" s="60"/>
      <c r="Z31" s="61"/>
      <c r="AA31" s="60"/>
      <c r="AB31" s="60"/>
      <c r="AC31" s="59"/>
      <c r="AD31" s="60"/>
      <c r="AE31" s="61"/>
      <c r="AF31" s="507"/>
      <c r="AG31" s="60"/>
      <c r="AH31" s="61"/>
      <c r="AI31" s="60"/>
      <c r="AJ31" s="60"/>
      <c r="AK31" s="61">
        <v>18</v>
      </c>
      <c r="AL31" s="507"/>
      <c r="AM31" s="507"/>
      <c r="AN31" s="60"/>
      <c r="AO31" s="61"/>
      <c r="AP31" s="60"/>
      <c r="AQ31" s="60"/>
      <c r="AR31" s="450"/>
      <c r="AS31" s="348">
        <f t="shared" si="0"/>
        <v>18</v>
      </c>
      <c r="AT31" s="114"/>
    </row>
    <row r="32" spans="1:46" s="44" customFormat="1" x14ac:dyDescent="0.2">
      <c r="A32" s="58">
        <f t="shared" si="1"/>
        <v>21</v>
      </c>
      <c r="B32" s="200" t="s">
        <v>232</v>
      </c>
      <c r="C32" s="59"/>
      <c r="D32" s="60"/>
      <c r="E32" s="61"/>
      <c r="F32" s="60"/>
      <c r="G32" s="61"/>
      <c r="H32" s="62"/>
      <c r="I32" s="509"/>
      <c r="J32" s="510"/>
      <c r="K32" s="509"/>
      <c r="L32" s="510"/>
      <c r="M32" s="509"/>
      <c r="N32" s="510"/>
      <c r="O32" s="59">
        <v>16</v>
      </c>
      <c r="P32" s="60"/>
      <c r="Q32" s="60"/>
      <c r="R32" s="60"/>
      <c r="S32" s="61"/>
      <c r="T32" s="60"/>
      <c r="U32" s="61"/>
      <c r="V32" s="60"/>
      <c r="W32" s="61"/>
      <c r="X32" s="60"/>
      <c r="Y32" s="60"/>
      <c r="Z32" s="61"/>
      <c r="AA32" s="60"/>
      <c r="AB32" s="60"/>
      <c r="AC32" s="59"/>
      <c r="AD32" s="60"/>
      <c r="AE32" s="61"/>
      <c r="AF32" s="507"/>
      <c r="AG32" s="60"/>
      <c r="AH32" s="61"/>
      <c r="AI32" s="60"/>
      <c r="AJ32" s="60"/>
      <c r="AK32" s="61"/>
      <c r="AL32" s="507"/>
      <c r="AM32" s="507"/>
      <c r="AN32" s="60"/>
      <c r="AO32" s="61"/>
      <c r="AP32" s="60"/>
      <c r="AQ32" s="60"/>
      <c r="AR32" s="450"/>
      <c r="AS32" s="348">
        <f t="shared" si="0"/>
        <v>16</v>
      </c>
      <c r="AT32" s="114"/>
    </row>
    <row r="33" spans="1:46" s="44" customFormat="1" x14ac:dyDescent="0.2">
      <c r="A33" s="58">
        <f t="shared" si="1"/>
        <v>22</v>
      </c>
      <c r="B33" s="221" t="s">
        <v>493</v>
      </c>
      <c r="C33" s="59"/>
      <c r="D33" s="60"/>
      <c r="E33" s="61"/>
      <c r="F33" s="60"/>
      <c r="G33" s="61"/>
      <c r="H33" s="62"/>
      <c r="I33" s="509"/>
      <c r="J33" s="510"/>
      <c r="K33" s="509"/>
      <c r="L33" s="510"/>
      <c r="M33" s="509"/>
      <c r="N33" s="510"/>
      <c r="O33" s="59"/>
      <c r="P33" s="60"/>
      <c r="Q33" s="60"/>
      <c r="R33" s="60"/>
      <c r="S33" s="61"/>
      <c r="T33" s="60"/>
      <c r="U33" s="61"/>
      <c r="V33" s="60"/>
      <c r="W33" s="61"/>
      <c r="X33" s="60"/>
      <c r="Y33" s="60"/>
      <c r="Z33" s="61">
        <v>16</v>
      </c>
      <c r="AA33" s="60"/>
      <c r="AB33" s="60"/>
      <c r="AC33" s="59"/>
      <c r="AD33" s="60"/>
      <c r="AE33" s="61"/>
      <c r="AF33" s="507"/>
      <c r="AG33" s="60"/>
      <c r="AH33" s="61"/>
      <c r="AI33" s="60"/>
      <c r="AJ33" s="60"/>
      <c r="AK33" s="61"/>
      <c r="AL33" s="507"/>
      <c r="AM33" s="507"/>
      <c r="AN33" s="60"/>
      <c r="AO33" s="61"/>
      <c r="AP33" s="60"/>
      <c r="AQ33" s="60"/>
      <c r="AR33" s="450"/>
      <c r="AS33" s="348">
        <f t="shared" si="0"/>
        <v>16</v>
      </c>
      <c r="AT33" s="114"/>
    </row>
    <row r="34" spans="1:46" s="44" customFormat="1" x14ac:dyDescent="0.2">
      <c r="A34" s="58">
        <f t="shared" si="1"/>
        <v>23</v>
      </c>
      <c r="B34" s="221" t="s">
        <v>391</v>
      </c>
      <c r="C34" s="59"/>
      <c r="D34" s="60"/>
      <c r="E34" s="61"/>
      <c r="F34" s="60"/>
      <c r="G34" s="61"/>
      <c r="H34" s="62"/>
      <c r="I34" s="509"/>
      <c r="J34" s="510"/>
      <c r="K34" s="509"/>
      <c r="L34" s="510"/>
      <c r="M34" s="509"/>
      <c r="N34" s="510"/>
      <c r="O34" s="59"/>
      <c r="P34" s="60"/>
      <c r="Q34" s="60"/>
      <c r="R34" s="60"/>
      <c r="S34" s="61"/>
      <c r="T34" s="60"/>
      <c r="U34" s="61"/>
      <c r="V34" s="60"/>
      <c r="W34" s="61"/>
      <c r="X34" s="60"/>
      <c r="Y34" s="60"/>
      <c r="Z34" s="61"/>
      <c r="AA34" s="60"/>
      <c r="AB34" s="60"/>
      <c r="AC34" s="59"/>
      <c r="AD34" s="60"/>
      <c r="AE34" s="61"/>
      <c r="AF34" s="507"/>
      <c r="AG34" s="60"/>
      <c r="AH34" s="61"/>
      <c r="AI34" s="60"/>
      <c r="AJ34" s="60"/>
      <c r="AK34" s="61"/>
      <c r="AL34" s="507"/>
      <c r="AM34" s="507"/>
      <c r="AN34" s="60"/>
      <c r="AO34" s="61">
        <v>15</v>
      </c>
      <c r="AP34" s="60"/>
      <c r="AQ34" s="60"/>
      <c r="AR34" s="450"/>
      <c r="AS34" s="348">
        <f t="shared" si="0"/>
        <v>15</v>
      </c>
      <c r="AT34" s="114"/>
    </row>
    <row r="35" spans="1:46" s="44" customFormat="1" x14ac:dyDescent="0.2">
      <c r="A35" s="58">
        <f t="shared" si="1"/>
        <v>24</v>
      </c>
      <c r="B35" s="32" t="s">
        <v>396</v>
      </c>
      <c r="C35" s="59"/>
      <c r="D35" s="60"/>
      <c r="E35" s="61"/>
      <c r="F35" s="60"/>
      <c r="G35" s="61"/>
      <c r="H35" s="62"/>
      <c r="I35" s="509"/>
      <c r="J35" s="510"/>
      <c r="K35" s="509"/>
      <c r="L35" s="510"/>
      <c r="M35" s="509"/>
      <c r="N35" s="510"/>
      <c r="O35" s="59"/>
      <c r="P35" s="60"/>
      <c r="Q35" s="60"/>
      <c r="R35" s="60"/>
      <c r="S35" s="61"/>
      <c r="T35" s="60"/>
      <c r="U35" s="61"/>
      <c r="V35" s="60"/>
      <c r="W35" s="61"/>
      <c r="X35" s="60"/>
      <c r="Y35" s="60"/>
      <c r="Z35" s="61"/>
      <c r="AA35" s="60"/>
      <c r="AB35" s="60"/>
      <c r="AC35" s="59"/>
      <c r="AD35" s="60"/>
      <c r="AE35" s="61"/>
      <c r="AF35" s="507"/>
      <c r="AG35" s="60"/>
      <c r="AH35" s="61"/>
      <c r="AI35" s="60"/>
      <c r="AJ35" s="60"/>
      <c r="AK35" s="61"/>
      <c r="AL35" s="507"/>
      <c r="AM35" s="507"/>
      <c r="AN35" s="60"/>
      <c r="AO35" s="61">
        <v>12</v>
      </c>
      <c r="AP35" s="60"/>
      <c r="AQ35" s="60"/>
      <c r="AR35" s="450"/>
      <c r="AS35" s="528">
        <f t="shared" si="0"/>
        <v>12</v>
      </c>
      <c r="AT35" s="114"/>
    </row>
    <row r="36" spans="1:46" s="44" customFormat="1" x14ac:dyDescent="0.2">
      <c r="A36" s="58">
        <f t="shared" si="1"/>
        <v>25</v>
      </c>
      <c r="B36" s="32" t="s">
        <v>153</v>
      </c>
      <c r="C36" s="59"/>
      <c r="D36" s="60"/>
      <c r="E36" s="61"/>
      <c r="F36" s="60"/>
      <c r="G36" s="61"/>
      <c r="H36" s="62"/>
      <c r="I36" s="509"/>
      <c r="J36" s="510"/>
      <c r="K36" s="509"/>
      <c r="L36" s="510"/>
      <c r="M36" s="509">
        <v>4</v>
      </c>
      <c r="N36" s="510"/>
      <c r="O36" s="59"/>
      <c r="P36" s="60"/>
      <c r="Q36" s="60"/>
      <c r="R36" s="60"/>
      <c r="S36" s="61"/>
      <c r="T36" s="60"/>
      <c r="U36" s="61"/>
      <c r="V36" s="60"/>
      <c r="W36" s="61"/>
      <c r="X36" s="60"/>
      <c r="Y36" s="60"/>
      <c r="Z36" s="61"/>
      <c r="AA36" s="60"/>
      <c r="AB36" s="60"/>
      <c r="AC36" s="59"/>
      <c r="AD36" s="60"/>
      <c r="AE36" s="61"/>
      <c r="AF36" s="507"/>
      <c r="AG36" s="60"/>
      <c r="AH36" s="61"/>
      <c r="AI36" s="60">
        <v>8</v>
      </c>
      <c r="AJ36" s="60"/>
      <c r="AK36" s="61"/>
      <c r="AL36" s="507"/>
      <c r="AM36" s="507"/>
      <c r="AN36" s="60"/>
      <c r="AO36" s="61"/>
      <c r="AP36" s="60"/>
      <c r="AQ36" s="60"/>
      <c r="AR36" s="527"/>
      <c r="AS36" s="526">
        <f t="shared" si="0"/>
        <v>12</v>
      </c>
      <c r="AT36" s="114"/>
    </row>
    <row r="37" spans="1:46" s="44" customFormat="1" x14ac:dyDescent="0.2">
      <c r="A37" s="58">
        <f t="shared" si="1"/>
        <v>26</v>
      </c>
      <c r="B37" s="32" t="s">
        <v>484</v>
      </c>
      <c r="C37" s="59"/>
      <c r="D37" s="60"/>
      <c r="E37" s="61"/>
      <c r="F37" s="60"/>
      <c r="G37" s="61"/>
      <c r="H37" s="62"/>
      <c r="I37" s="61"/>
      <c r="J37" s="62"/>
      <c r="K37" s="61"/>
      <c r="L37" s="62"/>
      <c r="M37" s="61"/>
      <c r="N37" s="62"/>
      <c r="O37" s="59"/>
      <c r="P37" s="60"/>
      <c r="Q37" s="60"/>
      <c r="R37" s="60"/>
      <c r="S37" s="61"/>
      <c r="T37" s="60"/>
      <c r="U37" s="61"/>
      <c r="V37" s="60"/>
      <c r="W37" s="61">
        <v>9</v>
      </c>
      <c r="X37" s="60"/>
      <c r="Y37" s="60"/>
      <c r="Z37" s="61"/>
      <c r="AA37" s="60"/>
      <c r="AB37" s="60"/>
      <c r="AC37" s="59"/>
      <c r="AD37" s="60"/>
      <c r="AE37" s="61"/>
      <c r="AF37" s="60"/>
      <c r="AG37" s="60"/>
      <c r="AH37" s="61"/>
      <c r="AI37" s="60"/>
      <c r="AJ37" s="60"/>
      <c r="AK37" s="61"/>
      <c r="AL37" s="60"/>
      <c r="AM37" s="60"/>
      <c r="AN37" s="60"/>
      <c r="AO37" s="61"/>
      <c r="AP37" s="60"/>
      <c r="AQ37" s="60"/>
      <c r="AR37" s="527"/>
      <c r="AS37" s="526">
        <f t="shared" si="0"/>
        <v>9</v>
      </c>
      <c r="AT37" s="114"/>
    </row>
    <row r="38" spans="1:46" s="44" customFormat="1" x14ac:dyDescent="0.2">
      <c r="A38" s="58">
        <f t="shared" si="1"/>
        <v>27</v>
      </c>
      <c r="B38" s="32" t="s">
        <v>152</v>
      </c>
      <c r="C38" s="59"/>
      <c r="D38" s="60"/>
      <c r="E38" s="61"/>
      <c r="F38" s="60"/>
      <c r="G38" s="61"/>
      <c r="H38" s="62"/>
      <c r="I38" s="509"/>
      <c r="J38" s="510"/>
      <c r="K38" s="509"/>
      <c r="L38" s="510"/>
      <c r="M38" s="509"/>
      <c r="N38" s="510"/>
      <c r="O38" s="59"/>
      <c r="P38" s="60"/>
      <c r="Q38" s="60"/>
      <c r="R38" s="60"/>
      <c r="S38" s="61"/>
      <c r="T38" s="60"/>
      <c r="U38" s="61"/>
      <c r="V38" s="60"/>
      <c r="W38" s="61"/>
      <c r="X38" s="60"/>
      <c r="Y38" s="60"/>
      <c r="Z38" s="61"/>
      <c r="AA38" s="60"/>
      <c r="AB38" s="60"/>
      <c r="AC38" s="59"/>
      <c r="AD38" s="60"/>
      <c r="AE38" s="61"/>
      <c r="AF38" s="507"/>
      <c r="AG38" s="60"/>
      <c r="AH38" s="61"/>
      <c r="AI38" s="60"/>
      <c r="AJ38" s="60"/>
      <c r="AK38" s="61"/>
      <c r="AL38" s="507"/>
      <c r="AM38" s="507"/>
      <c r="AN38" s="60"/>
      <c r="AO38" s="61"/>
      <c r="AP38" s="60"/>
      <c r="AQ38" s="60"/>
      <c r="AR38" s="527"/>
      <c r="AS38" s="526">
        <f t="shared" si="0"/>
        <v>0</v>
      </c>
      <c r="AT38" s="114"/>
    </row>
    <row r="39" spans="1:46" s="44" customFormat="1" ht="9" customHeight="1" x14ac:dyDescent="0.2">
      <c r="A39" s="52"/>
      <c r="B39" s="66"/>
      <c r="C39" s="64"/>
      <c r="D39" s="64"/>
      <c r="E39" s="64"/>
      <c r="F39" s="50"/>
      <c r="G39" s="64"/>
      <c r="H39" s="50"/>
      <c r="I39" s="64"/>
      <c r="J39" s="64"/>
      <c r="K39" s="64"/>
      <c r="L39" s="64"/>
      <c r="M39" s="64"/>
      <c r="N39" s="50"/>
      <c r="O39" s="63"/>
      <c r="P39" s="63"/>
      <c r="Q39" s="63"/>
      <c r="R39" s="50"/>
      <c r="S39" s="64"/>
      <c r="T39" s="50"/>
      <c r="U39" s="64"/>
      <c r="V39" s="50"/>
      <c r="W39" s="64"/>
      <c r="X39" s="64"/>
      <c r="Y39" s="64"/>
      <c r="Z39" s="64"/>
      <c r="AA39" s="64"/>
      <c r="AB39" s="50"/>
      <c r="AC39" s="64"/>
      <c r="AD39" s="50"/>
      <c r="AE39" s="50"/>
      <c r="AF39" s="50"/>
      <c r="AG39" s="50"/>
      <c r="AH39" s="64"/>
      <c r="AI39" s="50"/>
      <c r="AJ39" s="50"/>
      <c r="AK39" s="64"/>
      <c r="AL39" s="64"/>
      <c r="AM39" s="64"/>
      <c r="AN39" s="50"/>
      <c r="AO39" s="64"/>
      <c r="AP39" s="64"/>
      <c r="AQ39" s="50"/>
      <c r="AR39" s="50"/>
      <c r="AS39" s="65"/>
    </row>
    <row r="40" spans="1:46" s="44" customFormat="1" ht="28.5" customHeight="1" thickBot="1" x14ac:dyDescent="0.25">
      <c r="A40" s="628" t="s">
        <v>487</v>
      </c>
      <c r="B40" s="628"/>
      <c r="C40" s="628"/>
      <c r="D40" s="628"/>
      <c r="E40" s="628"/>
      <c r="F40" s="628"/>
      <c r="G40" s="628"/>
      <c r="H40" s="628"/>
      <c r="I40" s="628"/>
      <c r="J40" s="628"/>
      <c r="K40" s="628"/>
      <c r="L40" s="628"/>
      <c r="M40" s="628"/>
      <c r="N40" s="628"/>
      <c r="O40" s="628"/>
      <c r="P40" s="628"/>
      <c r="Q40" s="628"/>
      <c r="R40" s="628"/>
      <c r="S40" s="628"/>
      <c r="T40" s="628"/>
      <c r="U40" s="628"/>
      <c r="V40" s="628"/>
      <c r="W40" s="628"/>
      <c r="X40" s="628"/>
      <c r="Y40" s="628"/>
      <c r="Z40" s="628"/>
      <c r="AA40" s="628"/>
      <c r="AB40" s="628"/>
      <c r="AC40" s="628"/>
      <c r="AD40" s="628"/>
      <c r="AE40" s="628"/>
      <c r="AF40" s="628"/>
      <c r="AG40" s="628"/>
      <c r="AH40" s="628"/>
      <c r="AI40" s="628"/>
      <c r="AJ40" s="628"/>
      <c r="AK40" s="628"/>
      <c r="AL40" s="628"/>
      <c r="AM40" s="628"/>
      <c r="AN40" s="628"/>
      <c r="AO40" s="628"/>
      <c r="AP40" s="628"/>
      <c r="AQ40" s="628"/>
      <c r="AR40" s="628"/>
      <c r="AS40" s="628"/>
    </row>
    <row r="41" spans="1:46" s="44" customFormat="1" ht="20.45" customHeight="1" thickBot="1" x14ac:dyDescent="0.25">
      <c r="B41" s="67" t="s">
        <v>6</v>
      </c>
      <c r="C41" s="68">
        <v>1</v>
      </c>
      <c r="D41" s="68">
        <v>2</v>
      </c>
      <c r="E41" s="68">
        <v>3</v>
      </c>
      <c r="F41" s="68">
        <v>4</v>
      </c>
      <c r="G41" s="68">
        <v>1</v>
      </c>
      <c r="H41" s="68">
        <v>2</v>
      </c>
      <c r="I41" s="68">
        <v>3</v>
      </c>
      <c r="J41" s="68">
        <v>4</v>
      </c>
      <c r="K41" s="68">
        <v>5</v>
      </c>
      <c r="L41" s="68">
        <v>6</v>
      </c>
      <c r="M41" s="68">
        <v>7</v>
      </c>
      <c r="N41" s="68">
        <v>8</v>
      </c>
      <c r="O41" s="68">
        <v>9</v>
      </c>
      <c r="P41" s="68">
        <v>10</v>
      </c>
      <c r="Q41" s="68">
        <v>11</v>
      </c>
      <c r="R41" s="68">
        <v>12</v>
      </c>
      <c r="S41" s="68">
        <v>13</v>
      </c>
      <c r="T41" s="68">
        <v>14</v>
      </c>
      <c r="U41" s="68">
        <v>15</v>
      </c>
      <c r="V41" s="68">
        <v>16</v>
      </c>
      <c r="W41" s="68">
        <v>17</v>
      </c>
      <c r="X41" s="475">
        <v>18</v>
      </c>
      <c r="Y41" s="69">
        <v>19</v>
      </c>
      <c r="Z41" s="68">
        <v>20</v>
      </c>
      <c r="AA41" s="475">
        <v>21</v>
      </c>
      <c r="AB41" s="69">
        <v>22</v>
      </c>
      <c r="AD41" s="333"/>
      <c r="AE41" s="333"/>
      <c r="AF41" s="497"/>
      <c r="AG41" s="333"/>
      <c r="AH41" s="333"/>
      <c r="AI41" s="333"/>
      <c r="AJ41" s="343"/>
      <c r="AK41" s="333"/>
      <c r="AL41" s="497"/>
      <c r="AM41" s="497"/>
      <c r="AN41" s="333"/>
      <c r="AO41" s="333"/>
      <c r="AP41" s="497"/>
      <c r="AQ41" s="333"/>
      <c r="AR41" s="447"/>
      <c r="AS41" s="333"/>
    </row>
    <row r="42" spans="1:46" s="44" customFormat="1" ht="20.45" customHeight="1" thickBot="1" x14ac:dyDescent="0.25">
      <c r="B42" s="512" t="s">
        <v>23</v>
      </c>
      <c r="C42" s="513">
        <v>20</v>
      </c>
      <c r="D42" s="513">
        <v>18</v>
      </c>
      <c r="E42" s="513">
        <v>16</v>
      </c>
      <c r="F42" s="513">
        <v>15</v>
      </c>
      <c r="G42" s="513">
        <v>20</v>
      </c>
      <c r="H42" s="513">
        <v>18</v>
      </c>
      <c r="I42" s="513">
        <v>16</v>
      </c>
      <c r="J42" s="513">
        <v>15</v>
      </c>
      <c r="K42" s="513">
        <v>14</v>
      </c>
      <c r="L42" s="513">
        <v>13</v>
      </c>
      <c r="M42" s="513">
        <v>12</v>
      </c>
      <c r="N42" s="513">
        <v>11</v>
      </c>
      <c r="O42" s="513">
        <v>10</v>
      </c>
      <c r="P42" s="513">
        <v>9</v>
      </c>
      <c r="Q42" s="513">
        <v>8</v>
      </c>
      <c r="R42" s="513">
        <v>7</v>
      </c>
      <c r="S42" s="513">
        <v>6</v>
      </c>
      <c r="T42" s="513">
        <v>5</v>
      </c>
      <c r="U42" s="513">
        <v>4</v>
      </c>
      <c r="V42" s="513">
        <v>3</v>
      </c>
      <c r="W42" s="513">
        <v>2</v>
      </c>
      <c r="X42" s="513">
        <v>1</v>
      </c>
      <c r="Y42" s="513">
        <v>1</v>
      </c>
      <c r="Z42" s="513">
        <v>1</v>
      </c>
      <c r="AA42" s="513">
        <v>1</v>
      </c>
      <c r="AB42" s="514">
        <v>1</v>
      </c>
      <c r="AD42" s="333"/>
      <c r="AE42" s="333"/>
      <c r="AF42" s="497"/>
      <c r="AG42" s="333"/>
      <c r="AH42" s="333"/>
      <c r="AI42" s="333"/>
      <c r="AJ42" s="343"/>
      <c r="AK42" s="333"/>
      <c r="AL42" s="497"/>
      <c r="AM42" s="497"/>
      <c r="AN42" s="333"/>
      <c r="AO42" s="333"/>
      <c r="AP42" s="497"/>
      <c r="AQ42" s="333"/>
      <c r="AR42" s="447"/>
      <c r="AS42" s="333"/>
    </row>
    <row r="43" spans="1:46" s="44" customFormat="1" x14ac:dyDescent="0.2">
      <c r="B43" s="50"/>
      <c r="C43" s="50"/>
      <c r="D43" s="50"/>
      <c r="E43" s="50"/>
      <c r="F43" s="50"/>
    </row>
    <row r="44" spans="1:46" s="114" customFormat="1" x14ac:dyDescent="0.2">
      <c r="A44" s="236"/>
      <c r="B44" s="115"/>
      <c r="E44" s="303" t="s">
        <v>125</v>
      </c>
      <c r="F44" s="303" t="s">
        <v>125</v>
      </c>
      <c r="G44" s="236" t="s">
        <v>16</v>
      </c>
      <c r="H44" s="115"/>
      <c r="K44" s="303" t="s">
        <v>535</v>
      </c>
      <c r="L44" s="115"/>
      <c r="M44" s="115"/>
      <c r="N44" s="115"/>
      <c r="P44" s="5"/>
      <c r="V44" s="303"/>
      <c r="Z44" s="236" t="s">
        <v>124</v>
      </c>
      <c r="AD44" s="303" t="s">
        <v>536</v>
      </c>
    </row>
    <row r="45" spans="1:46" s="114" customFormat="1" ht="4.5" customHeight="1" x14ac:dyDescent="0.2">
      <c r="A45" s="236"/>
      <c r="B45" s="115"/>
      <c r="E45" s="237"/>
      <c r="F45" s="237"/>
      <c r="G45" s="236"/>
      <c r="H45" s="115"/>
      <c r="K45" s="237"/>
      <c r="L45" s="115"/>
      <c r="M45" s="115"/>
      <c r="N45" s="115"/>
      <c r="P45" s="303"/>
      <c r="V45" s="303"/>
      <c r="Z45" s="236"/>
      <c r="AD45" s="303"/>
    </row>
    <row r="46" spans="1:46" s="114" customFormat="1" x14ac:dyDescent="0.2">
      <c r="A46" s="236"/>
      <c r="B46" s="115"/>
      <c r="E46" s="114" t="s">
        <v>476</v>
      </c>
      <c r="F46" s="114" t="s">
        <v>476</v>
      </c>
      <c r="G46" s="236" t="s">
        <v>17</v>
      </c>
      <c r="H46" s="115"/>
      <c r="K46" s="114" t="s">
        <v>534</v>
      </c>
      <c r="L46" s="115"/>
      <c r="M46" s="115"/>
      <c r="N46" s="115"/>
      <c r="P46" s="303"/>
      <c r="V46" s="303"/>
      <c r="Z46" s="236" t="s">
        <v>127</v>
      </c>
      <c r="AD46" s="5" t="s">
        <v>537</v>
      </c>
    </row>
    <row r="47" spans="1:46" s="44" customFormat="1" x14ac:dyDescent="0.2">
      <c r="A47" s="50"/>
      <c r="B47" s="50"/>
      <c r="C47" s="64"/>
      <c r="D47" s="64"/>
      <c r="E47" s="64"/>
      <c r="F47" s="50"/>
      <c r="G47" s="64"/>
      <c r="H47" s="50"/>
      <c r="I47" s="64"/>
      <c r="J47" s="64"/>
      <c r="K47" s="64"/>
      <c r="L47" s="64"/>
      <c r="M47" s="64"/>
      <c r="N47" s="50"/>
      <c r="O47" s="64"/>
      <c r="P47" s="64"/>
      <c r="Q47" s="64"/>
      <c r="R47" s="50"/>
      <c r="S47" s="64"/>
      <c r="T47" s="50"/>
      <c r="U47" s="64"/>
      <c r="V47" s="50"/>
      <c r="W47" s="64"/>
      <c r="X47" s="64"/>
      <c r="Y47" s="64"/>
      <c r="Z47" s="64"/>
      <c r="AA47" s="64"/>
      <c r="AB47" s="50"/>
      <c r="AC47" s="64"/>
      <c r="AD47" s="50"/>
      <c r="AE47" s="50"/>
      <c r="AF47" s="50"/>
      <c r="AG47" s="50"/>
      <c r="AH47" s="64"/>
      <c r="AI47" s="50"/>
      <c r="AJ47" s="50"/>
      <c r="AK47" s="64"/>
      <c r="AL47" s="64"/>
      <c r="AM47" s="64"/>
      <c r="AN47" s="50"/>
      <c r="AO47" s="64"/>
      <c r="AP47" s="64"/>
      <c r="AQ47" s="50"/>
      <c r="AR47" s="50"/>
      <c r="AS47" s="65"/>
    </row>
    <row r="48" spans="1:46" x14ac:dyDescent="0.2">
      <c r="A48" s="5"/>
      <c r="B48" s="5"/>
      <c r="C48" s="15"/>
      <c r="D48" s="15"/>
      <c r="E48" s="15"/>
      <c r="F48" s="5"/>
      <c r="G48" s="15"/>
      <c r="H48" s="5"/>
      <c r="I48" s="15"/>
      <c r="J48" s="15"/>
      <c r="K48" s="15"/>
      <c r="L48" s="15"/>
      <c r="M48" s="15"/>
      <c r="N48" s="5"/>
      <c r="O48" s="15"/>
      <c r="P48" s="15"/>
      <c r="Q48" s="15"/>
      <c r="R48" s="5"/>
      <c r="S48" s="15"/>
      <c r="T48" s="5"/>
      <c r="U48" s="15"/>
      <c r="V48" s="5"/>
      <c r="W48" s="15"/>
      <c r="X48" s="15"/>
      <c r="Y48" s="15"/>
      <c r="Z48" s="15"/>
      <c r="AA48" s="15"/>
      <c r="AB48" s="5"/>
      <c r="AC48" s="15"/>
      <c r="AD48" s="5"/>
      <c r="AE48" s="5"/>
      <c r="AF48" s="5"/>
      <c r="AG48" s="5"/>
      <c r="AH48" s="15"/>
      <c r="AI48" s="5"/>
      <c r="AJ48" s="5"/>
      <c r="AK48" s="15"/>
      <c r="AL48" s="15"/>
      <c r="AM48" s="15"/>
      <c r="AN48" s="5"/>
      <c r="AO48" s="15"/>
      <c r="AP48" s="15"/>
      <c r="AQ48" s="5"/>
      <c r="AR48" s="5"/>
    </row>
  </sheetData>
  <sheetProtection selectLockedCells="1" selectUnlockedCells="1"/>
  <autoFilter ref="A10:AS38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hiddenButton="1" showButton="0"/>
    <filterColumn colId="11" hiddenButton="1" showButton="0"/>
    <filterColumn colId="12" hiddenButton="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hiddenButton="1" showButton="0"/>
    <filterColumn colId="32" showButton="0"/>
    <filterColumn colId="33" showButton="0"/>
    <filterColumn colId="34" showButton="0"/>
    <filterColumn colId="35" showButton="0"/>
    <filterColumn colId="36" showButton="0"/>
    <filterColumn colId="37" hiddenButton="1" showButton="0"/>
    <filterColumn colId="38" hiddenButton="1" showButton="0"/>
    <filterColumn colId="39" showButton="0"/>
    <filterColumn colId="40" showButton="0"/>
    <filterColumn colId="41" hiddenButton="1" showButton="0"/>
    <filterColumn colId="42" showButton="0"/>
    <sortState ref="A13:AS42">
      <sortCondition ref="A11:A42"/>
    </sortState>
  </autoFilter>
  <sortState ref="B12:AS38">
    <sortCondition descending="1" ref="AS12:AS38"/>
  </sortState>
  <mergeCells count="38">
    <mergeCell ref="K10:N10"/>
    <mergeCell ref="G10:J10"/>
    <mergeCell ref="I11:J11"/>
    <mergeCell ref="K11:L11"/>
    <mergeCell ref="M11:N11"/>
    <mergeCell ref="O10:AB10"/>
    <mergeCell ref="AH11:AJ11"/>
    <mergeCell ref="AK11:AN11"/>
    <mergeCell ref="AC11:AD11"/>
    <mergeCell ref="AE11:AG11"/>
    <mergeCell ref="AO11:AQ11"/>
    <mergeCell ref="A40:AS40"/>
    <mergeCell ref="AS10:AS11"/>
    <mergeCell ref="C11:D11"/>
    <mergeCell ref="E11:F11"/>
    <mergeCell ref="G11:H11"/>
    <mergeCell ref="O11:R11"/>
    <mergeCell ref="S11:T11"/>
    <mergeCell ref="U11:V11"/>
    <mergeCell ref="W11:Y11"/>
    <mergeCell ref="Z11:AB11"/>
    <mergeCell ref="A10:A11"/>
    <mergeCell ref="B10:B11"/>
    <mergeCell ref="AR10:AR11"/>
    <mergeCell ref="AC10:AQ10"/>
    <mergeCell ref="C10:F10"/>
    <mergeCell ref="E9:R9"/>
    <mergeCell ref="S9:T9"/>
    <mergeCell ref="A1:AS1"/>
    <mergeCell ref="A2:AS2"/>
    <mergeCell ref="A3:AS3"/>
    <mergeCell ref="A4:AS4"/>
    <mergeCell ref="A5:T5"/>
    <mergeCell ref="A7:C7"/>
    <mergeCell ref="A8:C8"/>
    <mergeCell ref="F6:AE6"/>
    <mergeCell ref="F7:AE7"/>
    <mergeCell ref="F8:AE8"/>
  </mergeCells>
  <printOptions horizontalCentered="1"/>
  <pageMargins left="0.59055118110236227" right="0.19685039370078741" top="0.23" bottom="0.38" header="0" footer="0"/>
  <pageSetup paperSize="9" scale="62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50"/>
  <sheetViews>
    <sheetView view="pageBreakPreview" zoomScale="120" zoomScaleSheetLayoutView="120" workbookViewId="0">
      <selection activeCell="A47" sqref="A47:XFD48"/>
    </sheetView>
  </sheetViews>
  <sheetFormatPr defaultRowHeight="12.75" x14ac:dyDescent="0.2"/>
  <cols>
    <col min="1" max="1" width="5.5703125" customWidth="1"/>
    <col min="2" max="2" width="18.140625" customWidth="1"/>
    <col min="3" max="3" width="7.5703125" customWidth="1"/>
    <col min="4" max="4" width="19.85546875" customWidth="1"/>
    <col min="5" max="5" width="20.85546875" customWidth="1"/>
    <col min="6" max="6" width="14.28515625" customWidth="1"/>
    <col min="7" max="7" width="13.85546875" customWidth="1"/>
    <col min="8" max="8" width="19.85546875" customWidth="1"/>
  </cols>
  <sheetData>
    <row r="1" spans="1:19" x14ac:dyDescent="0.2">
      <c r="A1" s="625" t="s">
        <v>38</v>
      </c>
      <c r="B1" s="625"/>
      <c r="C1" s="625"/>
      <c r="D1" s="625"/>
      <c r="E1" s="625"/>
      <c r="F1" s="625"/>
      <c r="G1" s="625"/>
      <c r="H1" s="57"/>
      <c r="I1" s="57"/>
      <c r="J1" s="57"/>
      <c r="K1" s="57"/>
      <c r="L1" s="57"/>
      <c r="M1" s="57"/>
      <c r="N1" s="57"/>
      <c r="O1" s="57"/>
      <c r="P1" s="57"/>
      <c r="Q1" s="8"/>
      <c r="R1" s="8"/>
    </row>
    <row r="2" spans="1:19" s="114" customFormat="1" x14ac:dyDescent="0.2">
      <c r="A2" s="608" t="s">
        <v>129</v>
      </c>
      <c r="B2" s="608"/>
      <c r="C2" s="608"/>
      <c r="D2" s="608"/>
      <c r="E2" s="608"/>
      <c r="F2" s="608"/>
      <c r="G2" s="608"/>
      <c r="H2" s="56"/>
      <c r="I2" s="56"/>
      <c r="J2" s="56"/>
      <c r="K2" s="56"/>
      <c r="L2" s="56"/>
      <c r="M2" s="56"/>
      <c r="N2" s="56"/>
      <c r="O2" s="56"/>
      <c r="P2" s="56"/>
      <c r="Q2" s="6"/>
      <c r="R2" s="6"/>
      <c r="S2" s="1"/>
    </row>
    <row r="3" spans="1:19" s="114" customFormat="1" ht="12.75" customHeight="1" x14ac:dyDescent="0.2">
      <c r="A3" s="625" t="s">
        <v>123</v>
      </c>
      <c r="B3" s="625"/>
      <c r="C3" s="625"/>
      <c r="D3" s="625"/>
      <c r="E3" s="625"/>
      <c r="F3" s="625"/>
      <c r="G3" s="625"/>
      <c r="H3" s="57"/>
      <c r="I3" s="57"/>
      <c r="J3" s="57"/>
      <c r="K3" s="57"/>
      <c r="L3" s="57"/>
      <c r="M3" s="57"/>
      <c r="N3" s="57"/>
      <c r="O3" s="57"/>
      <c r="P3" s="57"/>
      <c r="Q3" s="12"/>
      <c r="R3" s="12"/>
      <c r="S3" s="1"/>
    </row>
    <row r="4" spans="1:19" s="114" customFormat="1" x14ac:dyDescent="0.2">
      <c r="A4" s="625" t="s">
        <v>128</v>
      </c>
      <c r="B4" s="625"/>
      <c r="C4" s="625"/>
      <c r="D4" s="625"/>
      <c r="E4" s="625"/>
      <c r="F4" s="625"/>
      <c r="G4" s="625"/>
      <c r="H4" s="57"/>
      <c r="I4" s="57"/>
      <c r="J4" s="57"/>
      <c r="K4" s="57"/>
      <c r="L4" s="57"/>
      <c r="M4" s="57"/>
      <c r="N4" s="57"/>
      <c r="O4" s="57"/>
      <c r="P4" s="57"/>
      <c r="Q4" s="6"/>
      <c r="R4" s="6"/>
      <c r="S4" s="1"/>
    </row>
    <row r="5" spans="1:19" s="114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1"/>
      <c r="S5" s="1"/>
    </row>
    <row r="6" spans="1:19" s="2" customFormat="1" x14ac:dyDescent="0.2">
      <c r="A6" s="597" t="s">
        <v>225</v>
      </c>
      <c r="B6" s="597"/>
      <c r="C6" s="597"/>
      <c r="D6" s="597"/>
      <c r="E6" s="597"/>
      <c r="F6" s="597"/>
      <c r="G6" s="597"/>
      <c r="H6" s="13"/>
      <c r="I6" s="13"/>
      <c r="J6" s="13"/>
      <c r="K6" s="5"/>
      <c r="L6" s="5"/>
      <c r="M6" s="5"/>
      <c r="N6" s="5"/>
      <c r="O6" s="1"/>
      <c r="P6" s="1"/>
      <c r="Q6" s="1"/>
      <c r="R6" s="1"/>
      <c r="S6" s="1"/>
    </row>
    <row r="7" spans="1:19" s="114" customFormat="1" x14ac:dyDescent="0.2">
      <c r="A7" s="418"/>
      <c r="B7" s="418"/>
      <c r="C7" s="418"/>
      <c r="D7" s="418"/>
      <c r="E7" s="418"/>
      <c r="F7" s="418"/>
      <c r="G7" s="418"/>
      <c r="H7" s="13"/>
      <c r="I7" s="13"/>
      <c r="J7" s="13"/>
      <c r="K7" s="5"/>
      <c r="L7" s="5"/>
      <c r="M7" s="5"/>
      <c r="N7" s="5"/>
      <c r="O7" s="1"/>
      <c r="P7" s="1"/>
      <c r="Q7" s="1"/>
      <c r="R7" s="1"/>
      <c r="S7" s="1"/>
    </row>
    <row r="8" spans="1:19" s="114" customFormat="1" x14ac:dyDescent="0.2">
      <c r="A8" s="550" t="s">
        <v>520</v>
      </c>
      <c r="B8" s="550"/>
      <c r="C8" s="550"/>
      <c r="D8" s="103"/>
      <c r="E8" s="103"/>
      <c r="F8" s="103"/>
      <c r="G8" s="13"/>
      <c r="H8" s="13"/>
      <c r="I8" s="13"/>
      <c r="J8" s="13"/>
      <c r="K8" s="5"/>
      <c r="L8" s="5"/>
      <c r="M8" s="5"/>
      <c r="N8" s="5"/>
      <c r="O8" s="1"/>
      <c r="P8" s="1"/>
      <c r="Q8" s="1"/>
      <c r="R8" s="1"/>
      <c r="S8" s="1"/>
    </row>
    <row r="9" spans="1:19" s="114" customFormat="1" x14ac:dyDescent="0.2">
      <c r="A9" s="651" t="s">
        <v>223</v>
      </c>
      <c r="B9" s="651"/>
      <c r="C9" s="651"/>
      <c r="D9" s="103"/>
      <c r="E9" s="103"/>
      <c r="F9" s="103"/>
      <c r="G9" s="13"/>
      <c r="H9" s="13"/>
      <c r="I9" s="13"/>
      <c r="J9" s="13"/>
      <c r="K9" s="5"/>
      <c r="L9" s="5"/>
      <c r="M9" s="5"/>
      <c r="N9" s="5"/>
      <c r="O9" s="1"/>
      <c r="P9" s="1"/>
      <c r="Q9" s="1"/>
      <c r="R9" s="1"/>
      <c r="S9" s="1"/>
    </row>
    <row r="11" spans="1:19" ht="45" x14ac:dyDescent="0.2">
      <c r="A11" s="104" t="s">
        <v>25</v>
      </c>
      <c r="B11" s="104" t="s">
        <v>26</v>
      </c>
      <c r="C11" s="344" t="s">
        <v>27</v>
      </c>
      <c r="D11" s="345" t="s">
        <v>28</v>
      </c>
      <c r="E11" s="104" t="s">
        <v>29</v>
      </c>
      <c r="F11" s="104" t="s">
        <v>30</v>
      </c>
      <c r="G11" s="104" t="s">
        <v>31</v>
      </c>
    </row>
    <row r="12" spans="1:19" x14ac:dyDescent="0.2">
      <c r="A12" s="398">
        <v>1</v>
      </c>
      <c r="B12" s="488" t="s">
        <v>122</v>
      </c>
      <c r="C12" s="489" t="s">
        <v>41</v>
      </c>
      <c r="D12" s="489" t="s">
        <v>16</v>
      </c>
      <c r="E12" s="403" t="s">
        <v>190</v>
      </c>
      <c r="F12" s="398" t="s">
        <v>497</v>
      </c>
      <c r="G12" s="398" t="s">
        <v>191</v>
      </c>
    </row>
    <row r="13" spans="1:19" x14ac:dyDescent="0.2">
      <c r="A13" s="398">
        <v>2</v>
      </c>
      <c r="B13" s="490" t="s">
        <v>495</v>
      </c>
      <c r="C13" s="491" t="s">
        <v>41</v>
      </c>
      <c r="D13" s="492" t="s">
        <v>17</v>
      </c>
      <c r="E13" s="403" t="s">
        <v>496</v>
      </c>
      <c r="F13" s="398" t="s">
        <v>497</v>
      </c>
      <c r="G13" s="402" t="s">
        <v>191</v>
      </c>
    </row>
    <row r="14" spans="1:19" x14ac:dyDescent="0.2">
      <c r="A14" s="398">
        <v>3</v>
      </c>
      <c r="B14" s="488" t="s">
        <v>494</v>
      </c>
      <c r="C14" s="489">
        <v>1</v>
      </c>
      <c r="D14" s="492" t="s">
        <v>109</v>
      </c>
      <c r="E14" s="398" t="s">
        <v>280</v>
      </c>
      <c r="F14" s="398" t="s">
        <v>497</v>
      </c>
      <c r="G14" s="402" t="s">
        <v>191</v>
      </c>
    </row>
    <row r="15" spans="1:19" ht="11.25" customHeight="1" x14ac:dyDescent="0.2">
      <c r="A15" s="398">
        <v>4</v>
      </c>
      <c r="B15" s="490" t="s">
        <v>198</v>
      </c>
      <c r="C15" s="491" t="s">
        <v>41</v>
      </c>
      <c r="D15" s="492" t="s">
        <v>43</v>
      </c>
      <c r="E15" s="403" t="s">
        <v>190</v>
      </c>
      <c r="F15" s="398" t="s">
        <v>497</v>
      </c>
      <c r="G15" s="402" t="s">
        <v>191</v>
      </c>
    </row>
    <row r="16" spans="1:19" x14ac:dyDescent="0.2">
      <c r="A16" s="398">
        <v>5</v>
      </c>
      <c r="B16" s="488" t="s">
        <v>204</v>
      </c>
      <c r="C16" s="492" t="s">
        <v>41</v>
      </c>
      <c r="D16" s="492" t="s">
        <v>192</v>
      </c>
      <c r="E16" s="398" t="s">
        <v>39</v>
      </c>
      <c r="F16" s="398" t="s">
        <v>498</v>
      </c>
      <c r="G16" s="398" t="s">
        <v>191</v>
      </c>
    </row>
    <row r="17" spans="1:7" x14ac:dyDescent="0.2">
      <c r="A17" s="398">
        <v>6</v>
      </c>
      <c r="B17" s="488" t="s">
        <v>186</v>
      </c>
      <c r="C17" s="492" t="s">
        <v>41</v>
      </c>
      <c r="D17" s="492" t="s">
        <v>121</v>
      </c>
      <c r="E17" s="398" t="s">
        <v>40</v>
      </c>
      <c r="F17" s="398" t="s">
        <v>498</v>
      </c>
      <c r="G17" s="398" t="s">
        <v>191</v>
      </c>
    </row>
    <row r="18" spans="1:7" x14ac:dyDescent="0.2">
      <c r="A18" s="398">
        <v>7</v>
      </c>
      <c r="B18" s="488" t="s">
        <v>519</v>
      </c>
      <c r="C18" s="492" t="s">
        <v>41</v>
      </c>
      <c r="D18" s="492" t="s">
        <v>121</v>
      </c>
      <c r="E18" s="398" t="s">
        <v>257</v>
      </c>
      <c r="F18" s="398" t="s">
        <v>498</v>
      </c>
      <c r="G18" s="398" t="s">
        <v>191</v>
      </c>
    </row>
    <row r="19" spans="1:7" x14ac:dyDescent="0.2">
      <c r="A19" s="398">
        <v>8</v>
      </c>
      <c r="B19" s="488" t="s">
        <v>57</v>
      </c>
      <c r="C19" s="489" t="s">
        <v>41</v>
      </c>
      <c r="D19" s="492" t="s">
        <v>121</v>
      </c>
      <c r="E19" s="398" t="s">
        <v>257</v>
      </c>
      <c r="F19" s="398" t="s">
        <v>498</v>
      </c>
      <c r="G19" s="402" t="s">
        <v>191</v>
      </c>
    </row>
    <row r="20" spans="1:7" s="346" customFormat="1" x14ac:dyDescent="0.2">
      <c r="A20" s="398">
        <v>9</v>
      </c>
      <c r="B20" s="488" t="s">
        <v>195</v>
      </c>
      <c r="C20" s="489" t="s">
        <v>41</v>
      </c>
      <c r="D20" s="491" t="s">
        <v>193</v>
      </c>
      <c r="E20" s="398" t="s">
        <v>196</v>
      </c>
      <c r="F20" s="398" t="s">
        <v>498</v>
      </c>
      <c r="G20" s="402" t="s">
        <v>191</v>
      </c>
    </row>
    <row r="21" spans="1:7" x14ac:dyDescent="0.2">
      <c r="A21" s="398">
        <v>10</v>
      </c>
      <c r="B21" s="488" t="s">
        <v>186</v>
      </c>
      <c r="C21" s="492" t="s">
        <v>41</v>
      </c>
      <c r="D21" s="493" t="s">
        <v>193</v>
      </c>
      <c r="E21" s="398" t="s">
        <v>40</v>
      </c>
      <c r="F21" s="398" t="s">
        <v>498</v>
      </c>
      <c r="G21" s="398" t="s">
        <v>191</v>
      </c>
    </row>
    <row r="22" spans="1:7" x14ac:dyDescent="0.2">
      <c r="A22" s="398">
        <v>11</v>
      </c>
      <c r="B22" s="399" t="s">
        <v>325</v>
      </c>
      <c r="C22" s="492" t="s">
        <v>41</v>
      </c>
      <c r="D22" s="400" t="s">
        <v>193</v>
      </c>
      <c r="E22" s="398" t="s">
        <v>315</v>
      </c>
      <c r="F22" s="398" t="s">
        <v>498</v>
      </c>
      <c r="G22" s="398" t="s">
        <v>191</v>
      </c>
    </row>
    <row r="23" spans="1:7" x14ac:dyDescent="0.2">
      <c r="A23" s="398">
        <v>12</v>
      </c>
      <c r="B23" s="399" t="s">
        <v>329</v>
      </c>
      <c r="C23" s="492" t="s">
        <v>41</v>
      </c>
      <c r="D23" s="400" t="s">
        <v>193</v>
      </c>
      <c r="E23" s="398" t="s">
        <v>500</v>
      </c>
      <c r="F23" s="398" t="s">
        <v>498</v>
      </c>
      <c r="G23" s="398" t="s">
        <v>191</v>
      </c>
    </row>
    <row r="24" spans="1:7" x14ac:dyDescent="0.2">
      <c r="A24" s="398">
        <v>13</v>
      </c>
      <c r="B24" s="399" t="s">
        <v>250</v>
      </c>
      <c r="C24" s="492" t="s">
        <v>41</v>
      </c>
      <c r="D24" s="400" t="s">
        <v>193</v>
      </c>
      <c r="E24" s="398" t="s">
        <v>229</v>
      </c>
      <c r="F24" s="398" t="s">
        <v>498</v>
      </c>
      <c r="G24" s="402" t="s">
        <v>191</v>
      </c>
    </row>
    <row r="25" spans="1:7" x14ac:dyDescent="0.2">
      <c r="A25" s="398">
        <v>14</v>
      </c>
      <c r="B25" s="401" t="s">
        <v>448</v>
      </c>
      <c r="C25" s="492" t="s">
        <v>41</v>
      </c>
      <c r="D25" s="403" t="s">
        <v>193</v>
      </c>
      <c r="E25" s="402" t="s">
        <v>226</v>
      </c>
      <c r="F25" s="398" t="s">
        <v>498</v>
      </c>
      <c r="G25" s="402" t="s">
        <v>191</v>
      </c>
    </row>
    <row r="26" spans="1:7" x14ac:dyDescent="0.2">
      <c r="A26" s="398">
        <v>15</v>
      </c>
      <c r="B26" s="401" t="s">
        <v>502</v>
      </c>
      <c r="C26" s="492" t="s">
        <v>41</v>
      </c>
      <c r="D26" s="403" t="s">
        <v>193</v>
      </c>
      <c r="E26" s="398" t="s">
        <v>40</v>
      </c>
      <c r="F26" s="398" t="s">
        <v>498</v>
      </c>
      <c r="G26" s="402" t="s">
        <v>191</v>
      </c>
    </row>
    <row r="27" spans="1:7" x14ac:dyDescent="0.2">
      <c r="A27" s="398">
        <v>16</v>
      </c>
      <c r="B27" s="401" t="s">
        <v>517</v>
      </c>
      <c r="C27" s="492" t="s">
        <v>41</v>
      </c>
      <c r="D27" s="403" t="s">
        <v>193</v>
      </c>
      <c r="E27" s="398" t="s">
        <v>315</v>
      </c>
      <c r="F27" s="398" t="s">
        <v>498</v>
      </c>
      <c r="G27" s="402" t="s">
        <v>194</v>
      </c>
    </row>
    <row r="28" spans="1:7" x14ac:dyDescent="0.2">
      <c r="A28" s="398">
        <v>17</v>
      </c>
      <c r="B28" s="488" t="s">
        <v>200</v>
      </c>
      <c r="C28" s="492">
        <v>1</v>
      </c>
      <c r="D28" s="492" t="s">
        <v>193</v>
      </c>
      <c r="E28" s="398" t="s">
        <v>201</v>
      </c>
      <c r="F28" s="398" t="s">
        <v>498</v>
      </c>
      <c r="G28" s="402" t="s">
        <v>191</v>
      </c>
    </row>
    <row r="29" spans="1:7" x14ac:dyDescent="0.2">
      <c r="A29" s="398">
        <v>18</v>
      </c>
      <c r="B29" s="490" t="s">
        <v>177</v>
      </c>
      <c r="C29" s="491">
        <v>1</v>
      </c>
      <c r="D29" s="493" t="s">
        <v>193</v>
      </c>
      <c r="E29" s="402" t="s">
        <v>197</v>
      </c>
      <c r="F29" s="398" t="s">
        <v>498</v>
      </c>
      <c r="G29" s="402" t="s">
        <v>191</v>
      </c>
    </row>
    <row r="30" spans="1:7" x14ac:dyDescent="0.2">
      <c r="A30" s="398">
        <v>19</v>
      </c>
      <c r="B30" s="404" t="s">
        <v>499</v>
      </c>
      <c r="C30" s="398">
        <v>1</v>
      </c>
      <c r="D30" s="403" t="s">
        <v>193</v>
      </c>
      <c r="E30" s="403" t="s">
        <v>366</v>
      </c>
      <c r="F30" s="398" t="s">
        <v>498</v>
      </c>
      <c r="G30" s="402" t="s">
        <v>191</v>
      </c>
    </row>
    <row r="31" spans="1:7" x14ac:dyDescent="0.2">
      <c r="A31" s="398">
        <v>20</v>
      </c>
      <c r="B31" s="405" t="s">
        <v>501</v>
      </c>
      <c r="C31" s="398">
        <v>1</v>
      </c>
      <c r="D31" s="403" t="s">
        <v>193</v>
      </c>
      <c r="E31" s="403" t="s">
        <v>203</v>
      </c>
      <c r="F31" s="398" t="s">
        <v>498</v>
      </c>
      <c r="G31" s="398" t="s">
        <v>194</v>
      </c>
    </row>
    <row r="32" spans="1:7" x14ac:dyDescent="0.2">
      <c r="A32" s="398">
        <v>21</v>
      </c>
      <c r="B32" s="399" t="s">
        <v>503</v>
      </c>
      <c r="C32" s="400">
        <v>1</v>
      </c>
      <c r="D32" s="403" t="s">
        <v>193</v>
      </c>
      <c r="E32" s="403" t="s">
        <v>190</v>
      </c>
      <c r="F32" s="398" t="s">
        <v>498</v>
      </c>
      <c r="G32" s="398" t="s">
        <v>191</v>
      </c>
    </row>
    <row r="33" spans="1:7" x14ac:dyDescent="0.2">
      <c r="A33" s="398">
        <v>22</v>
      </c>
      <c r="B33" s="399" t="s">
        <v>504</v>
      </c>
      <c r="C33" s="400">
        <v>1</v>
      </c>
      <c r="D33" s="400" t="s">
        <v>193</v>
      </c>
      <c r="E33" s="403" t="s">
        <v>190</v>
      </c>
      <c r="F33" s="398" t="s">
        <v>498</v>
      </c>
      <c r="G33" s="398" t="s">
        <v>191</v>
      </c>
    </row>
    <row r="34" spans="1:7" x14ac:dyDescent="0.2">
      <c r="A34" s="398">
        <v>23</v>
      </c>
      <c r="B34" s="399" t="s">
        <v>505</v>
      </c>
      <c r="C34" s="400">
        <v>1</v>
      </c>
      <c r="D34" s="400" t="s">
        <v>193</v>
      </c>
      <c r="E34" s="398" t="s">
        <v>280</v>
      </c>
      <c r="F34" s="398" t="s">
        <v>498</v>
      </c>
      <c r="G34" s="398" t="s">
        <v>191</v>
      </c>
    </row>
    <row r="35" spans="1:7" x14ac:dyDescent="0.2">
      <c r="A35" s="398">
        <v>24</v>
      </c>
      <c r="B35" s="399" t="s">
        <v>506</v>
      </c>
      <c r="C35" s="400">
        <v>1</v>
      </c>
      <c r="D35" s="400" t="s">
        <v>193</v>
      </c>
      <c r="E35" s="403" t="s">
        <v>190</v>
      </c>
      <c r="F35" s="398" t="s">
        <v>498</v>
      </c>
      <c r="G35" s="402" t="s">
        <v>194</v>
      </c>
    </row>
    <row r="36" spans="1:7" x14ac:dyDescent="0.2">
      <c r="A36" s="398">
        <v>25</v>
      </c>
      <c r="B36" s="401" t="s">
        <v>516</v>
      </c>
      <c r="C36" s="402">
        <v>1</v>
      </c>
      <c r="D36" s="403" t="s">
        <v>193</v>
      </c>
      <c r="E36" s="398" t="s">
        <v>315</v>
      </c>
      <c r="F36" s="398" t="s">
        <v>498</v>
      </c>
      <c r="G36" s="402" t="s">
        <v>194</v>
      </c>
    </row>
    <row r="37" spans="1:7" x14ac:dyDescent="0.2">
      <c r="A37" s="398">
        <v>26</v>
      </c>
      <c r="B37" s="401" t="s">
        <v>518</v>
      </c>
      <c r="C37" s="402">
        <v>1</v>
      </c>
      <c r="D37" s="403" t="s">
        <v>193</v>
      </c>
      <c r="E37" s="398" t="s">
        <v>315</v>
      </c>
      <c r="F37" s="398" t="s">
        <v>498</v>
      </c>
      <c r="G37" s="402" t="s">
        <v>194</v>
      </c>
    </row>
    <row r="38" spans="1:7" x14ac:dyDescent="0.2">
      <c r="A38" s="398">
        <v>27</v>
      </c>
      <c r="B38" s="399" t="s">
        <v>507</v>
      </c>
      <c r="C38" s="400">
        <v>2</v>
      </c>
      <c r="D38" s="400" t="s">
        <v>202</v>
      </c>
      <c r="E38" s="398" t="s">
        <v>197</v>
      </c>
      <c r="F38" s="398" t="s">
        <v>498</v>
      </c>
      <c r="G38" s="402" t="s">
        <v>194</v>
      </c>
    </row>
    <row r="39" spans="1:7" x14ac:dyDescent="0.2">
      <c r="A39" s="398">
        <v>28</v>
      </c>
      <c r="B39" s="399" t="s">
        <v>508</v>
      </c>
      <c r="C39" s="400">
        <v>2</v>
      </c>
      <c r="D39" s="400" t="s">
        <v>193</v>
      </c>
      <c r="E39" s="398" t="s">
        <v>197</v>
      </c>
      <c r="F39" s="398" t="s">
        <v>498</v>
      </c>
      <c r="G39" s="398" t="s">
        <v>194</v>
      </c>
    </row>
    <row r="40" spans="1:7" x14ac:dyDescent="0.2">
      <c r="A40" s="398">
        <v>29</v>
      </c>
      <c r="B40" s="399" t="s">
        <v>509</v>
      </c>
      <c r="C40" s="400">
        <v>2</v>
      </c>
      <c r="D40" s="400" t="s">
        <v>193</v>
      </c>
      <c r="E40" s="398" t="s">
        <v>197</v>
      </c>
      <c r="F40" s="398" t="s">
        <v>498</v>
      </c>
      <c r="G40" s="398" t="s">
        <v>194</v>
      </c>
    </row>
    <row r="41" spans="1:7" x14ac:dyDescent="0.2">
      <c r="A41" s="398">
        <v>30</v>
      </c>
      <c r="B41" s="399" t="s">
        <v>510</v>
      </c>
      <c r="C41" s="400">
        <v>2</v>
      </c>
      <c r="D41" s="400" t="s">
        <v>193</v>
      </c>
      <c r="E41" s="398" t="s">
        <v>197</v>
      </c>
      <c r="F41" s="398" t="s">
        <v>498</v>
      </c>
      <c r="G41" s="402" t="s">
        <v>194</v>
      </c>
    </row>
    <row r="42" spans="1:7" x14ac:dyDescent="0.2">
      <c r="A42" s="398">
        <v>31</v>
      </c>
      <c r="B42" s="401" t="s">
        <v>515</v>
      </c>
      <c r="C42" s="402">
        <v>2</v>
      </c>
      <c r="D42" s="403" t="s">
        <v>193</v>
      </c>
      <c r="E42" s="402" t="s">
        <v>152</v>
      </c>
      <c r="F42" s="398" t="s">
        <v>498</v>
      </c>
      <c r="G42" s="402" t="s">
        <v>194</v>
      </c>
    </row>
    <row r="43" spans="1:7" x14ac:dyDescent="0.2">
      <c r="A43" s="398">
        <v>32</v>
      </c>
      <c r="B43" s="401" t="s">
        <v>511</v>
      </c>
      <c r="C43" s="402">
        <v>3</v>
      </c>
      <c r="D43" s="403" t="s">
        <v>193</v>
      </c>
      <c r="E43" s="403" t="s">
        <v>190</v>
      </c>
      <c r="F43" s="398" t="s">
        <v>498</v>
      </c>
      <c r="G43" s="402" t="s">
        <v>194</v>
      </c>
    </row>
    <row r="44" spans="1:7" x14ac:dyDescent="0.2">
      <c r="A44" s="398">
        <v>33</v>
      </c>
      <c r="B44" s="401" t="s">
        <v>512</v>
      </c>
      <c r="C44" s="402">
        <v>3</v>
      </c>
      <c r="D44" s="403" t="s">
        <v>193</v>
      </c>
      <c r="E44" s="398" t="s">
        <v>201</v>
      </c>
      <c r="F44" s="398" t="s">
        <v>498</v>
      </c>
      <c r="G44" s="402" t="s">
        <v>194</v>
      </c>
    </row>
    <row r="45" spans="1:7" x14ac:dyDescent="0.2">
      <c r="A45" s="398">
        <v>34</v>
      </c>
      <c r="B45" s="401" t="s">
        <v>513</v>
      </c>
      <c r="C45" s="402">
        <v>3</v>
      </c>
      <c r="D45" s="403" t="s">
        <v>193</v>
      </c>
      <c r="E45" s="398" t="s">
        <v>201</v>
      </c>
      <c r="F45" s="398" t="s">
        <v>498</v>
      </c>
      <c r="G45" s="402" t="s">
        <v>194</v>
      </c>
    </row>
    <row r="46" spans="1:7" x14ac:dyDescent="0.2">
      <c r="A46" s="398">
        <v>35</v>
      </c>
      <c r="B46" s="401" t="s">
        <v>514</v>
      </c>
      <c r="C46" s="402">
        <v>3</v>
      </c>
      <c r="D46" s="403" t="s">
        <v>193</v>
      </c>
      <c r="E46" s="403" t="s">
        <v>190</v>
      </c>
      <c r="F46" s="398" t="s">
        <v>498</v>
      </c>
      <c r="G46" s="402" t="s">
        <v>194</v>
      </c>
    </row>
    <row r="47" spans="1:7" x14ac:dyDescent="0.2">
      <c r="A47" s="50"/>
      <c r="B47" s="397"/>
      <c r="C47" s="50"/>
      <c r="D47" s="50"/>
      <c r="E47" s="50"/>
      <c r="F47" s="44"/>
    </row>
    <row r="48" spans="1:7" x14ac:dyDescent="0.2">
      <c r="A48" s="50"/>
      <c r="B48" s="236" t="s">
        <v>16</v>
      </c>
      <c r="C48" s="115"/>
      <c r="D48" s="115"/>
      <c r="E48" s="303" t="s">
        <v>125</v>
      </c>
      <c r="F48" s="114"/>
    </row>
    <row r="49" spans="2:6" x14ac:dyDescent="0.2">
      <c r="B49" s="236"/>
      <c r="C49" s="115"/>
      <c r="D49" s="115"/>
      <c r="E49" s="237"/>
      <c r="F49" s="114"/>
    </row>
    <row r="50" spans="2:6" x14ac:dyDescent="0.2">
      <c r="B50" s="236" t="s">
        <v>17</v>
      </c>
      <c r="C50" s="115"/>
      <c r="D50" s="115"/>
      <c r="E50" s="114" t="s">
        <v>476</v>
      </c>
      <c r="F50" s="115"/>
    </row>
  </sheetData>
  <sheetProtection selectLockedCells="1" selectUnlockedCells="1"/>
  <sortState ref="B31:G46">
    <sortCondition ref="C31:C46"/>
  </sortState>
  <mergeCells count="7">
    <mergeCell ref="A9:C9"/>
    <mergeCell ref="A8:C8"/>
    <mergeCell ref="A1:G1"/>
    <mergeCell ref="A2:G2"/>
    <mergeCell ref="A3:G3"/>
    <mergeCell ref="A4:G4"/>
    <mergeCell ref="A6:G6"/>
  </mergeCells>
  <phoneticPr fontId="7" type="noConversion"/>
  <pageMargins left="0.31496062992125984" right="0.19685039370078741" top="0.55118110236220474" bottom="0.35433070866141736" header="0" footer="0"/>
  <pageSetup paperSize="9" firstPageNumber="0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11</vt:i4>
      </vt:variant>
    </vt:vector>
  </HeadingPairs>
  <TitlesOfParts>
    <vt:vector size="31" baseType="lpstr">
      <vt:lpstr>ДЦ 63</vt:lpstr>
      <vt:lpstr>ДЦ 68</vt:lpstr>
      <vt:lpstr>ДЦ 73</vt:lpstr>
      <vt:lpstr>ДЦ 85</vt:lpstr>
      <vt:lpstr>ДЦ 85+</vt:lpstr>
      <vt:lpstr>ДЦ Ж 63</vt:lpstr>
      <vt:lpstr>ДЦ Ж 63+</vt:lpstr>
      <vt:lpstr>Эстафета ДЦ</vt:lpstr>
      <vt:lpstr>Эстафета ДЦ (Ж)</vt:lpstr>
      <vt:lpstr>Р 63</vt:lpstr>
      <vt:lpstr>Р 63+</vt:lpstr>
      <vt:lpstr>ДВ 63</vt:lpstr>
      <vt:lpstr>ДВ 68</vt:lpstr>
      <vt:lpstr>ДВ 73</vt:lpstr>
      <vt:lpstr>ДВ 85</vt:lpstr>
      <vt:lpstr>ДВ 85+</vt:lpstr>
      <vt:lpstr>ЭстафетаТ</vt:lpstr>
      <vt:lpstr>Жонглирование</vt:lpstr>
      <vt:lpstr>Сводная ALL</vt:lpstr>
      <vt:lpstr>Судьи</vt:lpstr>
      <vt:lpstr>'ДВ 63'!Область_печати</vt:lpstr>
      <vt:lpstr>'ДВ 68'!Область_печати</vt:lpstr>
      <vt:lpstr>'ДВ 73'!Область_печати</vt:lpstr>
      <vt:lpstr>'ДВ 85'!Область_печати</vt:lpstr>
      <vt:lpstr>'ДВ 85+'!Область_печати</vt:lpstr>
      <vt:lpstr>Жонглирование!Область_печати</vt:lpstr>
      <vt:lpstr>'Сводная ALL'!Область_печати</vt:lpstr>
      <vt:lpstr>Судьи!Область_печати</vt:lpstr>
      <vt:lpstr>'Эстафета ДЦ'!Область_печати</vt:lpstr>
      <vt:lpstr>'Эстафета ДЦ (Ж)'!Область_печати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2021-04-18T12:24:15Z</cp:lastPrinted>
  <dcterms:created xsi:type="dcterms:W3CDTF">2018-03-14T18:24:49Z</dcterms:created>
  <dcterms:modified xsi:type="dcterms:W3CDTF">2021-04-18T19:39:32Z</dcterms:modified>
</cp:coreProperties>
</file>