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\Desktop\Для сайта\2022.04 ЧФО Новгород\Протокол\"/>
    </mc:Choice>
  </mc:AlternateContent>
  <bookViews>
    <workbookView xWindow="0" yWindow="0" windowWidth="20490" windowHeight="7050" tabRatio="865" firstSheet="7" activeTab="15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" sheetId="50" r:id="rId8"/>
    <sheet name="Эстафета ДЦ (Ж)" sheetId="53" state="hidden" r:id="rId9"/>
    <sheet name="Р 63" sheetId="39" r:id="rId10"/>
    <sheet name="Р 63+" sheetId="40" r:id="rId11"/>
    <sheet name="ДВ 63" sheetId="34" r:id="rId12"/>
    <sheet name="ДВ 68" sheetId="35" r:id="rId13"/>
    <sheet name="ДВ 73" sheetId="36" r:id="rId14"/>
    <sheet name="ДВ 85" sheetId="37" r:id="rId15"/>
    <sheet name="ДВ 85+" sheetId="38" r:id="rId16"/>
    <sheet name="ЭстафетаТ" sheetId="43" state="hidden" r:id="rId17"/>
    <sheet name="Жонглирование" sheetId="51" r:id="rId18"/>
    <sheet name="Сводная" sheetId="54" r:id="rId19"/>
    <sheet name="Судьи" sheetId="18" r:id="rId20"/>
    <sheet name="Сводная ALL" sheetId="49" r:id="rId21"/>
  </sheets>
  <definedNames>
    <definedName name="_xlnm._FilterDatabase" localSheetId="11" hidden="1">'ДВ 63'!$A$15:$R$16</definedName>
    <definedName name="_xlnm._FilterDatabase" localSheetId="12" hidden="1">'ДВ 68'!$A$15:$R$16</definedName>
    <definedName name="_xlnm._FilterDatabase" localSheetId="13" hidden="1">'ДВ 73'!$A$15:$R$16</definedName>
    <definedName name="_xlnm._FilterDatabase" localSheetId="14" hidden="1">'ДВ 85'!$A$15:$R$16</definedName>
    <definedName name="_xlnm._FilterDatabase" localSheetId="15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 Ж 63'!$A$15:$P$16</definedName>
    <definedName name="_xlnm._FilterDatabase" localSheetId="6" hidden="1">'ДЦ Ж 63+'!$A$15:$P$16</definedName>
    <definedName name="_xlnm._FilterDatabase" localSheetId="9" hidden="1">'Р 63'!$A$15:$P$16</definedName>
    <definedName name="_xlnm._FilterDatabase" localSheetId="10" hidden="1">'Р 63+'!$A$15:$P$16</definedName>
    <definedName name="_xlnm._FilterDatabase" localSheetId="18" hidden="1">Сводная!$A$10:$AK$17</definedName>
    <definedName name="_xlnm._FilterDatabase" localSheetId="20" hidden="1">'Сводная ALL'!$A$10:$AS$17</definedName>
    <definedName name="_xlnm.Print_Area" localSheetId="11">'ДВ 63'!$A$1:$R$25</definedName>
    <definedName name="_xlnm.Print_Area" localSheetId="12">'ДВ 68'!$A$1:$R$32</definedName>
    <definedName name="_xlnm.Print_Area" localSheetId="13">'ДВ 73'!$A$1:$R$31</definedName>
    <definedName name="_xlnm.Print_Area" localSheetId="14">'ДВ 85'!$A$1:$R$42</definedName>
    <definedName name="_xlnm.Print_Area" localSheetId="15">'ДВ 85+'!$A$1:$R$35</definedName>
    <definedName name="_xlnm.Print_Area" localSheetId="0">'ДЦ 63'!$A$1:$P$33</definedName>
    <definedName name="_xlnm.Print_Area" localSheetId="1">'ДЦ 68'!$A$1:$P$34</definedName>
    <definedName name="_xlnm.Print_Area" localSheetId="2">'ДЦ 73'!$A$1:$P$34</definedName>
    <definedName name="_xlnm.Print_Area" localSheetId="17">Жонглирование!$A$1:$Q$45</definedName>
    <definedName name="_xlnm.Print_Area" localSheetId="18">Сводная!$A$1:$AK$25</definedName>
    <definedName name="_xlnm.Print_Area" localSheetId="20">'Сводная ALL'!$A$1:$AS$25</definedName>
    <definedName name="_xlnm.Print_Area" localSheetId="19">Судьи!$A$1:$G$34</definedName>
    <definedName name="_xlnm.Print_Area" localSheetId="7">'Эстафета ДЦ'!$A$1:$L$70</definedName>
    <definedName name="_xlnm.Print_Area" localSheetId="8">'Эстафета ДЦ (Ж)'!$A$1:$L$43</definedName>
    <definedName name="_xlnm.Print_Area" localSheetId="16">ЭстафетаТ!$A$1:$J$49</definedName>
  </definedNames>
  <calcPr calcId="162913"/>
</workbook>
</file>

<file path=xl/calcChain.xml><?xml version="1.0" encoding="utf-8"?>
<calcChain xmlns="http://schemas.openxmlformats.org/spreadsheetml/2006/main">
  <c r="AK16" i="54" l="1"/>
  <c r="AK15" i="54"/>
  <c r="AK17" i="54"/>
  <c r="AK14" i="54"/>
  <c r="AK13" i="54"/>
  <c r="AK12" i="54"/>
  <c r="AS13" i="49" l="1"/>
  <c r="AS14" i="49"/>
  <c r="AS15" i="49"/>
  <c r="AS16" i="49"/>
  <c r="AS17" i="49"/>
  <c r="J19" i="34" l="1"/>
  <c r="L19" i="34"/>
  <c r="N19" i="34" s="1"/>
  <c r="P19" i="34" l="1"/>
  <c r="A17" i="30"/>
  <c r="A18" i="30"/>
  <c r="A20" i="30"/>
  <c r="A21" i="30"/>
  <c r="A22" i="30"/>
  <c r="A23" i="30"/>
  <c r="A17" i="28"/>
  <c r="A18" i="28"/>
  <c r="A20" i="28"/>
  <c r="A21" i="28"/>
  <c r="A18" i="31"/>
  <c r="M18" i="31" s="1"/>
  <c r="A17" i="31"/>
  <c r="M17" i="31" s="1"/>
  <c r="A20" i="31"/>
  <c r="A21" i="31"/>
  <c r="M21" i="31" s="1"/>
  <c r="A22" i="31"/>
  <c r="M22" i="31" s="1"/>
  <c r="A23" i="31"/>
  <c r="M23" i="31" s="1"/>
  <c r="A24" i="31"/>
  <c r="A25" i="31"/>
  <c r="M25" i="31" s="1"/>
  <c r="A26" i="31"/>
  <c r="M26" i="31" s="1"/>
  <c r="M20" i="31"/>
  <c r="M24" i="31"/>
  <c r="A31" i="31" l="1"/>
  <c r="M31" i="31" s="1"/>
  <c r="N31" i="31"/>
  <c r="A32" i="31"/>
  <c r="M32" i="31" s="1"/>
  <c r="N32" i="31"/>
  <c r="A33" i="31"/>
  <c r="M33" i="31" s="1"/>
  <c r="N33" i="31"/>
  <c r="A34" i="31"/>
  <c r="M34" i="31" s="1"/>
  <c r="N34" i="31"/>
  <c r="A35" i="31"/>
  <c r="M35" i="31" s="1"/>
  <c r="N35" i="31"/>
  <c r="A36" i="31"/>
  <c r="M36" i="31" s="1"/>
  <c r="N36" i="31"/>
  <c r="A37" i="31"/>
  <c r="M37" i="31" s="1"/>
  <c r="N37" i="31"/>
  <c r="A30" i="32"/>
  <c r="M30" i="32" s="1"/>
  <c r="N30" i="32"/>
  <c r="A31" i="32"/>
  <c r="M31" i="32" s="1"/>
  <c r="N31" i="32"/>
  <c r="A32" i="32"/>
  <c r="M32" i="32" s="1"/>
  <c r="N32" i="32"/>
  <c r="A33" i="32"/>
  <c r="M33" i="32" s="1"/>
  <c r="N33" i="32"/>
  <c r="A34" i="32"/>
  <c r="M34" i="32" s="1"/>
  <c r="N34" i="32"/>
  <c r="A35" i="32"/>
  <c r="M35" i="32" s="1"/>
  <c r="N35" i="32"/>
  <c r="A36" i="32"/>
  <c r="M36" i="32" s="1"/>
  <c r="N36" i="32"/>
  <c r="L28" i="38" l="1"/>
  <c r="N28" i="38" s="1"/>
  <c r="J28" i="38"/>
  <c r="L34" i="37"/>
  <c r="N34" i="37" s="1"/>
  <c r="J34" i="37"/>
  <c r="J31" i="37"/>
  <c r="J18" i="37"/>
  <c r="J30" i="37"/>
  <c r="J32" i="37"/>
  <c r="J28" i="37"/>
  <c r="J24" i="37"/>
  <c r="P28" i="38" l="1"/>
  <c r="P34" i="37"/>
  <c r="J29" i="37"/>
  <c r="J23" i="37"/>
  <c r="J25" i="37"/>
  <c r="J35" i="37"/>
  <c r="J27" i="37"/>
  <c r="J33" i="37"/>
  <c r="L31" i="37"/>
  <c r="N31" i="37" s="1"/>
  <c r="P31" i="37" l="1"/>
  <c r="AS12" i="49" l="1"/>
  <c r="F29" i="53" l="1"/>
  <c r="H25" i="53"/>
  <c r="H26" i="53" s="1"/>
  <c r="H27" i="53" s="1"/>
  <c r="H28" i="53" s="1"/>
  <c r="H30" i="53" s="1"/>
  <c r="F38" i="53"/>
  <c r="H34" i="53"/>
  <c r="H35" i="53" s="1"/>
  <c r="H36" i="53" s="1"/>
  <c r="H37" i="53" s="1"/>
  <c r="H39" i="53" s="1"/>
  <c r="F20" i="53"/>
  <c r="H16" i="53"/>
  <c r="H17" i="53" s="1"/>
  <c r="H18" i="53" s="1"/>
  <c r="H19" i="53" s="1"/>
  <c r="H21" i="53" s="1"/>
  <c r="F65" i="50"/>
  <c r="H61" i="50"/>
  <c r="H62" i="50" s="1"/>
  <c r="H63" i="50" s="1"/>
  <c r="H64" i="50" s="1"/>
  <c r="H66" i="50" s="1"/>
  <c r="F47" i="50"/>
  <c r="H43" i="50"/>
  <c r="H44" i="50" s="1"/>
  <c r="H45" i="50" s="1"/>
  <c r="H46" i="50" s="1"/>
  <c r="H48" i="50" s="1"/>
  <c r="F29" i="50"/>
  <c r="H25" i="50"/>
  <c r="H26" i="50" s="1"/>
  <c r="H27" i="50" s="1"/>
  <c r="H28" i="50" s="1"/>
  <c r="H30" i="50" s="1"/>
  <c r="F20" i="50"/>
  <c r="H16" i="50"/>
  <c r="H17" i="50" s="1"/>
  <c r="H18" i="50" s="1"/>
  <c r="H19" i="50" s="1"/>
  <c r="H21" i="50" s="1"/>
  <c r="A21" i="27" l="1"/>
  <c r="M21" i="27" s="1"/>
  <c r="A22" i="27"/>
  <c r="M22" i="27" s="1"/>
  <c r="A20" i="27"/>
  <c r="M20" i="27" s="1"/>
  <c r="A17" i="27"/>
  <c r="M17" i="27" s="1"/>
  <c r="A18" i="27"/>
  <c r="M18" i="27" s="1"/>
  <c r="A19" i="27"/>
  <c r="M19" i="27" s="1"/>
  <c r="N21" i="27"/>
  <c r="N22" i="27"/>
  <c r="N20" i="27"/>
  <c r="N17" i="27"/>
  <c r="N18" i="27"/>
  <c r="N19" i="27"/>
  <c r="A18" i="26"/>
  <c r="M18" i="26" s="1"/>
  <c r="A17" i="26"/>
  <c r="M17" i="26" s="1"/>
  <c r="A19" i="26"/>
  <c r="M19" i="26" s="1"/>
  <c r="A20" i="26"/>
  <c r="M20" i="26" s="1"/>
  <c r="A21" i="26"/>
  <c r="M21" i="26" s="1"/>
  <c r="N18" i="26"/>
  <c r="N17" i="26"/>
  <c r="N19" i="26"/>
  <c r="N20" i="26"/>
  <c r="N21" i="26"/>
  <c r="A20" i="32"/>
  <c r="M20" i="32" s="1"/>
  <c r="A17" i="32"/>
  <c r="M17" i="32" s="1"/>
  <c r="A28" i="32"/>
  <c r="M28" i="32" s="1"/>
  <c r="A19" i="32"/>
  <c r="A21" i="32"/>
  <c r="M21" i="32" s="1"/>
  <c r="A25" i="32"/>
  <c r="M25" i="32" s="1"/>
  <c r="A22" i="32"/>
  <c r="M22" i="32" s="1"/>
  <c r="A23" i="32"/>
  <c r="M23" i="32" s="1"/>
  <c r="A18" i="32"/>
  <c r="M18" i="32" s="1"/>
  <c r="A24" i="32"/>
  <c r="M24" i="32" s="1"/>
  <c r="A27" i="32"/>
  <c r="M27" i="32" s="1"/>
  <c r="A26" i="32"/>
  <c r="M26" i="32" s="1"/>
  <c r="N20" i="32"/>
  <c r="N17" i="32"/>
  <c r="N28" i="32"/>
  <c r="M19" i="32"/>
  <c r="N19" i="32"/>
  <c r="N21" i="32"/>
  <c r="N25" i="32"/>
  <c r="N22" i="32"/>
  <c r="N23" i="32"/>
  <c r="N18" i="32"/>
  <c r="N24" i="32"/>
  <c r="N27" i="32"/>
  <c r="N26" i="32"/>
  <c r="A19" i="31"/>
  <c r="M19" i="31" s="1"/>
  <c r="A28" i="31"/>
  <c r="M28" i="31" s="1"/>
  <c r="A29" i="31"/>
  <c r="M29" i="31" s="1"/>
  <c r="A27" i="31"/>
  <c r="M27" i="31" s="1"/>
  <c r="N19" i="31"/>
  <c r="N18" i="31"/>
  <c r="N17" i="31"/>
  <c r="N20" i="31"/>
  <c r="N28" i="31"/>
  <c r="N23" i="31"/>
  <c r="N26" i="31"/>
  <c r="N24" i="31"/>
  <c r="N25" i="31"/>
  <c r="N29" i="31"/>
  <c r="N21" i="31"/>
  <c r="N27" i="31"/>
  <c r="N22" i="31"/>
  <c r="M18" i="30"/>
  <c r="A19" i="30"/>
  <c r="M19" i="30" s="1"/>
  <c r="M17" i="30"/>
  <c r="M22" i="30"/>
  <c r="M21" i="30"/>
  <c r="M20" i="30"/>
  <c r="M23" i="30"/>
  <c r="N18" i="30"/>
  <c r="N19" i="30"/>
  <c r="N17" i="30"/>
  <c r="N22" i="30"/>
  <c r="N21" i="30"/>
  <c r="N20" i="30"/>
  <c r="N23" i="30"/>
  <c r="A18" i="29"/>
  <c r="M18" i="29" s="1"/>
  <c r="A19" i="29"/>
  <c r="M19" i="29" s="1"/>
  <c r="A17" i="29"/>
  <c r="M17" i="29" s="1"/>
  <c r="A20" i="29"/>
  <c r="M20" i="29" s="1"/>
  <c r="A21" i="29"/>
  <c r="M21" i="29" s="1"/>
  <c r="A22" i="29"/>
  <c r="M22" i="29" s="1"/>
  <c r="N18" i="29"/>
  <c r="N19" i="29"/>
  <c r="N17" i="29"/>
  <c r="N20" i="29"/>
  <c r="N21" i="29"/>
  <c r="N22" i="29"/>
  <c r="A29" i="28"/>
  <c r="M29" i="28" s="1"/>
  <c r="A19" i="28"/>
  <c r="M19" i="28" s="1"/>
  <c r="M17" i="28"/>
  <c r="M18" i="28"/>
  <c r="A28" i="28"/>
  <c r="M28" i="28" s="1"/>
  <c r="A27" i="28"/>
  <c r="M27" i="28" s="1"/>
  <c r="A26" i="28"/>
  <c r="M26" i="28" s="1"/>
  <c r="A23" i="28"/>
  <c r="M23" i="28" s="1"/>
  <c r="A25" i="28"/>
  <c r="M25" i="28" s="1"/>
  <c r="A24" i="28"/>
  <c r="M24" i="28" s="1"/>
  <c r="M21" i="28"/>
  <c r="M20" i="28"/>
  <c r="A22" i="28"/>
  <c r="M22" i="28" s="1"/>
  <c r="N29" i="28"/>
  <c r="N19" i="28"/>
  <c r="N17" i="28"/>
  <c r="N18" i="28"/>
  <c r="N28" i="28"/>
  <c r="N27" i="28"/>
  <c r="N26" i="28"/>
  <c r="N23" i="28"/>
  <c r="N25" i="28"/>
  <c r="N24" i="28"/>
  <c r="N21" i="28"/>
  <c r="N20" i="28"/>
  <c r="N22" i="28"/>
  <c r="J31" i="38" l="1"/>
  <c r="L31" i="38"/>
  <c r="N31" i="38" s="1"/>
  <c r="L18" i="34"/>
  <c r="A30" i="31"/>
  <c r="M30" i="31" s="1"/>
  <c r="N30" i="31"/>
  <c r="P31" i="38" l="1"/>
  <c r="H34" i="50"/>
  <c r="H35" i="50" s="1"/>
  <c r="H36" i="50" s="1"/>
  <c r="H37" i="50" s="1"/>
  <c r="F38" i="50" l="1"/>
  <c r="H39" i="50"/>
  <c r="F56" i="50"/>
  <c r="H52" i="50"/>
  <c r="H53" i="50" s="1"/>
  <c r="H54" i="50" s="1"/>
  <c r="H55" i="50" s="1"/>
  <c r="H57" i="50" s="1"/>
  <c r="L18" i="38" l="1"/>
  <c r="L19" i="38"/>
  <c r="N19" i="38" s="1"/>
  <c r="P19" i="38" s="1"/>
  <c r="L26" i="38"/>
  <c r="N26" i="38" s="1"/>
  <c r="P26" i="38" s="1"/>
  <c r="L20" i="38"/>
  <c r="L21" i="38"/>
  <c r="L22" i="38"/>
  <c r="N22" i="38" s="1"/>
  <c r="P22" i="38" s="1"/>
  <c r="L27" i="38"/>
  <c r="N27" i="38" s="1"/>
  <c r="P27" i="38" s="1"/>
  <c r="L23" i="38"/>
  <c r="L24" i="38"/>
  <c r="L30" i="38"/>
  <c r="N30" i="38" s="1"/>
  <c r="P30" i="38" s="1"/>
  <c r="L25" i="38"/>
  <c r="N25" i="38" s="1"/>
  <c r="P25" i="38" s="1"/>
  <c r="L29" i="38"/>
  <c r="N24" i="38" l="1"/>
  <c r="P24" i="38" s="1"/>
  <c r="N21" i="38"/>
  <c r="P21" i="38" s="1"/>
  <c r="N18" i="38"/>
  <c r="P18" i="38" s="1"/>
  <c r="N29" i="38"/>
  <c r="P29" i="38" s="1"/>
  <c r="N23" i="38"/>
  <c r="P23" i="38" s="1"/>
  <c r="N20" i="38"/>
  <c r="P20" i="38" l="1"/>
  <c r="J18" i="38"/>
  <c r="J19" i="38"/>
  <c r="J26" i="38"/>
  <c r="J20" i="38"/>
  <c r="J21" i="38"/>
  <c r="J22" i="38"/>
  <c r="J27" i="38"/>
  <c r="J23" i="38"/>
  <c r="J24" i="38"/>
  <c r="J30" i="38"/>
  <c r="J25" i="38"/>
  <c r="J29" i="38"/>
  <c r="J17" i="38"/>
  <c r="J17" i="37"/>
  <c r="J20" i="37"/>
  <c r="J26" i="37"/>
  <c r="J21" i="37"/>
  <c r="J22" i="37"/>
  <c r="J36" i="37"/>
  <c r="J37" i="37"/>
  <c r="J38" i="37"/>
  <c r="J19" i="37"/>
  <c r="J18" i="36"/>
  <c r="J19" i="36"/>
  <c r="J22" i="36"/>
  <c r="J20" i="36"/>
  <c r="J21" i="36"/>
  <c r="J25" i="36"/>
  <c r="J26" i="36"/>
  <c r="J27" i="36"/>
  <c r="J23" i="36"/>
  <c r="J24" i="36"/>
  <c r="J17" i="36"/>
  <c r="J17" i="35"/>
  <c r="J22" i="35"/>
  <c r="J24" i="35"/>
  <c r="J19" i="35"/>
  <c r="J20" i="35"/>
  <c r="J23" i="35"/>
  <c r="J21" i="35"/>
  <c r="J25" i="35"/>
  <c r="J26" i="35"/>
  <c r="J28" i="35"/>
  <c r="J27" i="35"/>
  <c r="J18" i="35"/>
  <c r="J17" i="34"/>
  <c r="J21" i="34"/>
  <c r="J20" i="34"/>
  <c r="J18" i="34"/>
  <c r="A26" i="30" l="1"/>
  <c r="M26" i="30" s="1"/>
  <c r="N26" i="30"/>
  <c r="A24" i="30"/>
  <c r="M24" i="30" s="1"/>
  <c r="N24" i="30"/>
  <c r="A24" i="29"/>
  <c r="M24" i="29" s="1"/>
  <c r="N24" i="29"/>
  <c r="L24" i="35" l="1"/>
  <c r="L19" i="35"/>
  <c r="L20" i="35"/>
  <c r="L23" i="35"/>
  <c r="L21" i="35"/>
  <c r="L25" i="35"/>
  <c r="L26" i="35"/>
  <c r="L28" i="35"/>
  <c r="L27" i="35"/>
  <c r="L22" i="36"/>
  <c r="L20" i="36"/>
  <c r="L21" i="36"/>
  <c r="L25" i="36"/>
  <c r="L26" i="36"/>
  <c r="L27" i="36"/>
  <c r="L23" i="36"/>
  <c r="L20" i="37"/>
  <c r="L26" i="37"/>
  <c r="L21" i="37"/>
  <c r="L23" i="37"/>
  <c r="L22" i="37"/>
  <c r="L27" i="37"/>
  <c r="L24" i="37"/>
  <c r="L25" i="37"/>
  <c r="L28" i="37"/>
  <c r="L20" i="34"/>
  <c r="N20" i="34" l="1"/>
  <c r="N23" i="36"/>
  <c r="P23" i="36" s="1"/>
  <c r="N26" i="36"/>
  <c r="P26" i="36" s="1"/>
  <c r="N21" i="36"/>
  <c r="N20" i="36"/>
  <c r="N28" i="35"/>
  <c r="P28" i="35" s="1"/>
  <c r="N25" i="35"/>
  <c r="P25" i="35" s="1"/>
  <c r="N23" i="35"/>
  <c r="P23" i="35" s="1"/>
  <c r="N19" i="35"/>
  <c r="P19" i="35" s="1"/>
  <c r="N27" i="36"/>
  <c r="P27" i="36" s="1"/>
  <c r="N25" i="36"/>
  <c r="P25" i="36" s="1"/>
  <c r="N22" i="36"/>
  <c r="N27" i="35"/>
  <c r="P27" i="35" s="1"/>
  <c r="N26" i="35"/>
  <c r="P26" i="35" s="1"/>
  <c r="N21" i="35"/>
  <c r="P21" i="35" s="1"/>
  <c r="N20" i="35"/>
  <c r="P20" i="35" s="1"/>
  <c r="N24" i="35"/>
  <c r="P24" i="35" s="1"/>
  <c r="N25" i="37"/>
  <c r="N27" i="37"/>
  <c r="N23" i="37"/>
  <c r="N26" i="37"/>
  <c r="N28" i="37"/>
  <c r="N24" i="37"/>
  <c r="N22" i="37"/>
  <c r="N21" i="37"/>
  <c r="N20" i="37"/>
  <c r="N21" i="40"/>
  <c r="N19" i="40"/>
  <c r="N20" i="40"/>
  <c r="N23" i="40"/>
  <c r="N18" i="40"/>
  <c r="N25" i="40"/>
  <c r="N24" i="40"/>
  <c r="N22" i="40"/>
  <c r="N26" i="40"/>
  <c r="N28" i="40"/>
  <c r="N30" i="40"/>
  <c r="N27" i="40"/>
  <c r="N29" i="40"/>
  <c r="N31" i="40"/>
  <c r="N32" i="40"/>
  <c r="N33" i="40"/>
  <c r="N17" i="40"/>
  <c r="A20" i="39"/>
  <c r="N21" i="39"/>
  <c r="A18" i="39"/>
  <c r="M18" i="39" s="1"/>
  <c r="N18" i="39"/>
  <c r="A24" i="39"/>
  <c r="N25" i="39"/>
  <c r="A21" i="39"/>
  <c r="N20" i="39"/>
  <c r="A23" i="39"/>
  <c r="N22" i="39"/>
  <c r="A25" i="39"/>
  <c r="N23" i="39"/>
  <c r="A22" i="39"/>
  <c r="N24" i="39"/>
  <c r="A28" i="39"/>
  <c r="N27" i="39"/>
  <c r="A27" i="39"/>
  <c r="N28" i="39"/>
  <c r="A26" i="39"/>
  <c r="M26" i="39" s="1"/>
  <c r="N26" i="39"/>
  <c r="A21" i="40"/>
  <c r="A23" i="40"/>
  <c r="M23" i="40" s="1"/>
  <c r="A20" i="40"/>
  <c r="A24" i="40"/>
  <c r="A22" i="40"/>
  <c r="A25" i="40"/>
  <c r="A26" i="40"/>
  <c r="M26" i="40" s="1"/>
  <c r="A27" i="40"/>
  <c r="A28" i="40"/>
  <c r="A29" i="40"/>
  <c r="A30" i="40"/>
  <c r="A31" i="40"/>
  <c r="M31" i="40" s="1"/>
  <c r="A29" i="32"/>
  <c r="M29" i="32" s="1"/>
  <c r="N29" i="32"/>
  <c r="A27" i="30"/>
  <c r="M27" i="30" s="1"/>
  <c r="A28" i="30"/>
  <c r="M28" i="30" s="1"/>
  <c r="N29" i="30"/>
  <c r="N28" i="30"/>
  <c r="N27" i="30"/>
  <c r="N25" i="30"/>
  <c r="A25" i="30"/>
  <c r="M25" i="30" s="1"/>
  <c r="A23" i="29"/>
  <c r="M23" i="29" s="1"/>
  <c r="N23" i="29"/>
  <c r="A25" i="29"/>
  <c r="M25" i="29" s="1"/>
  <c r="N25" i="29"/>
  <c r="A26" i="29"/>
  <c r="M26" i="29" s="1"/>
  <c r="N26" i="29"/>
  <c r="A27" i="29"/>
  <c r="M27" i="29" s="1"/>
  <c r="N27" i="29"/>
  <c r="N25" i="27"/>
  <c r="A25" i="27"/>
  <c r="M25" i="27" s="1"/>
  <c r="M24" i="39" l="1"/>
  <c r="P22" i="36"/>
  <c r="P21" i="36"/>
  <c r="P20" i="36"/>
  <c r="M23" i="39"/>
  <c r="M20" i="39"/>
  <c r="M22" i="40"/>
  <c r="M28" i="39"/>
  <c r="M20" i="40"/>
  <c r="M30" i="40"/>
  <c r="M28" i="40"/>
  <c r="M25" i="40"/>
  <c r="M29" i="40"/>
  <c r="M27" i="40"/>
  <c r="M24" i="40"/>
  <c r="M22" i="39"/>
  <c r="M25" i="39"/>
  <c r="M21" i="39"/>
  <c r="M27" i="39"/>
  <c r="P20" i="34"/>
  <c r="P21" i="37"/>
  <c r="P22" i="37"/>
  <c r="P23" i="37"/>
  <c r="P24" i="37"/>
  <c r="P20" i="37"/>
  <c r="P28" i="37"/>
  <c r="P25" i="37"/>
  <c r="P26" i="37"/>
  <c r="P27" i="37"/>
  <c r="A22" i="26"/>
  <c r="M22" i="26" s="1"/>
  <c r="N22" i="26"/>
  <c r="A23" i="26"/>
  <c r="M23" i="26" s="1"/>
  <c r="N23" i="26"/>
  <c r="A24" i="26"/>
  <c r="M24" i="26" s="1"/>
  <c r="N24" i="26"/>
  <c r="A25" i="26"/>
  <c r="M25" i="26" s="1"/>
  <c r="N25" i="26"/>
  <c r="F42" i="43" l="1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L17" i="36" l="1"/>
  <c r="N17" i="36" l="1"/>
  <c r="F33" i="43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P17" i="36" l="1"/>
  <c r="A32" i="40"/>
  <c r="M32" i="40" s="1"/>
  <c r="A18" i="40"/>
  <c r="A19" i="40"/>
  <c r="M21" i="40" s="1"/>
  <c r="A17" i="40"/>
  <c r="M17" i="40" s="1"/>
  <c r="A33" i="40"/>
  <c r="A17" i="39"/>
  <c r="A19" i="39"/>
  <c r="L22" i="35"/>
  <c r="M19" i="40" l="1"/>
  <c r="M18" i="40"/>
  <c r="A26" i="26"/>
  <c r="N24" i="27" l="1"/>
  <c r="N26" i="27"/>
  <c r="N39" i="31"/>
  <c r="N38" i="31"/>
  <c r="A39" i="31"/>
  <c r="M39" i="31" s="1"/>
  <c r="A38" i="31"/>
  <c r="M38" i="31" s="1"/>
  <c r="A29" i="30"/>
  <c r="M29" i="30" s="1"/>
  <c r="A30" i="30"/>
  <c r="L37" i="37"/>
  <c r="N18" i="34" l="1"/>
  <c r="N37" i="37"/>
  <c r="P37" i="37" l="1"/>
  <c r="P18" i="34"/>
  <c r="M33" i="40"/>
  <c r="N19" i="39"/>
  <c r="N17" i="39"/>
  <c r="M19" i="39"/>
  <c r="M17" i="39"/>
  <c r="L17" i="38"/>
  <c r="M28" i="38" s="1"/>
  <c r="L29" i="37"/>
  <c r="L36" i="37"/>
  <c r="L38" i="37"/>
  <c r="L18" i="37"/>
  <c r="L35" i="37"/>
  <c r="L33" i="37"/>
  <c r="L30" i="37"/>
  <c r="L32" i="37"/>
  <c r="L17" i="37"/>
  <c r="L19" i="37"/>
  <c r="L19" i="36"/>
  <c r="L18" i="36"/>
  <c r="L24" i="36"/>
  <c r="N22" i="35"/>
  <c r="L18" i="35"/>
  <c r="L17" i="35"/>
  <c r="L17" i="34"/>
  <c r="L21" i="34"/>
  <c r="N30" i="30"/>
  <c r="M30" i="30"/>
  <c r="A23" i="27"/>
  <c r="M23" i="27" s="1"/>
  <c r="A28" i="29"/>
  <c r="M28" i="29" s="1"/>
  <c r="A29" i="29"/>
  <c r="M29" i="29" s="1"/>
  <c r="N28" i="29"/>
  <c r="N29" i="29"/>
  <c r="N23" i="27"/>
  <c r="A26" i="27"/>
  <c r="M26" i="27" s="1"/>
  <c r="A24" i="27"/>
  <c r="M24" i="27" s="1"/>
  <c r="N26" i="26"/>
  <c r="M26" i="26"/>
  <c r="M18" i="34" l="1"/>
  <c r="M20" i="34"/>
  <c r="M19" i="34"/>
  <c r="M17" i="34"/>
  <c r="M32" i="37"/>
  <c r="M35" i="37"/>
  <c r="M34" i="37"/>
  <c r="M31" i="37"/>
  <c r="M24" i="37"/>
  <c r="M25" i="37"/>
  <c r="M27" i="37"/>
  <c r="M23" i="37"/>
  <c r="M28" i="37"/>
  <c r="M18" i="37"/>
  <c r="M29" i="37"/>
  <c r="M30" i="37"/>
  <c r="M33" i="37"/>
  <c r="M31" i="38"/>
  <c r="M21" i="38"/>
  <c r="M20" i="38"/>
  <c r="M24" i="38"/>
  <c r="M23" i="38"/>
  <c r="M19" i="38"/>
  <c r="M27" i="38"/>
  <c r="M22" i="38"/>
  <c r="M29" i="38"/>
  <c r="M18" i="38"/>
  <c r="M25" i="38"/>
  <c r="M30" i="38"/>
  <c r="M26" i="38"/>
  <c r="N21" i="34"/>
  <c r="P21" i="34" s="1"/>
  <c r="M21" i="34"/>
  <c r="N24" i="36"/>
  <c r="P24" i="36" s="1"/>
  <c r="M24" i="36"/>
  <c r="N17" i="34"/>
  <c r="A19" i="34" s="1"/>
  <c r="O19" i="34" s="1"/>
  <c r="M17" i="35"/>
  <c r="N18" i="36"/>
  <c r="M18" i="36"/>
  <c r="M27" i="36"/>
  <c r="M20" i="36"/>
  <c r="M17" i="36"/>
  <c r="M23" i="36"/>
  <c r="M25" i="36"/>
  <c r="M21" i="36"/>
  <c r="M26" i="36"/>
  <c r="M22" i="36"/>
  <c r="N18" i="35"/>
  <c r="P18" i="35" s="1"/>
  <c r="M18" i="35"/>
  <c r="M25" i="35"/>
  <c r="M19" i="35"/>
  <c r="M27" i="35"/>
  <c r="M21" i="35"/>
  <c r="M24" i="35"/>
  <c r="M28" i="35"/>
  <c r="M26" i="35"/>
  <c r="M20" i="35"/>
  <c r="M22" i="35"/>
  <c r="N19" i="36"/>
  <c r="M19" i="36"/>
  <c r="N17" i="38"/>
  <c r="A28" i="38" s="1"/>
  <c r="O28" i="38" s="1"/>
  <c r="M17" i="38"/>
  <c r="N32" i="37"/>
  <c r="N36" i="37"/>
  <c r="M36" i="37"/>
  <c r="N30" i="37"/>
  <c r="N19" i="37"/>
  <c r="M19" i="37"/>
  <c r="M26" i="37"/>
  <c r="M21" i="37"/>
  <c r="M20" i="37"/>
  <c r="M22" i="37"/>
  <c r="M37" i="37"/>
  <c r="N35" i="37"/>
  <c r="N38" i="37"/>
  <c r="M38" i="37"/>
  <c r="N17" i="37"/>
  <c r="M17" i="37"/>
  <c r="N18" i="37"/>
  <c r="N29" i="37"/>
  <c r="N17" i="35"/>
  <c r="P22" i="35"/>
  <c r="N33" i="37"/>
  <c r="A29" i="37" l="1"/>
  <c r="O29" i="37" s="1"/>
  <c r="A19" i="36"/>
  <c r="P18" i="36"/>
  <c r="A18" i="36"/>
  <c r="O18" i="36" s="1"/>
  <c r="A20" i="36"/>
  <c r="A21" i="36"/>
  <c r="A22" i="36"/>
  <c r="P36" i="37"/>
  <c r="A36" i="37"/>
  <c r="O36" i="37" s="1"/>
  <c r="P35" i="37"/>
  <c r="A35" i="37"/>
  <c r="O35" i="37" s="1"/>
  <c r="A30" i="37"/>
  <c r="O30" i="37" s="1"/>
  <c r="A33" i="37"/>
  <c r="O33" i="37" s="1"/>
  <c r="A18" i="37"/>
  <c r="P38" i="37"/>
  <c r="A38" i="37"/>
  <c r="O38" i="37" s="1"/>
  <c r="A19" i="37"/>
  <c r="A32" i="37"/>
  <c r="O32" i="37" s="1"/>
  <c r="A17" i="37"/>
  <c r="O17" i="37" s="1"/>
  <c r="A34" i="37"/>
  <c r="O34" i="37" s="1"/>
  <c r="A31" i="37"/>
  <c r="O31" i="37" s="1"/>
  <c r="A22" i="37"/>
  <c r="O22" i="37" s="1"/>
  <c r="A25" i="37"/>
  <c r="O25" i="37" s="1"/>
  <c r="A23" i="37"/>
  <c r="O23" i="37" s="1"/>
  <c r="A24" i="37"/>
  <c r="O24" i="37" s="1"/>
  <c r="A20" i="37"/>
  <c r="O20" i="37" s="1"/>
  <c r="A21" i="37"/>
  <c r="O21" i="37" s="1"/>
  <c r="A27" i="37"/>
  <c r="O27" i="37" s="1"/>
  <c r="A28" i="37"/>
  <c r="O28" i="37" s="1"/>
  <c r="A26" i="37"/>
  <c r="O26" i="37" s="1"/>
  <c r="A37" i="37"/>
  <c r="O37" i="37" s="1"/>
  <c r="A22" i="38"/>
  <c r="O22" i="38" s="1"/>
  <c r="A21" i="38"/>
  <c r="O21" i="38" s="1"/>
  <c r="A20" i="38"/>
  <c r="A19" i="38"/>
  <c r="O19" i="38" s="1"/>
  <c r="A31" i="38"/>
  <c r="O31" i="38" s="1"/>
  <c r="A30" i="38"/>
  <c r="O30" i="38" s="1"/>
  <c r="A29" i="38"/>
  <c r="O29" i="38" s="1"/>
  <c r="A27" i="38"/>
  <c r="O27" i="38" s="1"/>
  <c r="A26" i="38"/>
  <c r="O26" i="38" s="1"/>
  <c r="A25" i="38"/>
  <c r="A24" i="38"/>
  <c r="O24" i="38" s="1"/>
  <c r="A23" i="38"/>
  <c r="O23" i="38" s="1"/>
  <c r="A17" i="34"/>
  <c r="O17" i="34" s="1"/>
  <c r="A20" i="34"/>
  <c r="O20" i="34" s="1"/>
  <c r="A21" i="34"/>
  <c r="O21" i="34" s="1"/>
  <c r="P17" i="37"/>
  <c r="P19" i="37"/>
  <c r="O19" i="37"/>
  <c r="P32" i="37"/>
  <c r="P33" i="37"/>
  <c r="P29" i="37"/>
  <c r="P18" i="37"/>
  <c r="P17" i="34"/>
  <c r="A27" i="36"/>
  <c r="P17" i="38"/>
  <c r="A18" i="38"/>
  <c r="O18" i="38" s="1"/>
  <c r="A24" i="36"/>
  <c r="P19" i="36"/>
  <c r="A25" i="36"/>
  <c r="A26" i="35"/>
  <c r="O26" i="35" s="1"/>
  <c r="A17" i="35"/>
  <c r="O17" i="35" s="1"/>
  <c r="A26" i="36"/>
  <c r="A18" i="34"/>
  <c r="O18" i="34" s="1"/>
  <c r="A17" i="36"/>
  <c r="O17" i="36" s="1"/>
  <c r="A23" i="36"/>
  <c r="O23" i="36" s="1"/>
  <c r="A19" i="35"/>
  <c r="O21" i="36"/>
  <c r="A17" i="38"/>
  <c r="O17" i="38" s="1"/>
  <c r="P30" i="37"/>
  <c r="A23" i="35"/>
  <c r="A27" i="35"/>
  <c r="A24" i="35"/>
  <c r="A21" i="35"/>
  <c r="A28" i="35"/>
  <c r="A20" i="35"/>
  <c r="O20" i="35" s="1"/>
  <c r="A18" i="35"/>
  <c r="O24" i="35" s="1"/>
  <c r="A25" i="35"/>
  <c r="O25" i="35" s="1"/>
  <c r="P17" i="35"/>
  <c r="A22" i="35"/>
  <c r="O22" i="35" s="1"/>
  <c r="O27" i="35" l="1"/>
  <c r="O24" i="36"/>
  <c r="O18" i="37"/>
  <c r="O19" i="35"/>
  <c r="O23" i="35"/>
  <c r="O25" i="38"/>
  <c r="O20" i="38"/>
  <c r="O27" i="36"/>
  <c r="O22" i="36"/>
  <c r="O19" i="36"/>
  <c r="O20" i="36"/>
  <c r="O25" i="36"/>
  <c r="O26" i="36"/>
  <c r="O18" i="35"/>
  <c r="O28" i="35"/>
  <c r="O21" i="35"/>
</calcChain>
</file>

<file path=xl/sharedStrings.xml><?xml version="1.0" encoding="utf-8"?>
<sst xmlns="http://schemas.openxmlformats.org/spreadsheetml/2006/main" count="1571" uniqueCount="335">
  <si>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</si>
  <si>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</si>
  <si>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</si>
  <si>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</si>
  <si>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</si>
  <si>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</si>
  <si>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</si>
  <si>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</si>
  <si>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</si>
  <si>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</si>
  <si>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</si>
  <si>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</si>
  <si>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</si>
  <si>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</si>
  <si>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</si>
  <si>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</si>
  <si>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</si>
  <si>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</si>
  <si>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</si>
  <si>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</si>
  <si>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</si>
  <si>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</si>
  <si>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</si>
  <si>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</si>
  <si>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</si>
  <si>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</si>
  <si>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</si>
  <si>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</si>
  <si>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</si>
  <si>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</si>
  <si>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</si>
  <si>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</si>
  <si>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</si>
  <si>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</si>
  <si>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</si>
  <si>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</si>
  <si>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</si>
  <si>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</si>
  <si>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</si>
  <si>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</si>
  <si>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</si>
  <si>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</si>
  <si>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</si>
  <si>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</si>
  <si>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</si>
  <si>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</si>
  <si>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</si>
  <si>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</si>
  <si>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</si>
  <si>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</si>
  <si>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</si>
  <si>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</si>
  <si>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</si>
  <si>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</si>
  <si>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</si>
  <si>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</si>
  <si>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</si>
  <si>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</si>
  <si>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</si>
  <si>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</si>
  <si>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</si>
  <si>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</si>
  <si>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</si>
  <si>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</si>
  <si>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</si>
  <si>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</si>
  <si>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</si>
  <si>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СШОР им.Краевского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</si>
  <si>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</si>
  <si>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</si>
  <si>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</si>
  <si>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</si>
  <si>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</si>
  <si>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</si>
  <si>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</si>
  <si>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</si>
  <si>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</si>
  <si>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 xml:space="preserve"> 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</si>
  <si>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</si>
  <si>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</si>
  <si>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</si>
  <si>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</si>
  <si>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85+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</si>
  <si>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</si>
  <si>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</si>
  <si>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</si>
  <si>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</si>
  <si>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</si>
  <si>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</si>
  <si>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</si>
  <si>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</si>
  <si>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</si>
  <si>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</si>
  <si>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</si>
  <si>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</si>
  <si>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</si>
  <si>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</si>
  <si>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</si>
  <si>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</si>
  <si>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</si>
  <si>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</si>
  <si>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</si>
  <si>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</si>
  <si>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</si>
  <si>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</si>
  <si>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</si>
  <si>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</si>
  <si>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</si>
  <si>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</si>
  <si>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</si>
  <si>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</si>
  <si>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</si>
  <si>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</si>
  <si>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</si>
  <si>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Семенов А.Н.</t>
  </si>
  <si>
    <t xml:space="preserve">Зам. главного судьи            </t>
  </si>
  <si>
    <t>Семёнов А.Н., ВК (г. Санкт-Петербург)</t>
  </si>
  <si>
    <t>Дубровин Д.А., ВК (г. Санкт-Петербург)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</si>
  <si>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</si>
  <si>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</si>
  <si>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</si>
  <si>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</si>
  <si>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</si>
  <si>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 xml:space="preserve">Зверев Рафаэль </t>
  </si>
  <si>
    <t xml:space="preserve">Гаврик Вячеслав </t>
  </si>
  <si>
    <t xml:space="preserve">Чуев Павел </t>
  </si>
  <si>
    <t xml:space="preserve">Роганов Даниил </t>
  </si>
  <si>
    <t xml:space="preserve">Марков Иван </t>
  </si>
  <si>
    <t>Меркулин С.В.</t>
  </si>
  <si>
    <t>Калякин С.В.</t>
  </si>
  <si>
    <t>Катаев И.В., Бирюков С.Н.</t>
  </si>
  <si>
    <t>Самостоятельно</t>
  </si>
  <si>
    <t>Пянко И.А.</t>
  </si>
  <si>
    <t>Гуров В.А.</t>
  </si>
  <si>
    <t>Конев А.В.</t>
  </si>
  <si>
    <t xml:space="preserve">Лазарева Анастасия </t>
  </si>
  <si>
    <t>Петров В.М., Катаев И.В.</t>
  </si>
  <si>
    <t xml:space="preserve">Минина Марина </t>
  </si>
  <si>
    <t>КОМАНДА : г. Санкт-Петербург</t>
  </si>
  <si>
    <t xml:space="preserve">Бенидзе Джони </t>
  </si>
  <si>
    <t>Новгородская обл.</t>
  </si>
  <si>
    <t>Трофимов С.Н.</t>
  </si>
  <si>
    <t>Дубровин Д.А.</t>
  </si>
  <si>
    <t xml:space="preserve">Хвостов Александр </t>
  </si>
  <si>
    <t xml:space="preserve">Тарвердиева Мария </t>
  </si>
  <si>
    <t xml:space="preserve">Васькина Алина </t>
  </si>
  <si>
    <t>Хвостов А.В.</t>
  </si>
  <si>
    <t>"отлично "</t>
  </si>
  <si>
    <t>Судья информатор</t>
  </si>
  <si>
    <t>Судья</t>
  </si>
  <si>
    <t>"хорошо"</t>
  </si>
  <si>
    <t>Новгородская область</t>
  </si>
  <si>
    <t>Дубровин Д.А</t>
  </si>
  <si>
    <t>Никифор О.А.</t>
  </si>
  <si>
    <t>Сергеев С.В.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</si>
  <si>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</si>
  <si>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</si>
  <si>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</si>
  <si>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</si>
  <si>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</si>
  <si>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</si>
  <si>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</si>
  <si>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</si>
  <si>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</si>
  <si>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</si>
  <si>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</si>
  <si>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по гиревому спорту</t>
  </si>
  <si>
    <t>г.Санкт-Петербург</t>
  </si>
  <si>
    <t>Синцов Л.С.</t>
  </si>
  <si>
    <t xml:space="preserve">Смирнов Владимир </t>
  </si>
  <si>
    <t>Псковская область</t>
  </si>
  <si>
    <t xml:space="preserve">Михаевский  Иван </t>
  </si>
  <si>
    <t>Кириллов С.А., Конев А.</t>
  </si>
  <si>
    <t>Брюханов Данила</t>
  </si>
  <si>
    <t xml:space="preserve">Калистратов Артем </t>
  </si>
  <si>
    <t xml:space="preserve">Чирков Леонид </t>
  </si>
  <si>
    <t xml:space="preserve">Литвинко В.С., Семёнов М.М.
</t>
  </si>
  <si>
    <t xml:space="preserve">Бенидзе Д.Б., </t>
  </si>
  <si>
    <t xml:space="preserve">Смагулов Нурсултан </t>
  </si>
  <si>
    <t xml:space="preserve">Шокот Руслан </t>
  </si>
  <si>
    <t>Дьяконов Н.Ю.</t>
  </si>
  <si>
    <t xml:space="preserve">Бенидзе Спартак </t>
  </si>
  <si>
    <t xml:space="preserve">Ладе Роман </t>
  </si>
  <si>
    <t xml:space="preserve">Овчинников Никита </t>
  </si>
  <si>
    <t xml:space="preserve">Багдасаров Степан </t>
  </si>
  <si>
    <t>Калининградская область</t>
  </si>
  <si>
    <t>Семенов А.Н.. Фадеев А.С.</t>
  </si>
  <si>
    <t xml:space="preserve">Рязанова Алена </t>
  </si>
  <si>
    <t>Семенов А.Н., Синцов Л.С.</t>
  </si>
  <si>
    <t xml:space="preserve">Бенидзе Елизавета </t>
  </si>
  <si>
    <t xml:space="preserve">Ходунова Ирина </t>
  </si>
  <si>
    <t>б/р</t>
  </si>
  <si>
    <t>Кирюхин Сергей</t>
  </si>
  <si>
    <t>Волосовцев Дмитрий</t>
  </si>
  <si>
    <t>Мальцев Андрей</t>
  </si>
  <si>
    <t>Власов Александр</t>
  </si>
  <si>
    <t>Вильган А.П.</t>
  </si>
  <si>
    <t>КОМАНДА : Белгородская обл.</t>
  </si>
  <si>
    <t>Калякин Сергей</t>
  </si>
  <si>
    <t>КОМАНДА : Смоленская обл.</t>
  </si>
  <si>
    <t>Береза Егор</t>
  </si>
  <si>
    <t>Гуров Владимир</t>
  </si>
  <si>
    <t xml:space="preserve">                 Семёнов А.Н., ВК (г. Санкт-Петербург)</t>
  </si>
  <si>
    <t>КОМАНДА : Калужская обл.</t>
  </si>
  <si>
    <t>-</t>
  </si>
  <si>
    <t>Вес гирь 24 кг.</t>
  </si>
  <si>
    <t>Сафронова Елизавета</t>
  </si>
  <si>
    <t>Барбакова Александра</t>
  </si>
  <si>
    <t>Мартынова Ирина</t>
  </si>
  <si>
    <t>Леонидова Ксения</t>
  </si>
  <si>
    <t>Минашкина Анастасия</t>
  </si>
  <si>
    <t>Потокина Маргарита</t>
  </si>
  <si>
    <t>Лазарева А.А.</t>
  </si>
  <si>
    <t>Эстафета</t>
  </si>
  <si>
    <t>Максимов А.В ВК, (г.Вологда)</t>
  </si>
  <si>
    <t>Толчок длинный цикл (мужчины)</t>
  </si>
  <si>
    <t>Толчок длинный цикл (женщины)</t>
  </si>
  <si>
    <t>Эстафета (толчок длинный цикл (женщины)</t>
  </si>
  <si>
    <t>Женщины (толчок ДЦ)</t>
  </si>
  <si>
    <t>Псковская обл.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</si>
  <si>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 и эстафета)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</si>
  <si>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Кичимаев Н.Л</t>
  </si>
  <si>
    <t>Музыкин М.Г.</t>
  </si>
  <si>
    <t>Лапшин Н.С.</t>
  </si>
  <si>
    <t>Борзов А.Ю.</t>
  </si>
  <si>
    <t>Чегорев А.С.</t>
  </si>
  <si>
    <t>Кудряшов Ш.Р.</t>
  </si>
  <si>
    <t>Синцов Л.А.</t>
  </si>
  <si>
    <t>Семёнов С.В.</t>
  </si>
  <si>
    <t>пары</t>
  </si>
  <si>
    <t>Вып. Разряд</t>
  </si>
  <si>
    <t>Рес. Коми</t>
  </si>
  <si>
    <t>Кириллов С.А., Огарев В.Я.</t>
  </si>
  <si>
    <t>М</t>
  </si>
  <si>
    <t>Ж</t>
  </si>
  <si>
    <t>Чемпионат Северо-Западного федерального округа по гиревому спорту</t>
  </si>
  <si>
    <t>15-17 апреля 2022 г.</t>
  </si>
  <si>
    <t>г. Великий Новгород</t>
  </si>
  <si>
    <t>Список судей чемпионата Северо-Западного федерального округа по гиревому спорту</t>
  </si>
  <si>
    <t>Чемпионат Северо-Западного федерального округа</t>
  </si>
  <si>
    <t>Министерство спорта и молодежной политики Новгородской области</t>
  </si>
  <si>
    <t>РОООО «Всероссийская федерация гиревого спорта» в Новгородской области</t>
  </si>
  <si>
    <t>РОООО «Всероссийская федерация гиревого спорта» в Новгородской области"</t>
  </si>
  <si>
    <t xml:space="preserve">                   Дубровин Д.А., ВК (г. Санкт-Петербург)</t>
  </si>
  <si>
    <t xml:space="preserve">               Дубровин Д.А., ВК (г. Санкт-Петербург)</t>
  </si>
  <si>
    <t>ЕКП № 6433</t>
  </si>
  <si>
    <t xml:space="preserve">Бучин Алексей </t>
  </si>
  <si>
    <t>Росгвардия</t>
  </si>
  <si>
    <t xml:space="preserve">Руднев Руслан </t>
  </si>
  <si>
    <t>г. Санкт-Петербург</t>
  </si>
  <si>
    <t xml:space="preserve">Жбанов Алексей </t>
  </si>
  <si>
    <t>СШОР им. Краевского</t>
  </si>
  <si>
    <t>Руднев С.Л.</t>
  </si>
  <si>
    <t>Барков А.П.</t>
  </si>
  <si>
    <t xml:space="preserve">Брюханов Константин </t>
  </si>
  <si>
    <t xml:space="preserve">Королев Игорь </t>
  </si>
  <si>
    <t>Воробьев Виталий</t>
  </si>
  <si>
    <t>Олехнович Олег</t>
  </si>
  <si>
    <t xml:space="preserve">Косухин Владислав </t>
  </si>
  <si>
    <t>Чегорев Александр</t>
  </si>
  <si>
    <t>Панов Александр</t>
  </si>
  <si>
    <t>Калининградская обл</t>
  </si>
  <si>
    <t>ВС</t>
  </si>
  <si>
    <t>Воробьев Олег</t>
  </si>
  <si>
    <t xml:space="preserve">Станкович Боян </t>
  </si>
  <si>
    <t>Бабушкин М.Б., Егоров В.В.</t>
  </si>
  <si>
    <t>Кириллов С.А. Бирюков С.Н.</t>
  </si>
  <si>
    <t>Лукина Светлана</t>
  </si>
  <si>
    <t xml:space="preserve">Полякова Полина </t>
  </si>
  <si>
    <t xml:space="preserve">Кичимаев Николай </t>
  </si>
  <si>
    <t>КОМАНДА : г. Санкт-Петербург 1</t>
  </si>
  <si>
    <t>КОМАНДА : г. Санкт-Петербург 2</t>
  </si>
  <si>
    <t xml:space="preserve">Козлов Дмитрий </t>
  </si>
  <si>
    <t xml:space="preserve">Ермаков Михаил </t>
  </si>
  <si>
    <t>Виноградов М.Е.</t>
  </si>
  <si>
    <t>КОМАНДА : Новгородская обл.</t>
  </si>
  <si>
    <t>Александров Григорий</t>
  </si>
  <si>
    <t xml:space="preserve">Кузнецов Алексей </t>
  </si>
  <si>
    <t>Утин Михаил</t>
  </si>
  <si>
    <t>Республики Коми</t>
  </si>
  <si>
    <t>Юбилейный</t>
  </si>
  <si>
    <t>Кириллов С.А., Руднев С.Л.</t>
  </si>
  <si>
    <t xml:space="preserve">Егоров Иван </t>
  </si>
  <si>
    <t>Юров Евгений</t>
  </si>
  <si>
    <t>Сошников Никита</t>
  </si>
  <si>
    <t>Динамо, Юбилейный</t>
  </si>
  <si>
    <t>РО ООО ВФГС в РК</t>
  </si>
  <si>
    <t>Твёрдый Н.А., Дьяконов Н.Ю.</t>
  </si>
  <si>
    <t xml:space="preserve">Попок Константин </t>
  </si>
  <si>
    <t xml:space="preserve">Шарипов Евгений </t>
  </si>
  <si>
    <t>Юбилейный, Олимпиец</t>
  </si>
  <si>
    <t xml:space="preserve">Мороз Денис </t>
  </si>
  <si>
    <t xml:space="preserve">Кулик Елена </t>
  </si>
  <si>
    <t>Александрова Виктория</t>
  </si>
  <si>
    <t>Григорьева Ирина</t>
  </si>
  <si>
    <t>Бенидзе Д.Б., Огарев В.Я.</t>
  </si>
  <si>
    <t>Барков А.П., Мартьянов А.В., Садыков Р.И.</t>
  </si>
  <si>
    <t>Калининградская обл.</t>
  </si>
  <si>
    <t xml:space="preserve">Брюханов Максим </t>
  </si>
  <si>
    <t xml:space="preserve">Изюмченко Александр </t>
  </si>
  <si>
    <t xml:space="preserve">Никифоров Сергей </t>
  </si>
  <si>
    <t xml:space="preserve">Синцов Леонид </t>
  </si>
  <si>
    <t>Никифор О.А</t>
  </si>
  <si>
    <t xml:space="preserve">Повало-Швейковская Валентина </t>
  </si>
  <si>
    <t xml:space="preserve">Руднева Анна </t>
  </si>
  <si>
    <t>Яркова Ирина</t>
  </si>
  <si>
    <t>бр</t>
  </si>
  <si>
    <t>Мурманская обл.</t>
  </si>
  <si>
    <t>Подпружникова Маргарита</t>
  </si>
  <si>
    <t>ПАРНЫЙ РАЗРЯД — Мужчины</t>
  </si>
  <si>
    <t>Леньков Дмитрий</t>
  </si>
  <si>
    <t>ПАРНЫЙ РАЗРЯД — Смешанные пары</t>
  </si>
  <si>
    <t>Шарова Елена</t>
  </si>
  <si>
    <t>Тарвердиева М.А.</t>
  </si>
  <si>
    <t>Синцов Л.С., Никифор О.А.</t>
  </si>
  <si>
    <t>Литвинко Валерий</t>
  </si>
  <si>
    <t>Кириллов С.А.,</t>
  </si>
  <si>
    <t>Тихомиров Владислав</t>
  </si>
  <si>
    <t>100.2</t>
  </si>
  <si>
    <t>Эстафета толчок длинный цикл (мужчины)</t>
  </si>
  <si>
    <t>Трофимов С.Н. 1К (В. Новгород)</t>
  </si>
  <si>
    <t>Чегорев А.С. 1К (В. Новгород)</t>
  </si>
  <si>
    <t>15-17 апреля</t>
  </si>
  <si>
    <t>Резонов А.В.</t>
  </si>
  <si>
    <t>Никитин М.Д</t>
  </si>
  <si>
    <t>Бельтюгов А.П.</t>
  </si>
  <si>
    <t>Р. Коми</t>
  </si>
  <si>
    <t>Р. Карелия</t>
  </si>
  <si>
    <t>Александров М.А.</t>
  </si>
  <si>
    <t>Морозов В.А.</t>
  </si>
  <si>
    <t>Ильин И.М.</t>
  </si>
  <si>
    <t>Литвинко В.С., Фадеев А.С., Руднев С.Л.</t>
  </si>
  <si>
    <t>Катаев И.В.</t>
  </si>
  <si>
    <t>Алексанян Ю.О.</t>
  </si>
  <si>
    <t>Семенов А.Н., Хвостов А.В., Курочкина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</si>
</sst>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54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6"/>
      <color theme="1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2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9"/>
      <name val="Arial Cyr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41" fillId="0" borderId="0"/>
    <xf numFmtId="0" fontId="43" fillId="0" borderId="0"/>
  </cellStyleXfs>
  <cellXfs count="67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4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/>
    </xf>
    <xf numFmtId="0" fontId="10" fillId="0" borderId="19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5" borderId="33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/>
    <xf numFmtId="2" fontId="10" fillId="0" borderId="3" xfId="0" applyNumberFormat="1" applyFont="1" applyFill="1" applyBorder="1" applyAlignment="1">
      <alignment horizontal="center" vertical="center"/>
    </xf>
    <xf numFmtId="0" fontId="10" fillId="0" borderId="24" xfId="0" applyNumberFormat="1" applyFont="1" applyBorder="1" applyAlignment="1">
      <alignment horizontal="center" vertical="center"/>
    </xf>
    <xf numFmtId="0" fontId="10" fillId="4" borderId="33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49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Alignment="1"/>
    <xf numFmtId="0" fontId="18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3" xfId="1" applyFont="1" applyBorder="1" applyAlignment="1">
      <alignment horizontal="center" vertical="center"/>
    </xf>
    <xf numFmtId="0" fontId="19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22" fillId="0" borderId="0" xfId="60" applyFont="1" applyBorder="1" applyAlignment="1"/>
    <xf numFmtId="0" fontId="24" fillId="0" borderId="51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25" fillId="0" borderId="49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29" xfId="0" applyFont="1" applyBorder="1" applyAlignment="1">
      <alignment vertical="center"/>
    </xf>
    <xf numFmtId="0" fontId="11" fillId="0" borderId="29" xfId="0" applyFont="1" applyBorder="1" applyAlignment="1">
      <alignment horizontal="left" vertical="center"/>
    </xf>
    <xf numFmtId="0" fontId="21" fillId="0" borderId="49" xfId="0" applyFont="1" applyBorder="1" applyAlignment="1">
      <alignment vertical="center"/>
    </xf>
    <xf numFmtId="0" fontId="26" fillId="0" borderId="21" xfId="0" applyFont="1" applyFill="1" applyBorder="1" applyAlignment="1">
      <alignment vertical="center"/>
    </xf>
    <xf numFmtId="0" fontId="26" fillId="0" borderId="49" xfId="0" applyFont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29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2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30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26" fillId="0" borderId="13" xfId="0" applyFont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5" fillId="0" borderId="19" xfId="0" applyFont="1" applyFill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6" fillId="0" borderId="20" xfId="0" applyFont="1" applyFill="1" applyBorder="1" applyAlignment="1">
      <alignment vertical="center"/>
    </xf>
    <xf numFmtId="0" fontId="10" fillId="5" borderId="56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10" fillId="4" borderId="37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25" fillId="0" borderId="23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1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9" xfId="0" applyFont="1" applyBorder="1"/>
    <xf numFmtId="0" fontId="0" fillId="0" borderId="3" xfId="0" applyFont="1" applyBorder="1" applyAlignment="1">
      <alignment horizontal="center"/>
    </xf>
    <xf numFmtId="0" fontId="28" fillId="3" borderId="3" xfId="0" applyFont="1" applyFill="1" applyBorder="1" applyAlignment="1">
      <alignment horizontal="left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60" xfId="0" applyFont="1" applyBorder="1" applyAlignment="1"/>
    <xf numFmtId="0" fontId="0" fillId="0" borderId="3" xfId="0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61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3" fillId="0" borderId="19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62" xfId="0" applyFont="1" applyBorder="1" applyAlignment="1">
      <alignment wrapText="1"/>
    </xf>
    <xf numFmtId="0" fontId="0" fillId="0" borderId="16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1" fillId="0" borderId="49" xfId="0" applyFont="1" applyBorder="1" applyAlignment="1">
      <alignment horizontal="left" vertical="center"/>
    </xf>
    <xf numFmtId="0" fontId="26" fillId="0" borderId="37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2" fontId="33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1" fillId="0" borderId="5" xfId="0" applyFont="1" applyBorder="1" applyAlignment="1">
      <alignment horizontal="left" vertical="center"/>
    </xf>
    <xf numFmtId="2" fontId="28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21" fillId="0" borderId="21" xfId="0" applyFont="1" applyFill="1" applyBorder="1" applyAlignment="1">
      <alignment vertical="center"/>
    </xf>
    <xf numFmtId="0" fontId="21" fillId="0" borderId="29" xfId="0" applyFont="1" applyBorder="1" applyAlignment="1">
      <alignment horizontal="left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ill="1" applyBorder="1" applyAlignment="1"/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4" borderId="19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26" xfId="0" applyNumberFormat="1" applyFont="1" applyBorder="1" applyAlignment="1">
      <alignment horizontal="center" vertical="center"/>
    </xf>
    <xf numFmtId="164" fontId="10" fillId="0" borderId="26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34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Font="1" applyBorder="1" applyAlignment="1"/>
    <xf numFmtId="0" fontId="38" fillId="0" borderId="0" xfId="0" applyFont="1" applyAlignment="1"/>
    <xf numFmtId="0" fontId="37" fillId="0" borderId="0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vertical="center"/>
    </xf>
    <xf numFmtId="164" fontId="10" fillId="0" borderId="19" xfId="0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0" xfId="0" applyFill="1" applyAlignment="1"/>
    <xf numFmtId="0" fontId="10" fillId="0" borderId="6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34" xfId="0" applyNumberFormat="1" applyFont="1" applyBorder="1" applyAlignment="1">
      <alignment horizontal="center" vertical="center"/>
    </xf>
    <xf numFmtId="0" fontId="10" fillId="0" borderId="65" xfId="0" applyNumberFormat="1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0" fillId="5" borderId="37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vertical="center"/>
    </xf>
    <xf numFmtId="0" fontId="10" fillId="0" borderId="37" xfId="0" applyFont="1" applyBorder="1" applyAlignment="1">
      <alignment horizontal="left" vertical="center"/>
    </xf>
    <xf numFmtId="164" fontId="10" fillId="0" borderId="6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37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 vertical="center"/>
    </xf>
    <xf numFmtId="0" fontId="44" fillId="0" borderId="0" xfId="74" applyFont="1"/>
    <xf numFmtId="0" fontId="45" fillId="0" borderId="0" xfId="74" applyFont="1" applyAlignment="1">
      <alignment horizontal="left"/>
    </xf>
    <xf numFmtId="0" fontId="43" fillId="0" borderId="0" xfId="74"/>
    <xf numFmtId="0" fontId="46" fillId="0" borderId="0" xfId="74" applyFont="1"/>
    <xf numFmtId="0" fontId="47" fillId="0" borderId="0" xfId="74" applyFont="1"/>
    <xf numFmtId="0" fontId="17" fillId="0" borderId="0" xfId="0" applyFont="1" applyBorder="1" applyAlignment="1"/>
    <xf numFmtId="0" fontId="39" fillId="0" borderId="0" xfId="0" applyFont="1" applyBorder="1" applyAlignment="1">
      <alignment vertical="center"/>
    </xf>
    <xf numFmtId="0" fontId="8" fillId="0" borderId="70" xfId="0" applyFont="1" applyBorder="1" applyAlignment="1">
      <alignment horizontal="left"/>
    </xf>
    <xf numFmtId="0" fontId="10" fillId="0" borderId="70" xfId="74" applyFont="1" applyBorder="1" applyAlignment="1">
      <alignment horizontal="center"/>
    </xf>
    <xf numFmtId="0" fontId="10" fillId="0" borderId="73" xfId="74" applyFont="1" applyBorder="1" applyAlignment="1"/>
    <xf numFmtId="0" fontId="27" fillId="0" borderId="70" xfId="74" applyFont="1" applyBorder="1" applyAlignment="1">
      <alignment horizontal="center"/>
    </xf>
    <xf numFmtId="0" fontId="27" fillId="0" borderId="74" xfId="74" applyFont="1" applyBorder="1"/>
    <xf numFmtId="0" fontId="48" fillId="0" borderId="76" xfId="74" applyFont="1" applyBorder="1" applyAlignment="1">
      <alignment wrapText="1"/>
    </xf>
    <xf numFmtId="0" fontId="10" fillId="0" borderId="72" xfId="74" applyFont="1" applyBorder="1" applyAlignment="1"/>
    <xf numFmtId="0" fontId="27" fillId="0" borderId="79" xfId="74" applyFont="1" applyBorder="1"/>
    <xf numFmtId="0" fontId="48" fillId="0" borderId="81" xfId="74" applyFont="1" applyBorder="1" applyAlignment="1">
      <alignment wrapText="1"/>
    </xf>
    <xf numFmtId="0" fontId="10" fillId="0" borderId="72" xfId="74" applyFont="1" applyBorder="1" applyAlignment="1">
      <alignment horizontal="left"/>
    </xf>
    <xf numFmtId="0" fontId="10" fillId="0" borderId="80" xfId="74" applyFont="1" applyBorder="1" applyAlignment="1"/>
    <xf numFmtId="0" fontId="27" fillId="0" borderId="0" xfId="74" applyFont="1" applyBorder="1"/>
    <xf numFmtId="0" fontId="10" fillId="0" borderId="78" xfId="74" applyFont="1" applyBorder="1" applyAlignment="1"/>
    <xf numFmtId="0" fontId="27" fillId="0" borderId="37" xfId="74" applyFont="1" applyBorder="1"/>
    <xf numFmtId="0" fontId="48" fillId="0" borderId="72" xfId="74" applyFont="1" applyBorder="1" applyAlignment="1">
      <alignment horizontal="center" vertical="center" wrapText="1"/>
    </xf>
    <xf numFmtId="0" fontId="48" fillId="0" borderId="71" xfId="74" applyFont="1" applyBorder="1" applyAlignment="1">
      <alignment horizontal="center" vertical="center"/>
    </xf>
    <xf numFmtId="0" fontId="48" fillId="0" borderId="73" xfId="74" applyFont="1" applyBorder="1" applyAlignment="1">
      <alignment horizontal="center" vertical="center" wrapText="1"/>
    </xf>
    <xf numFmtId="0" fontId="48" fillId="0" borderId="70" xfId="74" applyFont="1" applyBorder="1" applyAlignment="1">
      <alignment horizontal="center" vertical="center" wrapText="1"/>
    </xf>
    <xf numFmtId="0" fontId="48" fillId="0" borderId="74" xfId="74" applyFont="1" applyBorder="1" applyAlignment="1">
      <alignment horizontal="center" vertical="center" wrapText="1"/>
    </xf>
    <xf numFmtId="0" fontId="48" fillId="0" borderId="70" xfId="74" applyFont="1" applyBorder="1" applyAlignment="1">
      <alignment horizontal="center" vertical="center"/>
    </xf>
    <xf numFmtId="0" fontId="50" fillId="0" borderId="70" xfId="74" applyFont="1" applyBorder="1" applyAlignment="1">
      <alignment horizontal="center" vertical="center"/>
    </xf>
    <xf numFmtId="0" fontId="10" fillId="0" borderId="73" xfId="74" applyFont="1" applyBorder="1" applyAlignment="1">
      <alignment horizontal="center" vertical="center"/>
    </xf>
    <xf numFmtId="0" fontId="10" fillId="0" borderId="70" xfId="74" applyFont="1" applyBorder="1" applyAlignment="1">
      <alignment horizontal="center" vertical="center"/>
    </xf>
    <xf numFmtId="0" fontId="10" fillId="0" borderId="74" xfId="74" applyFont="1" applyBorder="1" applyAlignment="1">
      <alignment horizontal="center" vertical="center"/>
    </xf>
    <xf numFmtId="0" fontId="10" fillId="0" borderId="70" xfId="74" applyFont="1" applyBorder="1" applyAlignment="1">
      <alignment horizontal="center" vertical="center" wrapText="1"/>
    </xf>
    <xf numFmtId="0" fontId="48" fillId="0" borderId="76" xfId="74" applyFont="1" applyBorder="1" applyAlignment="1">
      <alignment horizontal="center" vertical="center" wrapText="1"/>
    </xf>
    <xf numFmtId="0" fontId="10" fillId="0" borderId="75" xfId="74" applyFont="1" applyBorder="1" applyAlignment="1">
      <alignment horizontal="center" vertical="center" wrapText="1"/>
    </xf>
    <xf numFmtId="0" fontId="10" fillId="0" borderId="75" xfId="74" applyFont="1" applyBorder="1" applyAlignment="1">
      <alignment horizontal="center" vertical="center"/>
    </xf>
    <xf numFmtId="0" fontId="48" fillId="0" borderId="81" xfId="74" applyFont="1" applyBorder="1" applyAlignment="1">
      <alignment horizontal="center" vertical="center" wrapText="1"/>
    </xf>
    <xf numFmtId="0" fontId="10" fillId="0" borderId="71" xfId="74" applyFont="1" applyBorder="1" applyAlignment="1">
      <alignment horizontal="center" vertical="center" wrapText="1"/>
    </xf>
    <xf numFmtId="0" fontId="27" fillId="0" borderId="0" xfId="74" applyFont="1" applyAlignment="1">
      <alignment horizontal="left"/>
    </xf>
    <xf numFmtId="0" fontId="49" fillId="0" borderId="73" xfId="74" applyFont="1" applyBorder="1" applyAlignment="1"/>
    <xf numFmtId="0" fontId="27" fillId="0" borderId="70" xfId="74" applyFont="1" applyBorder="1" applyAlignment="1">
      <alignment horizontal="left" vertical="center" wrapText="1"/>
    </xf>
    <xf numFmtId="0" fontId="27" fillId="0" borderId="70" xfId="74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70" xfId="0" applyFont="1" applyBorder="1" applyAlignment="1">
      <alignment horizontal="center"/>
    </xf>
    <xf numFmtId="0" fontId="8" fillId="0" borderId="73" xfId="0" applyFont="1" applyBorder="1" applyAlignment="1">
      <alignment horizontal="left"/>
    </xf>
    <xf numFmtId="0" fontId="8" fillId="0" borderId="76" xfId="0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8" fillId="0" borderId="7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2" fillId="0" borderId="70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left" vertical="center"/>
    </xf>
    <xf numFmtId="0" fontId="12" fillId="0" borderId="70" xfId="0" applyFont="1" applyFill="1" applyBorder="1" applyAlignment="1">
      <alignment horizontal="center" vertical="center" wrapText="1"/>
    </xf>
    <xf numFmtId="0" fontId="12" fillId="0" borderId="70" xfId="0" applyFont="1" applyFill="1" applyBorder="1" applyAlignment="1">
      <alignment horizontal="left"/>
    </xf>
    <xf numFmtId="0" fontId="12" fillId="0" borderId="70" xfId="0" applyFont="1" applyFill="1" applyBorder="1" applyAlignment="1">
      <alignment horizontal="center"/>
    </xf>
    <xf numFmtId="0" fontId="29" fillId="0" borderId="7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40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0" fillId="0" borderId="5" xfId="0" applyBorder="1"/>
    <xf numFmtId="0" fontId="42" fillId="0" borderId="18" xfId="0" applyFont="1" applyBorder="1" applyAlignment="1">
      <alignment horizontal="center" vertical="center" wrapText="1"/>
    </xf>
    <xf numFmtId="0" fontId="0" fillId="0" borderId="13" xfId="0" applyFont="1" applyBorder="1"/>
    <xf numFmtId="0" fontId="0" fillId="0" borderId="13" xfId="0" applyBorder="1"/>
    <xf numFmtId="0" fontId="37" fillId="0" borderId="0" xfId="0" applyFont="1" applyBorder="1" applyAlignment="1">
      <alignment horizontal="center"/>
    </xf>
    <xf numFmtId="0" fontId="10" fillId="0" borderId="71" xfId="74" applyFont="1" applyBorder="1" applyAlignment="1">
      <alignment horizontal="center" vertical="center" wrapText="1"/>
    </xf>
    <xf numFmtId="0" fontId="10" fillId="0" borderId="75" xfId="74" applyFont="1" applyBorder="1" applyAlignment="1">
      <alignment horizontal="center" vertical="center" wrapText="1"/>
    </xf>
    <xf numFmtId="0" fontId="10" fillId="0" borderId="79" xfId="74" applyFont="1" applyBorder="1" applyAlignment="1">
      <alignment horizontal="center" vertical="center" wrapText="1"/>
    </xf>
    <xf numFmtId="0" fontId="10" fillId="0" borderId="37" xfId="74" applyFont="1" applyBorder="1" applyAlignment="1">
      <alignment horizontal="center" vertical="center" wrapText="1"/>
    </xf>
    <xf numFmtId="0" fontId="10" fillId="0" borderId="5" xfId="1" applyFont="1" applyFill="1" applyBorder="1" applyAlignment="1">
      <alignment vertical="center"/>
    </xf>
    <xf numFmtId="0" fontId="10" fillId="0" borderId="13" xfId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48" fillId="0" borderId="72" xfId="74" applyFont="1" applyBorder="1" applyAlignment="1">
      <alignment horizontal="center" vertical="center"/>
    </xf>
    <xf numFmtId="0" fontId="8" fillId="0" borderId="8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4" fontId="27" fillId="0" borderId="73" xfId="74" applyNumberFormat="1" applyFont="1" applyBorder="1" applyAlignment="1">
      <alignment horizontal="center" vertical="center"/>
    </xf>
    <xf numFmtId="0" fontId="27" fillId="0" borderId="73" xfId="74" applyFont="1" applyBorder="1" applyAlignment="1">
      <alignment horizontal="center" vertical="center"/>
    </xf>
    <xf numFmtId="164" fontId="10" fillId="0" borderId="73" xfId="74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36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165" fontId="10" fillId="0" borderId="70" xfId="74" applyNumberFormat="1" applyFont="1" applyBorder="1" applyAlignment="1">
      <alignment horizontal="center" vertical="center"/>
    </xf>
    <xf numFmtId="165" fontId="10" fillId="0" borderId="75" xfId="74" applyNumberFormat="1" applyFont="1" applyBorder="1" applyAlignment="1">
      <alignment horizontal="center" vertical="center"/>
    </xf>
    <xf numFmtId="165" fontId="10" fillId="0" borderId="75" xfId="74" applyNumberFormat="1" applyFont="1" applyBorder="1" applyAlignment="1">
      <alignment horizontal="center" vertical="center" wrapText="1"/>
    </xf>
    <xf numFmtId="165" fontId="52" fillId="0" borderId="70" xfId="74" applyNumberFormat="1" applyFont="1" applyBorder="1" applyAlignment="1">
      <alignment horizontal="center"/>
    </xf>
    <xf numFmtId="165" fontId="52" fillId="0" borderId="70" xfId="74" applyNumberFormat="1" applyFont="1" applyBorder="1" applyAlignment="1">
      <alignment horizontal="center" vertical="center"/>
    </xf>
    <xf numFmtId="165" fontId="53" fillId="0" borderId="70" xfId="74" applyNumberFormat="1" applyFont="1" applyBorder="1" applyAlignment="1">
      <alignment horizontal="center" vertical="center"/>
    </xf>
    <xf numFmtId="165" fontId="53" fillId="0" borderId="70" xfId="74" applyNumberFormat="1" applyFont="1" applyBorder="1" applyAlignment="1">
      <alignment horizontal="center" vertical="center" wrapText="1"/>
    </xf>
    <xf numFmtId="0" fontId="53" fillId="0" borderId="70" xfId="74" applyFont="1" applyBorder="1" applyAlignment="1">
      <alignment horizontal="center" vertical="center"/>
    </xf>
    <xf numFmtId="0" fontId="52" fillId="0" borderId="70" xfId="74" applyFont="1" applyBorder="1" applyAlignment="1">
      <alignment horizontal="center" vertical="center"/>
    </xf>
    <xf numFmtId="0" fontId="27" fillId="0" borderId="77" xfId="74" applyFont="1" applyBorder="1" applyAlignment="1">
      <alignment horizontal="center"/>
    </xf>
    <xf numFmtId="0" fontId="27" fillId="0" borderId="82" xfId="74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5" fillId="0" borderId="22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24" fillId="0" borderId="84" xfId="0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0" fillId="0" borderId="28" xfId="0" applyFont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1" fillId="0" borderId="85" xfId="0" applyFont="1" applyFill="1" applyBorder="1" applyAlignment="1">
      <alignment horizontal="left" vertical="center"/>
    </xf>
    <xf numFmtId="0" fontId="11" fillId="0" borderId="79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2" fillId="4" borderId="70" xfId="0" applyFont="1" applyFill="1" applyBorder="1" applyAlignment="1">
      <alignment horizontal="left" vertical="center"/>
    </xf>
    <xf numFmtId="0" fontId="12" fillId="4" borderId="70" xfId="0" applyFont="1" applyFill="1" applyBorder="1" applyAlignment="1">
      <alignment horizontal="center" vertical="center"/>
    </xf>
    <xf numFmtId="0" fontId="12" fillId="4" borderId="70" xfId="0" applyFont="1" applyFill="1" applyBorder="1" applyAlignment="1">
      <alignment horizontal="left"/>
    </xf>
    <xf numFmtId="0" fontId="12" fillId="4" borderId="70" xfId="0" applyFont="1" applyFill="1" applyBorder="1" applyAlignment="1">
      <alignment horizontal="center"/>
    </xf>
    <xf numFmtId="0" fontId="12" fillId="4" borderId="7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165" fontId="10" fillId="0" borderId="75" xfId="74" applyNumberFormat="1" applyFont="1" applyBorder="1" applyAlignment="1">
      <alignment horizontal="center" vertical="center"/>
    </xf>
    <xf numFmtId="0" fontId="10" fillId="0" borderId="75" xfId="74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1" fillId="0" borderId="30" xfId="0" applyFont="1" applyFill="1" applyBorder="1" applyAlignment="1">
      <alignment vertical="center"/>
    </xf>
    <xf numFmtId="0" fontId="21" fillId="0" borderId="21" xfId="0" applyFont="1" applyBorder="1" applyAlignment="1">
      <alignment horizontal="left" vertical="center"/>
    </xf>
    <xf numFmtId="0" fontId="10" fillId="0" borderId="88" xfId="74" applyFont="1" applyBorder="1" applyAlignment="1">
      <alignment horizontal="center" vertical="center"/>
    </xf>
    <xf numFmtId="0" fontId="10" fillId="0" borderId="5" xfId="74" applyFont="1" applyBorder="1" applyAlignment="1">
      <alignment horizontal="center" vertical="center"/>
    </xf>
    <xf numFmtId="0" fontId="10" fillId="0" borderId="13" xfId="74" applyFont="1" applyBorder="1" applyAlignment="1">
      <alignment horizontal="center" vertical="center"/>
    </xf>
    <xf numFmtId="0" fontId="40" fillId="0" borderId="0" xfId="0" applyFont="1" applyAlignment="1"/>
    <xf numFmtId="0" fontId="10" fillId="0" borderId="3" xfId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70" xfId="0" applyFont="1" applyBorder="1" applyAlignment="1">
      <alignment horizontal="center" vertical="center"/>
    </xf>
    <xf numFmtId="0" fontId="5" fillId="0" borderId="70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center" vertical="center"/>
    </xf>
    <xf numFmtId="0" fontId="5" fillId="0" borderId="70" xfId="0" applyFont="1" applyBorder="1" applyAlignment="1">
      <alignment horizontal="center"/>
    </xf>
    <xf numFmtId="0" fontId="17" fillId="0" borderId="83" xfId="0" applyFont="1" applyBorder="1" applyAlignment="1">
      <alignment horizontal="center" vertical="center"/>
    </xf>
    <xf numFmtId="0" fontId="8" fillId="0" borderId="0" xfId="0" applyFont="1" applyBorder="1"/>
    <xf numFmtId="0" fontId="8" fillId="2" borderId="44" xfId="60" applyFont="1" applyFill="1" applyBorder="1" applyAlignment="1">
      <alignment vertical="center"/>
    </xf>
    <xf numFmtId="0" fontId="8" fillId="3" borderId="90" xfId="0" applyFont="1" applyFill="1" applyBorder="1" applyAlignment="1">
      <alignment horizontal="center" vertical="center"/>
    </xf>
    <xf numFmtId="0" fontId="8" fillId="3" borderId="91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10" fillId="0" borderId="92" xfId="0" applyFont="1" applyBorder="1" applyAlignment="1">
      <alignment horizontal="center" vertical="center"/>
    </xf>
    <xf numFmtId="0" fontId="10" fillId="0" borderId="94" xfId="0" applyFont="1" applyBorder="1" applyAlignment="1">
      <alignment horizontal="left" vertical="center"/>
    </xf>
    <xf numFmtId="0" fontId="11" fillId="0" borderId="78" xfId="0" applyFont="1" applyFill="1" applyBorder="1" applyAlignment="1">
      <alignment horizontal="left" vertical="center"/>
    </xf>
    <xf numFmtId="0" fontId="11" fillId="0" borderId="78" xfId="0" applyFont="1" applyBorder="1" applyAlignment="1">
      <alignment vertical="center"/>
    </xf>
    <xf numFmtId="0" fontId="0" fillId="0" borderId="0" xfId="0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10" fillId="0" borderId="5" xfId="1" applyFont="1" applyFill="1" applyBorder="1" applyAlignment="1">
      <alignment horizontal="left" vertical="center"/>
    </xf>
    <xf numFmtId="0" fontId="10" fillId="0" borderId="9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5" fontId="10" fillId="0" borderId="75" xfId="74" applyNumberFormat="1" applyFont="1" applyBorder="1" applyAlignment="1">
      <alignment horizontal="center" vertical="center"/>
    </xf>
    <xf numFmtId="0" fontId="27" fillId="0" borderId="89" xfId="74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0" fillId="0" borderId="9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26" fillId="0" borderId="100" xfId="0" applyFont="1" applyFill="1" applyBorder="1" applyAlignment="1">
      <alignment vertical="center"/>
    </xf>
    <xf numFmtId="165" fontId="10" fillId="0" borderId="70" xfId="74" applyNumberFormat="1" applyFont="1" applyBorder="1" applyAlignment="1">
      <alignment horizontal="center" vertical="center" wrapText="1"/>
    </xf>
    <xf numFmtId="0" fontId="48" fillId="0" borderId="79" xfId="74" applyFont="1" applyBorder="1" applyAlignment="1">
      <alignment wrapText="1"/>
    </xf>
    <xf numFmtId="0" fontId="27" fillId="0" borderId="96" xfId="74" applyFont="1" applyBorder="1"/>
    <xf numFmtId="0" fontId="10" fillId="0" borderId="26" xfId="0" applyFont="1" applyBorder="1" applyAlignment="1">
      <alignment horizontal="center" vertical="center"/>
    </xf>
    <xf numFmtId="0" fontId="8" fillId="3" borderId="103" xfId="0" applyFont="1" applyFill="1" applyBorder="1" applyAlignment="1">
      <alignment horizontal="center" vertical="center"/>
    </xf>
    <xf numFmtId="0" fontId="17" fillId="0" borderId="104" xfId="0" applyNumberFormat="1" applyFont="1" applyBorder="1" applyAlignment="1">
      <alignment horizontal="center" vertical="center"/>
    </xf>
    <xf numFmtId="0" fontId="8" fillId="2" borderId="43" xfId="60" applyFont="1" applyFill="1" applyBorder="1" applyAlignment="1">
      <alignment vertical="center"/>
    </xf>
    <xf numFmtId="0" fontId="8" fillId="3" borderId="105" xfId="0" applyFont="1" applyFill="1" applyBorder="1" applyAlignment="1">
      <alignment horizontal="center" vertical="center"/>
    </xf>
    <xf numFmtId="0" fontId="8" fillId="3" borderId="106" xfId="0" applyFont="1" applyFill="1" applyBorder="1" applyAlignment="1">
      <alignment horizontal="center" vertical="center"/>
    </xf>
    <xf numFmtId="0" fontId="8" fillId="3" borderId="107" xfId="0" applyFont="1" applyFill="1" applyBorder="1" applyAlignment="1">
      <alignment horizontal="center" vertical="center"/>
    </xf>
    <xf numFmtId="0" fontId="8" fillId="3" borderId="108" xfId="0" applyFont="1" applyFill="1" applyBorder="1" applyAlignment="1">
      <alignment horizontal="center" vertical="center"/>
    </xf>
    <xf numFmtId="0" fontId="8" fillId="3" borderId="109" xfId="0" applyFont="1" applyFill="1" applyBorder="1" applyAlignment="1">
      <alignment horizontal="center" vertical="center"/>
    </xf>
    <xf numFmtId="0" fontId="8" fillId="0" borderId="86" xfId="0" applyFont="1" applyBorder="1"/>
    <xf numFmtId="0" fontId="8" fillId="3" borderId="110" xfId="0" applyFont="1" applyFill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11" xfId="0" applyNumberFormat="1" applyFont="1" applyBorder="1" applyAlignment="1">
      <alignment horizontal="center" vertical="center"/>
    </xf>
    <xf numFmtId="0" fontId="8" fillId="2" borderId="112" xfId="60" applyFont="1" applyFill="1" applyBorder="1" applyAlignment="1">
      <alignment vertical="center"/>
    </xf>
    <xf numFmtId="0" fontId="8" fillId="3" borderId="113" xfId="0" applyFont="1" applyFill="1" applyBorder="1" applyAlignment="1">
      <alignment horizontal="center" vertical="center"/>
    </xf>
    <xf numFmtId="0" fontId="8" fillId="3" borderId="114" xfId="0" applyFont="1" applyFill="1" applyBorder="1" applyAlignment="1">
      <alignment horizontal="center" vertical="center"/>
    </xf>
    <xf numFmtId="0" fontId="8" fillId="3" borderId="115" xfId="0" applyFont="1" applyFill="1" applyBorder="1" applyAlignment="1">
      <alignment horizontal="center" vertical="center"/>
    </xf>
    <xf numFmtId="0" fontId="8" fillId="3" borderId="116" xfId="0" applyFont="1" applyFill="1" applyBorder="1" applyAlignment="1">
      <alignment horizontal="center" vertical="center"/>
    </xf>
    <xf numFmtId="0" fontId="8" fillId="3" borderId="117" xfId="0" applyFont="1" applyFill="1" applyBorder="1" applyAlignment="1">
      <alignment horizontal="center" vertical="center"/>
    </xf>
    <xf numFmtId="0" fontId="8" fillId="2" borderId="118" xfId="60" applyFont="1" applyFill="1" applyBorder="1" applyAlignment="1">
      <alignment vertical="center"/>
    </xf>
    <xf numFmtId="0" fontId="17" fillId="0" borderId="119" xfId="0" applyNumberFormat="1" applyFont="1" applyBorder="1" applyAlignment="1">
      <alignment horizontal="center" vertical="center"/>
    </xf>
    <xf numFmtId="0" fontId="8" fillId="3" borderId="120" xfId="0" applyFont="1" applyFill="1" applyBorder="1" applyAlignment="1">
      <alignment horizontal="center" vertical="center"/>
    </xf>
    <xf numFmtId="0" fontId="8" fillId="3" borderId="121" xfId="0" applyFont="1" applyFill="1" applyBorder="1" applyAlignment="1">
      <alignment horizontal="center" vertical="center"/>
    </xf>
    <xf numFmtId="0" fontId="8" fillId="3" borderId="122" xfId="0" applyFont="1" applyFill="1" applyBorder="1" applyAlignment="1">
      <alignment horizontal="center" vertical="center"/>
    </xf>
    <xf numFmtId="0" fontId="8" fillId="3" borderId="83" xfId="0" applyFont="1" applyFill="1" applyBorder="1" applyAlignment="1">
      <alignment horizontal="center" vertical="center"/>
    </xf>
    <xf numFmtId="0" fontId="23" fillId="0" borderId="8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8" fillId="0" borderId="36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63" xfId="0" applyFont="1" applyFill="1" applyBorder="1" applyAlignment="1">
      <alignment horizontal="center" vertical="center"/>
    </xf>
    <xf numFmtId="0" fontId="37" fillId="0" borderId="36" xfId="0" applyFont="1" applyBorder="1" applyAlignment="1">
      <alignment horizontal="center"/>
    </xf>
    <xf numFmtId="0" fontId="37" fillId="0" borderId="6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32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36" fillId="0" borderId="5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 wrapText="1"/>
    </xf>
    <xf numFmtId="0" fontId="42" fillId="0" borderId="80" xfId="0" applyFont="1" applyBorder="1" applyAlignment="1">
      <alignment horizontal="center" vertical="center" wrapText="1"/>
    </xf>
    <xf numFmtId="0" fontId="42" fillId="0" borderId="7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/>
    </xf>
    <xf numFmtId="0" fontId="17" fillId="0" borderId="9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10" fillId="0" borderId="72" xfId="74" applyFont="1" applyBorder="1" applyAlignment="1">
      <alignment horizontal="center" vertical="center"/>
    </xf>
    <xf numFmtId="0" fontId="10" fillId="0" borderId="79" xfId="74" applyFont="1" applyBorder="1" applyAlignment="1">
      <alignment horizontal="center" vertical="center"/>
    </xf>
    <xf numFmtId="0" fontId="10" fillId="0" borderId="78" xfId="74" applyFont="1" applyBorder="1" applyAlignment="1">
      <alignment horizontal="center" vertical="center"/>
    </xf>
    <xf numFmtId="0" fontId="10" fillId="0" borderId="96" xfId="74" applyFont="1" applyBorder="1" applyAlignment="1">
      <alignment horizontal="center" vertical="center"/>
    </xf>
    <xf numFmtId="0" fontId="48" fillId="0" borderId="101" xfId="74" applyFont="1" applyBorder="1" applyAlignment="1">
      <alignment horizontal="center" vertical="center"/>
    </xf>
    <xf numFmtId="0" fontId="48" fillId="0" borderId="102" xfId="74" applyFont="1" applyBorder="1" applyAlignment="1">
      <alignment horizontal="center" vertical="center"/>
    </xf>
    <xf numFmtId="165" fontId="10" fillId="0" borderId="71" xfId="74" applyNumberFormat="1" applyFont="1" applyBorder="1" applyAlignment="1">
      <alignment horizontal="center" vertical="center"/>
    </xf>
    <xf numFmtId="165" fontId="10" fillId="0" borderId="75" xfId="74" applyNumberFormat="1" applyFont="1" applyBorder="1" applyAlignment="1">
      <alignment horizontal="center" vertical="center"/>
    </xf>
    <xf numFmtId="0" fontId="10" fillId="0" borderId="71" xfId="74" applyFont="1" applyBorder="1" applyAlignment="1">
      <alignment horizontal="center" vertical="center"/>
    </xf>
    <xf numFmtId="0" fontId="10" fillId="0" borderId="75" xfId="74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7" fillId="0" borderId="71" xfId="74" applyFont="1" applyBorder="1" applyAlignment="1">
      <alignment vertical="center"/>
    </xf>
    <xf numFmtId="0" fontId="0" fillId="0" borderId="75" xfId="0" applyBorder="1" applyAlignment="1">
      <alignment vertical="center"/>
    </xf>
    <xf numFmtId="0" fontId="43" fillId="0" borderId="72" xfId="74" applyBorder="1" applyAlignment="1">
      <alignment horizontal="center" vertical="center"/>
    </xf>
    <xf numFmtId="0" fontId="48" fillId="0" borderId="73" xfId="74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48" fillId="0" borderId="72" xfId="74" applyFont="1" applyBorder="1" applyAlignment="1">
      <alignment horizontal="center" vertical="center"/>
    </xf>
    <xf numFmtId="0" fontId="48" fillId="0" borderId="79" xfId="74" applyFont="1" applyBorder="1" applyAlignment="1">
      <alignment horizontal="center" vertical="center"/>
    </xf>
    <xf numFmtId="0" fontId="38" fillId="0" borderId="97" xfId="0" applyFont="1" applyFill="1" applyBorder="1" applyAlignment="1">
      <alignment horizontal="center" vertical="center"/>
    </xf>
    <xf numFmtId="0" fontId="48" fillId="0" borderId="74" xfId="74" applyFont="1" applyBorder="1" applyAlignment="1">
      <alignment horizontal="center" vertical="center"/>
    </xf>
    <xf numFmtId="0" fontId="0" fillId="0" borderId="87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95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2" xfId="0" applyBorder="1" applyAlignment="1"/>
    <xf numFmtId="0" fontId="0" fillId="0" borderId="3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 textRotation="90"/>
    </xf>
    <xf numFmtId="0" fontId="0" fillId="0" borderId="40" xfId="0" applyFont="1" applyBorder="1" applyAlignment="1">
      <alignment horizontal="center" vertical="center" textRotation="90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25" fillId="0" borderId="18" xfId="0" applyFont="1" applyFill="1" applyBorder="1" applyAlignment="1">
      <alignment vertical="center"/>
    </xf>
    <xf numFmtId="0" fontId="11" fillId="0" borderId="21" xfId="0" applyFont="1" applyBorder="1" applyAlignment="1">
      <alignment horizontal="left" vertical="center"/>
    </xf>
    <xf numFmtId="0" fontId="12" fillId="0" borderId="123" xfId="0" applyFont="1" applyFill="1" applyBorder="1" applyAlignment="1">
      <alignment horizontal="left" vertical="center"/>
    </xf>
    <xf numFmtId="0" fontId="21" fillId="0" borderId="23" xfId="0" applyFont="1" applyFill="1" applyBorder="1" applyAlignment="1">
      <alignment vertical="center"/>
    </xf>
    <xf numFmtId="0" fontId="12" fillId="4" borderId="124" xfId="0" applyFont="1" applyFill="1" applyBorder="1" applyAlignment="1">
      <alignment horizontal="left" vertical="center"/>
    </xf>
    <xf numFmtId="0" fontId="12" fillId="4" borderId="124" xfId="0" applyFont="1" applyFill="1" applyBorder="1" applyAlignment="1">
      <alignment horizontal="center" vertical="center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5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7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8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1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3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4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6.jpeg"/><Relationship Id="rId1" Type="http://schemas.openxmlformats.org/officeDocument/2006/relationships/image" Target="../media/image25.png"/><Relationship Id="rId5" Type="http://schemas.openxmlformats.org/officeDocument/2006/relationships/image" Target="../media/image4.png"/><Relationship Id="rId4" Type="http://schemas.openxmlformats.org/officeDocument/2006/relationships/image" Target="../media/image27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143928</xdr:colOff>
      <xdr:row>0</xdr:row>
      <xdr:rowOff>0</xdr:rowOff>
    </xdr:from>
    <xdr:to>
      <xdr:col>16</xdr:col>
      <xdr:colOff>3291</xdr:colOff>
      <xdr:row>5</xdr:row>
      <xdr:rowOff>807</xdr:rowOff>
    </xdr:to>
    <xdr:grpSp>
      <xdr:nvGrpSpPr>
        <xdr:cNvPr id="8" name="Группа 7"/>
        <xdr:cNvGrpSpPr/>
      </xdr:nvGrpSpPr>
      <xdr:grpSpPr>
        <a:xfrm>
          <a:off x="1191678" y="0"/>
          <a:ext cx="9209738" cy="746932"/>
          <a:chOff x="862732" y="46898"/>
          <a:chExt cx="9502992" cy="787399"/>
        </a:xfrm>
      </xdr:grpSpPr>
      <xdr:grpSp>
        <xdr:nvGrpSpPr>
          <xdr:cNvPr id="9" name="Группа 8"/>
          <xdr:cNvGrpSpPr/>
        </xdr:nvGrpSpPr>
        <xdr:grpSpPr>
          <a:xfrm>
            <a:off x="8441983" y="46898"/>
            <a:ext cx="1923741" cy="723617"/>
            <a:chOff x="2465617" y="-28379"/>
            <a:chExt cx="1900883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5617" y="-28379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683478" y="-28379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Рисунок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7141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198191</xdr:colOff>
      <xdr:row>4</xdr:row>
      <xdr:rowOff>48992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6983" cy="691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601615</xdr:colOff>
      <xdr:row>0</xdr:row>
      <xdr:rowOff>0</xdr:rowOff>
    </xdr:from>
    <xdr:to>
      <xdr:col>15</xdr:col>
      <xdr:colOff>670560</xdr:colOff>
      <xdr:row>4</xdr:row>
      <xdr:rowOff>31381</xdr:rowOff>
    </xdr:to>
    <xdr:grpSp>
      <xdr:nvGrpSpPr>
        <xdr:cNvPr id="9" name="Группа 8"/>
        <xdr:cNvGrpSpPr/>
      </xdr:nvGrpSpPr>
      <xdr:grpSpPr>
        <a:xfrm>
          <a:off x="1092818" y="0"/>
          <a:ext cx="9107966" cy="658692"/>
          <a:chOff x="862732" y="46898"/>
          <a:chExt cx="9502992" cy="700197"/>
        </a:xfrm>
      </xdr:grpSpPr>
      <xdr:grpSp>
        <xdr:nvGrpSpPr>
          <xdr:cNvPr id="10" name="Группа 9"/>
          <xdr:cNvGrpSpPr/>
        </xdr:nvGrpSpPr>
        <xdr:grpSpPr>
          <a:xfrm>
            <a:off x="8441983" y="46898"/>
            <a:ext cx="1923741" cy="669419"/>
            <a:chOff x="2465617" y="-28379"/>
            <a:chExt cx="1900883" cy="659791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465617" y="-28379"/>
              <a:ext cx="669337" cy="65979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683478" y="-28379"/>
              <a:ext cx="683022" cy="63704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80"/>
            <a:ext cx="714713" cy="68421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200005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105270</xdr:colOff>
      <xdr:row>0</xdr:row>
      <xdr:rowOff>15510</xdr:rowOff>
    </xdr:from>
    <xdr:to>
      <xdr:col>16</xdr:col>
      <xdr:colOff>787</xdr:colOff>
      <xdr:row>4</xdr:row>
      <xdr:rowOff>101082</xdr:rowOff>
    </xdr:to>
    <xdr:grpSp>
      <xdr:nvGrpSpPr>
        <xdr:cNvPr id="9" name="Группа 8"/>
        <xdr:cNvGrpSpPr/>
      </xdr:nvGrpSpPr>
      <xdr:grpSpPr>
        <a:xfrm>
          <a:off x="1213075" y="14748"/>
          <a:ext cx="9485209" cy="712932"/>
          <a:chOff x="862732" y="62879"/>
          <a:chExt cx="8709891" cy="769169"/>
        </a:xfrm>
      </xdr:grpSpPr>
      <xdr:grpSp>
        <xdr:nvGrpSpPr>
          <xdr:cNvPr id="10" name="Группа 9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200783</xdr:colOff>
      <xdr:row>4</xdr:row>
      <xdr:rowOff>41217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115212</xdr:colOff>
      <xdr:row>0</xdr:row>
      <xdr:rowOff>0</xdr:rowOff>
    </xdr:from>
    <xdr:to>
      <xdr:col>15</xdr:col>
      <xdr:colOff>667924</xdr:colOff>
      <xdr:row>4</xdr:row>
      <xdr:rowOff>108633</xdr:rowOff>
    </xdr:to>
    <xdr:grpSp>
      <xdr:nvGrpSpPr>
        <xdr:cNvPr id="9" name="Группа 8"/>
        <xdr:cNvGrpSpPr/>
      </xdr:nvGrpSpPr>
      <xdr:grpSpPr>
        <a:xfrm>
          <a:off x="1243098" y="0"/>
          <a:ext cx="8942481" cy="734420"/>
          <a:chOff x="893212" y="46898"/>
          <a:chExt cx="8748611" cy="779112"/>
        </a:xfrm>
      </xdr:grpSpPr>
      <xdr:grpSp>
        <xdr:nvGrpSpPr>
          <xdr:cNvPr id="10" name="Группа 9"/>
          <xdr:cNvGrpSpPr/>
        </xdr:nvGrpSpPr>
        <xdr:grpSpPr>
          <a:xfrm>
            <a:off x="7847622" y="46898"/>
            <a:ext cx="1794201" cy="747059"/>
            <a:chOff x="1878319" y="-28379"/>
            <a:chExt cx="1772882" cy="736316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78319" y="-28379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968179" y="1956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93212" y="54592"/>
            <a:ext cx="714713" cy="77141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180955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112890</xdr:colOff>
      <xdr:row>0</xdr:row>
      <xdr:rowOff>15516</xdr:rowOff>
    </xdr:from>
    <xdr:to>
      <xdr:col>15</xdr:col>
      <xdr:colOff>876300</xdr:colOff>
      <xdr:row>5</xdr:row>
      <xdr:rowOff>311</xdr:rowOff>
    </xdr:to>
    <xdr:grpSp>
      <xdr:nvGrpSpPr>
        <xdr:cNvPr id="9" name="Группа 8"/>
        <xdr:cNvGrpSpPr/>
      </xdr:nvGrpSpPr>
      <xdr:grpSpPr>
        <a:xfrm>
          <a:off x="1241502" y="14754"/>
          <a:ext cx="9406260" cy="724615"/>
          <a:chOff x="862732" y="62879"/>
          <a:chExt cx="8709891" cy="769169"/>
        </a:xfrm>
      </xdr:grpSpPr>
      <xdr:grpSp>
        <xdr:nvGrpSpPr>
          <xdr:cNvPr id="10" name="Группа 9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8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180955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563831</xdr:colOff>
      <xdr:row>0</xdr:row>
      <xdr:rowOff>53833</xdr:rowOff>
    </xdr:from>
    <xdr:to>
      <xdr:col>15</xdr:col>
      <xdr:colOff>688321</xdr:colOff>
      <xdr:row>5</xdr:row>
      <xdr:rowOff>3751</xdr:rowOff>
    </xdr:to>
    <xdr:grpSp>
      <xdr:nvGrpSpPr>
        <xdr:cNvPr id="4" name="Группа 3"/>
        <xdr:cNvGrpSpPr/>
      </xdr:nvGrpSpPr>
      <xdr:grpSpPr>
        <a:xfrm>
          <a:off x="1174193" y="51547"/>
          <a:ext cx="9094818" cy="690392"/>
          <a:chOff x="1142132" y="54185"/>
          <a:chExt cx="8749457" cy="736966"/>
        </a:xfrm>
      </xdr:grpSpPr>
      <xdr:grpSp>
        <xdr:nvGrpSpPr>
          <xdr:cNvPr id="10" name="Группа 9"/>
          <xdr:cNvGrpSpPr/>
        </xdr:nvGrpSpPr>
        <xdr:grpSpPr>
          <a:xfrm>
            <a:off x="8120250" y="54185"/>
            <a:ext cx="1771339" cy="728700"/>
            <a:chOff x="2147707" y="-21197"/>
            <a:chExt cx="1750292" cy="71822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47707" y="-16187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3" name="Рисунок 12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214977" y="-21197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" name="Рисунок 1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1142132" y="54413"/>
            <a:ext cx="714713" cy="736738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87822</xdr:colOff>
      <xdr:row>4</xdr:row>
      <xdr:rowOff>67135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10795</xdr:colOff>
      <xdr:row>0</xdr:row>
      <xdr:rowOff>15516</xdr:rowOff>
    </xdr:from>
    <xdr:to>
      <xdr:col>15</xdr:col>
      <xdr:colOff>914400</xdr:colOff>
      <xdr:row>5</xdr:row>
      <xdr:rowOff>311</xdr:rowOff>
    </xdr:to>
    <xdr:grpSp>
      <xdr:nvGrpSpPr>
        <xdr:cNvPr id="10" name="Группа 9"/>
        <xdr:cNvGrpSpPr/>
      </xdr:nvGrpSpPr>
      <xdr:grpSpPr>
        <a:xfrm>
          <a:off x="1234487" y="14754"/>
          <a:ext cx="9355153" cy="725786"/>
          <a:chOff x="862732" y="62879"/>
          <a:chExt cx="8709891" cy="769169"/>
        </a:xfrm>
      </xdr:grpSpPr>
      <xdr:grpSp>
        <xdr:nvGrpSpPr>
          <xdr:cNvPr id="13" name="Группа 12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Рисунок 1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85705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829734</xdr:colOff>
      <xdr:row>5</xdr:row>
      <xdr:rowOff>1201</xdr:rowOff>
    </xdr:to>
    <xdr:grpSp>
      <xdr:nvGrpSpPr>
        <xdr:cNvPr id="10" name="Группа 9"/>
        <xdr:cNvGrpSpPr/>
      </xdr:nvGrpSpPr>
      <xdr:grpSpPr>
        <a:xfrm>
          <a:off x="0" y="0"/>
          <a:ext cx="9855552" cy="738905"/>
          <a:chOff x="-322501" y="62879"/>
          <a:chExt cx="9895124" cy="769169"/>
        </a:xfrm>
      </xdr:grpSpPr>
      <xdr:grpSp>
        <xdr:nvGrpSpPr>
          <xdr:cNvPr id="14" name="Группа 13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Рисунок 1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  <xdr:pic>
        <xdr:nvPicPr>
          <xdr:cNvPr id="16" name="Рисунок 1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-322501" y="99085"/>
            <a:ext cx="672077" cy="702007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530485</xdr:colOff>
      <xdr:row>0</xdr:row>
      <xdr:rowOff>16114</xdr:rowOff>
    </xdr:from>
    <xdr:to>
      <xdr:col>11</xdr:col>
      <xdr:colOff>677333</xdr:colOff>
      <xdr:row>5</xdr:row>
      <xdr:rowOff>8468</xdr:rowOff>
    </xdr:to>
    <xdr:grpSp>
      <xdr:nvGrpSpPr>
        <xdr:cNvPr id="9" name="Группа 8"/>
        <xdr:cNvGrpSpPr/>
      </xdr:nvGrpSpPr>
      <xdr:grpSpPr>
        <a:xfrm>
          <a:off x="1123152" y="16114"/>
          <a:ext cx="8253681" cy="775521"/>
          <a:chOff x="862732" y="62879"/>
          <a:chExt cx="8709891" cy="769169"/>
        </a:xfrm>
      </xdr:grpSpPr>
      <xdr:grpSp>
        <xdr:nvGrpSpPr>
          <xdr:cNvPr id="10" name="Группа 9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45488</xdr:colOff>
      <xdr:row>4</xdr:row>
      <xdr:rowOff>67135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117793</xdr:colOff>
      <xdr:row>0</xdr:row>
      <xdr:rowOff>15201</xdr:rowOff>
    </xdr:from>
    <xdr:to>
      <xdr:col>15</xdr:col>
      <xdr:colOff>872490</xdr:colOff>
      <xdr:row>4</xdr:row>
      <xdr:rowOff>99061</xdr:rowOff>
    </xdr:to>
    <xdr:grpSp>
      <xdr:nvGrpSpPr>
        <xdr:cNvPr id="10" name="Группа 9"/>
        <xdr:cNvGrpSpPr/>
      </xdr:nvGrpSpPr>
      <xdr:grpSpPr>
        <a:xfrm>
          <a:off x="1225614" y="14439"/>
          <a:ext cx="9077896" cy="710986"/>
          <a:chOff x="862732" y="62879"/>
          <a:chExt cx="8709891" cy="769169"/>
        </a:xfrm>
      </xdr:grpSpPr>
      <xdr:grpSp>
        <xdr:nvGrpSpPr>
          <xdr:cNvPr id="14" name="Группа 13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Рисунок 1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200005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120075</xdr:colOff>
      <xdr:row>0</xdr:row>
      <xdr:rowOff>15045</xdr:rowOff>
    </xdr:from>
    <xdr:to>
      <xdr:col>15</xdr:col>
      <xdr:colOff>662940</xdr:colOff>
      <xdr:row>4</xdr:row>
      <xdr:rowOff>91440</xdr:rowOff>
    </xdr:to>
    <xdr:grpSp>
      <xdr:nvGrpSpPr>
        <xdr:cNvPr id="10" name="Группа 9"/>
        <xdr:cNvGrpSpPr/>
      </xdr:nvGrpSpPr>
      <xdr:grpSpPr>
        <a:xfrm>
          <a:off x="1228150" y="14283"/>
          <a:ext cx="9297187" cy="704791"/>
          <a:chOff x="862732" y="62879"/>
          <a:chExt cx="8709891" cy="769169"/>
        </a:xfrm>
      </xdr:grpSpPr>
      <xdr:grpSp>
        <xdr:nvGrpSpPr>
          <xdr:cNvPr id="13" name="Группа 12"/>
          <xdr:cNvGrpSpPr/>
        </xdr:nvGrpSpPr>
        <xdr:grpSpPr>
          <a:xfrm>
            <a:off x="7703309" y="70451"/>
            <a:ext cx="1869314" cy="723620"/>
            <a:chOff x="1735720" y="-5165"/>
            <a:chExt cx="1847103" cy="713212"/>
          </a:xfrm>
        </xdr:grpSpPr>
        <xdr:pic>
          <xdr:nvPicPr>
            <xdr:cNvPr id="17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35720" y="-5163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8" name="Рисунок 17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899801" y="-5165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5" name="Рисунок 1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200005</xdr:colOff>
      <xdr:row>4</xdr:row>
      <xdr:rowOff>54435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11729</xdr:colOff>
      <xdr:row>0</xdr:row>
      <xdr:rowOff>0</xdr:rowOff>
    </xdr:from>
    <xdr:to>
      <xdr:col>17</xdr:col>
      <xdr:colOff>857249</xdr:colOff>
      <xdr:row>4</xdr:row>
      <xdr:rowOff>106680</xdr:rowOff>
    </xdr:to>
    <xdr:grpSp>
      <xdr:nvGrpSpPr>
        <xdr:cNvPr id="9" name="Группа 8"/>
        <xdr:cNvGrpSpPr/>
      </xdr:nvGrpSpPr>
      <xdr:grpSpPr>
        <a:xfrm>
          <a:off x="1293428" y="0"/>
          <a:ext cx="11623104" cy="729447"/>
          <a:chOff x="862732" y="17157"/>
          <a:chExt cx="11249513" cy="814891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90467</xdr:colOff>
      <xdr:row>4</xdr:row>
      <xdr:rowOff>35385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</xdr:colOff>
      <xdr:row>0</xdr:row>
      <xdr:rowOff>0</xdr:rowOff>
    </xdr:from>
    <xdr:to>
      <xdr:col>17</xdr:col>
      <xdr:colOff>797860</xdr:colOff>
      <xdr:row>4</xdr:row>
      <xdr:rowOff>110602</xdr:rowOff>
    </xdr:to>
    <xdr:grpSp>
      <xdr:nvGrpSpPr>
        <xdr:cNvPr id="9" name="Группа 8"/>
        <xdr:cNvGrpSpPr/>
      </xdr:nvGrpSpPr>
      <xdr:grpSpPr>
        <a:xfrm>
          <a:off x="1223942" y="0"/>
          <a:ext cx="11549767" cy="731464"/>
          <a:chOff x="862732" y="17157"/>
          <a:chExt cx="11249513" cy="814891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89067</xdr:colOff>
      <xdr:row>4</xdr:row>
      <xdr:rowOff>74606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6394</xdr:colOff>
      <xdr:row>0</xdr:row>
      <xdr:rowOff>0</xdr:rowOff>
    </xdr:from>
    <xdr:to>
      <xdr:col>17</xdr:col>
      <xdr:colOff>690283</xdr:colOff>
      <xdr:row>4</xdr:row>
      <xdr:rowOff>110602</xdr:rowOff>
    </xdr:to>
    <xdr:grpSp>
      <xdr:nvGrpSpPr>
        <xdr:cNvPr id="9" name="Группа 8"/>
        <xdr:cNvGrpSpPr/>
      </xdr:nvGrpSpPr>
      <xdr:grpSpPr>
        <a:xfrm>
          <a:off x="1228716" y="0"/>
          <a:ext cx="11595596" cy="731464"/>
          <a:chOff x="862732" y="17157"/>
          <a:chExt cx="11249513" cy="814891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89067</xdr:colOff>
      <xdr:row>4</xdr:row>
      <xdr:rowOff>74606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241570</xdr:colOff>
      <xdr:row>0</xdr:row>
      <xdr:rowOff>0</xdr:rowOff>
    </xdr:from>
    <xdr:to>
      <xdr:col>17</xdr:col>
      <xdr:colOff>770964</xdr:colOff>
      <xdr:row>4</xdr:row>
      <xdr:rowOff>83708</xdr:rowOff>
    </xdr:to>
    <xdr:grpSp>
      <xdr:nvGrpSpPr>
        <xdr:cNvPr id="9" name="Группа 8"/>
        <xdr:cNvGrpSpPr/>
      </xdr:nvGrpSpPr>
      <xdr:grpSpPr>
        <a:xfrm>
          <a:off x="1474698" y="0"/>
          <a:ext cx="11891576" cy="708336"/>
          <a:chOff x="1081961" y="17157"/>
          <a:chExt cx="11030284" cy="786900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1081961" y="34888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89067</xdr:colOff>
      <xdr:row>4</xdr:row>
      <xdr:rowOff>74606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64204</xdr:colOff>
      <xdr:row>0</xdr:row>
      <xdr:rowOff>0</xdr:rowOff>
    </xdr:from>
    <xdr:to>
      <xdr:col>17</xdr:col>
      <xdr:colOff>790575</xdr:colOff>
      <xdr:row>4</xdr:row>
      <xdr:rowOff>106680</xdr:rowOff>
    </xdr:to>
    <xdr:grpSp>
      <xdr:nvGrpSpPr>
        <xdr:cNvPr id="9" name="Группа 8"/>
        <xdr:cNvGrpSpPr/>
      </xdr:nvGrpSpPr>
      <xdr:grpSpPr>
        <a:xfrm>
          <a:off x="1228371" y="0"/>
          <a:ext cx="11658954" cy="741680"/>
          <a:chOff x="862732" y="17157"/>
          <a:chExt cx="11249513" cy="814891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3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4" name="Рисунок 13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87822</xdr:colOff>
      <xdr:row>4</xdr:row>
      <xdr:rowOff>67135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399313</xdr:colOff>
      <xdr:row>0</xdr:row>
      <xdr:rowOff>0</xdr:rowOff>
    </xdr:from>
    <xdr:to>
      <xdr:col>17</xdr:col>
      <xdr:colOff>67794</xdr:colOff>
      <xdr:row>5</xdr:row>
      <xdr:rowOff>10069</xdr:rowOff>
    </xdr:to>
    <xdr:grpSp>
      <xdr:nvGrpSpPr>
        <xdr:cNvPr id="8" name="Группа 7"/>
        <xdr:cNvGrpSpPr/>
      </xdr:nvGrpSpPr>
      <xdr:grpSpPr>
        <a:xfrm>
          <a:off x="1321795" y="0"/>
          <a:ext cx="15003762" cy="749203"/>
          <a:chOff x="862732" y="17157"/>
          <a:chExt cx="14774858" cy="814891"/>
        </a:xfrm>
      </xdr:grpSpPr>
      <xdr:grpSp>
        <xdr:nvGrpSpPr>
          <xdr:cNvPr id="9" name="Группа 8"/>
          <xdr:cNvGrpSpPr/>
        </xdr:nvGrpSpPr>
        <xdr:grpSpPr>
          <a:xfrm>
            <a:off x="13623544" y="17157"/>
            <a:ext cx="2014046" cy="723618"/>
            <a:chOff x="7585615" y="-57692"/>
            <a:chExt cx="1990116" cy="713210"/>
          </a:xfrm>
        </xdr:grpSpPr>
        <xdr:pic>
          <xdr:nvPicPr>
            <xdr:cNvPr id="12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585615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7" name="Рисунок 16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89270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" name="Рисунок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82530</xdr:colOff>
      <xdr:row>4</xdr:row>
      <xdr:rowOff>67135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638155" cy="70213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854011</xdr:colOff>
      <xdr:row>0</xdr:row>
      <xdr:rowOff>1</xdr:rowOff>
    </xdr:from>
    <xdr:to>
      <xdr:col>37</xdr:col>
      <xdr:colOff>2381</xdr:colOff>
      <xdr:row>5</xdr:row>
      <xdr:rowOff>66675</xdr:rowOff>
    </xdr:to>
    <xdr:grpSp>
      <xdr:nvGrpSpPr>
        <xdr:cNvPr id="2" name="Группа 1"/>
        <xdr:cNvGrpSpPr/>
      </xdr:nvGrpSpPr>
      <xdr:grpSpPr>
        <a:xfrm>
          <a:off x="1377299" y="1"/>
          <a:ext cx="11916833" cy="846602"/>
          <a:chOff x="862732" y="17157"/>
          <a:chExt cx="11249513" cy="814891"/>
        </a:xfrm>
      </xdr:grpSpPr>
      <xdr:grpSp>
        <xdr:nvGrpSpPr>
          <xdr:cNvPr id="3" name="Группа 2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5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6" name="Рисунок 5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4" name="Рисунок 3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369092</xdr:colOff>
      <xdr:row>5</xdr:row>
      <xdr:rowOff>70458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826292" cy="88008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450847</xdr:colOff>
      <xdr:row>0</xdr:row>
      <xdr:rowOff>18354</xdr:rowOff>
    </xdr:from>
    <xdr:to>
      <xdr:col>6</xdr:col>
      <xdr:colOff>863199</xdr:colOff>
      <xdr:row>2</xdr:row>
      <xdr:rowOff>142200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5535" y="18354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79375</xdr:colOff>
      <xdr:row>0</xdr:row>
      <xdr:rowOff>31750</xdr:rowOff>
    </xdr:from>
    <xdr:to>
      <xdr:col>1</xdr:col>
      <xdr:colOff>120859</xdr:colOff>
      <xdr:row>2</xdr:row>
      <xdr:rowOff>108720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1750"/>
          <a:ext cx="414547" cy="394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3</xdr:row>
      <xdr:rowOff>56631</xdr:rowOff>
    </xdr:from>
    <xdr:to>
      <xdr:col>1</xdr:col>
      <xdr:colOff>149708</xdr:colOff>
      <xdr:row>6</xdr:row>
      <xdr:rowOff>115621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23" t="10056" r="11787" b="9497"/>
        <a:stretch/>
      </xdr:blipFill>
      <xdr:spPr>
        <a:xfrm>
          <a:off x="1" y="532881"/>
          <a:ext cx="522770" cy="535240"/>
        </a:xfrm>
        <a:prstGeom prst="rect">
          <a:avLst/>
        </a:prstGeom>
      </xdr:spPr>
    </xdr:pic>
    <xdr:clientData/>
  </xdr:twoCellAnchor>
  <xdr:twoCellAnchor>
    <xdr:from>
      <xdr:col>6</xdr:col>
      <xdr:colOff>396874</xdr:colOff>
      <xdr:row>3</xdr:row>
      <xdr:rowOff>7937</xdr:rowOff>
    </xdr:from>
    <xdr:to>
      <xdr:col>6</xdr:col>
      <xdr:colOff>915966</xdr:colOff>
      <xdr:row>6</xdr:row>
      <xdr:rowOff>102822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151562" y="484187"/>
          <a:ext cx="519092" cy="57113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854011</xdr:colOff>
      <xdr:row>0</xdr:row>
      <xdr:rowOff>1</xdr:rowOff>
    </xdr:from>
    <xdr:to>
      <xdr:col>45</xdr:col>
      <xdr:colOff>2381</xdr:colOff>
      <xdr:row>5</xdr:row>
      <xdr:rowOff>66675</xdr:rowOff>
    </xdr:to>
    <xdr:grpSp>
      <xdr:nvGrpSpPr>
        <xdr:cNvPr id="9" name="Группа 8"/>
        <xdr:cNvGrpSpPr/>
      </xdr:nvGrpSpPr>
      <xdr:grpSpPr>
        <a:xfrm>
          <a:off x="1306449" y="1"/>
          <a:ext cx="13638276" cy="900112"/>
          <a:chOff x="862732" y="17157"/>
          <a:chExt cx="11249513" cy="814891"/>
        </a:xfrm>
      </xdr:grpSpPr>
      <xdr:grpSp>
        <xdr:nvGrpSpPr>
          <xdr:cNvPr id="10" name="Группа 9"/>
          <xdr:cNvGrpSpPr/>
        </xdr:nvGrpSpPr>
        <xdr:grpSpPr>
          <a:xfrm>
            <a:off x="10054810" y="17157"/>
            <a:ext cx="2057435" cy="723618"/>
            <a:chOff x="4059282" y="-57692"/>
            <a:chExt cx="2032989" cy="713210"/>
          </a:xfrm>
        </xdr:grpSpPr>
        <xdr:pic>
          <xdr:nvPicPr>
            <xdr:cNvPr id="16" name="Рисунок 2" descr="ÐÐ°ÑÑÐ¸Ð½ÐºÐ¸ Ð¿Ð¾ Ð·Ð°Ð¿ÑÐ¾ÑÑ Ð»Ð¾Ð³Ð¾ Ð¼Ð¸Ð½ÑÐ¿Ð¾ÑÑ ÑÐ¾ÑÑÐ¸Ð¸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059282" y="-57692"/>
              <a:ext cx="669337" cy="71321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9" name="Рисунок 18" descr="http://www.vfgs.ru/imgs/GIRLOGO.jpg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r:link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409249" y="-54020"/>
              <a:ext cx="683022" cy="70598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" name="Рисунок 10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523" t="10056" r="11787" b="9497"/>
          <a:stretch/>
        </xdr:blipFill>
        <xdr:spPr>
          <a:xfrm>
            <a:off x="862732" y="62879"/>
            <a:ext cx="714713" cy="76916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369092</xdr:colOff>
      <xdr:row>5</xdr:row>
      <xdr:rowOff>70458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0"/>
          <a:ext cx="821530" cy="903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7"/>
  <sheetViews>
    <sheetView view="pageBreakPreview" topLeftCell="E10" zoomScale="120" zoomScaleNormal="90" zoomScaleSheetLayoutView="120" workbookViewId="0">
      <selection activeCell="H38" sqref="H38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1.7109375" style="21" customWidth="1"/>
    <col min="4" max="4" width="9.42578125" style="21" customWidth="1"/>
    <col min="5" max="5" width="7.42578125" style="21" customWidth="1"/>
    <col min="6" max="6" width="21.7109375" style="21" bestFit="1" customWidth="1"/>
    <col min="7" max="7" width="22.28515625" style="21" customWidth="1"/>
    <col min="8" max="8" width="10.140625" style="21" customWidth="1"/>
    <col min="9" max="9" width="8" style="21" customWidth="1"/>
    <col min="10" max="10" width="3.85546875" style="21" hidden="1" customWidth="1"/>
    <col min="11" max="11" width="4.85546875" style="21" hidden="1" customWidth="1"/>
    <col min="12" max="12" width="15" style="21" hidden="1" customWidth="1"/>
    <col min="13" max="13" width="7" style="21" customWidth="1"/>
    <col min="14" max="14" width="11.28515625" style="21" customWidth="1"/>
    <col min="15" max="15" width="16.5703125" style="21" customWidth="1"/>
    <col min="16" max="16" width="14.85546875" style="21" customWidth="1"/>
    <col min="17" max="16384" width="9.140625" style="21"/>
  </cols>
  <sheetData>
    <row r="1" spans="1:16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</row>
    <row r="2" spans="1:16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</row>
    <row r="3" spans="1:16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</row>
    <row r="4" spans="1:16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</row>
    <row r="5" spans="1:16" s="104" customFormat="1" ht="9" customHeight="1" x14ac:dyDescent="0.2"/>
    <row r="6" spans="1:16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155</v>
      </c>
      <c r="O6" s="531"/>
      <c r="P6" s="531"/>
    </row>
    <row r="7" spans="1:16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6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6" s="104" customFormat="1" ht="15.75" x14ac:dyDescent="0.25">
      <c r="A9" s="540">
        <v>74</v>
      </c>
      <c r="B9" s="540"/>
      <c r="C9" s="540"/>
      <c r="D9" s="545" t="s">
        <v>215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6" s="104" customFormat="1" ht="15" x14ac:dyDescent="0.2">
      <c r="A10" s="540"/>
      <c r="B10" s="540"/>
      <c r="C10" s="540"/>
      <c r="D10" s="547" t="s">
        <v>81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4">
        <v>59</v>
      </c>
      <c r="O10" s="214">
        <v>44</v>
      </c>
      <c r="P10" s="212">
        <v>35</v>
      </c>
    </row>
    <row r="11" spans="1:16" s="9" customFormat="1" x14ac:dyDescent="0.2">
      <c r="A11" s="54"/>
      <c r="B11" s="54"/>
      <c r="C11" s="54"/>
      <c r="N11" s="54"/>
      <c r="O11" s="54"/>
      <c r="P11" s="54"/>
    </row>
    <row r="12" spans="1:16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6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6" s="104" customFormat="1" x14ac:dyDescent="0.2"/>
    <row r="15" spans="1:16" ht="11.25" customHeight="1" x14ac:dyDescent="0.2">
      <c r="A15" s="548" t="s">
        <v>6</v>
      </c>
      <c r="B15" s="548" t="s">
        <v>78</v>
      </c>
      <c r="C15" s="548"/>
      <c r="D15" s="549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6" x14ac:dyDescent="0.2">
      <c r="A16" s="548"/>
      <c r="B16" s="548"/>
      <c r="C16" s="548"/>
      <c r="D16" s="550"/>
      <c r="E16" s="535"/>
      <c r="F16" s="551"/>
      <c r="G16" s="535"/>
      <c r="H16" s="535"/>
      <c r="I16" s="535"/>
      <c r="J16" s="16" t="s">
        <v>21</v>
      </c>
      <c r="K16" s="16" t="s">
        <v>23</v>
      </c>
      <c r="L16" s="535"/>
      <c r="M16" s="535"/>
      <c r="N16" s="535"/>
      <c r="O16" s="535"/>
      <c r="P16" s="536"/>
    </row>
    <row r="17" spans="1:16" s="104" customFormat="1" x14ac:dyDescent="0.2">
      <c r="A17" s="123">
        <f>_xlfn.RANK.EQ(I17,I$17:I$29)</f>
        <v>1</v>
      </c>
      <c r="B17" s="378" t="s">
        <v>248</v>
      </c>
      <c r="C17" s="379"/>
      <c r="D17" s="380">
        <v>1994</v>
      </c>
      <c r="E17" s="380" t="s">
        <v>4</v>
      </c>
      <c r="F17" s="381" t="s">
        <v>249</v>
      </c>
      <c r="G17" s="381"/>
      <c r="H17" s="246">
        <v>62.25</v>
      </c>
      <c r="I17" s="14">
        <v>54</v>
      </c>
      <c r="J17" s="14"/>
      <c r="K17" s="14"/>
      <c r="L17" s="116"/>
      <c r="M17" s="115">
        <f>IF(A17=1,20,IF(A17=2,18,IF(A17=3,16,IF(A17&gt;19,0,19-A17))))</f>
        <v>20</v>
      </c>
      <c r="N17" s="130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484" t="s">
        <v>252</v>
      </c>
      <c r="P17" s="37"/>
    </row>
    <row r="18" spans="1:16" s="22" customFormat="1" x14ac:dyDescent="0.2">
      <c r="A18" s="123">
        <f>_xlfn.RANK.EQ(I18,I$17:I$29)</f>
        <v>2</v>
      </c>
      <c r="B18" s="378" t="s">
        <v>250</v>
      </c>
      <c r="C18" s="379"/>
      <c r="D18" s="380">
        <v>1986</v>
      </c>
      <c r="E18" s="380" t="s">
        <v>4</v>
      </c>
      <c r="F18" s="381" t="s">
        <v>249</v>
      </c>
      <c r="G18" s="381" t="s">
        <v>251</v>
      </c>
      <c r="H18" s="420">
        <v>63</v>
      </c>
      <c r="I18" s="84">
        <v>52</v>
      </c>
      <c r="J18" s="25"/>
      <c r="K18" s="25"/>
      <c r="L18" s="111"/>
      <c r="M18" s="115">
        <f>IF(A18=1,20,IF(A18=2,18,IF(A18=3,16,IF(A18&gt;19,0,19-A18))))</f>
        <v>18</v>
      </c>
      <c r="N18" s="130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484" t="s">
        <v>253</v>
      </c>
      <c r="P18" s="37"/>
    </row>
    <row r="19" spans="1:16" s="22" customFormat="1" x14ac:dyDescent="0.2">
      <c r="A19" s="123">
        <f>_xlfn.RANK.EQ(I19,I$17:I$29)</f>
        <v>3</v>
      </c>
      <c r="B19" s="378" t="s">
        <v>246</v>
      </c>
      <c r="C19" s="379"/>
      <c r="D19" s="380">
        <v>1988</v>
      </c>
      <c r="E19" s="381">
        <v>1</v>
      </c>
      <c r="F19" s="381" t="s">
        <v>219</v>
      </c>
      <c r="G19" s="381" t="s">
        <v>247</v>
      </c>
      <c r="H19" s="243">
        <v>62.4</v>
      </c>
      <c r="I19" s="85">
        <v>23</v>
      </c>
      <c r="J19" s="421"/>
      <c r="K19" s="25"/>
      <c r="L19" s="111"/>
      <c r="M19" s="115">
        <f>IF(A19=1,20,IF(A19=2,18,IF(A19=3,16,IF(A19&gt;19,0,19-A19))))</f>
        <v>16</v>
      </c>
      <c r="N19" s="130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84" t="s">
        <v>223</v>
      </c>
      <c r="P19" s="37"/>
    </row>
    <row r="20" spans="1:16" s="22" customFormat="1" hidden="1" x14ac:dyDescent="0.2">
      <c r="A20" s="123" t="e">
        <f t="shared" ref="A20:A21" si="0">_xlfn.RANK.EQ(I20,I$17:I$29)</f>
        <v>#N/A</v>
      </c>
      <c r="B20" s="382"/>
      <c r="C20" s="382"/>
      <c r="D20" s="380"/>
      <c r="E20" s="381"/>
      <c r="F20" s="381"/>
      <c r="G20" s="381"/>
      <c r="H20" s="243"/>
      <c r="I20" s="36"/>
      <c r="J20" s="421"/>
      <c r="K20" s="25"/>
      <c r="L20" s="111"/>
      <c r="M20" s="115" t="e">
        <f t="shared" ref="M20:M29" si="1">IF(A20=1,20,IF(A20=2,18,IF(A20=3,16,IF(A20&gt;19,0,19-A20))))</f>
        <v>#N/A</v>
      </c>
      <c r="N20" s="130" t="str">
        <f t="shared" ref="N20:N2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422"/>
      <c r="P20" s="65"/>
    </row>
    <row r="21" spans="1:16" s="22" customFormat="1" hidden="1" x14ac:dyDescent="0.2">
      <c r="A21" s="123" t="e">
        <f t="shared" si="0"/>
        <v>#N/A</v>
      </c>
      <c r="B21" s="382"/>
      <c r="C21" s="382"/>
      <c r="D21" s="380"/>
      <c r="E21" s="380"/>
      <c r="F21" s="381"/>
      <c r="G21" s="381"/>
      <c r="H21" s="242"/>
      <c r="I21" s="85"/>
      <c r="J21" s="27"/>
      <c r="K21" s="25"/>
      <c r="L21" s="111"/>
      <c r="M21" s="115" t="e">
        <f t="shared" si="1"/>
        <v>#N/A</v>
      </c>
      <c r="N21" s="130" t="str">
        <f t="shared" si="2"/>
        <v>-</v>
      </c>
      <c r="O21" s="424"/>
      <c r="P21" s="37"/>
    </row>
    <row r="22" spans="1:16" s="22" customFormat="1" hidden="1" x14ac:dyDescent="0.2">
      <c r="A22" s="123" t="e">
        <f t="shared" ref="A22:A29" si="3">_xlfn.RANK.EQ(I22,I$17:I$29)</f>
        <v>#N/A</v>
      </c>
      <c r="B22" s="382"/>
      <c r="C22" s="382"/>
      <c r="D22" s="380"/>
      <c r="E22" s="381"/>
      <c r="F22" s="381"/>
      <c r="G22" s="381"/>
      <c r="H22" s="243"/>
      <c r="I22" s="36"/>
      <c r="J22" s="421"/>
      <c r="K22" s="25"/>
      <c r="L22" s="111"/>
      <c r="M22" s="115" t="e">
        <f t="shared" si="1"/>
        <v>#N/A</v>
      </c>
      <c r="N22" s="130" t="str">
        <f t="shared" si="2"/>
        <v>-</v>
      </c>
      <c r="O22" s="422"/>
      <c r="P22" s="65"/>
    </row>
    <row r="23" spans="1:16" s="22" customFormat="1" hidden="1" x14ac:dyDescent="0.2">
      <c r="A23" s="123" t="e">
        <f t="shared" si="3"/>
        <v>#N/A</v>
      </c>
      <c r="B23" s="382"/>
      <c r="C23" s="382"/>
      <c r="D23" s="380"/>
      <c r="E23" s="381"/>
      <c r="F23" s="381"/>
      <c r="G23" s="381"/>
      <c r="H23" s="242"/>
      <c r="I23" s="85"/>
      <c r="J23" s="27"/>
      <c r="K23" s="25"/>
      <c r="L23" s="111"/>
      <c r="M23" s="115" t="e">
        <f t="shared" si="1"/>
        <v>#N/A</v>
      </c>
      <c r="N23" s="130" t="str">
        <f t="shared" si="2"/>
        <v>-</v>
      </c>
      <c r="O23" s="424"/>
      <c r="P23" s="37"/>
    </row>
    <row r="24" spans="1:16" s="22" customFormat="1" hidden="1" x14ac:dyDescent="0.2">
      <c r="A24" s="123" t="e">
        <f t="shared" si="3"/>
        <v>#N/A</v>
      </c>
      <c r="B24" s="382"/>
      <c r="C24" s="382"/>
      <c r="D24" s="380"/>
      <c r="E24" s="381"/>
      <c r="F24" s="381"/>
      <c r="G24" s="381"/>
      <c r="H24" s="242"/>
      <c r="I24" s="85"/>
      <c r="J24" s="27"/>
      <c r="K24" s="25"/>
      <c r="L24" s="111"/>
      <c r="M24" s="115" t="e">
        <f t="shared" si="1"/>
        <v>#N/A</v>
      </c>
      <c r="N24" s="130" t="str">
        <f t="shared" si="2"/>
        <v>-</v>
      </c>
      <c r="O24" s="424"/>
      <c r="P24" s="37"/>
    </row>
    <row r="25" spans="1:16" s="22" customFormat="1" hidden="1" x14ac:dyDescent="0.2">
      <c r="A25" s="123" t="e">
        <f t="shared" si="3"/>
        <v>#N/A</v>
      </c>
      <c r="B25" s="382"/>
      <c r="C25" s="382"/>
      <c r="D25" s="380"/>
      <c r="E25" s="381"/>
      <c r="F25" s="381"/>
      <c r="G25" s="381"/>
      <c r="H25" s="242"/>
      <c r="I25" s="85"/>
      <c r="J25" s="27"/>
      <c r="K25" s="25"/>
      <c r="L25" s="111"/>
      <c r="M25" s="115" t="e">
        <f t="shared" si="1"/>
        <v>#N/A</v>
      </c>
      <c r="N25" s="130" t="str">
        <f t="shared" si="2"/>
        <v>-</v>
      </c>
      <c r="O25" s="93"/>
      <c r="P25" s="37"/>
    </row>
    <row r="26" spans="1:16" s="22" customFormat="1" hidden="1" x14ac:dyDescent="0.2">
      <c r="A26" s="123" t="e">
        <f t="shared" si="3"/>
        <v>#N/A</v>
      </c>
      <c r="B26" s="382"/>
      <c r="C26" s="382"/>
      <c r="D26" s="380"/>
      <c r="E26" s="381"/>
      <c r="F26" s="381"/>
      <c r="G26" s="381"/>
      <c r="H26" s="242"/>
      <c r="I26" s="85"/>
      <c r="J26" s="27"/>
      <c r="K26" s="25"/>
      <c r="L26" s="111"/>
      <c r="M26" s="115" t="e">
        <f t="shared" si="1"/>
        <v>#N/A</v>
      </c>
      <c r="N26" s="130" t="str">
        <f t="shared" si="2"/>
        <v>-</v>
      </c>
      <c r="O26" s="64"/>
      <c r="P26" s="37"/>
    </row>
    <row r="27" spans="1:16" s="22" customFormat="1" hidden="1" x14ac:dyDescent="0.2">
      <c r="A27" s="123" t="e">
        <f t="shared" si="3"/>
        <v>#N/A</v>
      </c>
      <c r="B27" s="382"/>
      <c r="C27" s="382"/>
      <c r="D27" s="380"/>
      <c r="E27" s="380"/>
      <c r="F27" s="383"/>
      <c r="G27" s="381"/>
      <c r="H27" s="242"/>
      <c r="I27" s="85"/>
      <c r="J27" s="27"/>
      <c r="K27" s="25"/>
      <c r="L27" s="111"/>
      <c r="M27" s="115" t="e">
        <f t="shared" si="1"/>
        <v>#N/A</v>
      </c>
      <c r="N27" s="130" t="str">
        <f t="shared" si="2"/>
        <v>-</v>
      </c>
      <c r="O27" s="64"/>
      <c r="P27" s="37"/>
    </row>
    <row r="28" spans="1:16" hidden="1" x14ac:dyDescent="0.2">
      <c r="A28" s="123" t="e">
        <f t="shared" si="3"/>
        <v>#N/A</v>
      </c>
      <c r="B28" s="382"/>
      <c r="C28" s="382"/>
      <c r="D28" s="380"/>
      <c r="E28" s="381"/>
      <c r="F28" s="381"/>
      <c r="G28" s="381"/>
      <c r="H28" s="242"/>
      <c r="I28" s="14"/>
      <c r="J28" s="25"/>
      <c r="K28" s="25"/>
      <c r="L28" s="111"/>
      <c r="M28" s="115" t="e">
        <f t="shared" si="1"/>
        <v>#N/A</v>
      </c>
      <c r="N28" s="130" t="str">
        <f t="shared" si="2"/>
        <v>-</v>
      </c>
      <c r="O28" s="423"/>
      <c r="P28" s="37"/>
    </row>
    <row r="29" spans="1:16" hidden="1" x14ac:dyDescent="0.2">
      <c r="A29" s="123" t="e">
        <f t="shared" si="3"/>
        <v>#N/A</v>
      </c>
      <c r="B29" s="382"/>
      <c r="C29" s="382"/>
      <c r="D29" s="380"/>
      <c r="E29" s="381"/>
      <c r="F29" s="381"/>
      <c r="G29" s="381"/>
      <c r="H29" s="241"/>
      <c r="I29" s="25"/>
      <c r="J29" s="25"/>
      <c r="K29" s="25"/>
      <c r="L29" s="111"/>
      <c r="M29" s="115" t="e">
        <f t="shared" si="1"/>
        <v>#N/A</v>
      </c>
      <c r="N29" s="130" t="str">
        <f t="shared" si="2"/>
        <v>-</v>
      </c>
      <c r="O29" s="64"/>
      <c r="P29" s="38"/>
    </row>
    <row r="30" spans="1:16" s="104" customFormat="1" x14ac:dyDescent="0.2"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6" s="104" customFormat="1" x14ac:dyDescent="0.2">
      <c r="A31" s="207" t="s">
        <v>16</v>
      </c>
      <c r="B31" s="105"/>
      <c r="C31" s="105"/>
      <c r="D31" s="266" t="s">
        <v>116</v>
      </c>
      <c r="F31" s="6"/>
      <c r="G31" s="207" t="s">
        <v>115</v>
      </c>
      <c r="I31" s="105"/>
      <c r="J31" s="105"/>
      <c r="K31" s="105"/>
      <c r="M31" s="266" t="s">
        <v>320</v>
      </c>
    </row>
    <row r="32" spans="1:16" s="104" customFormat="1" x14ac:dyDescent="0.2">
      <c r="A32" s="207"/>
      <c r="B32" s="105"/>
      <c r="C32" s="105"/>
      <c r="D32" s="208"/>
      <c r="F32" s="6"/>
      <c r="G32" s="207"/>
      <c r="I32" s="105"/>
      <c r="J32" s="105"/>
      <c r="K32" s="105"/>
      <c r="M32" s="266"/>
    </row>
    <row r="33" spans="1:16" s="104" customFormat="1" x14ac:dyDescent="0.2">
      <c r="A33" s="207" t="s">
        <v>17</v>
      </c>
      <c r="B33" s="105"/>
      <c r="C33" s="105"/>
      <c r="D33" s="5" t="s">
        <v>117</v>
      </c>
      <c r="E33" s="105"/>
      <c r="F33" s="105"/>
      <c r="G33" s="207" t="s">
        <v>118</v>
      </c>
      <c r="I33" s="105"/>
      <c r="J33" s="105"/>
      <c r="K33" s="105"/>
      <c r="M33" s="5" t="s">
        <v>321</v>
      </c>
    </row>
    <row r="34" spans="1:16" x14ac:dyDescent="0.2">
      <c r="A34" s="104"/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6" x14ac:dyDescent="0.2">
      <c r="A35" s="104"/>
      <c r="B35" s="104"/>
      <c r="C35" s="104"/>
      <c r="D35" s="104"/>
      <c r="E35" s="104"/>
      <c r="F35" s="104"/>
      <c r="G35" s="104"/>
      <c r="H35" s="105"/>
      <c r="I35" s="105"/>
      <c r="J35" s="105"/>
      <c r="K35" s="105"/>
      <c r="L35" s="105"/>
      <c r="M35" s="105"/>
      <c r="N35" s="105"/>
      <c r="O35" s="105"/>
      <c r="P35" s="105"/>
    </row>
    <row r="36" spans="1:16" x14ac:dyDescent="0.2">
      <c r="A36" s="104"/>
      <c r="B36" s="104"/>
      <c r="C36" s="104"/>
      <c r="D36" s="104"/>
      <c r="E36" s="104"/>
      <c r="F36" s="104"/>
      <c r="G36" s="104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6" x14ac:dyDescent="0.2">
      <c r="A37" s="104"/>
      <c r="B37" s="104"/>
      <c r="C37" s="104"/>
      <c r="D37" s="104"/>
      <c r="E37" s="104"/>
      <c r="F37" s="104"/>
      <c r="G37" s="104"/>
      <c r="H37" s="105"/>
      <c r="I37" s="105"/>
      <c r="J37" s="105"/>
      <c r="K37" s="105"/>
      <c r="L37" s="105"/>
      <c r="M37" s="105"/>
      <c r="N37" s="105"/>
      <c r="O37" s="105"/>
      <c r="P37" s="105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4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23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37"/>
  <sheetViews>
    <sheetView view="pageBreakPreview" topLeftCell="F8" zoomScale="140" zoomScaleNormal="70" zoomScaleSheetLayoutView="140" workbookViewId="0">
      <selection activeCell="H38" sqref="H38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1" style="21" customWidth="1"/>
    <col min="4" max="4" width="9.42578125" style="21" customWidth="1"/>
    <col min="5" max="5" width="7.42578125" style="21" customWidth="1"/>
    <col min="6" max="6" width="21.140625" style="21" bestFit="1" customWidth="1"/>
    <col min="7" max="7" width="21.5703125" style="21" customWidth="1"/>
    <col min="8" max="8" width="9.28515625" style="21" customWidth="1"/>
    <col min="9" max="9" width="8.140625" style="21" customWidth="1"/>
    <col min="10" max="10" width="7.7109375" style="21" hidden="1" customWidth="1"/>
    <col min="11" max="11" width="2.5703125" style="21" hidden="1" customWidth="1"/>
    <col min="12" max="12" width="3" style="21" hidden="1" customWidth="1"/>
    <col min="13" max="13" width="7" style="21" customWidth="1"/>
    <col min="14" max="14" width="13.28515625" style="21" customWidth="1"/>
    <col min="15" max="15" width="11.42578125" style="21" customWidth="1"/>
    <col min="16" max="16" width="10.2851562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155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80</v>
      </c>
      <c r="B9" s="540"/>
      <c r="C9" s="540"/>
      <c r="D9" s="545" t="s">
        <v>215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84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0">
        <v>72</v>
      </c>
      <c r="O10" s="215">
        <v>56</v>
      </c>
      <c r="P10" s="216">
        <v>45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48" t="s">
        <v>6</v>
      </c>
      <c r="B15" s="548" t="s">
        <v>78</v>
      </c>
      <c r="C15" s="548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48"/>
      <c r="B16" s="548"/>
      <c r="C16" s="548"/>
      <c r="D16" s="552"/>
      <c r="E16" s="552"/>
      <c r="F16" s="552"/>
      <c r="G16" s="552"/>
      <c r="H16" s="552"/>
      <c r="I16" s="552"/>
      <c r="J16" s="477" t="s">
        <v>21</v>
      </c>
      <c r="K16" s="477" t="s">
        <v>23</v>
      </c>
      <c r="L16" s="552"/>
      <c r="M16" s="552"/>
      <c r="N16" s="552"/>
      <c r="O16" s="552"/>
      <c r="P16" s="553"/>
    </row>
    <row r="17" spans="1:18" x14ac:dyDescent="0.2">
      <c r="A17" s="124">
        <f>_xlfn.RANK.EQ(I17,I$17:I$29)</f>
        <v>1</v>
      </c>
      <c r="B17" s="478" t="s">
        <v>124</v>
      </c>
      <c r="C17" s="478"/>
      <c r="D17" s="87">
        <v>2002</v>
      </c>
      <c r="E17" s="85" t="s">
        <v>3</v>
      </c>
      <c r="F17" s="85" t="s">
        <v>249</v>
      </c>
      <c r="G17" s="97" t="s">
        <v>251</v>
      </c>
      <c r="H17" s="206">
        <v>68</v>
      </c>
      <c r="I17" s="85">
        <v>43</v>
      </c>
      <c r="J17" s="85"/>
      <c r="K17" s="85"/>
      <c r="L17" s="87"/>
      <c r="M17" s="117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479" t="s">
        <v>130</v>
      </c>
      <c r="P17" s="91"/>
      <c r="R17" s="105"/>
    </row>
    <row r="18" spans="1:18" s="22" customFormat="1" x14ac:dyDescent="0.2">
      <c r="A18" s="217">
        <f>_xlfn.RANK.EQ(I18,I$17:I$29)</f>
        <v>2</v>
      </c>
      <c r="B18" s="255" t="s">
        <v>254</v>
      </c>
      <c r="C18" s="220"/>
      <c r="D18" s="218">
        <v>1978</v>
      </c>
      <c r="E18" s="97">
        <v>1</v>
      </c>
      <c r="F18" s="85" t="s">
        <v>249</v>
      </c>
      <c r="G18" s="85"/>
      <c r="H18" s="206">
        <v>63.75</v>
      </c>
      <c r="I18" s="85">
        <v>40</v>
      </c>
      <c r="J18" s="85"/>
      <c r="K18" s="85"/>
      <c r="L18" s="87"/>
      <c r="M18" s="117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479" t="s">
        <v>146</v>
      </c>
      <c r="P18" s="91"/>
      <c r="Q18" s="104"/>
    </row>
    <row r="19" spans="1:18" s="22" customFormat="1" x14ac:dyDescent="0.2">
      <c r="A19" s="217">
        <f>_xlfn.RANK.EQ(I19,I$17:I$29)</f>
        <v>3</v>
      </c>
      <c r="B19" s="219" t="s">
        <v>255</v>
      </c>
      <c r="C19" s="220"/>
      <c r="D19" s="218">
        <v>1999</v>
      </c>
      <c r="E19" s="85" t="s">
        <v>4</v>
      </c>
      <c r="F19" s="85" t="s">
        <v>249</v>
      </c>
      <c r="G19" s="97" t="s">
        <v>251</v>
      </c>
      <c r="H19" s="206">
        <v>67.900000000000006</v>
      </c>
      <c r="I19" s="85">
        <v>25</v>
      </c>
      <c r="J19" s="85"/>
      <c r="K19" s="85"/>
      <c r="L19" s="87"/>
      <c r="M19" s="117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479" t="s">
        <v>142</v>
      </c>
      <c r="P19" s="91"/>
      <c r="Q19" s="104"/>
    </row>
    <row r="20" spans="1:18" s="22" customFormat="1" hidden="1" x14ac:dyDescent="0.2">
      <c r="A20" s="217" t="e">
        <f t="shared" ref="A20:A29" si="0">_xlfn.RANK.EQ(I20,I$17:I$29)</f>
        <v>#N/A</v>
      </c>
      <c r="B20" s="219"/>
      <c r="C20" s="220"/>
      <c r="D20" s="218"/>
      <c r="E20" s="85"/>
      <c r="F20" s="85"/>
      <c r="G20" s="97"/>
      <c r="H20" s="206"/>
      <c r="I20" s="85"/>
      <c r="J20" s="85"/>
      <c r="K20" s="85"/>
      <c r="L20" s="87"/>
      <c r="M20" s="117" t="e">
        <f t="shared" ref="M20:M24" si="1">IF(A20=1,20,IF(A20=2,18,IF(A20=3,16,IF(A20&gt;19,0,19-A20))))</f>
        <v>#N/A</v>
      </c>
      <c r="N20" s="88" t="str">
        <f t="shared" ref="N20:N24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480"/>
      <c r="P20" s="91"/>
      <c r="Q20" s="104"/>
    </row>
    <row r="21" spans="1:18" s="22" customFormat="1" hidden="1" x14ac:dyDescent="0.2">
      <c r="A21" s="217" t="e">
        <f t="shared" si="0"/>
        <v>#N/A</v>
      </c>
      <c r="B21" s="219"/>
      <c r="C21" s="220"/>
      <c r="D21" s="218"/>
      <c r="E21" s="85"/>
      <c r="F21" s="85"/>
      <c r="G21" s="97"/>
      <c r="H21" s="206"/>
      <c r="I21" s="85"/>
      <c r="J21" s="85"/>
      <c r="K21" s="85"/>
      <c r="L21" s="87"/>
      <c r="M21" s="117" t="e">
        <f t="shared" si="1"/>
        <v>#N/A</v>
      </c>
      <c r="N21" s="88" t="str">
        <f t="shared" si="2"/>
        <v>-</v>
      </c>
      <c r="O21" s="480"/>
      <c r="P21" s="91"/>
      <c r="Q21" s="104"/>
    </row>
    <row r="22" spans="1:18" s="22" customFormat="1" hidden="1" x14ac:dyDescent="0.2">
      <c r="A22" s="217" t="e">
        <f t="shared" si="0"/>
        <v>#N/A</v>
      </c>
      <c r="B22" s="425"/>
      <c r="C22" s="220"/>
      <c r="D22" s="218"/>
      <c r="E22" s="85"/>
      <c r="F22" s="85"/>
      <c r="G22" s="97"/>
      <c r="H22" s="206"/>
      <c r="I22" s="85"/>
      <c r="J22" s="85"/>
      <c r="K22" s="85"/>
      <c r="L22" s="87"/>
      <c r="M22" s="117" t="e">
        <f t="shared" si="1"/>
        <v>#N/A</v>
      </c>
      <c r="N22" s="88" t="str">
        <f t="shared" si="2"/>
        <v>-</v>
      </c>
      <c r="O22" s="480"/>
      <c r="P22" s="91"/>
      <c r="Q22" s="104"/>
    </row>
    <row r="23" spans="1:18" s="22" customFormat="1" hidden="1" x14ac:dyDescent="0.2">
      <c r="A23" s="217" t="e">
        <f t="shared" si="0"/>
        <v>#N/A</v>
      </c>
      <c r="B23" s="219"/>
      <c r="C23" s="220"/>
      <c r="D23" s="218"/>
      <c r="E23" s="85"/>
      <c r="F23" s="85"/>
      <c r="G23" s="97"/>
      <c r="H23" s="206"/>
      <c r="I23" s="85"/>
      <c r="J23" s="85"/>
      <c r="K23" s="85"/>
      <c r="L23" s="87"/>
      <c r="M23" s="117" t="e">
        <f t="shared" si="1"/>
        <v>#N/A</v>
      </c>
      <c r="N23" s="88" t="str">
        <f t="shared" si="2"/>
        <v>-</v>
      </c>
      <c r="O23" s="101"/>
      <c r="P23" s="91"/>
      <c r="Q23" s="104"/>
    </row>
    <row r="24" spans="1:18" s="22" customFormat="1" hidden="1" x14ac:dyDescent="0.2">
      <c r="A24" s="217" t="e">
        <f t="shared" si="0"/>
        <v>#N/A</v>
      </c>
      <c r="B24" s="219"/>
      <c r="C24" s="220"/>
      <c r="D24" s="218"/>
      <c r="E24" s="85"/>
      <c r="F24" s="85"/>
      <c r="G24" s="97"/>
      <c r="H24" s="206"/>
      <c r="I24" s="85"/>
      <c r="J24" s="85"/>
      <c r="K24" s="85"/>
      <c r="L24" s="87"/>
      <c r="M24" s="117" t="e">
        <f t="shared" si="1"/>
        <v>#N/A</v>
      </c>
      <c r="N24" s="88" t="str">
        <f t="shared" si="2"/>
        <v>-</v>
      </c>
      <c r="O24" s="101"/>
      <c r="P24" s="91"/>
      <c r="Q24" s="104"/>
    </row>
    <row r="25" spans="1:18" s="22" customFormat="1" hidden="1" x14ac:dyDescent="0.2">
      <c r="A25" s="217" t="e">
        <f t="shared" si="0"/>
        <v>#N/A</v>
      </c>
      <c r="B25" s="219"/>
      <c r="C25" s="220"/>
      <c r="D25" s="218"/>
      <c r="E25" s="85"/>
      <c r="F25" s="85"/>
      <c r="G25" s="97"/>
      <c r="H25" s="206"/>
      <c r="I25" s="85"/>
      <c r="J25" s="85"/>
      <c r="K25" s="85"/>
      <c r="L25" s="87"/>
      <c r="M25" s="117" t="e">
        <f t="shared" ref="M25:M27" si="3">IF(A25=1,20,IF(A25=2,18,IF(A25=3,16,IF(A25&gt;19,0,19-A25))))</f>
        <v>#N/A</v>
      </c>
      <c r="N25" s="88" t="str">
        <f t="shared" ref="N25:N27" si="4"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101"/>
      <c r="P25" s="91"/>
      <c r="Q25" s="104"/>
    </row>
    <row r="26" spans="1:18" s="22" customFormat="1" hidden="1" x14ac:dyDescent="0.2">
      <c r="A26" s="217" t="e">
        <f t="shared" si="0"/>
        <v>#N/A</v>
      </c>
      <c r="B26" s="219"/>
      <c r="C26" s="220"/>
      <c r="D26" s="218"/>
      <c r="E26" s="85"/>
      <c r="F26" s="85"/>
      <c r="G26" s="97"/>
      <c r="H26" s="206"/>
      <c r="I26" s="85"/>
      <c r="J26" s="85"/>
      <c r="K26" s="85"/>
      <c r="L26" s="87"/>
      <c r="M26" s="117" t="e">
        <f t="shared" si="3"/>
        <v>#N/A</v>
      </c>
      <c r="N26" s="88" t="str">
        <f t="shared" si="4"/>
        <v>-</v>
      </c>
      <c r="O26" s="101"/>
      <c r="P26" s="91"/>
      <c r="Q26" s="104"/>
    </row>
    <row r="27" spans="1:18" s="22" customFormat="1" hidden="1" x14ac:dyDescent="0.2">
      <c r="A27" s="217" t="e">
        <f t="shared" si="0"/>
        <v>#N/A</v>
      </c>
      <c r="B27" s="219"/>
      <c r="C27" s="220"/>
      <c r="D27" s="218"/>
      <c r="E27" s="85"/>
      <c r="F27" s="85"/>
      <c r="G27" s="97"/>
      <c r="H27" s="206"/>
      <c r="I27" s="85"/>
      <c r="J27" s="85"/>
      <c r="K27" s="85"/>
      <c r="L27" s="87"/>
      <c r="M27" s="117" t="e">
        <f t="shared" si="3"/>
        <v>#N/A</v>
      </c>
      <c r="N27" s="88" t="str">
        <f t="shared" si="4"/>
        <v>-</v>
      </c>
      <c r="O27" s="101"/>
      <c r="P27" s="91"/>
      <c r="Q27" s="104"/>
    </row>
    <row r="28" spans="1:18" s="22" customFormat="1" hidden="1" x14ac:dyDescent="0.2">
      <c r="A28" s="217" t="e">
        <f t="shared" si="0"/>
        <v>#N/A</v>
      </c>
      <c r="B28" s="219"/>
      <c r="C28" s="220"/>
      <c r="D28" s="218"/>
      <c r="E28" s="85"/>
      <c r="F28" s="85"/>
      <c r="G28" s="97"/>
      <c r="H28" s="206"/>
      <c r="I28" s="85"/>
      <c r="J28" s="85"/>
      <c r="K28" s="85"/>
      <c r="L28" s="87"/>
      <c r="M28" s="117" t="e">
        <f>IF(A28=1,20,IF(A28=2,18,IF(A28=3,16,IF(A28&gt;19,0,19-A28))))</f>
        <v>#N/A</v>
      </c>
      <c r="N28" s="88" t="str">
        <f>IF(AND(NOT(OR(E28="МСМК",E28="ЗМС")),I28&gt;=$N$10),"+МСМК",IF(AND(OR(E28="МСМК",E28="ЗМС"),I28&gt;=$N$10),"МСМК",IF(AND(NOT(OR(E28="МСМК",E28="МС",E28="ЗМС")),I28&gt;=$O$10),"+МС",IF(AND(OR(E28="МСМК",E28="МС",E28="ЗМС"),I28&gt;=$O$10),"МС",IF(AND(NOT(OR(E28="ЗМС",E28="МСМК",E28="МС",E28="КМС")),I28&gt;=$P$10),"+КМС",IF(AND(OR(E28="ЗМС",E28="МСМК",E28="МС",E28="КМС"),I28&gt;=$P$10),"КМС","-"))))))</f>
        <v>-</v>
      </c>
      <c r="O28" s="101"/>
      <c r="P28" s="91"/>
      <c r="Q28" s="104"/>
    </row>
    <row r="29" spans="1:18" s="81" customFormat="1" hidden="1" x14ac:dyDescent="0.2">
      <c r="A29" s="124" t="e">
        <f t="shared" si="0"/>
        <v>#N/A</v>
      </c>
      <c r="B29" s="221"/>
      <c r="C29" s="222"/>
      <c r="D29" s="88"/>
      <c r="E29" s="88"/>
      <c r="F29" s="85"/>
      <c r="G29" s="85"/>
      <c r="H29" s="244"/>
      <c r="I29" s="85"/>
      <c r="J29" s="36"/>
      <c r="K29" s="85"/>
      <c r="L29" s="87" t="s">
        <v>77</v>
      </c>
      <c r="M29" s="117" t="e">
        <f>IF(A29=1,20,IF(A29=2,18,IF(A29=3,16,IF(A29&gt;19,0,19-A29))))</f>
        <v>#N/A</v>
      </c>
      <c r="N29" s="88" t="str">
        <f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18"/>
      <c r="P29" s="119"/>
      <c r="Q29" s="104"/>
      <c r="R29" s="22"/>
    </row>
    <row r="30" spans="1:18" s="104" customFormat="1" x14ac:dyDescent="0.2"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18" s="104" customFormat="1" x14ac:dyDescent="0.2">
      <c r="A31" s="207" t="s">
        <v>16</v>
      </c>
      <c r="B31" s="105"/>
      <c r="C31" s="105"/>
      <c r="D31" s="266" t="s">
        <v>116</v>
      </c>
      <c r="F31" s="6"/>
      <c r="G31" s="207" t="s">
        <v>115</v>
      </c>
      <c r="I31" s="105"/>
      <c r="J31" s="105"/>
      <c r="K31" s="105"/>
      <c r="M31" s="266" t="s">
        <v>320</v>
      </c>
    </row>
    <row r="32" spans="1:18" s="104" customFormat="1" x14ac:dyDescent="0.2">
      <c r="A32" s="207"/>
      <c r="B32" s="105"/>
      <c r="C32" s="105"/>
      <c r="D32" s="208"/>
      <c r="F32" s="6"/>
      <c r="G32" s="207"/>
      <c r="I32" s="105"/>
      <c r="J32" s="105"/>
      <c r="K32" s="105"/>
      <c r="M32" s="266"/>
    </row>
    <row r="33" spans="1:16" s="104" customFormat="1" x14ac:dyDescent="0.2">
      <c r="A33" s="207" t="s">
        <v>17</v>
      </c>
      <c r="B33" s="105"/>
      <c r="C33" s="105"/>
      <c r="D33" s="5" t="s">
        <v>117</v>
      </c>
      <c r="E33" s="105"/>
      <c r="F33" s="105"/>
      <c r="G33" s="207" t="s">
        <v>118</v>
      </c>
      <c r="I33" s="105"/>
      <c r="J33" s="105"/>
      <c r="K33" s="105"/>
      <c r="M33" s="5" t="s">
        <v>321</v>
      </c>
    </row>
    <row r="34" spans="1:16" x14ac:dyDescent="0.2">
      <c r="A34" s="104"/>
      <c r="B34" s="104"/>
      <c r="C34" s="104"/>
      <c r="D34" s="104"/>
      <c r="E34" s="104"/>
      <c r="F34" s="104"/>
      <c r="G34" s="104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6" x14ac:dyDescent="0.2">
      <c r="A35" s="104"/>
      <c r="B35" s="104"/>
      <c r="C35" s="104"/>
      <c r="D35" s="104"/>
      <c r="E35" s="104"/>
      <c r="F35" s="104"/>
      <c r="G35" s="104"/>
      <c r="H35" s="105"/>
      <c r="I35" s="105"/>
      <c r="J35" s="105"/>
      <c r="K35" s="105"/>
      <c r="L35" s="105"/>
      <c r="M35" s="105"/>
      <c r="N35" s="105"/>
      <c r="O35" s="105"/>
      <c r="P35" s="105"/>
    </row>
    <row r="36" spans="1:16" x14ac:dyDescent="0.2">
      <c r="A36" s="104"/>
      <c r="B36" s="104"/>
      <c r="C36" s="104"/>
      <c r="D36" s="104"/>
      <c r="E36" s="104"/>
      <c r="F36" s="104"/>
      <c r="G36" s="104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16" x14ac:dyDescent="0.2">
      <c r="A37" s="104"/>
      <c r="B37" s="104"/>
      <c r="C37" s="104"/>
      <c r="D37" s="104"/>
      <c r="E37" s="104"/>
      <c r="F37" s="104"/>
      <c r="G37" s="104"/>
      <c r="H37" s="105"/>
      <c r="I37" s="105"/>
      <c r="J37" s="105"/>
      <c r="K37" s="105"/>
      <c r="L37" s="105"/>
      <c r="M37" s="105"/>
      <c r="N37" s="105"/>
      <c r="O37" s="105"/>
      <c r="P37" s="105"/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7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4"/>
  <sheetViews>
    <sheetView view="pageBreakPreview" topLeftCell="G1" zoomScale="120" zoomScaleNormal="55" zoomScaleSheetLayoutView="120" workbookViewId="0">
      <selection activeCell="H38" sqref="H38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2.28515625" style="21" customWidth="1"/>
    <col min="4" max="4" width="9.42578125" style="21" customWidth="1"/>
    <col min="5" max="5" width="7.42578125" style="21" customWidth="1"/>
    <col min="6" max="6" width="21.5703125" style="21" customWidth="1"/>
    <col min="7" max="7" width="20.85546875" style="21" customWidth="1"/>
    <col min="8" max="8" width="9" style="21" customWidth="1"/>
    <col min="9" max="9" width="7.57031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6.42578125" style="21" customWidth="1"/>
    <col min="16" max="16" width="14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155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87</v>
      </c>
      <c r="B9" s="540"/>
      <c r="C9" s="540"/>
      <c r="D9" s="545" t="s">
        <v>215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85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0">
        <v>76</v>
      </c>
      <c r="O10" s="215">
        <v>62</v>
      </c>
      <c r="P10" s="216">
        <v>48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48" t="s">
        <v>6</v>
      </c>
      <c r="B15" s="548" t="s">
        <v>78</v>
      </c>
      <c r="C15" s="548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48"/>
      <c r="B16" s="554"/>
      <c r="C16" s="554"/>
      <c r="D16" s="535"/>
      <c r="E16" s="535"/>
      <c r="F16" s="535"/>
      <c r="G16" s="535"/>
      <c r="H16" s="535"/>
      <c r="I16" s="535"/>
      <c r="J16" s="16" t="s">
        <v>21</v>
      </c>
      <c r="K16" s="16" t="s">
        <v>23</v>
      </c>
      <c r="L16" s="535"/>
      <c r="M16" s="535"/>
      <c r="N16" s="535"/>
      <c r="O16" s="535"/>
      <c r="P16" s="536"/>
    </row>
    <row r="17" spans="1:20" s="22" customFormat="1" x14ac:dyDescent="0.2">
      <c r="A17" s="254">
        <f>_xlfn.RANK.EQ(I17,I$17:I$30)</f>
        <v>1</v>
      </c>
      <c r="B17" s="255" t="s">
        <v>123</v>
      </c>
      <c r="C17" s="220"/>
      <c r="D17" s="218">
        <v>2002</v>
      </c>
      <c r="E17" s="85" t="s">
        <v>4</v>
      </c>
      <c r="F17" s="85" t="s">
        <v>249</v>
      </c>
      <c r="G17" s="97" t="s">
        <v>251</v>
      </c>
      <c r="H17" s="206">
        <v>73</v>
      </c>
      <c r="I17" s="85">
        <v>72</v>
      </c>
      <c r="J17" s="85"/>
      <c r="K17" s="85"/>
      <c r="L17" s="87"/>
      <c r="M17" s="85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20" t="s">
        <v>130</v>
      </c>
      <c r="P17" s="37"/>
      <c r="Q17" s="104"/>
      <c r="R17" s="104"/>
    </row>
    <row r="18" spans="1:20" s="22" customFormat="1" x14ac:dyDescent="0.2">
      <c r="A18" s="254">
        <f>_xlfn.RANK.EQ(I18,I$17:I$30)</f>
        <v>2</v>
      </c>
      <c r="B18" s="255" t="s">
        <v>282</v>
      </c>
      <c r="C18" s="220"/>
      <c r="D18" s="87">
        <v>1989</v>
      </c>
      <c r="E18" s="85" t="s">
        <v>4</v>
      </c>
      <c r="F18" s="85" t="s">
        <v>249</v>
      </c>
      <c r="G18" s="97" t="s">
        <v>251</v>
      </c>
      <c r="H18" s="206">
        <v>69.400000000000006</v>
      </c>
      <c r="I18" s="85">
        <v>51</v>
      </c>
      <c r="J18" s="85"/>
      <c r="K18" s="85"/>
      <c r="L18" s="87"/>
      <c r="M18" s="85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120" t="s">
        <v>331</v>
      </c>
      <c r="P18" s="37"/>
      <c r="Q18" s="104"/>
      <c r="R18" s="105"/>
      <c r="S18" s="104"/>
      <c r="T18" s="104"/>
    </row>
    <row r="19" spans="1:20" x14ac:dyDescent="0.2">
      <c r="A19" s="254">
        <f>_xlfn.RANK.EQ(I19,I$17:I$30)</f>
        <v>3</v>
      </c>
      <c r="B19" s="255" t="s">
        <v>256</v>
      </c>
      <c r="C19" s="220"/>
      <c r="D19" s="87">
        <v>1996</v>
      </c>
      <c r="E19" s="85" t="s">
        <v>5</v>
      </c>
      <c r="F19" s="85" t="s">
        <v>140</v>
      </c>
      <c r="G19" s="97"/>
      <c r="H19" s="206">
        <v>69.3</v>
      </c>
      <c r="I19" s="85">
        <v>46</v>
      </c>
      <c r="J19" s="85"/>
      <c r="K19" s="85"/>
      <c r="L19" s="87"/>
      <c r="M19" s="85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120" t="s">
        <v>141</v>
      </c>
      <c r="P19" s="37"/>
      <c r="Q19" s="104"/>
      <c r="R19" s="49"/>
      <c r="S19" s="43"/>
      <c r="T19" s="43"/>
    </row>
    <row r="20" spans="1:20" s="104" customFormat="1" hidden="1" x14ac:dyDescent="0.2">
      <c r="A20" s="254" t="e">
        <f t="shared" ref="A20:A23" si="0">_xlfn.RANK.EQ(I20,I$17:I$30)</f>
        <v>#N/A</v>
      </c>
      <c r="B20" s="255"/>
      <c r="C20" s="220"/>
      <c r="D20" s="87"/>
      <c r="E20" s="85"/>
      <c r="F20" s="85"/>
      <c r="G20" s="97"/>
      <c r="H20" s="206"/>
      <c r="I20" s="85"/>
      <c r="J20" s="85"/>
      <c r="K20" s="85"/>
      <c r="L20" s="87"/>
      <c r="M20" s="85" t="e">
        <f t="shared" ref="M20:M23" si="1">IF(A20=1,20,IF(A20=2,18,IF(A20=3,16,IF(A20&gt;19,0,19-A20))))</f>
        <v>#N/A</v>
      </c>
      <c r="N20" s="88" t="str">
        <f t="shared" ref="N20:N23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20"/>
      <c r="P20" s="37"/>
      <c r="R20" s="49"/>
      <c r="S20" s="43"/>
      <c r="T20" s="43"/>
    </row>
    <row r="21" spans="1:20" s="104" customFormat="1" hidden="1" x14ac:dyDescent="0.2">
      <c r="A21" s="254" t="e">
        <f t="shared" si="0"/>
        <v>#N/A</v>
      </c>
      <c r="B21" s="255"/>
      <c r="C21" s="220"/>
      <c r="D21" s="87"/>
      <c r="E21" s="85"/>
      <c r="F21" s="85"/>
      <c r="G21" s="97"/>
      <c r="H21" s="206"/>
      <c r="I21" s="85"/>
      <c r="J21" s="85"/>
      <c r="K21" s="85"/>
      <c r="L21" s="87"/>
      <c r="M21" s="85" t="e">
        <f t="shared" si="1"/>
        <v>#N/A</v>
      </c>
      <c r="N21" s="88" t="str">
        <f t="shared" si="2"/>
        <v>-</v>
      </c>
      <c r="O21" s="120"/>
      <c r="P21" s="37"/>
      <c r="R21" s="49"/>
      <c r="S21" s="43"/>
      <c r="T21" s="43"/>
    </row>
    <row r="22" spans="1:20" s="104" customFormat="1" hidden="1" x14ac:dyDescent="0.2">
      <c r="A22" s="254" t="e">
        <f t="shared" si="0"/>
        <v>#N/A</v>
      </c>
      <c r="B22" s="255"/>
      <c r="C22" s="220"/>
      <c r="D22" s="87"/>
      <c r="E22" s="85"/>
      <c r="F22" s="85"/>
      <c r="G22" s="97"/>
      <c r="H22" s="206"/>
      <c r="I22" s="85"/>
      <c r="J22" s="85"/>
      <c r="K22" s="85"/>
      <c r="L22" s="87"/>
      <c r="M22" s="85" t="e">
        <f t="shared" si="1"/>
        <v>#N/A</v>
      </c>
      <c r="N22" s="88" t="str">
        <f t="shared" si="2"/>
        <v>-</v>
      </c>
      <c r="O22" s="120"/>
      <c r="P22" s="37"/>
      <c r="R22" s="49"/>
      <c r="S22" s="43"/>
      <c r="T22" s="43"/>
    </row>
    <row r="23" spans="1:20" s="104" customFormat="1" hidden="1" x14ac:dyDescent="0.2">
      <c r="A23" s="254" t="e">
        <f t="shared" si="0"/>
        <v>#N/A</v>
      </c>
      <c r="B23" s="255"/>
      <c r="C23" s="220"/>
      <c r="D23" s="87"/>
      <c r="E23" s="85"/>
      <c r="F23" s="85"/>
      <c r="G23" s="97"/>
      <c r="H23" s="206"/>
      <c r="I23" s="85"/>
      <c r="J23" s="85"/>
      <c r="K23" s="85"/>
      <c r="L23" s="87"/>
      <c r="M23" s="85" t="e">
        <f t="shared" si="1"/>
        <v>#N/A</v>
      </c>
      <c r="N23" s="88" t="str">
        <f t="shared" si="2"/>
        <v>-</v>
      </c>
      <c r="O23" s="120"/>
      <c r="P23" s="37"/>
      <c r="R23" s="49"/>
      <c r="S23" s="43"/>
      <c r="T23" s="43"/>
    </row>
    <row r="24" spans="1:20" s="104" customFormat="1" hidden="1" x14ac:dyDescent="0.2">
      <c r="A24" s="125" t="e">
        <f t="shared" ref="A24:A30" si="3">_xlfn.RANK.EQ(I24,I$17:I$30)</f>
        <v>#N/A</v>
      </c>
      <c r="B24" s="255"/>
      <c r="C24" s="220"/>
      <c r="D24" s="87"/>
      <c r="E24" s="85"/>
      <c r="F24" s="85"/>
      <c r="G24" s="97"/>
      <c r="H24" s="206"/>
      <c r="I24" s="85"/>
      <c r="J24" s="85"/>
      <c r="K24" s="85"/>
      <c r="L24" s="87"/>
      <c r="M24" s="85" t="e">
        <f t="shared" ref="M24:M26" si="4">IF(A24=1,20,IF(A24=2,18,IF(A24=3,16,IF(A24&gt;19,0,19-A24))))</f>
        <v>#N/A</v>
      </c>
      <c r="N24" s="88" t="str">
        <f t="shared" ref="N24:N26" si="5">IF(AND(NOT(OR(E24="МСМК",E24="ЗМС")),I24&gt;=$N$10),"+МСМК",IF(AND(OR(E24="МСМК",E24="ЗМС"),I24&gt;=$N$10),"МСМК",IF(AND(NOT(OR(E24="МСМК",E24="МС",E24="ЗМС")),I24&gt;=$O$10),"+МС",IF(AND(OR(E24="МСМК",E24="МС",E24="ЗМС"),I24&gt;=$O$10),"МС",IF(AND(NOT(OR(E24="ЗМС",E24="МСМК",E24="МС",E24="КМС")),I24&gt;=$P$10),"+КМС",IF(AND(OR(E24="ЗМС",E24="МСМК",E24="МС",E24="КМС"),I24&gt;=$P$10),"КМС","-"))))))</f>
        <v>-</v>
      </c>
      <c r="O24" s="120"/>
      <c r="P24" s="37"/>
      <c r="R24" s="49"/>
      <c r="S24" s="43"/>
      <c r="T24" s="43"/>
    </row>
    <row r="25" spans="1:20" s="104" customFormat="1" hidden="1" x14ac:dyDescent="0.2">
      <c r="A25" s="125" t="e">
        <f t="shared" si="3"/>
        <v>#N/A</v>
      </c>
      <c r="B25" s="255"/>
      <c r="C25" s="220"/>
      <c r="D25" s="87"/>
      <c r="E25" s="85"/>
      <c r="F25" s="85"/>
      <c r="G25" s="97"/>
      <c r="H25" s="206"/>
      <c r="I25" s="85"/>
      <c r="J25" s="85"/>
      <c r="K25" s="85"/>
      <c r="L25" s="87"/>
      <c r="M25" s="85" t="e">
        <f t="shared" si="4"/>
        <v>#N/A</v>
      </c>
      <c r="N25" s="88" t="str">
        <f t="shared" si="5"/>
        <v>-</v>
      </c>
      <c r="O25" s="120"/>
      <c r="P25" s="37"/>
      <c r="R25" s="49"/>
      <c r="S25" s="43"/>
      <c r="T25" s="43"/>
    </row>
    <row r="26" spans="1:20" s="104" customFormat="1" hidden="1" x14ac:dyDescent="0.2">
      <c r="A26" s="125" t="e">
        <f t="shared" si="3"/>
        <v>#N/A</v>
      </c>
      <c r="B26" s="255"/>
      <c r="C26" s="220"/>
      <c r="D26" s="87"/>
      <c r="E26" s="85"/>
      <c r="F26" s="85"/>
      <c r="G26" s="97"/>
      <c r="H26" s="206"/>
      <c r="I26" s="85"/>
      <c r="J26" s="85"/>
      <c r="K26" s="85"/>
      <c r="L26" s="87"/>
      <c r="M26" s="85" t="e">
        <f t="shared" si="4"/>
        <v>#N/A</v>
      </c>
      <c r="N26" s="88" t="str">
        <f t="shared" si="5"/>
        <v>-</v>
      </c>
      <c r="O26" s="120"/>
      <c r="P26" s="37"/>
      <c r="R26" s="49"/>
      <c r="S26" s="43"/>
      <c r="T26" s="43"/>
    </row>
    <row r="27" spans="1:20" s="104" customFormat="1" hidden="1" x14ac:dyDescent="0.2">
      <c r="A27" s="125" t="e">
        <f t="shared" si="3"/>
        <v>#N/A</v>
      </c>
      <c r="B27" s="255"/>
      <c r="C27" s="220"/>
      <c r="D27" s="87"/>
      <c r="E27" s="85"/>
      <c r="F27" s="85"/>
      <c r="G27" s="97"/>
      <c r="H27" s="206"/>
      <c r="I27" s="85"/>
      <c r="J27" s="85"/>
      <c r="K27" s="85"/>
      <c r="L27" s="87"/>
      <c r="M27" s="85" t="e">
        <f t="shared" ref="M27:M29" si="6">IF(A27=1,20,IF(A27=2,18,IF(A27=3,16,IF(A27&gt;19,0,19-A27))))</f>
        <v>#N/A</v>
      </c>
      <c r="N27" s="88" t="str">
        <f t="shared" ref="N27:N29" si="7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20"/>
      <c r="P27" s="37"/>
      <c r="R27" s="49"/>
      <c r="S27" s="43"/>
      <c r="T27" s="43"/>
    </row>
    <row r="28" spans="1:20" s="104" customFormat="1" hidden="1" x14ac:dyDescent="0.2">
      <c r="A28" s="125" t="e">
        <f t="shared" si="3"/>
        <v>#N/A</v>
      </c>
      <c r="B28" s="255"/>
      <c r="C28" s="220"/>
      <c r="D28" s="87"/>
      <c r="E28" s="85"/>
      <c r="F28" s="85"/>
      <c r="G28" s="97"/>
      <c r="H28" s="206"/>
      <c r="I28" s="85"/>
      <c r="J28" s="85"/>
      <c r="K28" s="85"/>
      <c r="L28" s="87"/>
      <c r="M28" s="85" t="e">
        <f t="shared" si="6"/>
        <v>#N/A</v>
      </c>
      <c r="N28" s="88" t="str">
        <f t="shared" si="7"/>
        <v>-</v>
      </c>
      <c r="O28" s="120"/>
      <c r="P28" s="37"/>
      <c r="R28" s="49"/>
      <c r="S28" s="43"/>
      <c r="T28" s="43"/>
    </row>
    <row r="29" spans="1:20" hidden="1" x14ac:dyDescent="0.2">
      <c r="A29" s="125" t="e">
        <f t="shared" si="3"/>
        <v>#N/A</v>
      </c>
      <c r="B29" s="255"/>
      <c r="C29" s="220"/>
      <c r="D29" s="87"/>
      <c r="E29" s="85"/>
      <c r="F29" s="85"/>
      <c r="G29" s="97"/>
      <c r="H29" s="206"/>
      <c r="I29" s="85"/>
      <c r="J29" s="85"/>
      <c r="K29" s="85"/>
      <c r="L29" s="87"/>
      <c r="M29" s="85" t="e">
        <f t="shared" si="6"/>
        <v>#N/A</v>
      </c>
      <c r="N29" s="88" t="str">
        <f t="shared" si="7"/>
        <v>-</v>
      </c>
      <c r="O29" s="120"/>
      <c r="P29" s="37"/>
      <c r="Q29" s="104"/>
      <c r="R29" s="104"/>
    </row>
    <row r="30" spans="1:20" hidden="1" x14ac:dyDescent="0.2">
      <c r="A30" s="125" t="e">
        <f t="shared" si="3"/>
        <v>#N/A</v>
      </c>
      <c r="B30" s="255"/>
      <c r="C30" s="220"/>
      <c r="D30" s="87"/>
      <c r="E30" s="85"/>
      <c r="F30" s="85"/>
      <c r="G30" s="173"/>
      <c r="H30" s="206"/>
      <c r="I30" s="85"/>
      <c r="J30" s="85"/>
      <c r="K30" s="85"/>
      <c r="L30" s="87"/>
      <c r="M30" s="85" t="e">
        <f t="shared" ref="M30" si="8">IF(A30=1,20,IF(A30=2,18,IF(A30=3,16,IF(A30&gt;19,0,19-A30))))</f>
        <v>#N/A</v>
      </c>
      <c r="N30" s="88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20"/>
      <c r="P30" s="37"/>
      <c r="Q30" s="104"/>
      <c r="R30" s="31"/>
    </row>
    <row r="32" spans="1:20" s="104" customFormat="1" x14ac:dyDescent="0.2">
      <c r="A32" s="207" t="s">
        <v>16</v>
      </c>
      <c r="B32" s="105"/>
      <c r="C32" s="105"/>
      <c r="D32" s="266" t="s">
        <v>116</v>
      </c>
      <c r="F32" s="6"/>
      <c r="G32" s="207" t="s">
        <v>115</v>
      </c>
      <c r="I32" s="105"/>
      <c r="J32" s="105"/>
      <c r="K32" s="105"/>
      <c r="M32" s="266" t="s">
        <v>320</v>
      </c>
    </row>
    <row r="33" spans="1:13" s="104" customFormat="1" x14ac:dyDescent="0.2">
      <c r="A33" s="207"/>
      <c r="B33" s="105"/>
      <c r="C33" s="105"/>
      <c r="D33" s="208"/>
      <c r="F33" s="6"/>
      <c r="G33" s="207"/>
      <c r="I33" s="105"/>
      <c r="J33" s="105"/>
      <c r="K33" s="105"/>
      <c r="M33" s="266"/>
    </row>
    <row r="34" spans="1:13" s="104" customFormat="1" x14ac:dyDescent="0.2">
      <c r="A34" s="207" t="s">
        <v>17</v>
      </c>
      <c r="B34" s="105"/>
      <c r="C34" s="105"/>
      <c r="D34" s="5" t="s">
        <v>117</v>
      </c>
      <c r="E34" s="105"/>
      <c r="F34" s="105"/>
      <c r="G34" s="207" t="s">
        <v>118</v>
      </c>
      <c r="I34" s="105"/>
      <c r="J34" s="105"/>
      <c r="K34" s="105"/>
      <c r="M34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8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3"/>
  <sheetViews>
    <sheetView view="pageBreakPreview" topLeftCell="A7" zoomScale="110" zoomScaleNormal="100" zoomScaleSheetLayoutView="110" workbookViewId="0">
      <selection activeCell="H38" sqref="H38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2.28515625" style="21" customWidth="1"/>
    <col min="7" max="7" width="21.140625" style="21" customWidth="1"/>
    <col min="8" max="9" width="7.285156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1.85546875" style="21" customWidth="1"/>
    <col min="16" max="16" width="10.710937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155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94</v>
      </c>
      <c r="B9" s="540"/>
      <c r="C9" s="540"/>
      <c r="D9" s="545" t="s">
        <v>215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86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0">
        <v>82</v>
      </c>
      <c r="O10" s="215">
        <v>69</v>
      </c>
      <c r="P10" s="216">
        <v>55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48" t="s">
        <v>6</v>
      </c>
      <c r="B15" s="548" t="s">
        <v>78</v>
      </c>
      <c r="C15" s="548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54"/>
      <c r="B16" s="554"/>
      <c r="C16" s="554"/>
      <c r="D16" s="551"/>
      <c r="E16" s="551"/>
      <c r="F16" s="551"/>
      <c r="G16" s="551"/>
      <c r="H16" s="551"/>
      <c r="I16" s="551"/>
      <c r="J16" s="84" t="s">
        <v>21</v>
      </c>
      <c r="K16" s="84" t="s">
        <v>23</v>
      </c>
      <c r="L16" s="551"/>
      <c r="M16" s="551"/>
      <c r="N16" s="551"/>
      <c r="O16" s="551"/>
      <c r="P16" s="555"/>
    </row>
    <row r="17" spans="1:18" s="22" customFormat="1" x14ac:dyDescent="0.2">
      <c r="A17" s="254">
        <f t="shared" ref="A17:A39" si="0">_xlfn.RANK.EQ(I17,I$17:I$39)</f>
        <v>1</v>
      </c>
      <c r="B17" s="237" t="s">
        <v>125</v>
      </c>
      <c r="C17" s="256"/>
      <c r="D17" s="218">
        <v>1997</v>
      </c>
      <c r="E17" s="489" t="s">
        <v>3</v>
      </c>
      <c r="F17" s="487" t="s">
        <v>249</v>
      </c>
      <c r="G17" s="488" t="s">
        <v>251</v>
      </c>
      <c r="H17" s="247">
        <v>84.9</v>
      </c>
      <c r="I17" s="487">
        <v>89</v>
      </c>
      <c r="J17" s="487"/>
      <c r="K17" s="487"/>
      <c r="L17" s="128"/>
      <c r="M17" s="272">
        <f>IF(A17=1,20,IF(A17=2,18,IF(A17=3,16,IF(A17&gt;19,0,19-A17))))</f>
        <v>20</v>
      </c>
      <c r="N17" s="264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498" t="s">
        <v>172</v>
      </c>
      <c r="P17" s="37"/>
    </row>
    <row r="18" spans="1:18" s="46" customFormat="1" x14ac:dyDescent="0.2">
      <c r="A18" s="254">
        <f t="shared" si="0"/>
        <v>2</v>
      </c>
      <c r="B18" s="237" t="s">
        <v>258</v>
      </c>
      <c r="C18" s="256"/>
      <c r="D18" s="87">
        <v>2004</v>
      </c>
      <c r="E18" s="273" t="s">
        <v>4</v>
      </c>
      <c r="F18" s="280" t="s">
        <v>249</v>
      </c>
      <c r="G18" s="98" t="s">
        <v>251</v>
      </c>
      <c r="H18" s="241">
        <v>82.6</v>
      </c>
      <c r="I18" s="35">
        <v>68</v>
      </c>
      <c r="J18" s="35"/>
      <c r="K18" s="25"/>
      <c r="L18" s="7"/>
      <c r="M18" s="482">
        <f>IF(A18=1,20,IF(A18=2,18,IF(A18=3,16,IF(A18&gt;19,0,19-A18))))</f>
        <v>18</v>
      </c>
      <c r="N18" s="84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74" t="s">
        <v>142</v>
      </c>
      <c r="P18" s="174"/>
      <c r="Q18" s="22"/>
    </row>
    <row r="19" spans="1:18" x14ac:dyDescent="0.2">
      <c r="A19" s="254">
        <f t="shared" si="0"/>
        <v>3</v>
      </c>
      <c r="B19" s="237" t="s">
        <v>257</v>
      </c>
      <c r="C19" s="256"/>
      <c r="D19" s="87">
        <v>1989</v>
      </c>
      <c r="E19" s="497" t="s">
        <v>5</v>
      </c>
      <c r="F19" s="96" t="s">
        <v>140</v>
      </c>
      <c r="G19" s="98"/>
      <c r="H19" s="243">
        <v>84.9</v>
      </c>
      <c r="I19" s="35">
        <v>60</v>
      </c>
      <c r="J19" s="35"/>
      <c r="K19" s="25"/>
      <c r="L19" s="7"/>
      <c r="M19" s="482">
        <f>IF(A19=1,20,IF(A19=2,18,IF(A19=3,16,IF(A19&gt;19,0,19-A19))))</f>
        <v>16</v>
      </c>
      <c r="N19" s="477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499" t="s">
        <v>141</v>
      </c>
      <c r="P19" s="174"/>
      <c r="Q19" s="22"/>
      <c r="R19" s="49"/>
    </row>
    <row r="20" spans="1:18" ht="12.75" customHeight="1" x14ac:dyDescent="0.2">
      <c r="A20" s="254">
        <f t="shared" si="0"/>
        <v>4</v>
      </c>
      <c r="B20" s="237" t="s">
        <v>315</v>
      </c>
      <c r="C20" s="256"/>
      <c r="D20" s="87">
        <v>1978</v>
      </c>
      <c r="E20" s="273" t="s">
        <v>3</v>
      </c>
      <c r="F20" s="88" t="s">
        <v>249</v>
      </c>
      <c r="G20" s="281" t="s">
        <v>251</v>
      </c>
      <c r="H20" s="240">
        <v>85</v>
      </c>
      <c r="I20" s="35">
        <v>50</v>
      </c>
      <c r="J20" s="35"/>
      <c r="K20" s="25"/>
      <c r="L20" s="7"/>
      <c r="M20" s="482">
        <f t="shared" ref="M20:M29" si="1">IF(A20=1,20,IF(A20=2,18,IF(A20=3,16,IF(A20&gt;19,0,19-A20))))</f>
        <v>15</v>
      </c>
      <c r="N20" s="503" t="str">
        <f t="shared" ref="N20:N29" si="2"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9" t="s">
        <v>316</v>
      </c>
      <c r="P20" s="174"/>
      <c r="Q20" s="22"/>
      <c r="R20" s="39"/>
    </row>
    <row r="21" spans="1:18" ht="12.75" hidden="1" customHeight="1" x14ac:dyDescent="0.2">
      <c r="A21" s="254" t="e">
        <f t="shared" si="0"/>
        <v>#N/A</v>
      </c>
      <c r="B21" s="237"/>
      <c r="C21" s="256"/>
      <c r="D21" s="96"/>
      <c r="E21" s="89"/>
      <c r="F21" s="85"/>
      <c r="G21" s="98"/>
      <c r="H21" s="240"/>
      <c r="I21" s="35"/>
      <c r="J21" s="35"/>
      <c r="K21" s="25"/>
      <c r="L21" s="7"/>
      <c r="M21" s="482" t="e">
        <f t="shared" si="1"/>
        <v>#N/A</v>
      </c>
      <c r="N21" s="485" t="str">
        <f t="shared" si="2"/>
        <v>-</v>
      </c>
      <c r="O21" s="77"/>
      <c r="P21" s="70"/>
      <c r="Q21" s="22"/>
      <c r="R21" s="39"/>
    </row>
    <row r="22" spans="1:18" s="104" customFormat="1" ht="12.75" hidden="1" customHeight="1" x14ac:dyDescent="0.2">
      <c r="A22" s="254" t="e">
        <f t="shared" si="0"/>
        <v>#N/A</v>
      </c>
      <c r="B22" s="237"/>
      <c r="C22" s="256"/>
      <c r="D22" s="96"/>
      <c r="E22" s="417"/>
      <c r="F22" s="85"/>
      <c r="G22" s="98"/>
      <c r="H22" s="246"/>
      <c r="I22" s="25"/>
      <c r="J22" s="25"/>
      <c r="K22" s="25"/>
      <c r="L22" s="7"/>
      <c r="M22" s="482" t="e">
        <f t="shared" si="1"/>
        <v>#N/A</v>
      </c>
      <c r="N22" s="84" t="str">
        <f t="shared" si="2"/>
        <v>-</v>
      </c>
      <c r="O22" s="77"/>
      <c r="P22" s="70"/>
      <c r="Q22" s="22"/>
      <c r="R22" s="105"/>
    </row>
    <row r="23" spans="1:18" s="104" customFormat="1" ht="12.75" hidden="1" customHeight="1" x14ac:dyDescent="0.2">
      <c r="A23" s="254" t="e">
        <f t="shared" si="0"/>
        <v>#N/A</v>
      </c>
      <c r="B23" s="237"/>
      <c r="C23" s="256"/>
      <c r="D23" s="18"/>
      <c r="E23" s="273"/>
      <c r="F23" s="88"/>
      <c r="G23" s="85"/>
      <c r="H23" s="240"/>
      <c r="I23" s="35"/>
      <c r="J23" s="35"/>
      <c r="K23" s="25"/>
      <c r="L23" s="7"/>
      <c r="M23" s="482" t="e">
        <f t="shared" si="1"/>
        <v>#N/A</v>
      </c>
      <c r="N23" s="84" t="str">
        <f t="shared" si="2"/>
        <v>-</v>
      </c>
      <c r="O23" s="77"/>
      <c r="P23" s="70"/>
      <c r="Q23" s="22"/>
      <c r="R23" s="105"/>
    </row>
    <row r="24" spans="1:18" s="104" customFormat="1" ht="12.75" hidden="1" customHeight="1" x14ac:dyDescent="0.2">
      <c r="A24" s="254" t="e">
        <f t="shared" si="0"/>
        <v>#N/A</v>
      </c>
      <c r="B24" s="237"/>
      <c r="C24" s="256"/>
      <c r="D24" s="171"/>
      <c r="E24" s="279"/>
      <c r="F24" s="42"/>
      <c r="G24" s="97"/>
      <c r="H24" s="282"/>
      <c r="I24" s="283"/>
      <c r="J24" s="283"/>
      <c r="K24" s="284"/>
      <c r="L24" s="285"/>
      <c r="M24" s="482" t="e">
        <f t="shared" si="1"/>
        <v>#N/A</v>
      </c>
      <c r="N24" s="84" t="str">
        <f t="shared" si="2"/>
        <v>-</v>
      </c>
      <c r="O24" s="74"/>
      <c r="P24" s="174"/>
      <c r="Q24" s="22"/>
      <c r="R24" s="105"/>
    </row>
    <row r="25" spans="1:18" s="43" customFormat="1" ht="12.75" hidden="1" customHeight="1" x14ac:dyDescent="0.2">
      <c r="A25" s="254" t="e">
        <f t="shared" si="0"/>
        <v>#N/A</v>
      </c>
      <c r="B25" s="237"/>
      <c r="C25" s="256"/>
      <c r="D25" s="18"/>
      <c r="E25" s="273"/>
      <c r="F25" s="88"/>
      <c r="G25" s="98"/>
      <c r="H25" s="240"/>
      <c r="I25" s="35"/>
      <c r="J25" s="35"/>
      <c r="K25" s="25"/>
      <c r="L25" s="7"/>
      <c r="M25" s="482" t="e">
        <f t="shared" si="1"/>
        <v>#N/A</v>
      </c>
      <c r="N25" s="84" t="str">
        <f t="shared" si="2"/>
        <v>-</v>
      </c>
      <c r="O25" s="74"/>
      <c r="P25" s="174"/>
      <c r="Q25" s="22"/>
      <c r="R25" s="105"/>
    </row>
    <row r="26" spans="1:18" s="81" customFormat="1" ht="12.75" hidden="1" customHeight="1" x14ac:dyDescent="0.2">
      <c r="A26" s="254" t="e">
        <f t="shared" si="0"/>
        <v>#N/A</v>
      </c>
      <c r="B26" s="237"/>
      <c r="C26" s="256"/>
      <c r="D26" s="18"/>
      <c r="E26" s="273"/>
      <c r="F26" s="88"/>
      <c r="G26" s="426"/>
      <c r="H26" s="240"/>
      <c r="I26" s="35"/>
      <c r="J26" s="35"/>
      <c r="K26" s="25"/>
      <c r="L26" s="7"/>
      <c r="M26" s="482" t="e">
        <f t="shared" si="1"/>
        <v>#N/A</v>
      </c>
      <c r="N26" s="84" t="str">
        <f t="shared" si="2"/>
        <v>-</v>
      </c>
      <c r="O26" s="74"/>
      <c r="P26" s="174"/>
      <c r="Q26" s="22"/>
      <c r="R26" s="82"/>
    </row>
    <row r="27" spans="1:18" s="81" customFormat="1" ht="12.75" hidden="1" customHeight="1" x14ac:dyDescent="0.2">
      <c r="A27" s="125" t="e">
        <f t="shared" si="0"/>
        <v>#N/A</v>
      </c>
      <c r="B27" s="237"/>
      <c r="C27" s="256"/>
      <c r="D27" s="88"/>
      <c r="E27" s="88"/>
      <c r="F27" s="85"/>
      <c r="G27" s="265"/>
      <c r="H27" s="244"/>
      <c r="I27" s="85"/>
      <c r="J27" s="36"/>
      <c r="K27" s="85"/>
      <c r="L27" s="87"/>
      <c r="M27" s="482" t="e">
        <f t="shared" si="1"/>
        <v>#N/A</v>
      </c>
      <c r="N27" s="16" t="str">
        <f t="shared" si="2"/>
        <v>-</v>
      </c>
      <c r="O27" s="74"/>
      <c r="P27" s="174"/>
      <c r="Q27" s="22"/>
      <c r="R27" s="82"/>
    </row>
    <row r="28" spans="1:18" s="81" customFormat="1" ht="12.75" hidden="1" customHeight="1" x14ac:dyDescent="0.2">
      <c r="A28" s="260" t="e">
        <f t="shared" si="0"/>
        <v>#N/A</v>
      </c>
      <c r="B28" s="261"/>
      <c r="C28" s="133"/>
      <c r="D28" s="18"/>
      <c r="E28" s="26"/>
      <c r="F28" s="96"/>
      <c r="G28" s="276"/>
      <c r="H28" s="262"/>
      <c r="I28" s="263"/>
      <c r="J28" s="263"/>
      <c r="K28" s="26"/>
      <c r="L28" s="18"/>
      <c r="M28" s="482" t="e">
        <f t="shared" si="1"/>
        <v>#N/A</v>
      </c>
      <c r="N28" s="84" t="str">
        <f t="shared" si="2"/>
        <v>-</v>
      </c>
      <c r="O28" s="74"/>
      <c r="P28" s="174"/>
      <c r="Q28" s="22"/>
      <c r="R28" s="82"/>
    </row>
    <row r="29" spans="1:18" s="81" customFormat="1" ht="12.75" hidden="1" customHeight="1" x14ac:dyDescent="0.2">
      <c r="A29" s="260" t="e">
        <f t="shared" si="0"/>
        <v>#N/A</v>
      </c>
      <c r="B29" s="261"/>
      <c r="C29" s="133"/>
      <c r="D29" s="18"/>
      <c r="E29" s="26"/>
      <c r="F29" s="96"/>
      <c r="G29" s="26"/>
      <c r="H29" s="262"/>
      <c r="I29" s="263"/>
      <c r="J29" s="263"/>
      <c r="K29" s="26"/>
      <c r="L29" s="18"/>
      <c r="M29" s="482" t="e">
        <f t="shared" si="1"/>
        <v>#N/A</v>
      </c>
      <c r="N29" s="16" t="str">
        <f t="shared" si="2"/>
        <v>-</v>
      </c>
      <c r="O29" s="74"/>
      <c r="P29" s="174"/>
      <c r="Q29" s="22"/>
      <c r="R29" s="82"/>
    </row>
    <row r="30" spans="1:18" s="104" customFormat="1" ht="12.75" hidden="1" customHeight="1" x14ac:dyDescent="0.2">
      <c r="A30" s="260" t="e">
        <f t="shared" si="0"/>
        <v>#N/A</v>
      </c>
      <c r="B30" s="261"/>
      <c r="C30" s="133"/>
      <c r="D30" s="96"/>
      <c r="E30" s="26"/>
      <c r="F30" s="26"/>
      <c r="G30" s="26"/>
      <c r="H30" s="275"/>
      <c r="I30" s="26"/>
      <c r="J30" s="26"/>
      <c r="K30" s="26"/>
      <c r="L30" s="18"/>
      <c r="M30" s="14" t="e">
        <f t="shared" ref="M30" si="3">IF(A30=1,20,IF(A30=2,18,IF(A30=3,16,IF(A30&gt;19,0,19-A30))))</f>
        <v>#N/A</v>
      </c>
      <c r="N30" s="16" t="str">
        <f t="shared" ref="N30" si="4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74"/>
      <c r="P30" s="174"/>
      <c r="Q30" s="22"/>
      <c r="R30" s="105"/>
    </row>
    <row r="31" spans="1:18" s="104" customFormat="1" ht="12.75" hidden="1" customHeight="1" x14ac:dyDescent="0.2">
      <c r="A31" s="260" t="e">
        <f t="shared" si="0"/>
        <v>#N/A</v>
      </c>
      <c r="B31" s="261"/>
      <c r="C31" s="133"/>
      <c r="D31" s="96"/>
      <c r="E31" s="26"/>
      <c r="F31" s="26"/>
      <c r="G31" s="26"/>
      <c r="H31" s="275"/>
      <c r="I31" s="26"/>
      <c r="J31" s="26"/>
      <c r="K31" s="26"/>
      <c r="L31" s="18"/>
      <c r="M31" s="14" t="e">
        <f t="shared" ref="M31:M37" si="5">IF(A31=1,20,IF(A31=2,18,IF(A31=3,16,IF(A31&gt;19,0,19-A31))))</f>
        <v>#N/A</v>
      </c>
      <c r="N31" s="16" t="str">
        <f t="shared" ref="N31:N37" si="6"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74"/>
      <c r="P31" s="174"/>
      <c r="Q31" s="22"/>
      <c r="R31" s="105"/>
    </row>
    <row r="32" spans="1:18" s="104" customFormat="1" ht="12.75" hidden="1" customHeight="1" x14ac:dyDescent="0.2">
      <c r="A32" s="260" t="e">
        <f t="shared" si="0"/>
        <v>#N/A</v>
      </c>
      <c r="B32" s="261"/>
      <c r="C32" s="133"/>
      <c r="D32" s="96"/>
      <c r="E32" s="26"/>
      <c r="F32" s="26"/>
      <c r="G32" s="26"/>
      <c r="H32" s="275"/>
      <c r="I32" s="26"/>
      <c r="J32" s="26"/>
      <c r="K32" s="26"/>
      <c r="L32" s="18"/>
      <c r="M32" s="14" t="e">
        <f t="shared" si="5"/>
        <v>#N/A</v>
      </c>
      <c r="N32" s="16" t="str">
        <f t="shared" si="6"/>
        <v>-</v>
      </c>
      <c r="O32" s="74"/>
      <c r="P32" s="174"/>
      <c r="Q32" s="22"/>
      <c r="R32" s="105"/>
    </row>
    <row r="33" spans="1:18" s="104" customFormat="1" ht="12.75" hidden="1" customHeight="1" x14ac:dyDescent="0.2">
      <c r="A33" s="260" t="e">
        <f t="shared" si="0"/>
        <v>#N/A</v>
      </c>
      <c r="B33" s="261"/>
      <c r="C33" s="133"/>
      <c r="D33" s="96"/>
      <c r="E33" s="26"/>
      <c r="F33" s="26"/>
      <c r="G33" s="26"/>
      <c r="H33" s="275"/>
      <c r="I33" s="26"/>
      <c r="J33" s="26"/>
      <c r="K33" s="26"/>
      <c r="L33" s="18"/>
      <c r="M33" s="14" t="e">
        <f t="shared" si="5"/>
        <v>#N/A</v>
      </c>
      <c r="N33" s="16" t="str">
        <f t="shared" si="6"/>
        <v>-</v>
      </c>
      <c r="O33" s="74"/>
      <c r="P33" s="174"/>
      <c r="Q33" s="22"/>
      <c r="R33" s="105"/>
    </row>
    <row r="34" spans="1:18" s="104" customFormat="1" ht="12.75" hidden="1" customHeight="1" x14ac:dyDescent="0.2">
      <c r="A34" s="260" t="e">
        <f t="shared" si="0"/>
        <v>#N/A</v>
      </c>
      <c r="B34" s="261"/>
      <c r="C34" s="133"/>
      <c r="D34" s="96"/>
      <c r="E34" s="26"/>
      <c r="F34" s="26"/>
      <c r="G34" s="26"/>
      <c r="H34" s="275"/>
      <c r="I34" s="26"/>
      <c r="J34" s="26"/>
      <c r="K34" s="26"/>
      <c r="L34" s="18"/>
      <c r="M34" s="14" t="e">
        <f t="shared" si="5"/>
        <v>#N/A</v>
      </c>
      <c r="N34" s="16" t="str">
        <f t="shared" si="6"/>
        <v>-</v>
      </c>
      <c r="O34" s="74"/>
      <c r="P34" s="174"/>
      <c r="Q34" s="22"/>
      <c r="R34" s="105"/>
    </row>
    <row r="35" spans="1:18" s="81" customFormat="1" ht="12.75" hidden="1" customHeight="1" x14ac:dyDescent="0.2">
      <c r="A35" s="260" t="e">
        <f t="shared" si="0"/>
        <v>#N/A</v>
      </c>
      <c r="B35" s="261"/>
      <c r="C35" s="133"/>
      <c r="D35" s="96"/>
      <c r="E35" s="26"/>
      <c r="F35" s="26"/>
      <c r="G35" s="26"/>
      <c r="H35" s="275"/>
      <c r="I35" s="26"/>
      <c r="J35" s="26"/>
      <c r="K35" s="26"/>
      <c r="L35" s="18"/>
      <c r="M35" s="14" t="e">
        <f t="shared" si="5"/>
        <v>#N/A</v>
      </c>
      <c r="N35" s="16" t="str">
        <f t="shared" si="6"/>
        <v>-</v>
      </c>
      <c r="O35" s="74"/>
      <c r="P35" s="174"/>
      <c r="Q35" s="22"/>
      <c r="R35" s="82"/>
    </row>
    <row r="36" spans="1:18" s="81" customFormat="1" ht="12.75" hidden="1" customHeight="1" x14ac:dyDescent="0.2">
      <c r="A36" s="260" t="e">
        <f t="shared" si="0"/>
        <v>#N/A</v>
      </c>
      <c r="B36" s="261"/>
      <c r="C36" s="133"/>
      <c r="D36" s="96"/>
      <c r="E36" s="26"/>
      <c r="F36" s="26"/>
      <c r="G36" s="26"/>
      <c r="H36" s="275"/>
      <c r="I36" s="26"/>
      <c r="J36" s="26"/>
      <c r="K36" s="26"/>
      <c r="L36" s="18"/>
      <c r="M36" s="14" t="e">
        <f t="shared" si="5"/>
        <v>#N/A</v>
      </c>
      <c r="N36" s="16" t="str">
        <f t="shared" si="6"/>
        <v>-</v>
      </c>
      <c r="O36" s="74"/>
      <c r="P36" s="174"/>
      <c r="Q36" s="22"/>
      <c r="R36" s="82"/>
    </row>
    <row r="37" spans="1:18" ht="12.75" hidden="1" customHeight="1" x14ac:dyDescent="0.2">
      <c r="A37" s="260" t="e">
        <f t="shared" si="0"/>
        <v>#N/A</v>
      </c>
      <c r="B37" s="261"/>
      <c r="C37" s="133"/>
      <c r="D37" s="96"/>
      <c r="E37" s="26"/>
      <c r="F37" s="26"/>
      <c r="G37" s="26"/>
      <c r="H37" s="275"/>
      <c r="I37" s="26"/>
      <c r="J37" s="26"/>
      <c r="K37" s="26"/>
      <c r="L37" s="18"/>
      <c r="M37" s="14" t="e">
        <f t="shared" si="5"/>
        <v>#N/A</v>
      </c>
      <c r="N37" s="16" t="str">
        <f t="shared" si="6"/>
        <v>-</v>
      </c>
      <c r="O37" s="74"/>
      <c r="P37" s="174"/>
      <c r="Q37" s="22"/>
      <c r="R37" s="31"/>
    </row>
    <row r="38" spans="1:18" s="104" customFormat="1" ht="12.75" hidden="1" customHeight="1" x14ac:dyDescent="0.2">
      <c r="A38" s="125" t="e">
        <f t="shared" si="0"/>
        <v>#N/A</v>
      </c>
      <c r="B38" s="113"/>
      <c r="C38" s="114"/>
      <c r="D38" s="87"/>
      <c r="E38" s="85"/>
      <c r="F38" s="85"/>
      <c r="G38" s="97"/>
      <c r="H38" s="86"/>
      <c r="I38" s="85"/>
      <c r="J38" s="85"/>
      <c r="K38" s="85"/>
      <c r="L38" s="87"/>
      <c r="M38" s="25" t="e">
        <f t="shared" ref="M38:M39" si="7">IF(A38=1,20,IF(A38=2,18,IF(A38=3,16,IF(A38&gt;19,0,19-A38))))</f>
        <v>#N/A</v>
      </c>
      <c r="N38" s="84" t="str">
        <f t="shared" ref="N38:N39" si="8">IF(AND(NOT(OR(E38="МСМК",E38="ЗМС")),I38&gt;=$N$10),"+МСМК",IF(AND(OR(E38="МСМК",E38="ЗМС"),I38&gt;=$N$10),"МСМК",IF(AND(NOT(OR(E38="МСМК",E38="МС",E38="ЗМС")),I38&gt;=$O$10),"+МС",IF(AND(OR(E38="МСМК",E38="МС",E38="ЗМС"),I38&gt;=$O$10),"МС",IF(AND(NOT(OR(E38="ЗМС",E38="МСМК",E38="МС",E38="КМС")),I38&gt;=$P$10),"+КМС",IF(AND(OR(E38="ЗМС",E38="МСМК",E38="МС",E38="КМС"),I38&gt;=$P$10),"КМС","-"))))))</f>
        <v>-</v>
      </c>
      <c r="O38" s="66"/>
      <c r="P38" s="38"/>
      <c r="Q38" s="22"/>
      <c r="R38" s="105"/>
    </row>
    <row r="39" spans="1:18" s="104" customFormat="1" ht="12.75" hidden="1" customHeight="1" x14ac:dyDescent="0.2">
      <c r="A39" s="125" t="e">
        <f t="shared" si="0"/>
        <v>#N/A</v>
      </c>
      <c r="B39" s="121"/>
      <c r="C39" s="112"/>
      <c r="D39" s="48"/>
      <c r="E39" s="48"/>
      <c r="F39" s="42"/>
      <c r="G39" s="42"/>
      <c r="H39" s="47"/>
      <c r="I39" s="50"/>
      <c r="J39" s="50"/>
      <c r="K39" s="42"/>
      <c r="L39" s="45">
        <v>152</v>
      </c>
      <c r="M39" s="98" t="e">
        <f t="shared" si="7"/>
        <v>#N/A</v>
      </c>
      <c r="N39" s="85" t="str">
        <f t="shared" si="8"/>
        <v>-</v>
      </c>
      <c r="O39" s="122"/>
      <c r="P39" s="175"/>
      <c r="Q39" s="22"/>
      <c r="R39" s="105"/>
    </row>
    <row r="40" spans="1:18" s="104" customFormat="1" x14ac:dyDescent="0.2">
      <c r="H40" s="105"/>
      <c r="I40" s="105"/>
      <c r="J40" s="105"/>
      <c r="K40" s="105"/>
      <c r="L40" s="105"/>
      <c r="M40" s="105"/>
      <c r="N40" s="105"/>
      <c r="O40" s="105"/>
      <c r="P40" s="105"/>
    </row>
    <row r="41" spans="1:18" s="104" customFormat="1" x14ac:dyDescent="0.2">
      <c r="A41" s="207" t="s">
        <v>16</v>
      </c>
      <c r="B41" s="105"/>
      <c r="C41" s="105"/>
      <c r="D41" s="266" t="s">
        <v>116</v>
      </c>
      <c r="F41" s="6"/>
      <c r="G41" s="207" t="s">
        <v>115</v>
      </c>
      <c r="I41" s="105"/>
      <c r="J41" s="105"/>
      <c r="K41" s="105"/>
      <c r="M41" s="266" t="s">
        <v>320</v>
      </c>
    </row>
    <row r="42" spans="1:18" s="104" customFormat="1" x14ac:dyDescent="0.2">
      <c r="A42" s="207"/>
      <c r="B42" s="105"/>
      <c r="C42" s="105"/>
      <c r="D42" s="208"/>
      <c r="F42" s="6"/>
      <c r="G42" s="207"/>
      <c r="I42" s="105"/>
      <c r="J42" s="105"/>
      <c r="K42" s="105"/>
      <c r="M42" s="266"/>
    </row>
    <row r="43" spans="1:18" s="104" customFormat="1" x14ac:dyDescent="0.2">
      <c r="A43" s="207" t="s">
        <v>17</v>
      </c>
      <c r="B43" s="105"/>
      <c r="C43" s="105"/>
      <c r="D43" s="5" t="s">
        <v>117</v>
      </c>
      <c r="E43" s="105"/>
      <c r="F43" s="105"/>
      <c r="G43" s="207" t="s">
        <v>118</v>
      </c>
      <c r="I43" s="105"/>
      <c r="J43" s="105"/>
      <c r="K43" s="105"/>
      <c r="M43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7:P19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7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R40"/>
  <sheetViews>
    <sheetView view="pageBreakPreview" topLeftCell="A9" zoomScale="120" zoomScaleNormal="100" zoomScaleSheetLayoutView="120" workbookViewId="0">
      <selection activeCell="H38" sqref="H38"/>
    </sheetView>
  </sheetViews>
  <sheetFormatPr defaultColWidth="9.140625" defaultRowHeight="12.75" x14ac:dyDescent="0.2"/>
  <cols>
    <col min="1" max="1" width="6.85546875" style="21" customWidth="1"/>
    <col min="2" max="2" width="9.140625" style="21"/>
    <col min="3" max="3" width="13.140625" style="21" customWidth="1"/>
    <col min="4" max="4" width="9.42578125" style="21" customWidth="1"/>
    <col min="5" max="5" width="11.5703125" style="21" customWidth="1"/>
    <col min="6" max="6" width="20.5703125" style="21" bestFit="1" customWidth="1"/>
    <col min="7" max="7" width="21" style="21" customWidth="1"/>
    <col min="8" max="8" width="8.85546875" style="21" customWidth="1"/>
    <col min="9" max="9" width="7.5703125" style="21" customWidth="1"/>
    <col min="10" max="10" width="7.7109375" style="21" hidden="1" customWidth="1"/>
    <col min="11" max="11" width="7.42578125" style="21" hidden="1" customWidth="1"/>
    <col min="12" max="12" width="12" style="21" hidden="1" customWidth="1"/>
    <col min="13" max="13" width="7" style="21" customWidth="1"/>
    <col min="14" max="14" width="11.28515625" style="21" customWidth="1"/>
    <col min="15" max="15" width="12.28515625" style="21" customWidth="1"/>
    <col min="16" max="16" width="13.8554687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155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96</v>
      </c>
      <c r="B9" s="540"/>
      <c r="C9" s="540"/>
      <c r="D9" s="545" t="s">
        <v>215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82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0">
        <v>88</v>
      </c>
      <c r="O10" s="215">
        <v>75</v>
      </c>
      <c r="P10" s="216">
        <v>58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s="104" customFormat="1" ht="11.25" customHeight="1" x14ac:dyDescent="0.2">
      <c r="A15" s="564" t="s">
        <v>6</v>
      </c>
      <c r="B15" s="564" t="s">
        <v>78</v>
      </c>
      <c r="C15" s="566"/>
      <c r="D15" s="569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2" t="s">
        <v>19</v>
      </c>
      <c r="K15" s="563"/>
      <c r="L15" s="560" t="s">
        <v>22</v>
      </c>
      <c r="M15" s="560" t="s">
        <v>13</v>
      </c>
      <c r="N15" s="560" t="s">
        <v>14</v>
      </c>
      <c r="O15" s="556" t="s">
        <v>15</v>
      </c>
      <c r="P15" s="557"/>
      <c r="R15" s="21"/>
    </row>
    <row r="16" spans="1:18" s="104" customFormat="1" x14ac:dyDescent="0.2">
      <c r="A16" s="565"/>
      <c r="B16" s="567"/>
      <c r="C16" s="568"/>
      <c r="D16" s="570"/>
      <c r="E16" s="561"/>
      <c r="F16" s="561"/>
      <c r="G16" s="561"/>
      <c r="H16" s="561"/>
      <c r="I16" s="561"/>
      <c r="J16" s="84" t="s">
        <v>21</v>
      </c>
      <c r="K16" s="84" t="s">
        <v>23</v>
      </c>
      <c r="L16" s="561"/>
      <c r="M16" s="561"/>
      <c r="N16" s="561"/>
      <c r="O16" s="558"/>
      <c r="P16" s="559"/>
    </row>
    <row r="17" spans="1:18" s="46" customFormat="1" x14ac:dyDescent="0.2">
      <c r="A17" s="230">
        <f>_xlfn.RANK.EQ(I17,I$17:I$36)</f>
        <v>1</v>
      </c>
      <c r="B17" s="237" t="s">
        <v>260</v>
      </c>
      <c r="C17" s="256"/>
      <c r="D17" s="218">
        <v>1990</v>
      </c>
      <c r="E17" s="97" t="s">
        <v>4</v>
      </c>
      <c r="F17" s="85" t="s">
        <v>261</v>
      </c>
      <c r="G17" s="32" t="s">
        <v>262</v>
      </c>
      <c r="H17" s="206">
        <v>99.1</v>
      </c>
      <c r="I17" s="85">
        <v>80</v>
      </c>
      <c r="J17" s="85"/>
      <c r="K17" s="85"/>
      <c r="L17" s="87"/>
      <c r="M17" s="3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93" t="s">
        <v>265</v>
      </c>
      <c r="P17" s="37"/>
      <c r="Q17" s="104"/>
      <c r="R17" s="104"/>
    </row>
    <row r="18" spans="1:18" s="22" customFormat="1" x14ac:dyDescent="0.2">
      <c r="A18" s="126">
        <f>_xlfn.RANK.EQ(I18,I$17:I$36)</f>
        <v>2</v>
      </c>
      <c r="B18" s="237" t="s">
        <v>126</v>
      </c>
      <c r="C18" s="256"/>
      <c r="D18" s="23">
        <v>2002</v>
      </c>
      <c r="E18" s="85" t="s">
        <v>4</v>
      </c>
      <c r="F18" s="85" t="s">
        <v>249</v>
      </c>
      <c r="G18" s="85" t="s">
        <v>251</v>
      </c>
      <c r="H18" s="206">
        <v>91.85</v>
      </c>
      <c r="I18" s="85">
        <v>72</v>
      </c>
      <c r="J18" s="85"/>
      <c r="K18" s="85"/>
      <c r="L18" s="87"/>
      <c r="M18" s="36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100" t="s">
        <v>266</v>
      </c>
      <c r="P18" s="37"/>
      <c r="Q18" s="104"/>
      <c r="R18" s="105"/>
    </row>
    <row r="19" spans="1:18" s="81" customFormat="1" x14ac:dyDescent="0.2">
      <c r="A19" s="126">
        <f>_xlfn.RANK.EQ(I19,I$17:I$36)</f>
        <v>3</v>
      </c>
      <c r="B19" s="237" t="s">
        <v>173</v>
      </c>
      <c r="C19" s="256"/>
      <c r="D19" s="88">
        <v>1995</v>
      </c>
      <c r="E19" s="85" t="s">
        <v>3</v>
      </c>
      <c r="F19" s="85" t="s">
        <v>249</v>
      </c>
      <c r="G19" s="97" t="s">
        <v>251</v>
      </c>
      <c r="H19" s="206">
        <v>91.5</v>
      </c>
      <c r="I19" s="85">
        <v>56</v>
      </c>
      <c r="J19" s="85"/>
      <c r="K19" s="85"/>
      <c r="L19" s="87">
        <v>200</v>
      </c>
      <c r="M19" s="36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90" t="s">
        <v>176</v>
      </c>
      <c r="P19" s="67"/>
      <c r="Q19" s="104"/>
      <c r="R19" s="82"/>
    </row>
    <row r="20" spans="1:18" s="81" customFormat="1" x14ac:dyDescent="0.2">
      <c r="A20" s="126">
        <f>_xlfn.RANK.EQ(I20,I$17:I$36)</f>
        <v>4</v>
      </c>
      <c r="B20" s="237" t="s">
        <v>259</v>
      </c>
      <c r="C20" s="256"/>
      <c r="D20" s="87">
        <v>1983</v>
      </c>
      <c r="E20" s="85" t="s">
        <v>5</v>
      </c>
      <c r="F20" s="88" t="s">
        <v>140</v>
      </c>
      <c r="G20" s="32"/>
      <c r="H20" s="244">
        <v>92.55</v>
      </c>
      <c r="I20" s="36">
        <v>37</v>
      </c>
      <c r="J20" s="36"/>
      <c r="K20" s="85"/>
      <c r="L20" s="87"/>
      <c r="M20" s="36">
        <f>IF(A20=1,20,IF(A20=2,18,IF(A20=3,16,IF(A20&gt;19,0,19-A20))))</f>
        <v>15</v>
      </c>
      <c r="N20" s="8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0" t="s">
        <v>141</v>
      </c>
      <c r="P20" s="70"/>
      <c r="Q20" s="104"/>
      <c r="R20" s="82"/>
    </row>
    <row r="21" spans="1:18" s="104" customFormat="1" x14ac:dyDescent="0.2">
      <c r="A21" s="126">
        <f>_xlfn.RANK.EQ(I21,I$17:I$36)</f>
        <v>5</v>
      </c>
      <c r="B21" s="237" t="s">
        <v>264</v>
      </c>
      <c r="C21" s="256"/>
      <c r="D21" s="23">
        <v>1988</v>
      </c>
      <c r="E21" s="85">
        <v>1</v>
      </c>
      <c r="F21" s="85" t="s">
        <v>249</v>
      </c>
      <c r="G21" s="32"/>
      <c r="H21" s="206">
        <v>101</v>
      </c>
      <c r="I21" s="85">
        <v>36</v>
      </c>
      <c r="J21" s="85"/>
      <c r="K21" s="85"/>
      <c r="L21" s="87"/>
      <c r="M21" s="36">
        <f>IF(A21=1,20,IF(A21=2,18,IF(A21=3,16,IF(A21&gt;19,0,19-A21))))</f>
        <v>14</v>
      </c>
      <c r="N21" s="88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66" t="s">
        <v>131</v>
      </c>
      <c r="P21" s="38"/>
      <c r="R21" s="105"/>
    </row>
    <row r="22" spans="1:18" s="104" customFormat="1" x14ac:dyDescent="0.2">
      <c r="A22" s="126">
        <f t="shared" ref="A22:A36" si="0">_xlfn.RANK.EQ(I22,I$17:I$36)</f>
        <v>6</v>
      </c>
      <c r="B22" s="237" t="s">
        <v>317</v>
      </c>
      <c r="C22" s="256"/>
      <c r="D22" s="23">
        <v>1996</v>
      </c>
      <c r="E22" s="85" t="s">
        <v>4</v>
      </c>
      <c r="F22" s="85" t="s">
        <v>249</v>
      </c>
      <c r="G22" s="32" t="s">
        <v>251</v>
      </c>
      <c r="H22" s="206" t="s">
        <v>318</v>
      </c>
      <c r="I22" s="85">
        <v>35</v>
      </c>
      <c r="J22" s="85"/>
      <c r="K22" s="85"/>
      <c r="L22" s="87"/>
      <c r="M22" s="36">
        <f t="shared" ref="M22:M28" si="1">IF(A22=1,20,IF(A22=2,18,IF(A22=3,16,IF(A22&gt;19,0,19-A22))))</f>
        <v>13</v>
      </c>
      <c r="N22" s="88" t="str">
        <f t="shared" ref="N22:N28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66" t="s">
        <v>142</v>
      </c>
      <c r="P22" s="38"/>
      <c r="R22" s="105"/>
    </row>
    <row r="23" spans="1:18" s="104" customFormat="1" hidden="1" x14ac:dyDescent="0.2">
      <c r="A23" s="126" t="e">
        <f t="shared" si="0"/>
        <v>#N/A</v>
      </c>
      <c r="B23" s="237"/>
      <c r="C23" s="256"/>
      <c r="D23" s="23"/>
      <c r="E23" s="85"/>
      <c r="F23" s="85"/>
      <c r="G23" s="85"/>
      <c r="H23" s="206"/>
      <c r="I23" s="85"/>
      <c r="J23" s="85"/>
      <c r="K23" s="85"/>
      <c r="L23" s="87"/>
      <c r="M23" s="36" t="e">
        <f t="shared" si="1"/>
        <v>#N/A</v>
      </c>
      <c r="N23" s="88" t="str">
        <f t="shared" si="2"/>
        <v>-</v>
      </c>
      <c r="O23" s="100"/>
      <c r="P23" s="67"/>
      <c r="R23" s="105"/>
    </row>
    <row r="24" spans="1:18" s="104" customFormat="1" hidden="1" x14ac:dyDescent="0.2">
      <c r="A24" s="126" t="e">
        <f t="shared" si="0"/>
        <v>#N/A</v>
      </c>
      <c r="B24" s="237"/>
      <c r="C24" s="256"/>
      <c r="D24" s="23"/>
      <c r="E24" s="85"/>
      <c r="F24" s="85"/>
      <c r="G24" s="85"/>
      <c r="H24" s="206"/>
      <c r="I24" s="85"/>
      <c r="J24" s="85"/>
      <c r="K24" s="85"/>
      <c r="L24" s="87"/>
      <c r="M24" s="36" t="e">
        <f t="shared" si="1"/>
        <v>#N/A</v>
      </c>
      <c r="N24" s="88" t="str">
        <f t="shared" si="2"/>
        <v>-</v>
      </c>
      <c r="O24" s="100"/>
      <c r="P24" s="67"/>
      <c r="R24" s="105"/>
    </row>
    <row r="25" spans="1:18" s="104" customFormat="1" hidden="1" x14ac:dyDescent="0.2">
      <c r="A25" s="126" t="e">
        <f t="shared" si="0"/>
        <v>#N/A</v>
      </c>
      <c r="B25" s="237"/>
      <c r="C25" s="256"/>
      <c r="D25" s="23"/>
      <c r="E25" s="85"/>
      <c r="F25" s="85"/>
      <c r="G25" s="85"/>
      <c r="H25" s="206"/>
      <c r="I25" s="85"/>
      <c r="J25" s="85"/>
      <c r="K25" s="85"/>
      <c r="L25" s="87"/>
      <c r="M25" s="36" t="e">
        <f t="shared" si="1"/>
        <v>#N/A</v>
      </c>
      <c r="N25" s="88" t="str">
        <f t="shared" si="2"/>
        <v>-</v>
      </c>
      <c r="O25" s="100"/>
      <c r="P25" s="67"/>
      <c r="R25" s="105"/>
    </row>
    <row r="26" spans="1:18" s="104" customFormat="1" hidden="1" x14ac:dyDescent="0.2">
      <c r="A26" s="126" t="e">
        <f t="shared" si="0"/>
        <v>#N/A</v>
      </c>
      <c r="B26" s="237"/>
      <c r="C26" s="256"/>
      <c r="D26" s="23"/>
      <c r="E26" s="85"/>
      <c r="F26" s="85"/>
      <c r="G26" s="85"/>
      <c r="H26" s="206"/>
      <c r="I26" s="85"/>
      <c r="J26" s="85"/>
      <c r="K26" s="85"/>
      <c r="L26" s="87"/>
      <c r="M26" s="36" t="e">
        <f t="shared" si="1"/>
        <v>#N/A</v>
      </c>
      <c r="N26" s="88" t="str">
        <f t="shared" si="2"/>
        <v>-</v>
      </c>
      <c r="O26" s="100"/>
      <c r="P26" s="67"/>
      <c r="R26" s="105"/>
    </row>
    <row r="27" spans="1:18" s="104" customFormat="1" hidden="1" x14ac:dyDescent="0.2">
      <c r="A27" s="126" t="e">
        <f t="shared" si="0"/>
        <v>#N/A</v>
      </c>
      <c r="B27" s="237"/>
      <c r="C27" s="256"/>
      <c r="D27" s="23"/>
      <c r="E27" s="85"/>
      <c r="F27" s="85"/>
      <c r="G27" s="85"/>
      <c r="H27" s="206"/>
      <c r="I27" s="85"/>
      <c r="J27" s="85"/>
      <c r="K27" s="85"/>
      <c r="L27" s="87"/>
      <c r="M27" s="36" t="e">
        <f t="shared" si="1"/>
        <v>#N/A</v>
      </c>
      <c r="N27" s="88" t="str">
        <f t="shared" si="2"/>
        <v>-</v>
      </c>
      <c r="O27" s="100"/>
      <c r="P27" s="67"/>
      <c r="R27" s="105"/>
    </row>
    <row r="28" spans="1:18" s="104" customFormat="1" hidden="1" x14ac:dyDescent="0.2">
      <c r="A28" s="126" t="e">
        <f t="shared" si="0"/>
        <v>#N/A</v>
      </c>
      <c r="B28" s="237"/>
      <c r="C28" s="256"/>
      <c r="D28" s="23"/>
      <c r="E28" s="85"/>
      <c r="F28" s="85"/>
      <c r="G28" s="32"/>
      <c r="H28" s="206"/>
      <c r="I28" s="85"/>
      <c r="J28" s="85"/>
      <c r="K28" s="85"/>
      <c r="L28" s="87"/>
      <c r="M28" s="36" t="e">
        <f t="shared" si="1"/>
        <v>#N/A</v>
      </c>
      <c r="N28" s="88" t="str">
        <f t="shared" si="2"/>
        <v>-</v>
      </c>
      <c r="O28" s="66"/>
      <c r="P28" s="38"/>
      <c r="R28" s="105"/>
    </row>
    <row r="29" spans="1:18" s="81" customFormat="1" hidden="1" x14ac:dyDescent="0.2">
      <c r="A29" s="126" t="e">
        <f t="shared" si="0"/>
        <v>#N/A</v>
      </c>
      <c r="B29" s="237"/>
      <c r="C29" s="256"/>
      <c r="D29" s="23"/>
      <c r="E29" s="85"/>
      <c r="F29" s="85"/>
      <c r="G29" s="85"/>
      <c r="H29" s="206"/>
      <c r="I29" s="85"/>
      <c r="J29" s="85"/>
      <c r="K29" s="85"/>
      <c r="L29" s="87"/>
      <c r="M29" s="36" t="e">
        <f t="shared" ref="M29" si="3">IF(A29=1,20,IF(A29=2,18,IF(A29=3,16,IF(A29&gt;19,0,19-A29))))</f>
        <v>#N/A</v>
      </c>
      <c r="N29" s="88" t="str">
        <f t="shared" ref="N29" si="4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00"/>
      <c r="P29" s="67"/>
      <c r="Q29" s="104"/>
      <c r="R29" s="82"/>
    </row>
    <row r="30" spans="1:18" s="81" customFormat="1" hidden="1" x14ac:dyDescent="0.2">
      <c r="A30" s="126" t="e">
        <f t="shared" si="0"/>
        <v>#N/A</v>
      </c>
      <c r="B30" s="237"/>
      <c r="C30" s="256"/>
      <c r="D30" s="23"/>
      <c r="E30" s="85"/>
      <c r="F30" s="85"/>
      <c r="G30" s="85"/>
      <c r="H30" s="206"/>
      <c r="I30" s="85"/>
      <c r="J30" s="85"/>
      <c r="K30" s="85"/>
      <c r="L30" s="87"/>
      <c r="M30" s="36" t="e">
        <f t="shared" ref="M30:M36" si="5">IF(A30=1,20,IF(A30=2,18,IF(A30=3,16,IF(A30&gt;19,0,19-A30))))</f>
        <v>#N/A</v>
      </c>
      <c r="N30" s="88" t="str">
        <f t="shared" ref="N30:N36" si="6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00"/>
      <c r="P30" s="67"/>
      <c r="Q30" s="104"/>
      <c r="R30" s="82"/>
    </row>
    <row r="31" spans="1:18" s="81" customFormat="1" hidden="1" x14ac:dyDescent="0.2">
      <c r="A31" s="126" t="e">
        <f t="shared" si="0"/>
        <v>#N/A</v>
      </c>
      <c r="B31" s="237"/>
      <c r="C31" s="256"/>
      <c r="D31" s="23"/>
      <c r="E31" s="85"/>
      <c r="F31" s="85"/>
      <c r="G31" s="85"/>
      <c r="H31" s="206"/>
      <c r="I31" s="85"/>
      <c r="J31" s="85"/>
      <c r="K31" s="85"/>
      <c r="L31" s="87"/>
      <c r="M31" s="36" t="e">
        <f t="shared" si="5"/>
        <v>#N/A</v>
      </c>
      <c r="N31" s="88" t="str">
        <f t="shared" si="6"/>
        <v>-</v>
      </c>
      <c r="O31" s="100"/>
      <c r="P31" s="67"/>
      <c r="Q31" s="22"/>
      <c r="R31" s="22"/>
    </row>
    <row r="32" spans="1:18" s="81" customFormat="1" hidden="1" x14ac:dyDescent="0.2">
      <c r="A32" s="126" t="e">
        <f t="shared" si="0"/>
        <v>#N/A</v>
      </c>
      <c r="B32" s="237"/>
      <c r="C32" s="256"/>
      <c r="D32" s="23"/>
      <c r="E32" s="85"/>
      <c r="F32" s="85"/>
      <c r="G32" s="85"/>
      <c r="H32" s="206"/>
      <c r="I32" s="85"/>
      <c r="J32" s="85"/>
      <c r="K32" s="85"/>
      <c r="L32" s="87"/>
      <c r="M32" s="36" t="e">
        <f t="shared" si="5"/>
        <v>#N/A</v>
      </c>
      <c r="N32" s="88" t="str">
        <f t="shared" si="6"/>
        <v>-</v>
      </c>
      <c r="O32" s="100"/>
      <c r="P32" s="67"/>
      <c r="Q32" s="22"/>
      <c r="R32" s="46"/>
    </row>
    <row r="33" spans="1:18" s="81" customFormat="1" hidden="1" x14ac:dyDescent="0.2">
      <c r="A33" s="126" t="e">
        <f t="shared" si="0"/>
        <v>#N/A</v>
      </c>
      <c r="B33" s="237"/>
      <c r="C33" s="256"/>
      <c r="D33" s="23"/>
      <c r="E33" s="85"/>
      <c r="F33" s="85"/>
      <c r="G33" s="85"/>
      <c r="H33" s="206"/>
      <c r="I33" s="85"/>
      <c r="J33" s="85"/>
      <c r="K33" s="85"/>
      <c r="L33" s="87"/>
      <c r="M33" s="36" t="e">
        <f t="shared" si="5"/>
        <v>#N/A</v>
      </c>
      <c r="N33" s="88" t="str">
        <f t="shared" si="6"/>
        <v>-</v>
      </c>
      <c r="O33" s="100"/>
      <c r="P33" s="67"/>
      <c r="Q33" s="22"/>
      <c r="R33" s="82"/>
    </row>
    <row r="34" spans="1:18" s="81" customFormat="1" hidden="1" x14ac:dyDescent="0.2">
      <c r="A34" s="126" t="e">
        <f t="shared" si="0"/>
        <v>#N/A</v>
      </c>
      <c r="B34" s="237"/>
      <c r="C34" s="256"/>
      <c r="D34" s="23"/>
      <c r="E34" s="85"/>
      <c r="F34" s="85"/>
      <c r="G34" s="85"/>
      <c r="H34" s="206"/>
      <c r="I34" s="85"/>
      <c r="J34" s="85"/>
      <c r="K34" s="85"/>
      <c r="L34" s="87"/>
      <c r="M34" s="36" t="e">
        <f t="shared" si="5"/>
        <v>#N/A</v>
      </c>
      <c r="N34" s="88" t="str">
        <f t="shared" si="6"/>
        <v>-</v>
      </c>
      <c r="O34" s="100"/>
      <c r="P34" s="67"/>
      <c r="Q34" s="22"/>
      <c r="R34" s="82"/>
    </row>
    <row r="35" spans="1:18" hidden="1" x14ac:dyDescent="0.2">
      <c r="A35" s="126" t="e">
        <f t="shared" si="0"/>
        <v>#N/A</v>
      </c>
      <c r="B35" s="237"/>
      <c r="C35" s="256"/>
      <c r="D35" s="23"/>
      <c r="E35" s="85"/>
      <c r="F35" s="85"/>
      <c r="G35" s="85"/>
      <c r="H35" s="206"/>
      <c r="I35" s="85"/>
      <c r="J35" s="85"/>
      <c r="K35" s="85"/>
      <c r="L35" s="87"/>
      <c r="M35" s="36" t="e">
        <f t="shared" si="5"/>
        <v>#N/A</v>
      </c>
      <c r="N35" s="88" t="str">
        <f t="shared" si="6"/>
        <v>-</v>
      </c>
      <c r="O35" s="100"/>
      <c r="P35" s="67"/>
      <c r="Q35" s="22"/>
    </row>
    <row r="36" spans="1:18" hidden="1" x14ac:dyDescent="0.2">
      <c r="A36" s="126" t="e">
        <f t="shared" si="0"/>
        <v>#N/A</v>
      </c>
      <c r="B36" s="237"/>
      <c r="C36" s="256"/>
      <c r="D36" s="23"/>
      <c r="E36" s="85"/>
      <c r="F36" s="85"/>
      <c r="G36" s="85"/>
      <c r="H36" s="206"/>
      <c r="I36" s="85"/>
      <c r="J36" s="85"/>
      <c r="K36" s="85"/>
      <c r="L36" s="87"/>
      <c r="M36" s="36" t="e">
        <f t="shared" si="5"/>
        <v>#N/A</v>
      </c>
      <c r="N36" s="88" t="str">
        <f t="shared" si="6"/>
        <v>-</v>
      </c>
      <c r="O36" s="100"/>
      <c r="P36" s="67"/>
      <c r="Q36" s="22"/>
    </row>
    <row r="37" spans="1:18" s="104" customFormat="1" x14ac:dyDescent="0.2"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18" s="104" customFormat="1" x14ac:dyDescent="0.2">
      <c r="A38" s="207" t="s">
        <v>16</v>
      </c>
      <c r="B38" s="105"/>
      <c r="C38" s="105"/>
      <c r="D38" s="266" t="s">
        <v>116</v>
      </c>
      <c r="F38" s="6"/>
      <c r="G38" s="207" t="s">
        <v>115</v>
      </c>
      <c r="I38" s="105"/>
      <c r="J38" s="105"/>
      <c r="K38" s="105"/>
      <c r="M38" s="266" t="s">
        <v>320</v>
      </c>
    </row>
    <row r="39" spans="1:18" s="104" customFormat="1" x14ac:dyDescent="0.2">
      <c r="A39" s="207"/>
      <c r="B39" s="105"/>
      <c r="C39" s="105"/>
      <c r="D39" s="208"/>
      <c r="F39" s="6"/>
      <c r="G39" s="207"/>
      <c r="I39" s="105"/>
      <c r="J39" s="105"/>
      <c r="K39" s="105"/>
      <c r="M39" s="266"/>
    </row>
    <row r="40" spans="1:18" s="104" customFormat="1" x14ac:dyDescent="0.2">
      <c r="A40" s="207" t="s">
        <v>17</v>
      </c>
      <c r="B40" s="105"/>
      <c r="C40" s="105"/>
      <c r="D40" s="5" t="s">
        <v>117</v>
      </c>
      <c r="E40" s="105"/>
      <c r="F40" s="105"/>
      <c r="G40" s="207" t="s">
        <v>118</v>
      </c>
      <c r="I40" s="105"/>
      <c r="J40" s="105"/>
      <c r="K40" s="105"/>
      <c r="M40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3">
      <sortCondition ref="A15:A16"/>
    </sortState>
  </autoFilter>
  <sortState ref="A17:P21">
    <sortCondition ref="A17"/>
  </sortState>
  <mergeCells count="29">
    <mergeCell ref="D10:M10"/>
    <mergeCell ref="A15:A16"/>
    <mergeCell ref="B15:C16"/>
    <mergeCell ref="D15:D16"/>
    <mergeCell ref="E15:E16"/>
    <mergeCell ref="F15:F16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6:M6"/>
    <mergeCell ref="A6:C6"/>
    <mergeCell ref="N6:P6"/>
    <mergeCell ref="A1:P1"/>
    <mergeCell ref="A2:P2"/>
    <mergeCell ref="A3:P3"/>
    <mergeCell ref="A4:P4"/>
  </mergeCells>
  <printOptions horizontalCentered="1"/>
  <pageMargins left="0.59055118110236227" right="0.19685039370078741" top="0.59055118110236227" bottom="0.59055118110236227" header="0" footer="0"/>
  <pageSetup paperSize="9" scale="93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2"/>
  <sheetViews>
    <sheetView view="pageBreakPreview" zoomScale="90" zoomScaleSheetLayoutView="90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3" style="21" customWidth="1"/>
    <col min="4" max="4" width="9.42578125" style="21" customWidth="1"/>
    <col min="5" max="5" width="7.42578125" style="21" customWidth="1"/>
    <col min="6" max="6" width="20" style="21" bestFit="1" customWidth="1"/>
    <col min="7" max="7" width="21.42578125" style="21" customWidth="1"/>
    <col min="8" max="8" width="8.28515625" style="21" customWidth="1"/>
    <col min="9" max="9" width="8.140625" style="21" customWidth="1"/>
    <col min="10" max="10" width="7.85546875" style="21" hidden="1" customWidth="1"/>
    <col min="11" max="11" width="9.28515625" style="21" hidden="1" customWidth="1"/>
    <col min="12" max="12" width="8.85546875" style="21" hidden="1" customWidth="1"/>
    <col min="13" max="13" width="9.28515625" style="21" customWidth="1"/>
    <col min="14" max="14" width="9.85546875" style="21" customWidth="1"/>
    <col min="15" max="15" width="11.85546875" style="21" customWidth="1"/>
    <col min="16" max="16" width="11.2851562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46</v>
      </c>
      <c r="O6" s="531"/>
      <c r="P6" s="531"/>
    </row>
    <row r="7" spans="1:18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ht="15.75" x14ac:dyDescent="0.25">
      <c r="A9" s="540">
        <v>59</v>
      </c>
      <c r="B9" s="540"/>
      <c r="C9" s="540"/>
      <c r="D9" s="545" t="s">
        <v>216</v>
      </c>
      <c r="E9" s="529"/>
      <c r="F9" s="529"/>
      <c r="G9" s="529"/>
      <c r="H9" s="529"/>
      <c r="I9" s="529"/>
      <c r="J9" s="529"/>
      <c r="K9" s="529"/>
      <c r="L9" s="529"/>
      <c r="M9" s="546"/>
      <c r="N9" s="198" t="s">
        <v>3</v>
      </c>
      <c r="O9" s="198" t="s">
        <v>4</v>
      </c>
      <c r="P9" s="198" t="s">
        <v>5</v>
      </c>
    </row>
    <row r="10" spans="1:18" ht="15" x14ac:dyDescent="0.2">
      <c r="A10" s="540"/>
      <c r="B10" s="540"/>
      <c r="C10" s="540"/>
      <c r="D10" s="547" t="s">
        <v>81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99">
        <v>59</v>
      </c>
      <c r="O10" s="199">
        <v>44</v>
      </c>
      <c r="P10" s="199">
        <v>35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x14ac:dyDescent="0.2">
      <c r="A12" s="202" t="s">
        <v>48</v>
      </c>
      <c r="B12" s="200"/>
      <c r="C12" s="200"/>
      <c r="D12" s="258">
        <v>83</v>
      </c>
      <c r="E12" s="30"/>
      <c r="F12" s="30"/>
      <c r="G12" s="30"/>
      <c r="H12" s="30"/>
      <c r="I12" s="30"/>
      <c r="J12" s="30"/>
      <c r="K12" s="30"/>
      <c r="L12" s="30"/>
      <c r="M12" s="30"/>
      <c r="N12" s="3"/>
      <c r="O12" s="3"/>
      <c r="P12" s="3"/>
    </row>
    <row r="13" spans="1:18" x14ac:dyDescent="0.2">
      <c r="A13" s="203" t="s">
        <v>49</v>
      </c>
      <c r="B13" s="204"/>
      <c r="C13" s="201"/>
      <c r="D13" s="259">
        <v>6</v>
      </c>
      <c r="E13" s="30"/>
      <c r="F13" s="30"/>
      <c r="G13" s="30"/>
      <c r="H13" s="30"/>
      <c r="I13" s="30"/>
      <c r="J13" s="30"/>
      <c r="K13" s="30"/>
      <c r="L13" s="30"/>
      <c r="M13" s="30"/>
      <c r="N13" s="3"/>
      <c r="O13" s="3"/>
      <c r="P13" s="3"/>
    </row>
    <row r="15" spans="1:18" s="43" customFormat="1" ht="11.25" customHeight="1" x14ac:dyDescent="0.2">
      <c r="A15" s="576" t="s">
        <v>6</v>
      </c>
      <c r="B15" s="571" t="s">
        <v>78</v>
      </c>
      <c r="C15" s="571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5" t="s">
        <v>19</v>
      </c>
      <c r="K15" s="575"/>
      <c r="L15" s="571" t="s">
        <v>22</v>
      </c>
      <c r="M15" s="571" t="s">
        <v>13</v>
      </c>
      <c r="N15" s="571" t="s">
        <v>14</v>
      </c>
      <c r="O15" s="571" t="s">
        <v>15</v>
      </c>
      <c r="P15" s="573"/>
    </row>
    <row r="16" spans="1:18" s="43" customFormat="1" x14ac:dyDescent="0.2">
      <c r="A16" s="577"/>
      <c r="B16" s="572"/>
      <c r="C16" s="572"/>
      <c r="D16" s="572"/>
      <c r="E16" s="572"/>
      <c r="F16" s="572"/>
      <c r="G16" s="572"/>
      <c r="H16" s="572"/>
      <c r="I16" s="572"/>
      <c r="J16" s="44" t="s">
        <v>21</v>
      </c>
      <c r="K16" s="44" t="s">
        <v>23</v>
      </c>
      <c r="L16" s="572"/>
      <c r="M16" s="572"/>
      <c r="N16" s="572"/>
      <c r="O16" s="572"/>
      <c r="P16" s="574"/>
    </row>
    <row r="17" spans="1:17" s="43" customFormat="1" x14ac:dyDescent="0.2">
      <c r="A17" s="126">
        <f>_xlfn.RANK.EQ(I17,I$17:I$26)</f>
        <v>1</v>
      </c>
      <c r="B17" s="132" t="s">
        <v>135</v>
      </c>
      <c r="C17" s="205"/>
      <c r="D17" s="87">
        <v>1991</v>
      </c>
      <c r="E17" s="85" t="s">
        <v>4</v>
      </c>
      <c r="F17" s="85" t="s">
        <v>249</v>
      </c>
      <c r="G17" s="24" t="s">
        <v>251</v>
      </c>
      <c r="H17" s="206">
        <v>55.8</v>
      </c>
      <c r="I17" s="85">
        <v>50</v>
      </c>
      <c r="J17" s="85"/>
      <c r="K17" s="85"/>
      <c r="L17" s="87"/>
      <c r="M17" s="115">
        <f>IF(A17=1,20,IF(A17=2,18,IF(A17=3,16,IF(A17&gt;19,0,19-A17))))</f>
        <v>20</v>
      </c>
      <c r="N17" s="4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93" t="s">
        <v>136</v>
      </c>
      <c r="P17" s="38"/>
    </row>
    <row r="18" spans="1:17" s="43" customFormat="1" hidden="1" x14ac:dyDescent="0.2">
      <c r="A18" s="126" t="e">
        <f>_xlfn.RANK.EQ(I18,I$17:I$26)</f>
        <v>#N/A</v>
      </c>
      <c r="B18" s="132"/>
      <c r="C18" s="205"/>
      <c r="D18" s="87"/>
      <c r="E18" s="85"/>
      <c r="F18" s="85"/>
      <c r="G18" s="24"/>
      <c r="H18" s="206"/>
      <c r="I18" s="85"/>
      <c r="J18" s="85"/>
      <c r="K18" s="85"/>
      <c r="L18" s="87"/>
      <c r="M18" s="115" t="e">
        <f>IF(A18=1,20,IF(A18=2,18,IF(A18=3,16,IF(A18&gt;19,0,19-A18))))</f>
        <v>#N/A</v>
      </c>
      <c r="N18" s="4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90"/>
      <c r="P18" s="38"/>
    </row>
    <row r="19" spans="1:17" s="43" customFormat="1" hidden="1" x14ac:dyDescent="0.2">
      <c r="A19" s="126" t="e">
        <f>_xlfn.RANK.EQ(I19,I$17:I$26)</f>
        <v>#N/A</v>
      </c>
      <c r="B19" s="132"/>
      <c r="C19" s="205"/>
      <c r="D19" s="87"/>
      <c r="E19" s="85"/>
      <c r="F19" s="85"/>
      <c r="G19" s="24"/>
      <c r="H19" s="206"/>
      <c r="I19" s="85"/>
      <c r="J19" s="85"/>
      <c r="K19" s="85"/>
      <c r="L19" s="87"/>
      <c r="M19" s="115" t="e">
        <f>IF(A19=1,20,IF(A19=2,18,IF(A19=3,16,IF(A19&gt;19,0,19-A19))))</f>
        <v>#N/A</v>
      </c>
      <c r="N19" s="4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64"/>
      <c r="P19" s="38"/>
    </row>
    <row r="20" spans="1:17" s="43" customFormat="1" hidden="1" x14ac:dyDescent="0.2">
      <c r="A20" s="126" t="e">
        <f>_xlfn.RANK.EQ(I20,I$17:I$26)</f>
        <v>#N/A</v>
      </c>
      <c r="B20" s="132"/>
      <c r="C20" s="205"/>
      <c r="D20" s="87"/>
      <c r="E20" s="85"/>
      <c r="F20" s="85"/>
      <c r="G20" s="24"/>
      <c r="H20" s="206"/>
      <c r="I20" s="85"/>
      <c r="J20" s="85"/>
      <c r="K20" s="85"/>
      <c r="L20" s="87"/>
      <c r="M20" s="115" t="e">
        <f>IF(A20=1,20,IF(A20=2,18,IF(A20=3,16,IF(A20&gt;19,0,19-A20))))</f>
        <v>#N/A</v>
      </c>
      <c r="N20" s="4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0"/>
      <c r="P20" s="38"/>
    </row>
    <row r="21" spans="1:17" s="43" customFormat="1" hidden="1" x14ac:dyDescent="0.2">
      <c r="A21" s="126" t="e">
        <f>_xlfn.RANK.EQ(I21,I$17:I$26)</f>
        <v>#N/A</v>
      </c>
      <c r="B21" s="132"/>
      <c r="C21" s="205"/>
      <c r="D21" s="87"/>
      <c r="E21" s="85"/>
      <c r="F21" s="85"/>
      <c r="G21" s="24"/>
      <c r="H21" s="206"/>
      <c r="I21" s="85"/>
      <c r="J21" s="85"/>
      <c r="K21" s="85"/>
      <c r="L21" s="87"/>
      <c r="M21" s="115" t="e">
        <f>IF(A21=1,20,IF(A21=2,18,IF(A21=3,16,IF(A21&gt;19,0,19-A21))))</f>
        <v>#N/A</v>
      </c>
      <c r="N21" s="42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0"/>
      <c r="P21" s="38"/>
    </row>
    <row r="22" spans="1:17" s="43" customFormat="1" hidden="1" x14ac:dyDescent="0.2">
      <c r="A22" s="126" t="e">
        <f t="shared" ref="A22:A24" si="0">_xlfn.RANK.EQ(I22,I$17:I$26)</f>
        <v>#N/A</v>
      </c>
      <c r="B22" s="132"/>
      <c r="C22" s="205"/>
      <c r="D22" s="87"/>
      <c r="E22" s="85"/>
      <c r="F22" s="85"/>
      <c r="G22" s="24"/>
      <c r="H22" s="206"/>
      <c r="I22" s="85"/>
      <c r="J22" s="85"/>
      <c r="K22" s="85"/>
      <c r="L22" s="87"/>
      <c r="M22" s="115" t="e">
        <f t="shared" ref="M22:M24" si="1">IF(A22=1,20,IF(A22=2,18,IF(A22=3,16,IF(A22&gt;19,0,19-A22))))</f>
        <v>#N/A</v>
      </c>
      <c r="N22" s="42" t="str">
        <f t="shared" ref="N22:N24" si="2">IF(AND(NOT(OR(E22="МСМК",E22="ЗМС")),I22&gt;=$N$10),"+МСМК",IF(AND(OR(E22="МСМК",E22="ЗМС"),I22&gt;=$N$10),"МСМК",IF(AND(NOT(OR(E22="МСМК",E22="МС",E22="ЗМС")),I22&gt;=$O$10),"+МС",IF(AND(OR(E22="МСМК",E22="МС",E22="ЗМС"),I22&gt;=$O$10),"МС",IF(AND(NOT(OR(E22="ЗМС",E22="МСМК",E22="МС",E22="КМС")),I22&gt;=$P$10),"+КМС",IF(AND(OR(E22="ЗМС",E22="МСМК",E22="МС",E22="КМС"),I22&gt;=$P$10),"КМС","-"))))))</f>
        <v>-</v>
      </c>
      <c r="O22" s="90"/>
      <c r="P22" s="38"/>
    </row>
    <row r="23" spans="1:17" s="43" customFormat="1" hidden="1" x14ac:dyDescent="0.2">
      <c r="A23" s="126" t="e">
        <f t="shared" si="0"/>
        <v>#N/A</v>
      </c>
      <c r="B23" s="132"/>
      <c r="C23" s="205"/>
      <c r="D23" s="87"/>
      <c r="E23" s="85"/>
      <c r="F23" s="85"/>
      <c r="G23" s="24"/>
      <c r="H23" s="206"/>
      <c r="I23" s="85"/>
      <c r="J23" s="85"/>
      <c r="K23" s="85"/>
      <c r="L23" s="87"/>
      <c r="M23" s="115" t="e">
        <f t="shared" si="1"/>
        <v>#N/A</v>
      </c>
      <c r="N23" s="42" t="str">
        <f t="shared" si="2"/>
        <v>-</v>
      </c>
      <c r="O23" s="90"/>
      <c r="P23" s="38"/>
    </row>
    <row r="24" spans="1:17" s="43" customFormat="1" hidden="1" x14ac:dyDescent="0.2">
      <c r="A24" s="126" t="e">
        <f t="shared" si="0"/>
        <v>#N/A</v>
      </c>
      <c r="B24" s="132"/>
      <c r="C24" s="205"/>
      <c r="D24" s="87"/>
      <c r="E24" s="85"/>
      <c r="F24" s="85"/>
      <c r="G24" s="24"/>
      <c r="H24" s="206"/>
      <c r="I24" s="85"/>
      <c r="J24" s="85"/>
      <c r="K24" s="85"/>
      <c r="L24" s="87"/>
      <c r="M24" s="115" t="e">
        <f t="shared" si="1"/>
        <v>#N/A</v>
      </c>
      <c r="N24" s="42" t="str">
        <f t="shared" si="2"/>
        <v>-</v>
      </c>
      <c r="O24" s="90"/>
      <c r="P24" s="38"/>
    </row>
    <row r="25" spans="1:17" s="104" customFormat="1" hidden="1" x14ac:dyDescent="0.2">
      <c r="A25" s="126" t="e">
        <f>_xlfn.RANK.EQ(I25,I$17:I$26)</f>
        <v>#N/A</v>
      </c>
      <c r="B25" s="132"/>
      <c r="C25" s="205"/>
      <c r="D25" s="87"/>
      <c r="E25" s="85"/>
      <c r="F25" s="85"/>
      <c r="G25" s="24"/>
      <c r="H25" s="206"/>
      <c r="I25" s="85"/>
      <c r="J25" s="85"/>
      <c r="K25" s="85"/>
      <c r="L25" s="87"/>
      <c r="M25" s="115" t="e">
        <f>IF(A25=1,20,IF(A25=2,18,IF(A25=3,16,IF(A25&gt;19,0,19-A25))))</f>
        <v>#N/A</v>
      </c>
      <c r="N25" s="42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90"/>
      <c r="P25" s="38"/>
      <c r="Q25" s="43"/>
    </row>
    <row r="26" spans="1:17" s="104" customFormat="1" hidden="1" x14ac:dyDescent="0.2">
      <c r="A26" s="126" t="e">
        <f>_xlfn.RANK.EQ(I26,I$17:I$26)</f>
        <v>#N/A</v>
      </c>
      <c r="B26" s="132"/>
      <c r="C26" s="205"/>
      <c r="D26" s="87"/>
      <c r="E26" s="85"/>
      <c r="F26" s="85"/>
      <c r="G26" s="85"/>
      <c r="H26" s="206"/>
      <c r="I26" s="85"/>
      <c r="J26" s="85"/>
      <c r="K26" s="85"/>
      <c r="L26" s="87"/>
      <c r="M26" s="115" t="e">
        <f>IF(A26=1,20,IF(A26=2,18,IF(A26=3,16,IF(A26&gt;19,0,19-A26))))</f>
        <v>#N/A</v>
      </c>
      <c r="N26" s="42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90"/>
      <c r="P26" s="38"/>
      <c r="Q26" s="43"/>
    </row>
    <row r="27" spans="1:17" s="104" customFormat="1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7" s="104" customFormat="1" x14ac:dyDescent="0.2">
      <c r="A28" s="207" t="s">
        <v>16</v>
      </c>
      <c r="B28" s="105"/>
      <c r="C28" s="105"/>
      <c r="D28" s="266" t="s">
        <v>116</v>
      </c>
      <c r="F28" s="6"/>
      <c r="G28" s="207" t="s">
        <v>115</v>
      </c>
      <c r="I28" s="105"/>
      <c r="J28" s="105"/>
      <c r="K28" s="105"/>
      <c r="M28" s="266" t="s">
        <v>320</v>
      </c>
    </row>
    <row r="29" spans="1:17" s="104" customFormat="1" ht="10.9" customHeight="1" x14ac:dyDescent="0.2">
      <c r="A29" s="207"/>
      <c r="B29" s="105"/>
      <c r="C29" s="105"/>
      <c r="D29" s="208"/>
      <c r="F29" s="6"/>
      <c r="G29" s="207"/>
      <c r="I29" s="105"/>
      <c r="J29" s="105"/>
      <c r="K29" s="105"/>
      <c r="M29" s="266"/>
    </row>
    <row r="30" spans="1:17" s="104" customFormat="1" x14ac:dyDescent="0.2">
      <c r="A30" s="207" t="s">
        <v>17</v>
      </c>
      <c r="B30" s="105"/>
      <c r="C30" s="105"/>
      <c r="D30" s="5" t="s">
        <v>117</v>
      </c>
      <c r="E30" s="105"/>
      <c r="F30" s="105"/>
      <c r="G30" s="207" t="s">
        <v>118</v>
      </c>
      <c r="I30" s="105"/>
      <c r="J30" s="105"/>
      <c r="K30" s="105"/>
      <c r="M30" s="5" t="s">
        <v>321</v>
      </c>
    </row>
    <row r="31" spans="1:17" s="43" customFormat="1" x14ac:dyDescent="0.2"/>
    <row r="32" spans="1:17" s="43" customFormat="1" x14ac:dyDescent="0.2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sortState ref="A17:P21">
    <sortCondition ref="A17"/>
  </sortState>
  <mergeCells count="29">
    <mergeCell ref="N15:N16"/>
    <mergeCell ref="O15:P16"/>
    <mergeCell ref="A2:P2"/>
    <mergeCell ref="A9:C10"/>
    <mergeCell ref="G15:G16"/>
    <mergeCell ref="H15:H16"/>
    <mergeCell ref="I15:I16"/>
    <mergeCell ref="J15:K15"/>
    <mergeCell ref="A8:C8"/>
    <mergeCell ref="D8:M8"/>
    <mergeCell ref="N8:P8"/>
    <mergeCell ref="A15:A16"/>
    <mergeCell ref="B15:C16"/>
    <mergeCell ref="D15:D16"/>
    <mergeCell ref="D10:M10"/>
    <mergeCell ref="D9:M9"/>
    <mergeCell ref="E15:E16"/>
    <mergeCell ref="F15:F16"/>
    <mergeCell ref="A6:C6"/>
    <mergeCell ref="L15:L16"/>
    <mergeCell ref="M15:M16"/>
    <mergeCell ref="N6:P6"/>
    <mergeCell ref="A7:C7"/>
    <mergeCell ref="D7:M7"/>
    <mergeCell ref="N7:P7"/>
    <mergeCell ref="A1:P1"/>
    <mergeCell ref="A3:P3"/>
    <mergeCell ref="A4:P4"/>
    <mergeCell ref="D6:M6"/>
  </mergeCells>
  <printOptions horizontalCentered="1"/>
  <pageMargins left="0.59055118110236227" right="0.19685039370078741" top="0.59055118110236227" bottom="0.59055118110236227" header="0" footer="0"/>
  <pageSetup paperSize="9" scale="96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R30"/>
  <sheetViews>
    <sheetView view="pageBreakPreview" zoomScaleNormal="70" zoomScaleSheetLayoutView="100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7109375" style="21" customWidth="1"/>
    <col min="4" max="4" width="9.42578125" style="21" customWidth="1"/>
    <col min="5" max="5" width="7.42578125" style="21" customWidth="1"/>
    <col min="6" max="6" width="20.85546875" style="21" customWidth="1"/>
    <col min="7" max="7" width="21.85546875" style="21" customWidth="1"/>
    <col min="8" max="8" width="9.140625" style="21" customWidth="1"/>
    <col min="9" max="9" width="9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140625" style="21" customWidth="1"/>
    <col min="15" max="15" width="15.28515625" style="21" customWidth="1"/>
    <col min="16" max="16" width="17.2851562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46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75</v>
      </c>
      <c r="B9" s="540"/>
      <c r="C9" s="540"/>
      <c r="D9" s="545" t="s">
        <v>216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83</v>
      </c>
      <c r="E10" s="547"/>
      <c r="F10" s="547"/>
      <c r="G10" s="547"/>
      <c r="H10" s="547"/>
      <c r="I10" s="547"/>
      <c r="J10" s="547"/>
      <c r="K10" s="547"/>
      <c r="L10" s="547"/>
      <c r="M10" s="547"/>
      <c r="N10" s="213">
        <v>72</v>
      </c>
      <c r="O10" s="213">
        <v>56</v>
      </c>
      <c r="P10" s="213">
        <v>45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78" t="s">
        <v>6</v>
      </c>
      <c r="B15" s="571" t="s">
        <v>78</v>
      </c>
      <c r="C15" s="571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12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79"/>
      <c r="B16" s="572"/>
      <c r="C16" s="572"/>
      <c r="D16" s="551"/>
      <c r="E16" s="551"/>
      <c r="F16" s="551"/>
      <c r="G16" s="551"/>
      <c r="H16" s="551"/>
      <c r="I16" s="551"/>
      <c r="J16" s="84" t="s">
        <v>21</v>
      </c>
      <c r="K16" s="84" t="s">
        <v>23</v>
      </c>
      <c r="L16" s="551"/>
      <c r="M16" s="551"/>
      <c r="N16" s="551"/>
      <c r="O16" s="551"/>
      <c r="P16" s="555"/>
    </row>
    <row r="17" spans="1:18" x14ac:dyDescent="0.2">
      <c r="A17" s="125">
        <f>_xlfn.RANK.EQ(I17,I$17:I$26)</f>
        <v>1</v>
      </c>
      <c r="B17" s="428" t="s">
        <v>268</v>
      </c>
      <c r="C17" s="431"/>
      <c r="D17" s="87">
        <v>1999</v>
      </c>
      <c r="E17" s="417" t="s">
        <v>4</v>
      </c>
      <c r="F17" s="85" t="s">
        <v>249</v>
      </c>
      <c r="G17" s="486" t="s">
        <v>251</v>
      </c>
      <c r="H17" s="247">
        <v>77.900000000000006</v>
      </c>
      <c r="I17" s="487">
        <v>63</v>
      </c>
      <c r="J17" s="487"/>
      <c r="K17" s="487"/>
      <c r="L17" s="128"/>
      <c r="M17" s="128">
        <f>IF(A17=1,20,IF(A17=2,18,IF(A17=3,16,IF(A17&gt;19,0,19-A17))))</f>
        <v>20</v>
      </c>
      <c r="N17" s="257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34" t="s">
        <v>296</v>
      </c>
      <c r="P17" s="37"/>
      <c r="R17" s="104"/>
    </row>
    <row r="18" spans="1:18" x14ac:dyDescent="0.2">
      <c r="A18" s="125">
        <f>_xlfn.RANK.EQ(I18,I$17:I$26)</f>
        <v>2</v>
      </c>
      <c r="B18" s="430" t="s">
        <v>267</v>
      </c>
      <c r="C18" s="431"/>
      <c r="D18" s="87">
        <v>1986</v>
      </c>
      <c r="E18" s="417">
        <v>3</v>
      </c>
      <c r="F18" s="85" t="s">
        <v>140</v>
      </c>
      <c r="G18" s="434"/>
      <c r="H18" s="420">
        <v>81.25</v>
      </c>
      <c r="I18" s="25">
        <v>1</v>
      </c>
      <c r="J18" s="25"/>
      <c r="K18" s="25"/>
      <c r="L18" s="7"/>
      <c r="M18" s="7">
        <f>IF(A18=1,20,IF(A18=2,18,IF(A18=3,16,IF(A18&gt;19,0,19-A18))))</f>
        <v>18</v>
      </c>
      <c r="N18" s="257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34" t="s">
        <v>141</v>
      </c>
      <c r="P18" s="37"/>
      <c r="Q18" s="104"/>
      <c r="R18" s="22"/>
    </row>
    <row r="19" spans="1:18" s="104" customFormat="1" hidden="1" x14ac:dyDescent="0.2">
      <c r="A19" s="125" t="e">
        <f t="shared" ref="A19:A22" si="0">_xlfn.RANK.EQ(I19,I$17:I$26)</f>
        <v>#N/A</v>
      </c>
      <c r="B19" s="20"/>
      <c r="C19" s="83"/>
      <c r="D19" s="87"/>
      <c r="E19" s="257"/>
      <c r="F19" s="85"/>
      <c r="G19" s="97"/>
      <c r="H19" s="246"/>
      <c r="I19" s="25"/>
      <c r="J19" s="25"/>
      <c r="K19" s="25"/>
      <c r="L19" s="7"/>
      <c r="M19" s="7" t="e">
        <f t="shared" ref="M19:M22" si="1">IF(A19=1,20,IF(A19=2,18,IF(A19=3,16,IF(A19&gt;19,0,19-A19))))</f>
        <v>#N/A</v>
      </c>
      <c r="N19" s="257" t="str">
        <f t="shared" ref="N19:N22" si="2"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134"/>
      <c r="P19" s="67"/>
      <c r="R19" s="22"/>
    </row>
    <row r="20" spans="1:18" s="104" customFormat="1" hidden="1" x14ac:dyDescent="0.2">
      <c r="A20" s="125" t="e">
        <f t="shared" si="0"/>
        <v>#N/A</v>
      </c>
      <c r="B20" s="20"/>
      <c r="C20" s="83"/>
      <c r="D20" s="87"/>
      <c r="E20" s="257"/>
      <c r="F20" s="85"/>
      <c r="G20" s="97"/>
      <c r="H20" s="246"/>
      <c r="I20" s="25"/>
      <c r="J20" s="25"/>
      <c r="K20" s="25"/>
      <c r="L20" s="7"/>
      <c r="M20" s="7" t="e">
        <f t="shared" si="1"/>
        <v>#N/A</v>
      </c>
      <c r="N20" s="257" t="str">
        <f t="shared" si="2"/>
        <v>-</v>
      </c>
      <c r="O20" s="134"/>
      <c r="P20" s="67"/>
      <c r="R20" s="22"/>
    </row>
    <row r="21" spans="1:18" s="104" customFormat="1" hidden="1" x14ac:dyDescent="0.2">
      <c r="A21" s="125" t="e">
        <f t="shared" si="0"/>
        <v>#N/A</v>
      </c>
      <c r="B21" s="429"/>
      <c r="C21" s="432"/>
      <c r="D21" s="87"/>
      <c r="E21" s="416"/>
      <c r="F21" s="85"/>
      <c r="G21" s="85"/>
      <c r="H21" s="246"/>
      <c r="I21" s="25"/>
      <c r="J21" s="25"/>
      <c r="K21" s="25"/>
      <c r="L21" s="7"/>
      <c r="M21" s="7" t="e">
        <f t="shared" si="1"/>
        <v>#N/A</v>
      </c>
      <c r="N21" s="257" t="str">
        <f t="shared" si="2"/>
        <v>-</v>
      </c>
      <c r="O21" s="436"/>
      <c r="P21" s="437"/>
      <c r="R21" s="22"/>
    </row>
    <row r="22" spans="1:18" s="104" customFormat="1" hidden="1" x14ac:dyDescent="0.2">
      <c r="A22" s="125" t="e">
        <f t="shared" si="0"/>
        <v>#N/A</v>
      </c>
      <c r="B22" s="34"/>
      <c r="C22" s="433"/>
      <c r="D22" s="88"/>
      <c r="E22" s="89"/>
      <c r="F22" s="85"/>
      <c r="G22" s="85"/>
      <c r="H22" s="240"/>
      <c r="I22" s="25"/>
      <c r="J22" s="35"/>
      <c r="K22" s="25"/>
      <c r="L22" s="7"/>
      <c r="M22" s="7" t="e">
        <f t="shared" si="1"/>
        <v>#N/A</v>
      </c>
      <c r="N22" s="435" t="str">
        <f t="shared" si="2"/>
        <v>-</v>
      </c>
      <c r="O22" s="64"/>
      <c r="P22" s="80"/>
      <c r="R22" s="22"/>
    </row>
    <row r="23" spans="1:18" s="104" customFormat="1" ht="14.25" hidden="1" customHeight="1" x14ac:dyDescent="0.2">
      <c r="A23" s="125" t="e">
        <f t="shared" ref="A23:A25" si="3">_xlfn.RANK.EQ(I23,I$17:I$26)</f>
        <v>#N/A</v>
      </c>
      <c r="B23" s="20"/>
      <c r="C23" s="83"/>
      <c r="D23" s="87"/>
      <c r="E23" s="257"/>
      <c r="F23" s="85"/>
      <c r="G23" s="97"/>
      <c r="H23" s="246"/>
      <c r="I23" s="25"/>
      <c r="J23" s="25"/>
      <c r="K23" s="25"/>
      <c r="L23" s="7"/>
      <c r="M23" s="7" t="e">
        <f t="shared" ref="M23:M26" si="4">IF(A23=1,20,IF(A23=2,18,IF(A23=3,16,IF(A23&gt;19,0,19-A23))))</f>
        <v>#N/A</v>
      </c>
      <c r="N23" s="257" t="str">
        <f t="shared" ref="N23:N26" si="5">IF(AND(NOT(OR(E23="МСМК",E23="ЗМС")),I23&gt;=$N$10),"+МСМК",IF(AND(OR(E23="МСМК",E23="ЗМС"),I23&gt;=$N$10),"МСМК",IF(AND(NOT(OR(E23="МСМК",E23="МС",E23="ЗМС")),I23&gt;=$O$10),"+МС",IF(AND(OR(E23="МСМК",E23="МС",E23="ЗМС"),I23&gt;=$O$10),"МС",IF(AND(NOT(OR(E23="ЗМС",E23="МСМК",E23="МС",E23="КМС")),I23&gt;=$P$10),"+КМС",IF(AND(OR(E23="ЗМС",E23="МСМК",E23="МС",E23="КМС"),I23&gt;=$P$10),"КМС","-"))))))</f>
        <v>-</v>
      </c>
      <c r="O23" s="134"/>
      <c r="P23" s="67"/>
      <c r="R23" s="22"/>
    </row>
    <row r="24" spans="1:18" hidden="1" x14ac:dyDescent="0.2">
      <c r="A24" s="125" t="e">
        <f t="shared" si="3"/>
        <v>#N/A</v>
      </c>
      <c r="B24" s="34"/>
      <c r="C24" s="287"/>
      <c r="D24" s="88"/>
      <c r="E24" s="274"/>
      <c r="F24" s="85"/>
      <c r="G24" s="32"/>
      <c r="H24" s="240"/>
      <c r="I24" s="35"/>
      <c r="J24" s="35"/>
      <c r="K24" s="25"/>
      <c r="L24" s="7"/>
      <c r="M24" s="7" t="e">
        <f t="shared" si="4"/>
        <v>#N/A</v>
      </c>
      <c r="N24" s="274" t="str">
        <f t="shared" si="5"/>
        <v>-</v>
      </c>
      <c r="O24" s="134"/>
      <c r="P24" s="70"/>
      <c r="Q24" s="104"/>
      <c r="R24" s="105"/>
    </row>
    <row r="25" spans="1:18" hidden="1" x14ac:dyDescent="0.2">
      <c r="A25" s="125" t="e">
        <f t="shared" si="3"/>
        <v>#N/A</v>
      </c>
      <c r="B25" s="286"/>
      <c r="C25" s="288"/>
      <c r="D25" s="87"/>
      <c r="E25" s="16"/>
      <c r="F25" s="85"/>
      <c r="G25" s="97"/>
      <c r="H25" s="289"/>
      <c r="I25" s="16"/>
      <c r="J25" s="16"/>
      <c r="K25" s="16"/>
      <c r="L25" s="33"/>
      <c r="M25" s="33" t="e">
        <f t="shared" si="4"/>
        <v>#N/A</v>
      </c>
      <c r="N25" s="28" t="str">
        <f t="shared" si="5"/>
        <v>-</v>
      </c>
      <c r="O25" s="134"/>
      <c r="P25" s="38"/>
      <c r="Q25" s="104"/>
      <c r="R25" s="22"/>
    </row>
    <row r="26" spans="1:18" hidden="1" x14ac:dyDescent="0.2">
      <c r="A26" s="260" t="e">
        <f t="shared" ref="A26" si="6">_xlfn.RANK.EQ(I26,I$17:I$26)</f>
        <v>#N/A</v>
      </c>
      <c r="B26" s="103"/>
      <c r="C26" s="17"/>
      <c r="D26" s="18"/>
      <c r="E26" s="267"/>
      <c r="F26" s="268"/>
      <c r="G26" s="129"/>
      <c r="H26" s="248"/>
      <c r="I26" s="26"/>
      <c r="J26" s="267"/>
      <c r="K26" s="267"/>
      <c r="L26" s="269"/>
      <c r="M26" s="270" t="e">
        <f t="shared" si="4"/>
        <v>#N/A</v>
      </c>
      <c r="N26" s="271" t="str">
        <f t="shared" si="5"/>
        <v>-</v>
      </c>
      <c r="O26" s="101"/>
      <c r="P26" s="91"/>
      <c r="Q26" s="104"/>
      <c r="R26" s="31"/>
    </row>
    <row r="27" spans="1:18" s="104" customFormat="1" x14ac:dyDescent="0.2">
      <c r="H27" s="105"/>
      <c r="I27" s="105"/>
      <c r="J27" s="105"/>
      <c r="K27" s="105"/>
      <c r="L27" s="105"/>
      <c r="M27" s="105"/>
      <c r="N27" s="105"/>
      <c r="O27" s="105"/>
      <c r="P27" s="105"/>
    </row>
    <row r="28" spans="1:18" s="104" customFormat="1" x14ac:dyDescent="0.2">
      <c r="A28" s="207" t="s">
        <v>16</v>
      </c>
      <c r="B28" s="105"/>
      <c r="C28" s="105"/>
      <c r="D28" s="266" t="s">
        <v>116</v>
      </c>
      <c r="F28" s="6"/>
      <c r="G28" s="207" t="s">
        <v>115</v>
      </c>
      <c r="I28" s="105"/>
      <c r="J28" s="105"/>
      <c r="K28" s="105"/>
      <c r="M28" s="266" t="s">
        <v>320</v>
      </c>
    </row>
    <row r="29" spans="1:18" s="104" customFormat="1" x14ac:dyDescent="0.2">
      <c r="A29" s="207"/>
      <c r="B29" s="105"/>
      <c r="C29" s="105"/>
      <c r="D29" s="208"/>
      <c r="F29" s="6"/>
      <c r="G29" s="207"/>
      <c r="I29" s="105"/>
      <c r="J29" s="105"/>
      <c r="K29" s="105"/>
      <c r="M29" s="266"/>
    </row>
    <row r="30" spans="1:18" s="104" customFormat="1" x14ac:dyDescent="0.2">
      <c r="A30" s="207" t="s">
        <v>17</v>
      </c>
      <c r="B30" s="105"/>
      <c r="C30" s="105"/>
      <c r="D30" s="5" t="s">
        <v>117</v>
      </c>
      <c r="E30" s="105"/>
      <c r="F30" s="105"/>
      <c r="G30" s="207" t="s">
        <v>118</v>
      </c>
      <c r="I30" s="105"/>
      <c r="J30" s="105"/>
      <c r="K30" s="105"/>
      <c r="M30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5">
      <sortCondition ref="A15:A16"/>
    </sortState>
  </autoFilter>
  <sortState ref="A17:P18">
    <sortCondition ref="A17"/>
  </sortState>
  <mergeCells count="29">
    <mergeCell ref="M15:M16"/>
    <mergeCell ref="H15:H16"/>
    <mergeCell ref="D15:D16"/>
    <mergeCell ref="E15:E16"/>
    <mergeCell ref="A9:C10"/>
    <mergeCell ref="F15:F16"/>
    <mergeCell ref="N15:N16"/>
    <mergeCell ref="I15:I16"/>
    <mergeCell ref="J15:K15"/>
    <mergeCell ref="D6:M6"/>
    <mergeCell ref="A7:C7"/>
    <mergeCell ref="D7:M7"/>
    <mergeCell ref="L15:L16"/>
    <mergeCell ref="A8:C8"/>
    <mergeCell ref="D8:M8"/>
    <mergeCell ref="N8:P8"/>
    <mergeCell ref="G15:G16"/>
    <mergeCell ref="D9:M9"/>
    <mergeCell ref="D10:M10"/>
    <mergeCell ref="A15:A16"/>
    <mergeCell ref="B15:C16"/>
    <mergeCell ref="O15:P16"/>
    <mergeCell ref="A1:P1"/>
    <mergeCell ref="A2:P2"/>
    <mergeCell ref="A3:P3"/>
    <mergeCell ref="A4:P4"/>
    <mergeCell ref="N7:P7"/>
    <mergeCell ref="A6:C6"/>
    <mergeCell ref="N6:P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71"/>
  <sheetViews>
    <sheetView view="pageBreakPreview" topLeftCell="B17" zoomScale="110" zoomScaleNormal="90" zoomScaleSheetLayoutView="110" workbookViewId="0">
      <selection activeCell="H38" sqref="H38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1.5703125" customWidth="1"/>
    <col min="7" max="7" width="10.7109375" customWidth="1"/>
    <col min="8" max="8" width="13" customWidth="1"/>
    <col min="9" max="9" width="11.42578125" customWidth="1"/>
    <col min="10" max="10" width="12.28515625" customWidth="1"/>
    <col min="11" max="11" width="11.28515625" customWidth="1"/>
    <col min="12" max="12" width="13" customWidth="1"/>
    <col min="13" max="14" width="0.140625" customWidth="1"/>
    <col min="15" max="16" width="19.140625" customWidth="1"/>
    <col min="17" max="17" width="8.7109375" customWidth="1"/>
    <col min="18" max="242" width="9.140625" customWidth="1"/>
    <col min="243" max="243" width="8.85546875" customWidth="1"/>
    <col min="244" max="244" width="8.42578125" customWidth="1"/>
    <col min="245" max="245" width="7" customWidth="1"/>
    <col min="246" max="246" width="22.7109375" customWidth="1"/>
    <col min="247" max="247" width="17" customWidth="1"/>
    <col min="248" max="248" width="10.85546875" customWidth="1"/>
    <col min="249" max="249" width="10.42578125" customWidth="1"/>
    <col min="250" max="250" width="11.7109375" customWidth="1"/>
  </cols>
  <sheetData>
    <row r="1" spans="1:14" x14ac:dyDescent="0.2">
      <c r="A1" s="583" t="s">
        <v>38</v>
      </c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293"/>
      <c r="N1" s="293"/>
    </row>
    <row r="2" spans="1:14" ht="10.5" customHeight="1" x14ac:dyDescent="0.2">
      <c r="A2" s="584" t="s">
        <v>119</v>
      </c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294"/>
      <c r="N2" s="294"/>
    </row>
    <row r="3" spans="1:14" x14ac:dyDescent="0.2">
      <c r="A3" s="584" t="s">
        <v>240</v>
      </c>
      <c r="B3" s="584"/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294"/>
      <c r="N3" s="294"/>
    </row>
    <row r="4" spans="1:14" x14ac:dyDescent="0.2">
      <c r="A4" s="585" t="s">
        <v>241</v>
      </c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295"/>
      <c r="N4" s="295"/>
    </row>
    <row r="5" spans="1:14" ht="11.25" customHeight="1" x14ac:dyDescent="0.2">
      <c r="A5" s="295"/>
      <c r="B5" s="295"/>
      <c r="C5" s="295"/>
      <c r="D5" s="295"/>
      <c r="E5" s="297"/>
      <c r="F5" s="295"/>
      <c r="G5" s="295"/>
      <c r="H5" s="295"/>
      <c r="I5" s="297"/>
      <c r="J5" s="362"/>
      <c r="K5" s="362"/>
      <c r="M5" s="295"/>
      <c r="N5" s="295"/>
    </row>
    <row r="6" spans="1:14" ht="15.75" x14ac:dyDescent="0.2">
      <c r="A6" s="531" t="s">
        <v>236</v>
      </c>
      <c r="B6" s="531"/>
      <c r="C6" s="531"/>
      <c r="D6" s="586" t="s">
        <v>1</v>
      </c>
      <c r="E6" s="586"/>
      <c r="F6" s="586"/>
      <c r="G6" s="586"/>
      <c r="H6" s="586"/>
      <c r="I6" s="586"/>
      <c r="J6" s="363"/>
      <c r="K6" s="250" t="s">
        <v>121</v>
      </c>
    </row>
    <row r="7" spans="1:14" ht="15.75" x14ac:dyDescent="0.2">
      <c r="A7" s="538" t="s">
        <v>237</v>
      </c>
      <c r="B7" s="538"/>
      <c r="C7" s="538"/>
      <c r="D7" s="586" t="s">
        <v>239</v>
      </c>
      <c r="E7" s="586"/>
      <c r="F7" s="586"/>
      <c r="G7" s="586"/>
      <c r="H7" s="586"/>
      <c r="I7" s="586"/>
      <c r="J7" s="363"/>
      <c r="K7" s="250" t="s">
        <v>122</v>
      </c>
    </row>
    <row r="8" spans="1:14" ht="15.75" x14ac:dyDescent="0.2">
      <c r="A8" s="590" t="s">
        <v>34</v>
      </c>
      <c r="B8" s="590"/>
      <c r="C8" s="590"/>
      <c r="D8" s="586" t="s">
        <v>166</v>
      </c>
      <c r="E8" s="586"/>
      <c r="F8" s="586"/>
      <c r="G8" s="586"/>
      <c r="H8" s="586"/>
      <c r="I8" s="586"/>
      <c r="J8" s="541" t="s">
        <v>2</v>
      </c>
      <c r="K8" s="541"/>
      <c r="L8" s="541"/>
      <c r="M8" s="368"/>
      <c r="N8" s="366"/>
    </row>
    <row r="9" spans="1:14" ht="15" customHeight="1" x14ac:dyDescent="0.2">
      <c r="A9" s="591">
        <v>142</v>
      </c>
      <c r="B9" s="592"/>
      <c r="C9" s="593"/>
      <c r="D9" s="594" t="s">
        <v>245</v>
      </c>
      <c r="E9" s="594"/>
      <c r="F9" s="594"/>
      <c r="G9" s="594"/>
      <c r="H9" s="594"/>
      <c r="I9" s="594"/>
      <c r="J9" s="361" t="s">
        <v>3</v>
      </c>
      <c r="K9" s="361" t="s">
        <v>4</v>
      </c>
      <c r="L9" s="361" t="s">
        <v>5</v>
      </c>
      <c r="M9" s="368"/>
      <c r="N9" s="366"/>
    </row>
    <row r="10" spans="1:14" ht="15" customHeight="1" x14ac:dyDescent="0.2">
      <c r="A10" s="368"/>
      <c r="B10" s="368"/>
      <c r="C10" s="368"/>
      <c r="D10" s="586" t="s">
        <v>319</v>
      </c>
      <c r="E10" s="586"/>
      <c r="F10" s="586"/>
      <c r="G10" s="586"/>
      <c r="H10" s="586"/>
      <c r="I10" s="586"/>
      <c r="J10" s="284">
        <v>146</v>
      </c>
      <c r="K10" s="284">
        <v>136</v>
      </c>
      <c r="L10" s="399">
        <v>115</v>
      </c>
      <c r="M10" s="368"/>
      <c r="N10" s="366"/>
    </row>
    <row r="11" spans="1:14" ht="15" customHeight="1" x14ac:dyDescent="0.2">
      <c r="A11" s="202" t="s">
        <v>48</v>
      </c>
      <c r="B11" s="200"/>
      <c r="C11" s="200"/>
      <c r="D11" s="258">
        <v>83</v>
      </c>
      <c r="E11" s="364"/>
      <c r="F11" s="364"/>
      <c r="G11" s="364"/>
      <c r="H11" s="364"/>
      <c r="I11" s="364"/>
      <c r="J11" s="367"/>
      <c r="K11" s="367"/>
      <c r="L11" s="367"/>
      <c r="M11" s="368"/>
      <c r="N11" s="366"/>
    </row>
    <row r="12" spans="1:14" ht="15" customHeight="1" x14ac:dyDescent="0.2">
      <c r="A12" s="350" t="s">
        <v>49</v>
      </c>
      <c r="B12" s="351"/>
      <c r="C12" s="352"/>
      <c r="D12" s="353">
        <v>6</v>
      </c>
      <c r="E12" s="364"/>
      <c r="F12" s="364"/>
      <c r="G12" s="364"/>
      <c r="H12" s="364"/>
      <c r="I12" s="364"/>
      <c r="J12" s="367"/>
      <c r="K12" s="367"/>
      <c r="L12" s="367"/>
      <c r="M12" s="368"/>
      <c r="N12" s="366"/>
    </row>
    <row r="13" spans="1:14" ht="8.25" customHeight="1" x14ac:dyDescent="0.2">
      <c r="A13" s="438"/>
      <c r="B13" s="439"/>
      <c r="C13" s="439"/>
      <c r="D13" s="386"/>
      <c r="E13" s="418"/>
      <c r="F13" s="418"/>
      <c r="G13" s="418"/>
      <c r="H13" s="418"/>
      <c r="I13" s="418"/>
      <c r="J13" s="367"/>
      <c r="K13" s="367"/>
      <c r="L13" s="367"/>
      <c r="M13" s="368"/>
      <c r="N13" s="366"/>
    </row>
    <row r="14" spans="1:14" ht="15" customHeight="1" x14ac:dyDescent="0.2">
      <c r="A14" s="582" t="s">
        <v>270</v>
      </c>
      <c r="B14" s="582"/>
      <c r="C14" s="582"/>
      <c r="D14" s="104"/>
      <c r="E14" s="104"/>
      <c r="F14" s="104"/>
      <c r="G14" s="104"/>
      <c r="H14" s="104"/>
      <c r="I14" s="104"/>
      <c r="J14" s="104"/>
      <c r="K14" s="104"/>
      <c r="L14" s="104"/>
      <c r="M14" s="368"/>
      <c r="N14" s="366"/>
    </row>
    <row r="15" spans="1:14" ht="21.75" customHeight="1" x14ac:dyDescent="0.2">
      <c r="A15" s="140" t="s">
        <v>6</v>
      </c>
      <c r="B15" s="140" t="s">
        <v>89</v>
      </c>
      <c r="C15" s="140" t="s">
        <v>78</v>
      </c>
      <c r="D15" s="141" t="s">
        <v>7</v>
      </c>
      <c r="E15" s="141" t="s">
        <v>8</v>
      </c>
      <c r="F15" s="141" t="s">
        <v>91</v>
      </c>
      <c r="G15" s="141" t="s">
        <v>92</v>
      </c>
      <c r="H15" s="141" t="s">
        <v>93</v>
      </c>
      <c r="I15" s="141" t="s">
        <v>14</v>
      </c>
      <c r="J15" s="587" t="s">
        <v>94</v>
      </c>
      <c r="K15" s="588"/>
      <c r="L15" s="589"/>
      <c r="M15" s="368"/>
      <c r="N15" s="366"/>
    </row>
    <row r="16" spans="1:14" ht="15" customHeight="1" x14ac:dyDescent="0.2">
      <c r="A16" s="581">
        <v>1</v>
      </c>
      <c r="B16" s="140">
        <v>1</v>
      </c>
      <c r="C16" s="145" t="s">
        <v>173</v>
      </c>
      <c r="D16" s="159">
        <v>1995</v>
      </c>
      <c r="E16" s="159" t="s">
        <v>3</v>
      </c>
      <c r="F16" s="277">
        <v>91.5</v>
      </c>
      <c r="G16" s="144">
        <v>36</v>
      </c>
      <c r="H16" s="140">
        <f>G16</f>
        <v>36</v>
      </c>
      <c r="I16" s="595" t="s">
        <v>3</v>
      </c>
      <c r="J16" s="369" t="s">
        <v>176</v>
      </c>
      <c r="K16" s="370"/>
      <c r="L16" s="371"/>
      <c r="M16" s="368"/>
      <c r="N16" s="366"/>
    </row>
    <row r="17" spans="1:14" ht="15" customHeight="1" x14ac:dyDescent="0.2">
      <c r="A17" s="581"/>
      <c r="B17" s="140">
        <v>2</v>
      </c>
      <c r="C17" s="145" t="s">
        <v>125</v>
      </c>
      <c r="D17" s="159">
        <v>1997</v>
      </c>
      <c r="E17" s="159" t="s">
        <v>3</v>
      </c>
      <c r="F17" s="277">
        <v>84.9</v>
      </c>
      <c r="G17" s="144">
        <v>36</v>
      </c>
      <c r="H17" s="140">
        <f>H16+G17</f>
        <v>72</v>
      </c>
      <c r="I17" s="596"/>
      <c r="J17" s="369" t="s">
        <v>172</v>
      </c>
      <c r="K17" s="370"/>
      <c r="L17" s="372"/>
      <c r="M17" s="368"/>
      <c r="N17" s="366"/>
    </row>
    <row r="18" spans="1:14" ht="15" customHeight="1" x14ac:dyDescent="0.2">
      <c r="A18" s="581"/>
      <c r="B18" s="140">
        <v>3</v>
      </c>
      <c r="C18" s="145" t="s">
        <v>127</v>
      </c>
      <c r="D18" s="159">
        <v>1995</v>
      </c>
      <c r="E18" s="159" t="s">
        <v>3</v>
      </c>
      <c r="F18" s="277">
        <v>100.7</v>
      </c>
      <c r="G18" s="144">
        <v>40</v>
      </c>
      <c r="H18" s="140">
        <f t="shared" ref="H18:H19" si="0">H17+G18</f>
        <v>112</v>
      </c>
      <c r="I18" s="596"/>
      <c r="J18" s="369" t="s">
        <v>186</v>
      </c>
      <c r="K18" s="370"/>
      <c r="L18" s="371"/>
      <c r="M18" s="368"/>
      <c r="N18" s="366"/>
    </row>
    <row r="19" spans="1:14" ht="15" customHeight="1" x14ac:dyDescent="0.2">
      <c r="A19" s="581"/>
      <c r="B19" s="140">
        <v>4</v>
      </c>
      <c r="C19" s="145" t="s">
        <v>269</v>
      </c>
      <c r="D19" s="159">
        <v>1987</v>
      </c>
      <c r="E19" s="159" t="s">
        <v>3</v>
      </c>
      <c r="F19" s="277">
        <v>114</v>
      </c>
      <c r="G19" s="144">
        <v>39</v>
      </c>
      <c r="H19" s="140">
        <f t="shared" si="0"/>
        <v>151</v>
      </c>
      <c r="I19" s="597"/>
      <c r="J19" s="369" t="s">
        <v>114</v>
      </c>
      <c r="K19" s="370"/>
      <c r="L19" s="371"/>
      <c r="M19" s="368"/>
      <c r="N19" s="366"/>
    </row>
    <row r="20" spans="1:14" ht="15" customHeight="1" x14ac:dyDescent="0.2">
      <c r="A20" s="598" t="s">
        <v>96</v>
      </c>
      <c r="B20" s="598"/>
      <c r="C20" s="598"/>
      <c r="D20" s="598"/>
      <c r="E20" s="394"/>
      <c r="F20" s="155">
        <f>SUM(F16:F19)</f>
        <v>391.1</v>
      </c>
      <c r="G20" s="104"/>
      <c r="H20" s="9"/>
      <c r="I20" s="9"/>
      <c r="J20" s="9"/>
      <c r="K20" s="9"/>
      <c r="L20" s="104"/>
      <c r="M20" s="368"/>
      <c r="N20" s="366"/>
    </row>
    <row r="21" spans="1:14" ht="15" customHeight="1" x14ac:dyDescent="0.2">
      <c r="A21" s="580" t="s">
        <v>97</v>
      </c>
      <c r="B21" s="580"/>
      <c r="C21" s="580"/>
      <c r="D21" s="580"/>
      <c r="E21" s="580"/>
      <c r="F21" s="580"/>
      <c r="G21" s="580"/>
      <c r="H21" s="162">
        <f>H19</f>
        <v>151</v>
      </c>
      <c r="I21" s="398"/>
      <c r="J21" s="398"/>
      <c r="K21" s="398"/>
      <c r="L21" s="104"/>
      <c r="M21" s="368"/>
      <c r="N21" s="366"/>
    </row>
    <row r="22" spans="1:14" ht="15" customHeight="1" x14ac:dyDescent="0.2">
      <c r="A22" s="438"/>
      <c r="B22" s="439"/>
      <c r="C22" s="439"/>
      <c r="D22" s="386"/>
      <c r="E22" s="418"/>
      <c r="F22" s="418"/>
      <c r="G22" s="418"/>
      <c r="H22" s="418"/>
      <c r="I22" s="418"/>
      <c r="J22" s="367"/>
      <c r="K22" s="367"/>
      <c r="L22" s="367"/>
      <c r="M22" s="368"/>
      <c r="N22" s="366"/>
    </row>
    <row r="23" spans="1:14" ht="15" customHeight="1" x14ac:dyDescent="0.2">
      <c r="A23" s="582" t="s">
        <v>271</v>
      </c>
      <c r="B23" s="582"/>
      <c r="C23" s="582"/>
      <c r="D23" s="104"/>
      <c r="E23" s="104"/>
      <c r="F23" s="104"/>
      <c r="G23" s="104"/>
      <c r="H23" s="104"/>
      <c r="I23" s="104"/>
      <c r="J23" s="104"/>
      <c r="K23" s="104"/>
      <c r="L23" s="104"/>
      <c r="M23" s="368"/>
      <c r="N23" s="366"/>
    </row>
    <row r="24" spans="1:14" ht="23.25" customHeight="1" x14ac:dyDescent="0.2">
      <c r="A24" s="140" t="s">
        <v>6</v>
      </c>
      <c r="B24" s="140" t="s">
        <v>89</v>
      </c>
      <c r="C24" s="140" t="s">
        <v>78</v>
      </c>
      <c r="D24" s="141" t="s">
        <v>7</v>
      </c>
      <c r="E24" s="141" t="s">
        <v>8</v>
      </c>
      <c r="F24" s="141" t="s">
        <v>91</v>
      </c>
      <c r="G24" s="141" t="s">
        <v>92</v>
      </c>
      <c r="H24" s="141" t="s">
        <v>93</v>
      </c>
      <c r="I24" s="141" t="s">
        <v>14</v>
      </c>
      <c r="J24" s="587" t="s">
        <v>94</v>
      </c>
      <c r="K24" s="588"/>
      <c r="L24" s="589"/>
      <c r="M24" s="368"/>
      <c r="N24" s="366"/>
    </row>
    <row r="25" spans="1:14" ht="15" customHeight="1" x14ac:dyDescent="0.2">
      <c r="A25" s="581">
        <v>2</v>
      </c>
      <c r="B25" s="140">
        <v>1</v>
      </c>
      <c r="C25" s="145" t="s">
        <v>123</v>
      </c>
      <c r="D25" s="159">
        <v>2002</v>
      </c>
      <c r="E25" s="159" t="s">
        <v>4</v>
      </c>
      <c r="F25" s="419">
        <v>73</v>
      </c>
      <c r="G25" s="144">
        <v>33</v>
      </c>
      <c r="H25" s="140">
        <f>G25</f>
        <v>33</v>
      </c>
      <c r="I25" s="595" t="s">
        <v>5</v>
      </c>
      <c r="J25" s="369" t="s">
        <v>130</v>
      </c>
      <c r="K25" s="370"/>
      <c r="L25" s="371"/>
      <c r="M25" s="368"/>
      <c r="N25" s="366"/>
    </row>
    <row r="26" spans="1:14" ht="15" customHeight="1" x14ac:dyDescent="0.2">
      <c r="A26" s="581"/>
      <c r="B26" s="140">
        <v>2</v>
      </c>
      <c r="C26" s="145" t="s">
        <v>272</v>
      </c>
      <c r="D26" s="159">
        <v>2000</v>
      </c>
      <c r="E26" s="159" t="s">
        <v>5</v>
      </c>
      <c r="F26" s="277">
        <v>82</v>
      </c>
      <c r="G26" s="144">
        <v>29</v>
      </c>
      <c r="H26" s="140">
        <f>H25+G26</f>
        <v>62</v>
      </c>
      <c r="I26" s="596"/>
      <c r="J26" s="369" t="s">
        <v>142</v>
      </c>
      <c r="K26" s="370"/>
      <c r="L26" s="372"/>
      <c r="M26" s="368"/>
      <c r="N26" s="366"/>
    </row>
    <row r="27" spans="1:14" ht="15" customHeight="1" x14ac:dyDescent="0.2">
      <c r="A27" s="581"/>
      <c r="B27" s="140">
        <v>3</v>
      </c>
      <c r="C27" s="145" t="s">
        <v>273</v>
      </c>
      <c r="D27" s="159">
        <v>1978</v>
      </c>
      <c r="E27" s="159">
        <v>1</v>
      </c>
      <c r="F27" s="277">
        <v>85.5</v>
      </c>
      <c r="G27" s="144">
        <v>31</v>
      </c>
      <c r="H27" s="140">
        <f t="shared" ref="H27:H28" si="1">H26+G27</f>
        <v>93</v>
      </c>
      <c r="I27" s="596"/>
      <c r="J27" s="369" t="s">
        <v>274</v>
      </c>
      <c r="K27" s="370"/>
      <c r="L27" s="371"/>
      <c r="M27" s="368"/>
      <c r="N27" s="366"/>
    </row>
    <row r="28" spans="1:14" ht="15" customHeight="1" x14ac:dyDescent="0.2">
      <c r="A28" s="581"/>
      <c r="B28" s="140">
        <v>4</v>
      </c>
      <c r="C28" s="145" t="s">
        <v>258</v>
      </c>
      <c r="D28" s="159">
        <v>2004</v>
      </c>
      <c r="E28" s="159" t="s">
        <v>4</v>
      </c>
      <c r="F28" s="277">
        <v>82.6</v>
      </c>
      <c r="G28" s="144">
        <v>34</v>
      </c>
      <c r="H28" s="140">
        <f t="shared" si="1"/>
        <v>127</v>
      </c>
      <c r="I28" s="597"/>
      <c r="J28" s="369" t="s">
        <v>142</v>
      </c>
      <c r="K28" s="370"/>
      <c r="L28" s="371"/>
      <c r="M28" s="368"/>
      <c r="N28" s="366"/>
    </row>
    <row r="29" spans="1:14" ht="15" customHeight="1" x14ac:dyDescent="0.2">
      <c r="A29" s="598" t="s">
        <v>96</v>
      </c>
      <c r="B29" s="598"/>
      <c r="C29" s="598"/>
      <c r="D29" s="598"/>
      <c r="E29" s="394"/>
      <c r="F29" s="155">
        <f>SUM(F25:F28)</f>
        <v>323.10000000000002</v>
      </c>
      <c r="G29" s="104"/>
      <c r="H29" s="9"/>
      <c r="I29" s="9"/>
      <c r="J29" s="9"/>
      <c r="K29" s="9"/>
      <c r="L29" s="104"/>
      <c r="M29" s="368"/>
      <c r="N29" s="366"/>
    </row>
    <row r="30" spans="1:14" ht="15" customHeight="1" x14ac:dyDescent="0.2">
      <c r="A30" s="580" t="s">
        <v>97</v>
      </c>
      <c r="B30" s="580"/>
      <c r="C30" s="580"/>
      <c r="D30" s="580"/>
      <c r="E30" s="580"/>
      <c r="F30" s="580"/>
      <c r="G30" s="580"/>
      <c r="H30" s="162">
        <f>H28</f>
        <v>127</v>
      </c>
      <c r="I30" s="398"/>
      <c r="J30" s="398"/>
      <c r="K30" s="398"/>
      <c r="L30" s="104"/>
      <c r="M30" s="368"/>
      <c r="N30" s="366"/>
    </row>
    <row r="31" spans="1:14" ht="15" customHeight="1" x14ac:dyDescent="0.2">
      <c r="A31" s="438"/>
      <c r="B31" s="439"/>
      <c r="C31" s="439"/>
      <c r="D31" s="386"/>
      <c r="E31" s="418"/>
      <c r="F31" s="418"/>
      <c r="G31" s="418"/>
      <c r="H31" s="418"/>
      <c r="I31" s="418"/>
      <c r="J31" s="367"/>
      <c r="K31" s="367"/>
      <c r="L31" s="367"/>
      <c r="M31" s="368"/>
      <c r="N31" s="366"/>
    </row>
    <row r="32" spans="1:14" ht="15" customHeight="1" x14ac:dyDescent="0.2">
      <c r="A32" s="582" t="s">
        <v>275</v>
      </c>
      <c r="B32" s="582"/>
      <c r="C32" s="582"/>
      <c r="D32" s="104"/>
      <c r="E32" s="104"/>
      <c r="F32" s="104"/>
      <c r="G32" s="104"/>
      <c r="H32" s="104"/>
      <c r="I32" s="104"/>
      <c r="J32" s="104"/>
      <c r="K32" s="104"/>
      <c r="L32" s="104"/>
      <c r="M32" s="368"/>
      <c r="N32" s="366"/>
    </row>
    <row r="33" spans="1:14" ht="23.25" customHeight="1" x14ac:dyDescent="0.2">
      <c r="A33" s="140" t="s">
        <v>6</v>
      </c>
      <c r="B33" s="140" t="s">
        <v>89</v>
      </c>
      <c r="C33" s="140" t="s">
        <v>78</v>
      </c>
      <c r="D33" s="141" t="s">
        <v>7</v>
      </c>
      <c r="E33" s="141" t="s">
        <v>8</v>
      </c>
      <c r="F33" s="141" t="s">
        <v>91</v>
      </c>
      <c r="G33" s="141" t="s">
        <v>92</v>
      </c>
      <c r="H33" s="141" t="s">
        <v>93</v>
      </c>
      <c r="I33" s="141" t="s">
        <v>14</v>
      </c>
      <c r="J33" s="587" t="s">
        <v>94</v>
      </c>
      <c r="K33" s="588"/>
      <c r="L33" s="589"/>
      <c r="M33" s="368"/>
      <c r="N33" s="366"/>
    </row>
    <row r="34" spans="1:14" ht="15" customHeight="1" x14ac:dyDescent="0.2">
      <c r="A34" s="581">
        <v>3</v>
      </c>
      <c r="B34" s="140">
        <v>1</v>
      </c>
      <c r="C34" s="145" t="s">
        <v>256</v>
      </c>
      <c r="D34" s="159">
        <v>1996</v>
      </c>
      <c r="E34" s="159" t="s">
        <v>5</v>
      </c>
      <c r="F34" s="419">
        <v>69.3</v>
      </c>
      <c r="G34" s="144">
        <v>23</v>
      </c>
      <c r="H34" s="140">
        <f>G34</f>
        <v>23</v>
      </c>
      <c r="I34" s="595" t="s">
        <v>204</v>
      </c>
      <c r="J34" s="369" t="s">
        <v>141</v>
      </c>
      <c r="K34" s="370"/>
      <c r="L34" s="371"/>
      <c r="M34" s="368"/>
      <c r="N34" s="366"/>
    </row>
    <row r="35" spans="1:14" ht="15" customHeight="1" x14ac:dyDescent="0.2">
      <c r="A35" s="581"/>
      <c r="B35" s="140">
        <v>2</v>
      </c>
      <c r="C35" s="145" t="s">
        <v>259</v>
      </c>
      <c r="D35" s="159">
        <v>1983</v>
      </c>
      <c r="E35" s="159" t="s">
        <v>5</v>
      </c>
      <c r="F35" s="277">
        <v>92.55</v>
      </c>
      <c r="G35" s="144">
        <v>25</v>
      </c>
      <c r="H35" s="140">
        <f>H34+G35</f>
        <v>48</v>
      </c>
      <c r="I35" s="596"/>
      <c r="J35" s="369" t="s">
        <v>141</v>
      </c>
      <c r="K35" s="370"/>
      <c r="L35" s="372"/>
      <c r="M35" s="368"/>
      <c r="N35" s="366"/>
    </row>
    <row r="36" spans="1:14" ht="15" customHeight="1" x14ac:dyDescent="0.2">
      <c r="A36" s="581"/>
      <c r="B36" s="140">
        <v>3</v>
      </c>
      <c r="C36" s="145" t="s">
        <v>263</v>
      </c>
      <c r="D36" s="159">
        <v>1972</v>
      </c>
      <c r="E36" s="159" t="s">
        <v>5</v>
      </c>
      <c r="F36" s="277">
        <v>87.4</v>
      </c>
      <c r="G36" s="144">
        <v>28</v>
      </c>
      <c r="H36" s="140">
        <f t="shared" ref="H36:H37" si="2">H35+G36</f>
        <v>76</v>
      </c>
      <c r="I36" s="596"/>
      <c r="J36" s="369" t="s">
        <v>141</v>
      </c>
      <c r="K36" s="370"/>
      <c r="L36" s="371"/>
      <c r="M36" s="368"/>
      <c r="N36" s="366"/>
    </row>
    <row r="37" spans="1:14" ht="15" customHeight="1" x14ac:dyDescent="0.2">
      <c r="A37" s="581"/>
      <c r="B37" s="140">
        <v>4</v>
      </c>
      <c r="C37" s="145" t="s">
        <v>257</v>
      </c>
      <c r="D37" s="159">
        <v>1989</v>
      </c>
      <c r="E37" s="159" t="s">
        <v>5</v>
      </c>
      <c r="F37" s="277">
        <v>84.9</v>
      </c>
      <c r="G37" s="144">
        <v>27</v>
      </c>
      <c r="H37" s="140">
        <f t="shared" si="2"/>
        <v>103</v>
      </c>
      <c r="I37" s="597"/>
      <c r="J37" s="369" t="s">
        <v>141</v>
      </c>
      <c r="K37" s="370"/>
      <c r="L37" s="371"/>
      <c r="M37" s="368"/>
      <c r="N37" s="366"/>
    </row>
    <row r="38" spans="1:14" ht="15" customHeight="1" x14ac:dyDescent="0.2">
      <c r="A38" s="598" t="s">
        <v>96</v>
      </c>
      <c r="B38" s="598"/>
      <c r="C38" s="598"/>
      <c r="D38" s="598"/>
      <c r="E38" s="296"/>
      <c r="F38" s="155">
        <f>SUM(F34:F37)</f>
        <v>334.15</v>
      </c>
      <c r="G38" s="104"/>
      <c r="H38" s="9"/>
      <c r="I38" s="9"/>
      <c r="J38" s="9"/>
      <c r="K38" s="9"/>
      <c r="L38" s="104"/>
      <c r="M38" s="368"/>
      <c r="N38" s="366"/>
    </row>
    <row r="39" spans="1:14" ht="15" customHeight="1" x14ac:dyDescent="0.2">
      <c r="A39" s="580" t="s">
        <v>97</v>
      </c>
      <c r="B39" s="580"/>
      <c r="C39" s="580"/>
      <c r="D39" s="580"/>
      <c r="E39" s="580"/>
      <c r="F39" s="580"/>
      <c r="G39" s="580"/>
      <c r="H39" s="162">
        <f>H37</f>
        <v>103</v>
      </c>
      <c r="I39" s="298"/>
      <c r="J39" s="365"/>
      <c r="K39" s="365"/>
      <c r="L39" s="104"/>
      <c r="M39" s="368"/>
      <c r="N39" s="366"/>
    </row>
    <row r="40" spans="1:14" ht="15" hidden="1" customHeight="1" x14ac:dyDescent="0.2">
      <c r="A40" s="438"/>
      <c r="B40" s="439"/>
      <c r="C40" s="439"/>
      <c r="D40" s="386"/>
      <c r="E40" s="418"/>
      <c r="F40" s="418"/>
      <c r="G40" s="418"/>
      <c r="H40" s="418"/>
      <c r="I40" s="418"/>
      <c r="J40" s="367"/>
      <c r="K40" s="367"/>
      <c r="L40" s="367"/>
      <c r="M40" s="368"/>
      <c r="N40" s="366"/>
    </row>
    <row r="41" spans="1:14" ht="15" hidden="1" customHeight="1" x14ac:dyDescent="0.2">
      <c r="A41" s="582" t="s">
        <v>199</v>
      </c>
      <c r="B41" s="582"/>
      <c r="C41" s="582"/>
      <c r="D41" s="104"/>
      <c r="E41" s="104"/>
      <c r="F41" s="104"/>
      <c r="G41" s="104"/>
      <c r="H41" s="104"/>
      <c r="I41" s="104"/>
      <c r="J41" s="104"/>
      <c r="K41" s="104"/>
      <c r="L41" s="104"/>
      <c r="M41" s="368"/>
      <c r="N41" s="366"/>
    </row>
    <row r="42" spans="1:14" ht="24" hidden="1" customHeight="1" x14ac:dyDescent="0.2">
      <c r="A42" s="140" t="s">
        <v>6</v>
      </c>
      <c r="B42" s="140" t="s">
        <v>89</v>
      </c>
      <c r="C42" s="140" t="s">
        <v>78</v>
      </c>
      <c r="D42" s="141" t="s">
        <v>7</v>
      </c>
      <c r="E42" s="141" t="s">
        <v>8</v>
      </c>
      <c r="F42" s="141" t="s">
        <v>91</v>
      </c>
      <c r="G42" s="141" t="s">
        <v>92</v>
      </c>
      <c r="H42" s="141" t="s">
        <v>93</v>
      </c>
      <c r="I42" s="141" t="s">
        <v>14</v>
      </c>
      <c r="J42" s="587" t="s">
        <v>94</v>
      </c>
      <c r="K42" s="588"/>
      <c r="L42" s="589"/>
      <c r="M42" s="368"/>
      <c r="N42" s="366"/>
    </row>
    <row r="43" spans="1:14" ht="15" hidden="1" customHeight="1" x14ac:dyDescent="0.2">
      <c r="A43" s="581">
        <v>4</v>
      </c>
      <c r="B43" s="140">
        <v>1</v>
      </c>
      <c r="C43" s="145" t="s">
        <v>198</v>
      </c>
      <c r="D43" s="159">
        <v>1987</v>
      </c>
      <c r="E43" s="159" t="s">
        <v>4</v>
      </c>
      <c r="F43" s="277">
        <v>82.1</v>
      </c>
      <c r="G43" s="144">
        <v>30</v>
      </c>
      <c r="H43" s="140">
        <f>G43</f>
        <v>30</v>
      </c>
      <c r="I43" s="595" t="s">
        <v>5</v>
      </c>
      <c r="J43" s="369" t="s">
        <v>154</v>
      </c>
      <c r="K43" s="370"/>
      <c r="L43" s="371"/>
      <c r="M43" s="368"/>
      <c r="N43" s="366"/>
    </row>
    <row r="44" spans="1:14" ht="15" hidden="1" customHeight="1" x14ac:dyDescent="0.2">
      <c r="A44" s="581"/>
      <c r="B44" s="140">
        <v>2</v>
      </c>
      <c r="C44" s="145" t="s">
        <v>171</v>
      </c>
      <c r="D44" s="159">
        <v>1995</v>
      </c>
      <c r="E44" s="159" t="s">
        <v>5</v>
      </c>
      <c r="F44" s="277">
        <v>83.65</v>
      </c>
      <c r="G44" s="144">
        <v>31</v>
      </c>
      <c r="H44" s="140">
        <f>H43+G44</f>
        <v>61</v>
      </c>
      <c r="I44" s="596"/>
      <c r="J44" s="369" t="s">
        <v>129</v>
      </c>
      <c r="K44" s="370"/>
      <c r="L44" s="372"/>
      <c r="M44" s="368"/>
      <c r="N44" s="366"/>
    </row>
    <row r="45" spans="1:14" ht="15" hidden="1" customHeight="1" x14ac:dyDescent="0.2">
      <c r="A45" s="581"/>
      <c r="B45" s="140">
        <v>3</v>
      </c>
      <c r="C45" s="145" t="s">
        <v>174</v>
      </c>
      <c r="D45" s="159">
        <v>1992</v>
      </c>
      <c r="E45" s="159" t="s">
        <v>4</v>
      </c>
      <c r="F45" s="277">
        <v>104.25</v>
      </c>
      <c r="G45" s="144">
        <v>35</v>
      </c>
      <c r="H45" s="140">
        <f t="shared" ref="H45:H46" si="3">H44+G45</f>
        <v>96</v>
      </c>
      <c r="I45" s="596"/>
      <c r="J45" s="369" t="s">
        <v>154</v>
      </c>
      <c r="K45" s="370"/>
      <c r="L45" s="371"/>
      <c r="M45" s="368"/>
      <c r="N45" s="366"/>
    </row>
    <row r="46" spans="1:14" ht="15" hidden="1" customHeight="1" x14ac:dyDescent="0.2">
      <c r="A46" s="581"/>
      <c r="B46" s="140">
        <v>4</v>
      </c>
      <c r="C46" s="145" t="s">
        <v>183</v>
      </c>
      <c r="D46" s="159">
        <v>2000</v>
      </c>
      <c r="E46" s="159" t="s">
        <v>4</v>
      </c>
      <c r="F46" s="277">
        <v>84</v>
      </c>
      <c r="G46" s="144">
        <v>36</v>
      </c>
      <c r="H46" s="140">
        <f t="shared" si="3"/>
        <v>132</v>
      </c>
      <c r="I46" s="597"/>
      <c r="J46" s="369" t="s">
        <v>154</v>
      </c>
      <c r="K46" s="370"/>
      <c r="L46" s="371"/>
      <c r="M46" s="368"/>
      <c r="N46" s="366"/>
    </row>
    <row r="47" spans="1:14" ht="15" hidden="1" customHeight="1" x14ac:dyDescent="0.2">
      <c r="A47" s="598" t="s">
        <v>96</v>
      </c>
      <c r="B47" s="598"/>
      <c r="C47" s="598"/>
      <c r="D47" s="598"/>
      <c r="E47" s="394"/>
      <c r="F47" s="155">
        <f>SUM(F43:F46)</f>
        <v>354</v>
      </c>
      <c r="G47" s="104"/>
      <c r="H47" s="9"/>
      <c r="I47" s="9"/>
      <c r="J47" s="9"/>
      <c r="K47" s="9"/>
      <c r="L47" s="104"/>
      <c r="M47" s="368"/>
      <c r="N47" s="366"/>
    </row>
    <row r="48" spans="1:14" ht="15" hidden="1" customHeight="1" x14ac:dyDescent="0.2">
      <c r="A48" s="580" t="s">
        <v>97</v>
      </c>
      <c r="B48" s="580"/>
      <c r="C48" s="580"/>
      <c r="D48" s="580"/>
      <c r="E48" s="580"/>
      <c r="F48" s="580"/>
      <c r="G48" s="580"/>
      <c r="H48" s="162">
        <f>H46</f>
        <v>132</v>
      </c>
      <c r="I48" s="398"/>
      <c r="J48" s="398"/>
      <c r="K48" s="398"/>
      <c r="L48" s="104"/>
      <c r="M48" s="368"/>
      <c r="N48" s="366"/>
    </row>
    <row r="49" spans="1:15" ht="15" hidden="1" customHeight="1" x14ac:dyDescent="0.2">
      <c r="A49" s="438"/>
      <c r="B49" s="439"/>
      <c r="C49" s="439"/>
      <c r="D49" s="386"/>
      <c r="E49" s="418"/>
      <c r="F49" s="418"/>
      <c r="G49" s="418"/>
      <c r="H49" s="418"/>
      <c r="I49" s="418"/>
      <c r="J49" s="367"/>
      <c r="K49" s="367"/>
      <c r="L49" s="367"/>
      <c r="M49" s="368"/>
      <c r="N49" s="366"/>
    </row>
    <row r="50" spans="1:15" ht="15" hidden="1" customHeight="1" x14ac:dyDescent="0.2">
      <c r="A50" s="582" t="s">
        <v>197</v>
      </c>
      <c r="B50" s="582"/>
      <c r="C50" s="582"/>
      <c r="D50" s="104"/>
      <c r="E50" s="104"/>
      <c r="F50" s="104"/>
      <c r="G50" s="104"/>
      <c r="H50" s="104"/>
      <c r="I50" s="104"/>
      <c r="J50" s="104"/>
      <c r="K50" s="104"/>
      <c r="L50" s="104"/>
      <c r="M50" s="368"/>
      <c r="N50" s="366"/>
    </row>
    <row r="51" spans="1:15" ht="23.25" hidden="1" customHeight="1" x14ac:dyDescent="0.2">
      <c r="A51" s="140" t="s">
        <v>6</v>
      </c>
      <c r="B51" s="140" t="s">
        <v>89</v>
      </c>
      <c r="C51" s="140" t="s">
        <v>78</v>
      </c>
      <c r="D51" s="141" t="s">
        <v>7</v>
      </c>
      <c r="E51" s="141" t="s">
        <v>8</v>
      </c>
      <c r="F51" s="141" t="s">
        <v>91</v>
      </c>
      <c r="G51" s="141" t="s">
        <v>92</v>
      </c>
      <c r="H51" s="141" t="s">
        <v>93</v>
      </c>
      <c r="I51" s="141" t="s">
        <v>14</v>
      </c>
      <c r="J51" s="587" t="s">
        <v>94</v>
      </c>
      <c r="K51" s="588"/>
      <c r="L51" s="589"/>
      <c r="M51" s="368"/>
      <c r="N51" s="366"/>
    </row>
    <row r="52" spans="1:15" s="104" customFormat="1" ht="16.5" hidden="1" customHeight="1" x14ac:dyDescent="0.2">
      <c r="A52" s="581">
        <v>5</v>
      </c>
      <c r="B52" s="140">
        <v>1</v>
      </c>
      <c r="C52" s="145" t="s">
        <v>192</v>
      </c>
      <c r="D52" s="159">
        <v>2000</v>
      </c>
      <c r="E52" s="277" t="s">
        <v>4</v>
      </c>
      <c r="F52" s="277">
        <v>86.15</v>
      </c>
      <c r="G52" s="144">
        <v>34</v>
      </c>
      <c r="H52" s="140">
        <f>G52</f>
        <v>34</v>
      </c>
      <c r="I52" s="595" t="s">
        <v>5</v>
      </c>
      <c r="J52" s="369" t="s">
        <v>196</v>
      </c>
      <c r="K52" s="370"/>
      <c r="L52" s="371"/>
      <c r="M52" s="367"/>
      <c r="N52" s="9"/>
      <c r="O52" s="9"/>
    </row>
    <row r="53" spans="1:15" s="104" customFormat="1" ht="15.75" hidden="1" customHeight="1" x14ac:dyDescent="0.2">
      <c r="A53" s="581"/>
      <c r="B53" s="140">
        <v>2</v>
      </c>
      <c r="C53" s="145" t="s">
        <v>193</v>
      </c>
      <c r="D53" s="159">
        <v>1993</v>
      </c>
      <c r="E53" s="277" t="s">
        <v>4</v>
      </c>
      <c r="F53" s="277">
        <v>88.55</v>
      </c>
      <c r="G53" s="144">
        <v>32</v>
      </c>
      <c r="H53" s="140">
        <f>H52+G53</f>
        <v>66</v>
      </c>
      <c r="I53" s="596"/>
      <c r="J53" s="369" t="s">
        <v>128</v>
      </c>
      <c r="K53" s="370"/>
      <c r="L53" s="372"/>
      <c r="M53" s="9"/>
      <c r="N53" s="9"/>
    </row>
    <row r="54" spans="1:15" s="104" customFormat="1" ht="16.5" hidden="1" customHeight="1" x14ac:dyDescent="0.2">
      <c r="A54" s="581"/>
      <c r="B54" s="140">
        <v>3</v>
      </c>
      <c r="C54" s="145" t="s">
        <v>194</v>
      </c>
      <c r="D54" s="159">
        <v>1996</v>
      </c>
      <c r="E54" s="277" t="s">
        <v>4</v>
      </c>
      <c r="F54" s="277">
        <v>93.6</v>
      </c>
      <c r="G54" s="144">
        <v>32</v>
      </c>
      <c r="H54" s="140">
        <f t="shared" ref="H54:H55" si="4">H53+G54</f>
        <v>98</v>
      </c>
      <c r="I54" s="596"/>
      <c r="J54" s="369" t="s">
        <v>134</v>
      </c>
      <c r="K54" s="370"/>
      <c r="L54" s="371"/>
      <c r="M54" s="6"/>
      <c r="N54" s="6"/>
    </row>
    <row r="55" spans="1:15" ht="14.1" hidden="1" customHeight="1" x14ac:dyDescent="0.2">
      <c r="A55" s="581"/>
      <c r="B55" s="140">
        <v>4</v>
      </c>
      <c r="C55" s="145" t="s">
        <v>195</v>
      </c>
      <c r="D55" s="159">
        <v>1979</v>
      </c>
      <c r="E55" s="277" t="s">
        <v>191</v>
      </c>
      <c r="F55" s="277">
        <v>100.2</v>
      </c>
      <c r="G55" s="144">
        <v>34</v>
      </c>
      <c r="H55" s="140">
        <f t="shared" si="4"/>
        <v>132</v>
      </c>
      <c r="I55" s="597"/>
      <c r="J55" s="369" t="s">
        <v>131</v>
      </c>
      <c r="K55" s="370"/>
      <c r="L55" s="371"/>
      <c r="M55" s="6"/>
      <c r="N55" s="6"/>
      <c r="O55">
        <v>1</v>
      </c>
    </row>
    <row r="56" spans="1:15" s="104" customFormat="1" ht="14.1" hidden="1" customHeight="1" x14ac:dyDescent="0.2">
      <c r="A56" s="598" t="s">
        <v>96</v>
      </c>
      <c r="B56" s="598"/>
      <c r="C56" s="598"/>
      <c r="D56" s="598"/>
      <c r="E56" s="296"/>
      <c r="F56" s="155">
        <f>SUM(F52:F55)</f>
        <v>368.49999999999994</v>
      </c>
      <c r="H56" s="9"/>
      <c r="I56" s="9"/>
      <c r="J56" s="9"/>
      <c r="K56" s="9"/>
      <c r="M56" s="278"/>
      <c r="N56" s="278"/>
    </row>
    <row r="57" spans="1:15" s="104" customFormat="1" ht="14.1" hidden="1" customHeight="1" x14ac:dyDescent="0.2">
      <c r="A57" s="580" t="s">
        <v>97</v>
      </c>
      <c r="B57" s="580"/>
      <c r="C57" s="580"/>
      <c r="D57" s="580"/>
      <c r="E57" s="580"/>
      <c r="F57" s="580"/>
      <c r="G57" s="580"/>
      <c r="H57" s="162">
        <f>H55</f>
        <v>132</v>
      </c>
      <c r="I57" s="298"/>
      <c r="J57" s="365"/>
      <c r="K57" s="365"/>
      <c r="M57" s="278"/>
      <c r="N57" s="278"/>
    </row>
    <row r="58" spans="1:15" s="104" customFormat="1" hidden="1" x14ac:dyDescent="0.2"/>
    <row r="59" spans="1:15" s="104" customFormat="1" hidden="1" x14ac:dyDescent="0.2">
      <c r="A59" s="582" t="s">
        <v>203</v>
      </c>
      <c r="B59" s="582"/>
      <c r="C59" s="582"/>
    </row>
    <row r="60" spans="1:15" s="104" customFormat="1" ht="22.5" hidden="1" x14ac:dyDescent="0.2">
      <c r="A60" s="140" t="s">
        <v>6</v>
      </c>
      <c r="B60" s="140" t="s">
        <v>89</v>
      </c>
      <c r="C60" s="140" t="s">
        <v>78</v>
      </c>
      <c r="D60" s="141" t="s">
        <v>7</v>
      </c>
      <c r="E60" s="141" t="s">
        <v>8</v>
      </c>
      <c r="F60" s="141" t="s">
        <v>91</v>
      </c>
      <c r="G60" s="141" t="s">
        <v>92</v>
      </c>
      <c r="H60" s="141" t="s">
        <v>93</v>
      </c>
      <c r="I60" s="141" t="s">
        <v>14</v>
      </c>
      <c r="J60" s="587" t="s">
        <v>94</v>
      </c>
      <c r="K60" s="588"/>
      <c r="L60" s="589"/>
    </row>
    <row r="61" spans="1:15" ht="13.5" hidden="1" customHeight="1" x14ac:dyDescent="0.2">
      <c r="A61" s="581">
        <v>6</v>
      </c>
      <c r="B61" s="140">
        <v>1</v>
      </c>
      <c r="C61" s="145" t="s">
        <v>200</v>
      </c>
      <c r="D61" s="159">
        <v>2003</v>
      </c>
      <c r="E61" s="159" t="s">
        <v>5</v>
      </c>
      <c r="F61" s="277">
        <v>84.95</v>
      </c>
      <c r="G61" s="144">
        <v>26</v>
      </c>
      <c r="H61" s="140">
        <f>G61</f>
        <v>26</v>
      </c>
      <c r="I61" s="595" t="s">
        <v>5</v>
      </c>
      <c r="J61" s="369" t="s">
        <v>132</v>
      </c>
      <c r="K61" s="370"/>
      <c r="L61" s="371"/>
    </row>
    <row r="62" spans="1:15" ht="15.75" hidden="1" customHeight="1" x14ac:dyDescent="0.2">
      <c r="A62" s="581"/>
      <c r="B62" s="140">
        <v>2</v>
      </c>
      <c r="C62" s="145" t="s">
        <v>169</v>
      </c>
      <c r="D62" s="159">
        <v>1999</v>
      </c>
      <c r="E62" s="159" t="s">
        <v>3</v>
      </c>
      <c r="F62" s="277">
        <v>72.849999999999994</v>
      </c>
      <c r="G62" s="144">
        <v>29</v>
      </c>
      <c r="H62" s="140">
        <f>H61+G62</f>
        <v>55</v>
      </c>
      <c r="I62" s="596"/>
      <c r="J62" s="369" t="s">
        <v>54</v>
      </c>
      <c r="K62" s="370"/>
      <c r="L62" s="372"/>
      <c r="N62" s="104"/>
    </row>
    <row r="63" spans="1:15" ht="14.1" hidden="1" customHeight="1" x14ac:dyDescent="0.2">
      <c r="A63" s="581"/>
      <c r="B63" s="140">
        <v>3</v>
      </c>
      <c r="C63" s="145" t="s">
        <v>175</v>
      </c>
      <c r="D63" s="159">
        <v>2003</v>
      </c>
      <c r="E63" s="159" t="s">
        <v>5</v>
      </c>
      <c r="F63" s="277">
        <v>102.45</v>
      </c>
      <c r="G63" s="144">
        <v>33</v>
      </c>
      <c r="H63" s="140">
        <f t="shared" ref="H63:H64" si="5">H62+G63</f>
        <v>88</v>
      </c>
      <c r="I63" s="596"/>
      <c r="J63" s="369" t="s">
        <v>133</v>
      </c>
      <c r="K63" s="370"/>
      <c r="L63" s="371"/>
      <c r="N63" s="104"/>
    </row>
    <row r="64" spans="1:15" ht="14.1" hidden="1" customHeight="1" x14ac:dyDescent="0.2">
      <c r="A64" s="581"/>
      <c r="B64" s="140">
        <v>4</v>
      </c>
      <c r="C64" s="145" t="s">
        <v>201</v>
      </c>
      <c r="D64" s="159">
        <v>1978</v>
      </c>
      <c r="E64" s="159" t="s">
        <v>55</v>
      </c>
      <c r="F64" s="277">
        <v>93.35</v>
      </c>
      <c r="G64" s="144">
        <v>33</v>
      </c>
      <c r="H64" s="140">
        <f t="shared" si="5"/>
        <v>121</v>
      </c>
      <c r="I64" s="597"/>
      <c r="J64" s="369" t="s">
        <v>54</v>
      </c>
      <c r="K64" s="370"/>
      <c r="L64" s="371"/>
      <c r="N64" s="104"/>
    </row>
    <row r="65" spans="1:15" ht="14.1" hidden="1" customHeight="1" x14ac:dyDescent="0.2">
      <c r="A65" s="598" t="s">
        <v>96</v>
      </c>
      <c r="B65" s="598"/>
      <c r="C65" s="598"/>
      <c r="D65" s="598"/>
      <c r="E65" s="394"/>
      <c r="F65" s="155">
        <f>SUM(F61:F64)</f>
        <v>353.6</v>
      </c>
      <c r="G65" s="104"/>
      <c r="H65" s="9"/>
      <c r="I65" s="9"/>
      <c r="J65" s="9"/>
      <c r="K65" s="9"/>
      <c r="L65" s="104"/>
      <c r="N65" s="22"/>
      <c r="O65">
        <v>2</v>
      </c>
    </row>
    <row r="66" spans="1:15" ht="14.1" hidden="1" customHeight="1" x14ac:dyDescent="0.2">
      <c r="A66" s="580" t="s">
        <v>97</v>
      </c>
      <c r="B66" s="580"/>
      <c r="C66" s="580"/>
      <c r="D66" s="580"/>
      <c r="E66" s="580"/>
      <c r="F66" s="580"/>
      <c r="G66" s="580"/>
      <c r="H66" s="162">
        <f>H64</f>
        <v>121</v>
      </c>
      <c r="I66" s="398"/>
      <c r="J66" s="398"/>
      <c r="K66" s="398"/>
      <c r="L66" s="104"/>
      <c r="N66" s="104"/>
    </row>
    <row r="67" spans="1:15" ht="12.75" customHeight="1" x14ac:dyDescent="0.2"/>
    <row r="68" spans="1:15" x14ac:dyDescent="0.2">
      <c r="A68" s="207" t="s">
        <v>16</v>
      </c>
      <c r="B68" s="105"/>
      <c r="C68" s="105"/>
      <c r="D68" s="400" t="s">
        <v>202</v>
      </c>
      <c r="E68" s="104"/>
      <c r="F68" s="6"/>
      <c r="G68" s="207" t="s">
        <v>115</v>
      </c>
      <c r="H68" s="104"/>
      <c r="I68" s="105"/>
      <c r="J68" t="s">
        <v>320</v>
      </c>
      <c r="K68" s="105"/>
      <c r="L68" s="104"/>
      <c r="N68" s="104"/>
    </row>
    <row r="69" spans="1:15" x14ac:dyDescent="0.2">
      <c r="A69" s="207"/>
      <c r="B69" s="105"/>
      <c r="C69" s="105"/>
      <c r="D69" s="208"/>
      <c r="E69" s="104"/>
      <c r="F69" s="6"/>
      <c r="G69" s="207"/>
      <c r="H69" s="104"/>
      <c r="I69" s="105"/>
      <c r="K69" s="105"/>
      <c r="L69" s="104"/>
      <c r="M69" s="266"/>
      <c r="N69" s="104"/>
    </row>
    <row r="70" spans="1:15" x14ac:dyDescent="0.2">
      <c r="A70" s="207" t="s">
        <v>17</v>
      </c>
      <c r="B70" s="105"/>
      <c r="C70" s="105"/>
      <c r="D70" s="481" t="s">
        <v>243</v>
      </c>
      <c r="E70" s="105"/>
      <c r="F70" s="105"/>
      <c r="G70" s="207" t="s">
        <v>118</v>
      </c>
      <c r="H70" s="104"/>
      <c r="I70" s="105"/>
      <c r="J70" t="s">
        <v>321</v>
      </c>
      <c r="K70" s="105"/>
      <c r="L70" s="104"/>
      <c r="N70" s="104"/>
    </row>
    <row r="71" spans="1:15" x14ac:dyDescent="0.2">
      <c r="L71" s="104"/>
    </row>
  </sheetData>
  <sheetProtection selectLockedCells="1" selectUnlockedCells="1"/>
  <mergeCells count="50">
    <mergeCell ref="J42:L42"/>
    <mergeCell ref="A47:D47"/>
    <mergeCell ref="A48:G48"/>
    <mergeCell ref="J15:L15"/>
    <mergeCell ref="A20:D20"/>
    <mergeCell ref="A21:G21"/>
    <mergeCell ref="A23:C23"/>
    <mergeCell ref="J24:L24"/>
    <mergeCell ref="A29:D29"/>
    <mergeCell ref="A30:G30"/>
    <mergeCell ref="A41:C41"/>
    <mergeCell ref="I34:I37"/>
    <mergeCell ref="I16:I19"/>
    <mergeCell ref="I25:I28"/>
    <mergeCell ref="A34:A37"/>
    <mergeCell ref="A38:D38"/>
    <mergeCell ref="A59:C59"/>
    <mergeCell ref="J60:L60"/>
    <mergeCell ref="A43:A46"/>
    <mergeCell ref="A61:A64"/>
    <mergeCell ref="A65:D65"/>
    <mergeCell ref="I43:I46"/>
    <mergeCell ref="I61:I64"/>
    <mergeCell ref="A66:G66"/>
    <mergeCell ref="J33:L33"/>
    <mergeCell ref="J51:L51"/>
    <mergeCell ref="J8:L8"/>
    <mergeCell ref="A6:C6"/>
    <mergeCell ref="A8:C8"/>
    <mergeCell ref="A9:C9"/>
    <mergeCell ref="D9:I9"/>
    <mergeCell ref="A57:G57"/>
    <mergeCell ref="D8:I8"/>
    <mergeCell ref="I52:I55"/>
    <mergeCell ref="A50:C50"/>
    <mergeCell ref="A52:A55"/>
    <mergeCell ref="A56:D56"/>
    <mergeCell ref="D10:I10"/>
    <mergeCell ref="A32:C32"/>
    <mergeCell ref="A39:G39"/>
    <mergeCell ref="A16:A19"/>
    <mergeCell ref="A25:A28"/>
    <mergeCell ref="A14:C14"/>
    <mergeCell ref="A1:L1"/>
    <mergeCell ref="A2:L2"/>
    <mergeCell ref="A3:L3"/>
    <mergeCell ref="A4:L4"/>
    <mergeCell ref="D7:I7"/>
    <mergeCell ref="D6:I6"/>
    <mergeCell ref="A7:C7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44"/>
  <sheetViews>
    <sheetView view="pageBreakPreview" zoomScale="90" zoomScaleNormal="90" zoomScaleSheetLayoutView="90" workbookViewId="0">
      <selection activeCell="H11" sqref="H11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2.710937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1" customWidth="1"/>
    <col min="11" max="11" width="11.28515625" customWidth="1"/>
    <col min="12" max="12" width="10.5703125" customWidth="1"/>
    <col min="13" max="14" width="0.140625" customWidth="1"/>
    <col min="15" max="15" width="8.7109375" customWidth="1"/>
    <col min="16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4" x14ac:dyDescent="0.2">
      <c r="A1" s="583" t="s">
        <v>38</v>
      </c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395"/>
      <c r="N1" s="395"/>
    </row>
    <row r="2" spans="1:14" x14ac:dyDescent="0.2">
      <c r="A2" s="584" t="s">
        <v>119</v>
      </c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396"/>
      <c r="N2" s="396"/>
    </row>
    <row r="3" spans="1:14" x14ac:dyDescent="0.2">
      <c r="A3" s="584" t="s">
        <v>240</v>
      </c>
      <c r="B3" s="584"/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396"/>
      <c r="N3" s="396"/>
    </row>
    <row r="4" spans="1:14" x14ac:dyDescent="0.2">
      <c r="A4" s="585" t="s">
        <v>241</v>
      </c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397"/>
      <c r="N4" s="397"/>
    </row>
    <row r="5" spans="1:14" ht="11.25" customHeight="1" x14ac:dyDescent="0.2">
      <c r="A5" s="397"/>
      <c r="B5" s="397"/>
      <c r="C5" s="397"/>
      <c r="D5" s="397"/>
      <c r="E5" s="397"/>
      <c r="F5" s="397"/>
      <c r="G5" s="397"/>
      <c r="H5" s="397"/>
      <c r="I5" s="397"/>
      <c r="J5" s="397"/>
      <c r="K5" s="397"/>
      <c r="M5" s="397"/>
      <c r="N5" s="397"/>
    </row>
    <row r="6" spans="1:14" ht="15.75" x14ac:dyDescent="0.2">
      <c r="A6" s="531" t="s">
        <v>236</v>
      </c>
      <c r="B6" s="531"/>
      <c r="C6" s="531"/>
      <c r="D6" s="586" t="s">
        <v>1</v>
      </c>
      <c r="E6" s="586"/>
      <c r="F6" s="586"/>
      <c r="G6" s="586"/>
      <c r="H6" s="586"/>
      <c r="I6" s="586"/>
      <c r="J6" s="393"/>
      <c r="K6" s="250" t="s">
        <v>205</v>
      </c>
    </row>
    <row r="7" spans="1:14" ht="15.75" x14ac:dyDescent="0.2">
      <c r="A7" s="538" t="s">
        <v>237</v>
      </c>
      <c r="B7" s="538"/>
      <c r="C7" s="538"/>
      <c r="D7" s="586" t="s">
        <v>239</v>
      </c>
      <c r="E7" s="586"/>
      <c r="F7" s="586"/>
      <c r="G7" s="586"/>
      <c r="H7" s="586"/>
      <c r="I7" s="586"/>
      <c r="J7" s="393"/>
      <c r="K7" s="250" t="s">
        <v>122</v>
      </c>
    </row>
    <row r="8" spans="1:14" ht="15.75" x14ac:dyDescent="0.2">
      <c r="A8" s="590" t="s">
        <v>34</v>
      </c>
      <c r="B8" s="590"/>
      <c r="C8" s="590"/>
      <c r="D8" s="586" t="s">
        <v>166</v>
      </c>
      <c r="E8" s="586"/>
      <c r="F8" s="586"/>
      <c r="G8" s="586"/>
      <c r="H8" s="586"/>
      <c r="I8" s="586"/>
      <c r="J8" s="541" t="s">
        <v>2</v>
      </c>
      <c r="K8" s="541"/>
      <c r="L8" s="541"/>
      <c r="M8" s="368"/>
      <c r="N8" s="366"/>
    </row>
    <row r="9" spans="1:14" ht="15" customHeight="1" x14ac:dyDescent="0.2">
      <c r="A9" s="591" t="s">
        <v>204</v>
      </c>
      <c r="B9" s="592"/>
      <c r="C9" s="593"/>
      <c r="D9" s="594" t="s">
        <v>245</v>
      </c>
      <c r="E9" s="594"/>
      <c r="F9" s="594"/>
      <c r="G9" s="594"/>
      <c r="H9" s="594"/>
      <c r="I9" s="594"/>
      <c r="J9" s="390" t="s">
        <v>3</v>
      </c>
      <c r="K9" s="390" t="s">
        <v>4</v>
      </c>
      <c r="L9" s="390" t="s">
        <v>5</v>
      </c>
      <c r="M9" s="368"/>
      <c r="N9" s="366"/>
    </row>
    <row r="10" spans="1:14" ht="15" customHeight="1" x14ac:dyDescent="0.2">
      <c r="A10" s="368"/>
      <c r="B10" s="368"/>
      <c r="C10" s="368"/>
      <c r="D10" s="586" t="s">
        <v>217</v>
      </c>
      <c r="E10" s="586"/>
      <c r="F10" s="586"/>
      <c r="G10" s="586"/>
      <c r="H10" s="586"/>
      <c r="I10" s="586"/>
      <c r="J10" s="284" t="s">
        <v>204</v>
      </c>
      <c r="K10" s="284" t="s">
        <v>204</v>
      </c>
      <c r="L10" s="399" t="s">
        <v>204</v>
      </c>
      <c r="M10" s="368"/>
      <c r="N10" s="366"/>
    </row>
    <row r="11" spans="1:14" ht="15" customHeight="1" x14ac:dyDescent="0.2">
      <c r="A11" s="202" t="s">
        <v>48</v>
      </c>
      <c r="B11" s="200"/>
      <c r="C11" s="200"/>
      <c r="D11" s="258">
        <v>214</v>
      </c>
      <c r="E11" s="391"/>
      <c r="F11" s="391"/>
      <c r="G11" s="391"/>
      <c r="H11" s="391"/>
      <c r="I11" s="391"/>
      <c r="J11" s="367"/>
      <c r="K11" s="367"/>
      <c r="L11" s="367"/>
      <c r="M11" s="368"/>
      <c r="N11" s="366"/>
    </row>
    <row r="12" spans="1:14" ht="15" customHeight="1" x14ac:dyDescent="0.2">
      <c r="A12" s="350" t="s">
        <v>49</v>
      </c>
      <c r="B12" s="351"/>
      <c r="C12" s="352"/>
      <c r="D12" s="353">
        <v>27</v>
      </c>
      <c r="E12" s="391"/>
      <c r="F12" s="391"/>
      <c r="G12" s="391"/>
      <c r="H12" s="391"/>
      <c r="I12" s="391"/>
      <c r="J12" s="367"/>
      <c r="K12" s="367"/>
      <c r="L12" s="367"/>
      <c r="M12" s="368"/>
      <c r="N12" s="366"/>
    </row>
    <row r="13" spans="1:14" ht="15" customHeight="1" x14ac:dyDescent="0.2">
      <c r="A13" s="368"/>
      <c r="B13" s="368"/>
      <c r="C13" s="368"/>
      <c r="D13" s="391"/>
      <c r="E13" s="391"/>
      <c r="F13" s="391"/>
      <c r="G13" s="391"/>
      <c r="H13" s="391"/>
      <c r="I13" s="391"/>
      <c r="J13" s="367"/>
      <c r="K13" s="367"/>
      <c r="L13" s="367"/>
      <c r="M13" s="368"/>
      <c r="N13" s="366"/>
    </row>
    <row r="14" spans="1:14" s="104" customFormat="1" x14ac:dyDescent="0.2">
      <c r="A14" s="582" t="s">
        <v>203</v>
      </c>
      <c r="B14" s="582"/>
      <c r="C14" s="582"/>
      <c r="M14" s="367"/>
      <c r="N14" s="9"/>
    </row>
    <row r="15" spans="1:14" s="104" customFormat="1" ht="26.25" customHeight="1" x14ac:dyDescent="0.2">
      <c r="A15" s="140" t="s">
        <v>6</v>
      </c>
      <c r="B15" s="140" t="s">
        <v>89</v>
      </c>
      <c r="C15" s="140" t="s">
        <v>78</v>
      </c>
      <c r="D15" s="141" t="s">
        <v>7</v>
      </c>
      <c r="E15" s="141" t="s">
        <v>8</v>
      </c>
      <c r="F15" s="141" t="s">
        <v>91</v>
      </c>
      <c r="G15" s="141" t="s">
        <v>92</v>
      </c>
      <c r="H15" s="141" t="s">
        <v>93</v>
      </c>
      <c r="I15" s="141" t="s">
        <v>14</v>
      </c>
      <c r="J15" s="587" t="s">
        <v>94</v>
      </c>
      <c r="K15" s="588"/>
      <c r="L15" s="589"/>
      <c r="M15" s="9"/>
      <c r="N15" s="9"/>
    </row>
    <row r="16" spans="1:14" s="104" customFormat="1" ht="14.1" customHeight="1" x14ac:dyDescent="0.2">
      <c r="A16" s="581">
        <v>1</v>
      </c>
      <c r="B16" s="140">
        <v>1</v>
      </c>
      <c r="C16" s="145" t="s">
        <v>206</v>
      </c>
      <c r="D16" s="159">
        <v>2003</v>
      </c>
      <c r="E16" s="277" t="s">
        <v>4</v>
      </c>
      <c r="F16" s="277">
        <v>54</v>
      </c>
      <c r="G16" s="144">
        <v>39</v>
      </c>
      <c r="H16" s="140">
        <f>G16</f>
        <v>39</v>
      </c>
      <c r="I16" s="595" t="s">
        <v>204</v>
      </c>
      <c r="J16" s="369" t="s">
        <v>132</v>
      </c>
      <c r="K16" s="370"/>
      <c r="L16" s="371"/>
      <c r="M16" s="6"/>
      <c r="N16" s="6"/>
    </row>
    <row r="17" spans="1:14" ht="14.1" customHeight="1" x14ac:dyDescent="0.2">
      <c r="A17" s="581"/>
      <c r="B17" s="140">
        <v>2</v>
      </c>
      <c r="C17" s="145" t="s">
        <v>207</v>
      </c>
      <c r="D17" s="159">
        <v>2004</v>
      </c>
      <c r="E17" s="277" t="s">
        <v>4</v>
      </c>
      <c r="F17" s="277">
        <v>59.3</v>
      </c>
      <c r="G17" s="144">
        <v>36</v>
      </c>
      <c r="H17" s="140">
        <f>H16+G17</f>
        <v>75</v>
      </c>
      <c r="I17" s="596"/>
      <c r="J17" s="369" t="s">
        <v>132</v>
      </c>
      <c r="K17" s="370"/>
      <c r="L17" s="372"/>
      <c r="M17" s="6"/>
      <c r="N17" s="6"/>
    </row>
    <row r="18" spans="1:14" s="104" customFormat="1" ht="14.1" customHeight="1" x14ac:dyDescent="0.2">
      <c r="A18" s="581"/>
      <c r="B18" s="140">
        <v>3</v>
      </c>
      <c r="C18" s="145" t="s">
        <v>208</v>
      </c>
      <c r="D18" s="159">
        <v>1999</v>
      </c>
      <c r="E18" s="277" t="s">
        <v>3</v>
      </c>
      <c r="F18" s="277">
        <v>81.25</v>
      </c>
      <c r="G18" s="144">
        <v>38</v>
      </c>
      <c r="H18" s="140">
        <f t="shared" ref="H18:H19" si="0">H17+G18</f>
        <v>113</v>
      </c>
      <c r="I18" s="596"/>
      <c r="J18" s="369" t="s">
        <v>54</v>
      </c>
      <c r="K18" s="370"/>
      <c r="L18" s="371"/>
      <c r="M18" s="278"/>
      <c r="N18" s="278"/>
    </row>
    <row r="19" spans="1:14" s="104" customFormat="1" ht="14.1" customHeight="1" x14ac:dyDescent="0.2">
      <c r="A19" s="581"/>
      <c r="B19" s="140">
        <v>4</v>
      </c>
      <c r="C19" s="145" t="s">
        <v>209</v>
      </c>
      <c r="D19" s="159">
        <v>2005</v>
      </c>
      <c r="E19" s="277" t="s">
        <v>5</v>
      </c>
      <c r="F19" s="277">
        <v>77.900000000000006</v>
      </c>
      <c r="G19" s="144">
        <v>39</v>
      </c>
      <c r="H19" s="140">
        <f t="shared" si="0"/>
        <v>152</v>
      </c>
      <c r="I19" s="597"/>
      <c r="J19" s="369" t="s">
        <v>132</v>
      </c>
      <c r="K19" s="370"/>
      <c r="L19" s="371"/>
      <c r="M19" s="278"/>
      <c r="N19" s="278"/>
    </row>
    <row r="20" spans="1:14" s="104" customFormat="1" x14ac:dyDescent="0.2">
      <c r="A20" s="598" t="s">
        <v>96</v>
      </c>
      <c r="B20" s="598"/>
      <c r="C20" s="598"/>
      <c r="D20" s="598"/>
      <c r="E20" s="394"/>
      <c r="F20" s="155">
        <f>SUM(F16:F19)</f>
        <v>272.45000000000005</v>
      </c>
      <c r="H20" s="9"/>
      <c r="I20" s="9"/>
      <c r="J20" s="9"/>
      <c r="K20" s="9"/>
    </row>
    <row r="21" spans="1:14" s="104" customFormat="1" x14ac:dyDescent="0.2">
      <c r="A21" s="580" t="s">
        <v>97</v>
      </c>
      <c r="B21" s="580"/>
      <c r="C21" s="580"/>
      <c r="D21" s="580"/>
      <c r="E21" s="580"/>
      <c r="F21" s="580"/>
      <c r="G21" s="580"/>
      <c r="H21" s="162">
        <f>H19</f>
        <v>152</v>
      </c>
      <c r="I21" s="398"/>
      <c r="J21" s="398"/>
      <c r="K21" s="398"/>
    </row>
    <row r="22" spans="1:14" s="104" customFormat="1" x14ac:dyDescent="0.2">
      <c r="D22" s="104" t="s">
        <v>106</v>
      </c>
    </row>
    <row r="23" spans="1:14" x14ac:dyDescent="0.2">
      <c r="A23" s="582" t="s">
        <v>138</v>
      </c>
      <c r="B23" s="582"/>
      <c r="C23" s="582"/>
      <c r="D23" s="104"/>
      <c r="E23" s="104"/>
      <c r="F23" s="104"/>
      <c r="G23" s="104"/>
      <c r="H23" s="104"/>
      <c r="I23" s="104"/>
      <c r="J23" s="104"/>
      <c r="K23" s="104"/>
      <c r="L23" s="104"/>
    </row>
    <row r="24" spans="1:14" ht="22.5" x14ac:dyDescent="0.2">
      <c r="A24" s="140" t="s">
        <v>6</v>
      </c>
      <c r="B24" s="140" t="s">
        <v>89</v>
      </c>
      <c r="C24" s="140" t="s">
        <v>78</v>
      </c>
      <c r="D24" s="141" t="s">
        <v>7</v>
      </c>
      <c r="E24" s="141" t="s">
        <v>8</v>
      </c>
      <c r="F24" s="141" t="s">
        <v>91</v>
      </c>
      <c r="G24" s="141" t="s">
        <v>92</v>
      </c>
      <c r="H24" s="141" t="s">
        <v>93</v>
      </c>
      <c r="I24" s="141" t="s">
        <v>14</v>
      </c>
      <c r="J24" s="587" t="s">
        <v>94</v>
      </c>
      <c r="K24" s="588"/>
      <c r="L24" s="589"/>
      <c r="N24" s="104"/>
    </row>
    <row r="25" spans="1:14" ht="14.1" customHeight="1" x14ac:dyDescent="0.2">
      <c r="A25" s="581">
        <v>2</v>
      </c>
      <c r="B25" s="140">
        <v>1</v>
      </c>
      <c r="C25" s="145" t="s">
        <v>144</v>
      </c>
      <c r="D25" s="159">
        <v>1986</v>
      </c>
      <c r="E25" s="159" t="s">
        <v>4</v>
      </c>
      <c r="F25" s="277">
        <v>61.1</v>
      </c>
      <c r="G25" s="144">
        <v>31</v>
      </c>
      <c r="H25" s="140">
        <f>G25</f>
        <v>31</v>
      </c>
      <c r="I25" s="595" t="s">
        <v>204</v>
      </c>
      <c r="J25" s="369" t="s">
        <v>188</v>
      </c>
      <c r="K25" s="370"/>
      <c r="L25" s="371"/>
      <c r="N25" s="104"/>
    </row>
    <row r="26" spans="1:14" ht="14.1" customHeight="1" x14ac:dyDescent="0.2">
      <c r="A26" s="581"/>
      <c r="B26" s="140">
        <v>2</v>
      </c>
      <c r="C26" s="145" t="s">
        <v>211</v>
      </c>
      <c r="D26" s="159">
        <v>1992</v>
      </c>
      <c r="E26" s="159">
        <v>1</v>
      </c>
      <c r="F26" s="419">
        <v>63</v>
      </c>
      <c r="G26" s="144">
        <v>17</v>
      </c>
      <c r="H26" s="140">
        <f>H25+G26</f>
        <v>48</v>
      </c>
      <c r="I26" s="596"/>
      <c r="J26" s="369" t="s">
        <v>212</v>
      </c>
      <c r="K26" s="370"/>
      <c r="L26" s="372"/>
      <c r="N26" s="104"/>
    </row>
    <row r="27" spans="1:14" ht="14.1" customHeight="1" x14ac:dyDescent="0.2">
      <c r="A27" s="581"/>
      <c r="B27" s="140">
        <v>3</v>
      </c>
      <c r="C27" s="145" t="s">
        <v>137</v>
      </c>
      <c r="D27" s="159">
        <v>1990</v>
      </c>
      <c r="E27" s="159" t="s">
        <v>5</v>
      </c>
      <c r="F27" s="277">
        <v>64.75</v>
      </c>
      <c r="G27" s="144">
        <v>33</v>
      </c>
      <c r="H27" s="140">
        <f t="shared" ref="H27:H28" si="1">H26+G27</f>
        <v>81</v>
      </c>
      <c r="I27" s="596"/>
      <c r="J27" s="369" t="s">
        <v>177</v>
      </c>
      <c r="K27" s="370"/>
      <c r="L27" s="371"/>
      <c r="N27" s="22"/>
    </row>
    <row r="28" spans="1:14" ht="14.1" customHeight="1" x14ac:dyDescent="0.2">
      <c r="A28" s="581"/>
      <c r="B28" s="140">
        <v>4</v>
      </c>
      <c r="C28" s="145" t="s">
        <v>135</v>
      </c>
      <c r="D28" s="159">
        <v>1991</v>
      </c>
      <c r="E28" s="159" t="s">
        <v>4</v>
      </c>
      <c r="F28" s="277">
        <v>56.2</v>
      </c>
      <c r="G28" s="144">
        <v>44</v>
      </c>
      <c r="H28" s="140">
        <f t="shared" si="1"/>
        <v>125</v>
      </c>
      <c r="I28" s="597"/>
      <c r="J28" s="369" t="s">
        <v>136</v>
      </c>
      <c r="K28" s="370"/>
      <c r="L28" s="371"/>
      <c r="N28" s="104"/>
    </row>
    <row r="29" spans="1:14" ht="12.75" customHeight="1" x14ac:dyDescent="0.2">
      <c r="A29" s="598" t="s">
        <v>96</v>
      </c>
      <c r="B29" s="598"/>
      <c r="C29" s="598"/>
      <c r="D29" s="598"/>
      <c r="E29" s="394"/>
      <c r="F29" s="155">
        <f>SUM(F25:F28)</f>
        <v>245.05</v>
      </c>
      <c r="G29" s="104"/>
      <c r="H29" s="9"/>
      <c r="I29" s="9"/>
      <c r="J29" s="9"/>
      <c r="K29" s="9"/>
      <c r="L29" s="104"/>
      <c r="N29" s="104"/>
    </row>
    <row r="30" spans="1:14" ht="12.75" customHeight="1" x14ac:dyDescent="0.2">
      <c r="A30" s="580" t="s">
        <v>97</v>
      </c>
      <c r="B30" s="580"/>
      <c r="C30" s="580"/>
      <c r="D30" s="580"/>
      <c r="E30" s="580"/>
      <c r="F30" s="580"/>
      <c r="G30" s="580"/>
      <c r="H30" s="162">
        <f>H28</f>
        <v>125</v>
      </c>
      <c r="I30" s="398"/>
      <c r="J30" s="398"/>
      <c r="K30" s="398"/>
      <c r="L30" s="104"/>
      <c r="N30" s="104"/>
    </row>
    <row r="31" spans="1:14" x14ac:dyDescent="0.2">
      <c r="A31" s="392"/>
      <c r="B31" s="392"/>
      <c r="C31" s="392"/>
      <c r="D31" s="392"/>
      <c r="E31" s="392"/>
      <c r="F31" s="392"/>
      <c r="G31" s="392"/>
      <c r="H31" s="398"/>
      <c r="I31" s="398"/>
      <c r="J31" s="398"/>
      <c r="K31" s="398"/>
      <c r="L31" s="104"/>
      <c r="M31" s="104"/>
      <c r="N31" s="104"/>
    </row>
    <row r="32" spans="1:14" x14ac:dyDescent="0.2">
      <c r="A32" s="582" t="s">
        <v>199</v>
      </c>
      <c r="B32" s="582"/>
      <c r="C32" s="582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4" ht="22.5" x14ac:dyDescent="0.2">
      <c r="A33" s="140" t="s">
        <v>6</v>
      </c>
      <c r="B33" s="140" t="s">
        <v>89</v>
      </c>
      <c r="C33" s="140" t="s">
        <v>78</v>
      </c>
      <c r="D33" s="141" t="s">
        <v>7</v>
      </c>
      <c r="E33" s="141" t="s">
        <v>8</v>
      </c>
      <c r="F33" s="141" t="s">
        <v>91</v>
      </c>
      <c r="G33" s="141" t="s">
        <v>92</v>
      </c>
      <c r="H33" s="141" t="s">
        <v>93</v>
      </c>
      <c r="I33" s="141" t="s">
        <v>14</v>
      </c>
      <c r="J33" s="587" t="s">
        <v>94</v>
      </c>
      <c r="K33" s="588"/>
      <c r="L33" s="589"/>
      <c r="M33" s="104"/>
      <c r="N33" s="104"/>
    </row>
    <row r="34" spans="1:14" ht="14.1" customHeight="1" x14ac:dyDescent="0.2">
      <c r="A34" s="581">
        <v>3</v>
      </c>
      <c r="B34" s="140">
        <v>1</v>
      </c>
      <c r="C34" s="145" t="s">
        <v>69</v>
      </c>
      <c r="D34" s="159">
        <v>1997</v>
      </c>
      <c r="E34" s="159" t="s">
        <v>4</v>
      </c>
      <c r="F34" s="277">
        <v>59.1</v>
      </c>
      <c r="G34" s="144">
        <v>31</v>
      </c>
      <c r="H34" s="140">
        <f>G34</f>
        <v>31</v>
      </c>
      <c r="I34" s="595" t="s">
        <v>204</v>
      </c>
      <c r="J34" s="369" t="s">
        <v>68</v>
      </c>
      <c r="K34" s="370"/>
      <c r="L34" s="371"/>
      <c r="M34" s="104"/>
      <c r="N34" s="104"/>
    </row>
    <row r="35" spans="1:14" ht="14.1" customHeight="1" x14ac:dyDescent="0.2">
      <c r="A35" s="581"/>
      <c r="B35" s="140">
        <v>2</v>
      </c>
      <c r="C35" s="145" t="s">
        <v>210</v>
      </c>
      <c r="D35" s="159">
        <v>204</v>
      </c>
      <c r="E35" s="159">
        <v>1</v>
      </c>
      <c r="F35" s="277">
        <v>61.6</v>
      </c>
      <c r="G35" s="144">
        <v>24</v>
      </c>
      <c r="H35" s="140">
        <f>H34+G35</f>
        <v>55</v>
      </c>
      <c r="I35" s="596"/>
      <c r="J35" s="369" t="s">
        <v>68</v>
      </c>
      <c r="K35" s="370"/>
      <c r="L35" s="372"/>
      <c r="M35" s="104"/>
      <c r="N35" s="104"/>
    </row>
    <row r="36" spans="1:14" ht="14.1" customHeight="1" x14ac:dyDescent="0.2">
      <c r="A36" s="581"/>
      <c r="B36" s="140">
        <v>3</v>
      </c>
      <c r="C36" s="145" t="s">
        <v>190</v>
      </c>
      <c r="D36" s="159">
        <v>1985</v>
      </c>
      <c r="E36" s="159" t="s">
        <v>4</v>
      </c>
      <c r="F36" s="277">
        <v>81.55</v>
      </c>
      <c r="G36" s="144">
        <v>32</v>
      </c>
      <c r="H36" s="140">
        <f t="shared" ref="H36:H37" si="2">H35+G36</f>
        <v>87</v>
      </c>
      <c r="I36" s="596"/>
      <c r="J36" s="369" t="s">
        <v>68</v>
      </c>
      <c r="K36" s="370"/>
      <c r="L36" s="371"/>
      <c r="M36" s="22"/>
      <c r="N36" s="22"/>
    </row>
    <row r="37" spans="1:14" ht="14.1" customHeight="1" x14ac:dyDescent="0.2">
      <c r="A37" s="581"/>
      <c r="B37" s="140">
        <v>4</v>
      </c>
      <c r="C37" s="145" t="s">
        <v>145</v>
      </c>
      <c r="D37" s="159">
        <v>1999</v>
      </c>
      <c r="E37" s="159" t="s">
        <v>3</v>
      </c>
      <c r="F37" s="277">
        <v>64.3</v>
      </c>
      <c r="G37" s="144">
        <v>38</v>
      </c>
      <c r="H37" s="140">
        <f t="shared" si="2"/>
        <v>125</v>
      </c>
      <c r="I37" s="597"/>
      <c r="J37" s="369" t="s">
        <v>68</v>
      </c>
      <c r="K37" s="370"/>
      <c r="L37" s="371"/>
      <c r="M37" s="104"/>
      <c r="N37" s="104"/>
    </row>
    <row r="38" spans="1:14" ht="12.75" customHeight="1" x14ac:dyDescent="0.2">
      <c r="A38" s="598" t="s">
        <v>96</v>
      </c>
      <c r="B38" s="598"/>
      <c r="C38" s="598"/>
      <c r="D38" s="598"/>
      <c r="E38" s="394"/>
      <c r="F38" s="155">
        <f>SUM(F34:F37)</f>
        <v>266.55</v>
      </c>
      <c r="G38" s="104"/>
      <c r="H38" s="9"/>
      <c r="I38" s="9"/>
      <c r="J38" s="9"/>
      <c r="K38" s="9"/>
      <c r="L38" s="104"/>
      <c r="M38" s="104"/>
      <c r="N38" s="104"/>
    </row>
    <row r="39" spans="1:14" ht="12.75" customHeight="1" x14ac:dyDescent="0.2">
      <c r="A39" s="580" t="s">
        <v>97</v>
      </c>
      <c r="B39" s="580"/>
      <c r="C39" s="580"/>
      <c r="D39" s="580"/>
      <c r="E39" s="580"/>
      <c r="F39" s="580"/>
      <c r="G39" s="580"/>
      <c r="H39" s="162">
        <f>H37</f>
        <v>125</v>
      </c>
      <c r="I39" s="398"/>
      <c r="J39" s="398"/>
      <c r="K39" s="398"/>
      <c r="L39" s="104"/>
      <c r="M39" s="104"/>
      <c r="N39" s="104"/>
    </row>
    <row r="40" spans="1:14" ht="21.75" customHeight="1" x14ac:dyDescent="0.2"/>
    <row r="41" spans="1:14" x14ac:dyDescent="0.2">
      <c r="A41" s="207" t="s">
        <v>16</v>
      </c>
      <c r="B41" s="105"/>
      <c r="C41" s="105"/>
      <c r="D41" s="400" t="s">
        <v>202</v>
      </c>
      <c r="E41" s="104"/>
      <c r="F41" s="6"/>
      <c r="G41" s="207" t="s">
        <v>115</v>
      </c>
      <c r="H41" s="104"/>
      <c r="I41" s="105"/>
      <c r="J41" s="266"/>
      <c r="K41" s="105"/>
      <c r="L41" s="104"/>
      <c r="N41" s="104"/>
    </row>
    <row r="42" spans="1:14" x14ac:dyDescent="0.2">
      <c r="A42" s="207"/>
      <c r="B42" s="105"/>
      <c r="C42" s="105"/>
      <c r="D42" s="208"/>
      <c r="E42" s="104"/>
      <c r="F42" s="6"/>
      <c r="G42" s="207"/>
      <c r="H42" s="104"/>
      <c r="I42" s="105"/>
      <c r="K42" s="105"/>
      <c r="L42" s="104"/>
      <c r="M42" s="266"/>
      <c r="N42" s="104"/>
    </row>
    <row r="43" spans="1:14" x14ac:dyDescent="0.2">
      <c r="A43" s="207" t="s">
        <v>17</v>
      </c>
      <c r="B43" s="105"/>
      <c r="C43" s="105"/>
      <c r="D43" s="483" t="s">
        <v>244</v>
      </c>
      <c r="E43" s="105"/>
      <c r="F43" s="105"/>
      <c r="G43" s="207" t="s">
        <v>118</v>
      </c>
      <c r="H43" s="104"/>
      <c r="I43" s="105"/>
      <c r="J43" s="460" t="s">
        <v>117</v>
      </c>
      <c r="K43" s="105"/>
      <c r="L43" s="104"/>
      <c r="N43" s="104"/>
    </row>
    <row r="44" spans="1:14" x14ac:dyDescent="0.2">
      <c r="L44" s="104"/>
    </row>
  </sheetData>
  <sheetProtection selectLockedCells="1" selectUnlockedCells="1"/>
  <mergeCells count="32">
    <mergeCell ref="A39:G39"/>
    <mergeCell ref="A23:C23"/>
    <mergeCell ref="J33:L33"/>
    <mergeCell ref="A34:A37"/>
    <mergeCell ref="I34:I37"/>
    <mergeCell ref="A38:D38"/>
    <mergeCell ref="J24:L24"/>
    <mergeCell ref="A25:A28"/>
    <mergeCell ref="I25:I28"/>
    <mergeCell ref="A29:D29"/>
    <mergeCell ref="A32:C32"/>
    <mergeCell ref="A14:C14"/>
    <mergeCell ref="J15:L15"/>
    <mergeCell ref="A16:A19"/>
    <mergeCell ref="I16:I19"/>
    <mergeCell ref="A30:G30"/>
    <mergeCell ref="A20:D20"/>
    <mergeCell ref="A21:G21"/>
    <mergeCell ref="D10:I10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</mergeCells>
  <printOptions horizontalCentered="1"/>
  <pageMargins left="0.59055118110236227" right="0.19685039370078741" top="0.63" bottom="0.38" header="0.5" footer="0.24"/>
  <pageSetup paperSize="9" scale="69" firstPageNumber="0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2"/>
  <sheetViews>
    <sheetView view="pageBreakPreview" topLeftCell="A3" zoomScale="120" zoomScaleNormal="70" zoomScaleSheetLayoutView="120" workbookViewId="0">
      <selection activeCell="H38" sqref="H38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2.4257812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1.28515625" style="21" customWidth="1"/>
    <col min="8" max="8" width="7.28515625" style="21" customWidth="1"/>
    <col min="9" max="9" width="8.85546875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2.7109375" style="21" customWidth="1"/>
    <col min="16" max="16" width="13.14062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4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46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206</v>
      </c>
      <c r="B9" s="540"/>
      <c r="C9" s="540"/>
      <c r="D9" s="545" t="s">
        <v>19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81</v>
      </c>
      <c r="E10" s="547"/>
      <c r="F10" s="547"/>
      <c r="G10" s="547"/>
      <c r="H10" s="547"/>
      <c r="I10" s="547"/>
      <c r="J10" s="547"/>
      <c r="K10" s="547"/>
      <c r="L10" s="547"/>
      <c r="M10" s="547"/>
      <c r="N10" s="216">
        <v>159</v>
      </c>
      <c r="O10" s="216">
        <v>126</v>
      </c>
      <c r="P10" s="216">
        <v>73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78" t="s">
        <v>6</v>
      </c>
      <c r="B15" s="548" t="s">
        <v>78</v>
      </c>
      <c r="C15" s="548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19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79"/>
      <c r="B16" s="554"/>
      <c r="C16" s="554"/>
      <c r="D16" s="551"/>
      <c r="E16" s="551"/>
      <c r="F16" s="551"/>
      <c r="G16" s="551"/>
      <c r="H16" s="551"/>
      <c r="I16" s="551"/>
      <c r="J16" s="40" t="s">
        <v>21</v>
      </c>
      <c r="K16" s="40" t="s">
        <v>23</v>
      </c>
      <c r="L16" s="551"/>
      <c r="M16" s="551"/>
      <c r="N16" s="551"/>
      <c r="O16" s="551"/>
      <c r="P16" s="555"/>
    </row>
    <row r="17" spans="1:18" s="22" customFormat="1" x14ac:dyDescent="0.2">
      <c r="A17" s="125">
        <f>_xlfn.RANK.EQ(I17,I$17:I$28)</f>
        <v>1</v>
      </c>
      <c r="B17" s="109" t="s">
        <v>144</v>
      </c>
      <c r="C17" s="102"/>
      <c r="D17" s="88">
        <v>1986</v>
      </c>
      <c r="E17" s="88" t="s">
        <v>4</v>
      </c>
      <c r="F17" s="85" t="s">
        <v>249</v>
      </c>
      <c r="G17" s="85" t="s">
        <v>251</v>
      </c>
      <c r="H17" s="206">
        <v>63</v>
      </c>
      <c r="I17" s="36">
        <v>160</v>
      </c>
      <c r="J17" s="36"/>
      <c r="K17" s="85"/>
      <c r="L17" s="87"/>
      <c r="M17" s="36">
        <f>IF(A17=1,20,IF(A17=2,18,IF(A17=3,16,IF(A17&gt;19,0,19-A17))))</f>
        <v>20</v>
      </c>
      <c r="N17" s="8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+МСМК</v>
      </c>
      <c r="O17" s="664" t="s">
        <v>188</v>
      </c>
      <c r="P17" s="65"/>
      <c r="Q17" s="81"/>
      <c r="R17" s="82"/>
    </row>
    <row r="18" spans="1:18" x14ac:dyDescent="0.2">
      <c r="A18" s="125">
        <f>_xlfn.RANK.EQ(I18,I$17:I$28)</f>
        <v>2</v>
      </c>
      <c r="B18" s="113" t="s">
        <v>187</v>
      </c>
      <c r="C18" s="114"/>
      <c r="D18" s="87">
        <v>1997</v>
      </c>
      <c r="E18" s="85" t="s">
        <v>5</v>
      </c>
      <c r="F18" s="85" t="s">
        <v>249</v>
      </c>
      <c r="G18" s="24"/>
      <c r="H18" s="206">
        <v>62.25</v>
      </c>
      <c r="I18" s="85">
        <v>116</v>
      </c>
      <c r="J18" s="85"/>
      <c r="K18" s="85"/>
      <c r="L18" s="87"/>
      <c r="M18" s="36">
        <f>IF(A18=1,20,IF(A18=2,18,IF(A18=3,16,IF(A18&gt;19,0,19-A18))))</f>
        <v>18</v>
      </c>
      <c r="N18" s="8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665" t="s">
        <v>114</v>
      </c>
      <c r="P18" s="67"/>
      <c r="R18" s="82"/>
    </row>
    <row r="19" spans="1:18" x14ac:dyDescent="0.2">
      <c r="A19" s="125">
        <f>_xlfn.RANK.EQ(I19,I$17:I$28)</f>
        <v>3</v>
      </c>
      <c r="B19" s="114" t="s">
        <v>292</v>
      </c>
      <c r="C19" s="114"/>
      <c r="D19" s="87">
        <v>1984</v>
      </c>
      <c r="E19" s="85" t="s">
        <v>5</v>
      </c>
      <c r="F19" s="97" t="s">
        <v>249</v>
      </c>
      <c r="G19" s="85"/>
      <c r="H19" s="206">
        <v>52.45</v>
      </c>
      <c r="I19" s="85">
        <v>104</v>
      </c>
      <c r="J19" s="85"/>
      <c r="K19" s="85"/>
      <c r="L19" s="87"/>
      <c r="M19" s="36">
        <f>IF(A19=1,20,IF(A19=2,18,IF(A19=3,16,IF(A19&gt;19,0,19-A19))))</f>
        <v>16</v>
      </c>
      <c r="N19" s="88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66" t="s">
        <v>131</v>
      </c>
      <c r="P19" s="38"/>
      <c r="Q19" s="104"/>
      <c r="R19" s="39"/>
    </row>
    <row r="20" spans="1:18" s="104" customFormat="1" x14ac:dyDescent="0.2">
      <c r="A20" s="125">
        <f>_xlfn.RANK.EQ(I20,I$17:I$28)</f>
        <v>4</v>
      </c>
      <c r="B20" s="113" t="s">
        <v>293</v>
      </c>
      <c r="C20" s="114"/>
      <c r="D20" s="87">
        <v>1997</v>
      </c>
      <c r="E20" s="85">
        <v>3</v>
      </c>
      <c r="F20" s="85" t="s">
        <v>140</v>
      </c>
      <c r="G20" s="24"/>
      <c r="H20" s="206">
        <v>51</v>
      </c>
      <c r="I20" s="85">
        <v>21</v>
      </c>
      <c r="J20" s="85"/>
      <c r="K20" s="85"/>
      <c r="L20" s="87"/>
      <c r="M20" s="36">
        <f>IF(A20=1,20,IF(A20=2,18,IF(A20=3,16,IF(A20&gt;19,0,19-A20))))</f>
        <v>15</v>
      </c>
      <c r="N20" s="88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93" t="s">
        <v>141</v>
      </c>
      <c r="P20" s="38"/>
      <c r="R20" s="105"/>
    </row>
    <row r="21" spans="1:18" s="104" customFormat="1" hidden="1" x14ac:dyDescent="0.2">
      <c r="A21" s="125" t="e">
        <f t="shared" ref="A17:A28" si="0">_xlfn.RANK.EQ(I21,I$17:I$28)</f>
        <v>#N/A</v>
      </c>
      <c r="B21" s="113"/>
      <c r="C21" s="114"/>
      <c r="D21" s="87"/>
      <c r="E21" s="85"/>
      <c r="F21" s="85"/>
      <c r="G21" s="24"/>
      <c r="H21" s="206"/>
      <c r="I21" s="85"/>
      <c r="J21" s="85"/>
      <c r="K21" s="85"/>
      <c r="L21" s="87"/>
      <c r="M21" s="36" t="e">
        <f t="shared" ref="M17:M28" si="1">IF(A21=1,20,IF(A21=2,18,IF(A21=3,16,IF(A21&gt;19,0,19-A21))))</f>
        <v>#N/A</v>
      </c>
      <c r="N21" s="88" t="str">
        <f t="shared" ref="N17:N28" si="2"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93" t="s">
        <v>141</v>
      </c>
      <c r="P21" s="38"/>
      <c r="R21" s="105"/>
    </row>
    <row r="22" spans="1:18" s="104" customFormat="1" hidden="1" x14ac:dyDescent="0.2">
      <c r="A22" s="125" t="e">
        <f t="shared" si="0"/>
        <v>#N/A</v>
      </c>
      <c r="B22" s="113"/>
      <c r="C22" s="114"/>
      <c r="D22" s="87"/>
      <c r="E22" s="85"/>
      <c r="F22" s="85"/>
      <c r="G22" s="24"/>
      <c r="H22" s="206"/>
      <c r="I22" s="85"/>
      <c r="J22" s="85"/>
      <c r="K22" s="85"/>
      <c r="L22" s="87"/>
      <c r="M22" s="36" t="e">
        <f t="shared" si="1"/>
        <v>#N/A</v>
      </c>
      <c r="N22" s="88" t="str">
        <f t="shared" si="2"/>
        <v>-</v>
      </c>
      <c r="O22" s="93"/>
      <c r="P22" s="38"/>
      <c r="R22" s="105"/>
    </row>
    <row r="23" spans="1:18" s="104" customFormat="1" hidden="1" x14ac:dyDescent="0.2">
      <c r="A23" s="125" t="e">
        <f t="shared" si="0"/>
        <v>#N/A</v>
      </c>
      <c r="B23" s="113"/>
      <c r="C23" s="114"/>
      <c r="D23" s="87"/>
      <c r="E23" s="85"/>
      <c r="F23" s="85"/>
      <c r="G23" s="24"/>
      <c r="H23" s="206"/>
      <c r="I23" s="85"/>
      <c r="J23" s="85"/>
      <c r="K23" s="85"/>
      <c r="L23" s="87"/>
      <c r="M23" s="36" t="e">
        <f t="shared" si="1"/>
        <v>#N/A</v>
      </c>
      <c r="N23" s="88" t="str">
        <f t="shared" si="2"/>
        <v>-</v>
      </c>
      <c r="O23" s="93"/>
      <c r="P23" s="38"/>
      <c r="R23" s="105"/>
    </row>
    <row r="24" spans="1:18" s="104" customFormat="1" hidden="1" x14ac:dyDescent="0.2">
      <c r="A24" s="125" t="e">
        <f t="shared" si="0"/>
        <v>#N/A</v>
      </c>
      <c r="B24" s="113"/>
      <c r="C24" s="114"/>
      <c r="D24" s="87"/>
      <c r="E24" s="85"/>
      <c r="F24" s="85"/>
      <c r="G24" s="24"/>
      <c r="H24" s="206"/>
      <c r="I24" s="85"/>
      <c r="J24" s="85"/>
      <c r="K24" s="85"/>
      <c r="L24" s="87"/>
      <c r="M24" s="36" t="e">
        <f t="shared" si="1"/>
        <v>#N/A</v>
      </c>
      <c r="N24" s="88" t="str">
        <f t="shared" si="2"/>
        <v>-</v>
      </c>
      <c r="O24" s="93"/>
      <c r="P24" s="38"/>
      <c r="R24" s="105"/>
    </row>
    <row r="25" spans="1:18" s="104" customFormat="1" hidden="1" x14ac:dyDescent="0.2">
      <c r="A25" s="125" t="e">
        <f t="shared" si="0"/>
        <v>#N/A</v>
      </c>
      <c r="B25" s="113"/>
      <c r="C25" s="114"/>
      <c r="D25" s="87"/>
      <c r="E25" s="85"/>
      <c r="F25" s="85"/>
      <c r="G25" s="24"/>
      <c r="H25" s="206"/>
      <c r="I25" s="85"/>
      <c r="J25" s="85"/>
      <c r="K25" s="85"/>
      <c r="L25" s="87"/>
      <c r="M25" s="36" t="e">
        <f t="shared" si="1"/>
        <v>#N/A</v>
      </c>
      <c r="N25" s="88" t="str">
        <f t="shared" si="2"/>
        <v>-</v>
      </c>
      <c r="O25" s="93"/>
      <c r="P25" s="38"/>
      <c r="R25" s="105"/>
    </row>
    <row r="26" spans="1:18" s="104" customFormat="1" hidden="1" x14ac:dyDescent="0.2">
      <c r="A26" s="125" t="e">
        <f t="shared" si="0"/>
        <v>#N/A</v>
      </c>
      <c r="B26" s="113"/>
      <c r="C26" s="114"/>
      <c r="D26" s="87"/>
      <c r="E26" s="85"/>
      <c r="F26" s="85"/>
      <c r="G26" s="24"/>
      <c r="H26" s="206"/>
      <c r="I26" s="85"/>
      <c r="J26" s="85"/>
      <c r="K26" s="85"/>
      <c r="L26" s="87"/>
      <c r="M26" s="36" t="e">
        <f t="shared" si="1"/>
        <v>#N/A</v>
      </c>
      <c r="N26" s="88" t="str">
        <f t="shared" si="2"/>
        <v>-</v>
      </c>
      <c r="O26" s="93"/>
      <c r="P26" s="38"/>
      <c r="R26" s="105"/>
    </row>
    <row r="27" spans="1:18" s="104" customFormat="1" hidden="1" x14ac:dyDescent="0.2">
      <c r="A27" s="125" t="e">
        <f t="shared" si="0"/>
        <v>#N/A</v>
      </c>
      <c r="B27" s="113"/>
      <c r="C27" s="114"/>
      <c r="D27" s="87"/>
      <c r="E27" s="85"/>
      <c r="F27" s="85"/>
      <c r="G27" s="24"/>
      <c r="H27" s="206"/>
      <c r="I27" s="85"/>
      <c r="J27" s="85"/>
      <c r="K27" s="85"/>
      <c r="L27" s="87"/>
      <c r="M27" s="36" t="e">
        <f t="shared" si="1"/>
        <v>#N/A</v>
      </c>
      <c r="N27" s="88" t="str">
        <f t="shared" si="2"/>
        <v>-</v>
      </c>
      <c r="O27" s="93"/>
      <c r="P27" s="38"/>
      <c r="R27" s="105"/>
    </row>
    <row r="28" spans="1:18" s="104" customFormat="1" hidden="1" x14ac:dyDescent="0.2">
      <c r="A28" s="125" t="e">
        <f t="shared" si="0"/>
        <v>#N/A</v>
      </c>
      <c r="B28" s="113"/>
      <c r="C28" s="114"/>
      <c r="D28" s="87"/>
      <c r="E28" s="85"/>
      <c r="F28" s="85"/>
      <c r="G28" s="24"/>
      <c r="H28" s="206"/>
      <c r="I28" s="85"/>
      <c r="J28" s="85"/>
      <c r="K28" s="85"/>
      <c r="L28" s="87"/>
      <c r="M28" s="36" t="e">
        <f t="shared" si="1"/>
        <v>#N/A</v>
      </c>
      <c r="N28" s="88" t="str">
        <f t="shared" si="2"/>
        <v>-</v>
      </c>
      <c r="O28" s="93"/>
      <c r="P28" s="38"/>
      <c r="R28" s="105"/>
    </row>
    <row r="29" spans="1:18" s="104" customFormat="1" x14ac:dyDescent="0.2"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8" s="104" customFormat="1" x14ac:dyDescent="0.2">
      <c r="A30" s="207" t="s">
        <v>16</v>
      </c>
      <c r="B30" s="105"/>
      <c r="C30" s="105"/>
      <c r="D30" s="266" t="s">
        <v>116</v>
      </c>
      <c r="F30" s="6"/>
      <c r="G30" s="207" t="s">
        <v>115</v>
      </c>
      <c r="I30" s="105"/>
      <c r="J30" s="105"/>
      <c r="K30" s="105"/>
      <c r="M30" s="266" t="s">
        <v>320</v>
      </c>
    </row>
    <row r="31" spans="1:18" s="104" customFormat="1" x14ac:dyDescent="0.2">
      <c r="A31" s="207"/>
      <c r="B31" s="105"/>
      <c r="C31" s="105"/>
      <c r="D31" s="208"/>
      <c r="F31" s="6"/>
      <c r="G31" s="207"/>
      <c r="I31" s="105"/>
      <c r="J31" s="105"/>
      <c r="K31" s="105"/>
      <c r="M31" s="266"/>
    </row>
    <row r="32" spans="1:18" s="104" customFormat="1" x14ac:dyDescent="0.2">
      <c r="A32" s="207" t="s">
        <v>17</v>
      </c>
      <c r="B32" s="105"/>
      <c r="C32" s="105"/>
      <c r="D32" s="5" t="s">
        <v>117</v>
      </c>
      <c r="E32" s="105"/>
      <c r="F32" s="105"/>
      <c r="G32" s="207" t="s">
        <v>118</v>
      </c>
      <c r="I32" s="105"/>
      <c r="J32" s="105"/>
      <c r="K32" s="105"/>
      <c r="M32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32">
      <sortCondition ref="A15:A16"/>
    </sortState>
  </autoFilter>
  <sortState ref="A17:P20">
    <sortCondition ref="A17"/>
  </sortState>
  <mergeCells count="29">
    <mergeCell ref="N8:P8"/>
    <mergeCell ref="D6:M6"/>
    <mergeCell ref="A6:C6"/>
    <mergeCell ref="N6:P6"/>
    <mergeCell ref="A1:P1"/>
    <mergeCell ref="A2:P2"/>
    <mergeCell ref="A3:P3"/>
    <mergeCell ref="A4:P4"/>
    <mergeCell ref="N7:P7"/>
    <mergeCell ref="A7:C7"/>
    <mergeCell ref="D7:M7"/>
    <mergeCell ref="A15:A16"/>
    <mergeCell ref="B15:C16"/>
    <mergeCell ref="D15:D16"/>
    <mergeCell ref="E15:E16"/>
    <mergeCell ref="F15:F16"/>
    <mergeCell ref="A9:C10"/>
    <mergeCell ref="A8:C8"/>
    <mergeCell ref="D8:M8"/>
    <mergeCell ref="D9:M9"/>
    <mergeCell ref="D10:M10"/>
    <mergeCell ref="O15:P16"/>
    <mergeCell ref="H15:H16"/>
    <mergeCell ref="I15:I16"/>
    <mergeCell ref="N15:N16"/>
    <mergeCell ref="G15:G16"/>
    <mergeCell ref="L15:L16"/>
    <mergeCell ref="M15:M16"/>
    <mergeCell ref="J15:K15"/>
  </mergeCells>
  <printOptions horizontalCentered="1"/>
  <pageMargins left="0.59055118110236227" right="0.19685039370078741" top="0.59055118110236227" bottom="0.59055118110236227" header="0" footer="0"/>
  <pageSetup paperSize="9" scale="96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37"/>
  <sheetViews>
    <sheetView view="pageBreakPreview" topLeftCell="A10" zoomScaleNormal="70" zoomScaleSheetLayoutView="100" workbookViewId="0">
      <selection activeCell="H38" sqref="H38"/>
    </sheetView>
  </sheetViews>
  <sheetFormatPr defaultColWidth="9.140625" defaultRowHeight="12.75" x14ac:dyDescent="0.2"/>
  <cols>
    <col min="1" max="1" width="6.57031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1.7109375" style="21" customWidth="1"/>
    <col min="7" max="7" width="23.28515625" style="21" customWidth="1"/>
    <col min="8" max="8" width="7.28515625" style="21" customWidth="1"/>
    <col min="9" max="9" width="8" style="21" customWidth="1"/>
    <col min="10" max="10" width="7.7109375" style="21" hidden="1" customWidth="1"/>
    <col min="11" max="11" width="6.85546875" style="21" hidden="1" customWidth="1"/>
    <col min="12" max="12" width="9.85546875" style="21" hidden="1" customWidth="1"/>
    <col min="13" max="13" width="7" style="21" customWidth="1"/>
    <col min="14" max="14" width="9.85546875" style="21" customWidth="1"/>
    <col min="15" max="15" width="16.140625" style="21" customWidth="1"/>
    <col min="16" max="16" width="16.5703125" style="21" customWidth="1"/>
    <col min="17" max="16384" width="9.140625" style="21"/>
  </cols>
  <sheetData>
    <row r="1" spans="1:18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348"/>
      <c r="R1" s="348"/>
    </row>
    <row r="2" spans="1:18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4"/>
    </row>
    <row r="3" spans="1:18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19"/>
      <c r="R3" s="196"/>
    </row>
    <row r="4" spans="1:18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4"/>
      <c r="R4" s="197"/>
    </row>
    <row r="5" spans="1:18" s="104" customFormat="1" ht="9" customHeight="1" x14ac:dyDescent="0.2"/>
    <row r="6" spans="1:18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1" t="s">
        <v>46</v>
      </c>
      <c r="O6" s="531"/>
      <c r="P6" s="531"/>
    </row>
    <row r="7" spans="1:18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8" t="s">
        <v>20</v>
      </c>
      <c r="O7" s="538"/>
      <c r="P7" s="538"/>
    </row>
    <row r="8" spans="1:18" s="104" customFormat="1" ht="15" x14ac:dyDescent="0.2">
      <c r="A8" s="541" t="s">
        <v>34</v>
      </c>
      <c r="B8" s="541"/>
      <c r="C8" s="54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4"/>
      <c r="N8" s="541" t="s">
        <v>2</v>
      </c>
      <c r="O8" s="541"/>
      <c r="P8" s="541"/>
    </row>
    <row r="9" spans="1:18" s="104" customFormat="1" ht="15.75" x14ac:dyDescent="0.25">
      <c r="A9" s="540">
        <v>213</v>
      </c>
      <c r="B9" s="540"/>
      <c r="C9" s="540"/>
      <c r="D9" s="545" t="s">
        <v>19</v>
      </c>
      <c r="E9" s="529"/>
      <c r="F9" s="529"/>
      <c r="G9" s="529"/>
      <c r="H9" s="529"/>
      <c r="I9" s="529"/>
      <c r="J9" s="529"/>
      <c r="K9" s="529"/>
      <c r="L9" s="529"/>
      <c r="M9" s="546"/>
      <c r="N9" s="210" t="s">
        <v>3</v>
      </c>
      <c r="O9" s="210" t="s">
        <v>4</v>
      </c>
      <c r="P9" s="210" t="s">
        <v>5</v>
      </c>
    </row>
    <row r="10" spans="1:18" s="104" customFormat="1" ht="15" x14ac:dyDescent="0.2">
      <c r="A10" s="540"/>
      <c r="B10" s="540"/>
      <c r="C10" s="540"/>
      <c r="D10" s="547" t="s">
        <v>83</v>
      </c>
      <c r="E10" s="547"/>
      <c r="F10" s="547"/>
      <c r="G10" s="547"/>
      <c r="H10" s="547"/>
      <c r="I10" s="547"/>
      <c r="J10" s="547"/>
      <c r="K10" s="547"/>
      <c r="L10" s="547"/>
      <c r="M10" s="547"/>
      <c r="N10" s="144">
        <v>181</v>
      </c>
      <c r="O10" s="214">
        <v>146</v>
      </c>
      <c r="P10" s="212">
        <v>86</v>
      </c>
    </row>
    <row r="11" spans="1:18" s="9" customFormat="1" x14ac:dyDescent="0.2">
      <c r="A11" s="54"/>
      <c r="B11" s="54"/>
      <c r="C11" s="54"/>
      <c r="N11" s="54"/>
      <c r="O11" s="54"/>
      <c r="P11" s="54"/>
    </row>
    <row r="12" spans="1:18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09"/>
      <c r="K12" s="209"/>
      <c r="L12" s="209"/>
      <c r="M12" s="209"/>
      <c r="N12" s="54"/>
      <c r="O12" s="54"/>
      <c r="P12" s="54"/>
    </row>
    <row r="13" spans="1:18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09"/>
      <c r="K13" s="209"/>
      <c r="L13" s="209"/>
      <c r="M13" s="209"/>
      <c r="N13" s="54"/>
      <c r="O13" s="54"/>
      <c r="P13" s="54"/>
    </row>
    <row r="14" spans="1:18" s="104" customFormat="1" x14ac:dyDescent="0.2"/>
    <row r="15" spans="1:18" ht="11.25" customHeight="1" x14ac:dyDescent="0.2">
      <c r="A15" s="578" t="s">
        <v>6</v>
      </c>
      <c r="B15" s="548" t="s">
        <v>78</v>
      </c>
      <c r="C15" s="548"/>
      <c r="D15" s="533" t="s">
        <v>7</v>
      </c>
      <c r="E15" s="533" t="s">
        <v>8</v>
      </c>
      <c r="F15" s="533" t="s">
        <v>9</v>
      </c>
      <c r="G15" s="533" t="s">
        <v>10</v>
      </c>
      <c r="H15" s="533" t="s">
        <v>11</v>
      </c>
      <c r="I15" s="533" t="s">
        <v>19</v>
      </c>
      <c r="J15" s="537" t="s">
        <v>19</v>
      </c>
      <c r="K15" s="537"/>
      <c r="L15" s="533" t="s">
        <v>22</v>
      </c>
      <c r="M15" s="533" t="s">
        <v>13</v>
      </c>
      <c r="N15" s="533" t="s">
        <v>14</v>
      </c>
      <c r="O15" s="533" t="s">
        <v>15</v>
      </c>
      <c r="P15" s="534"/>
    </row>
    <row r="16" spans="1:18" x14ac:dyDescent="0.2">
      <c r="A16" s="579"/>
      <c r="B16" s="554"/>
      <c r="C16" s="554"/>
      <c r="D16" s="551"/>
      <c r="E16" s="551"/>
      <c r="F16" s="551"/>
      <c r="G16" s="551"/>
      <c r="H16" s="551"/>
      <c r="I16" s="551"/>
      <c r="J16" s="40" t="s">
        <v>21</v>
      </c>
      <c r="K16" s="40" t="s">
        <v>23</v>
      </c>
      <c r="L16" s="551"/>
      <c r="M16" s="551"/>
      <c r="N16" s="551"/>
      <c r="O16" s="551"/>
      <c r="P16" s="555"/>
    </row>
    <row r="17" spans="1:18" x14ac:dyDescent="0.2">
      <c r="A17" s="125">
        <f t="shared" ref="A17:A33" si="0">_xlfn.RANK.EQ(I17,I$17:I$33)</f>
        <v>1</v>
      </c>
      <c r="B17" s="114" t="s">
        <v>189</v>
      </c>
      <c r="C17" s="127"/>
      <c r="D17" s="87">
        <v>2002</v>
      </c>
      <c r="E17" s="97" t="s">
        <v>3</v>
      </c>
      <c r="F17" s="85" t="s">
        <v>249</v>
      </c>
      <c r="G17" s="24"/>
      <c r="H17" s="206">
        <v>70.400000000000006</v>
      </c>
      <c r="I17" s="85">
        <v>203</v>
      </c>
      <c r="J17" s="85"/>
      <c r="K17" s="85"/>
      <c r="L17" s="87"/>
      <c r="M17" s="87">
        <f t="shared" ref="M17:M31" si="1">IF(A17=1,20,IF(A17=2,18,IF(A17=3,16,IF(A17&gt;19,0,19-A17))))</f>
        <v>20</v>
      </c>
      <c r="N17" s="85" t="str">
        <f t="shared" ref="N17:N31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93" t="s">
        <v>295</v>
      </c>
      <c r="P17" s="37"/>
    </row>
    <row r="18" spans="1:18" s="22" customFormat="1" x14ac:dyDescent="0.2">
      <c r="A18" s="125">
        <f t="shared" si="0"/>
        <v>2</v>
      </c>
      <c r="B18" s="113" t="s">
        <v>268</v>
      </c>
      <c r="C18" s="114"/>
      <c r="D18" s="87">
        <v>1999</v>
      </c>
      <c r="E18" s="85" t="s">
        <v>4</v>
      </c>
      <c r="F18" s="85" t="s">
        <v>249</v>
      </c>
      <c r="G18" s="24" t="s">
        <v>251</v>
      </c>
      <c r="H18" s="206">
        <v>76.150000000000006</v>
      </c>
      <c r="I18" s="85">
        <v>191</v>
      </c>
      <c r="J18" s="85"/>
      <c r="K18" s="85"/>
      <c r="L18" s="87"/>
      <c r="M18" s="87">
        <f t="shared" si="1"/>
        <v>18</v>
      </c>
      <c r="N18" s="85" t="str">
        <f t="shared" si="2"/>
        <v>+МСМК</v>
      </c>
      <c r="O18" s="120" t="s">
        <v>296</v>
      </c>
      <c r="P18" s="37"/>
      <c r="Q18" s="104"/>
      <c r="R18" s="81"/>
    </row>
    <row r="19" spans="1:18" x14ac:dyDescent="0.2">
      <c r="A19" s="125">
        <f t="shared" si="0"/>
        <v>3</v>
      </c>
      <c r="B19" s="113" t="s">
        <v>294</v>
      </c>
      <c r="C19" s="114"/>
      <c r="D19" s="87">
        <v>1997</v>
      </c>
      <c r="E19" s="85">
        <v>3</v>
      </c>
      <c r="F19" s="85" t="s">
        <v>140</v>
      </c>
      <c r="G19" s="24"/>
      <c r="H19" s="206">
        <v>63.45</v>
      </c>
      <c r="I19" s="85">
        <v>22</v>
      </c>
      <c r="J19" s="85"/>
      <c r="K19" s="85"/>
      <c r="L19" s="87"/>
      <c r="M19" s="87">
        <f t="shared" si="1"/>
        <v>16</v>
      </c>
      <c r="N19" s="85" t="str">
        <f t="shared" si="2"/>
        <v>-</v>
      </c>
      <c r="O19" s="120" t="s">
        <v>141</v>
      </c>
      <c r="P19" s="37"/>
      <c r="Q19" s="104"/>
      <c r="R19" s="39"/>
    </row>
    <row r="20" spans="1:18" s="104" customFormat="1" hidden="1" x14ac:dyDescent="0.2">
      <c r="A20" s="125" t="e">
        <f t="shared" si="0"/>
        <v>#N/A</v>
      </c>
      <c r="B20" s="113"/>
      <c r="C20" s="114"/>
      <c r="D20" s="87"/>
      <c r="E20" s="85"/>
      <c r="F20" s="85"/>
      <c r="G20" s="24"/>
      <c r="H20" s="206"/>
      <c r="I20" s="85"/>
      <c r="J20" s="85"/>
      <c r="K20" s="85"/>
      <c r="L20" s="87"/>
      <c r="M20" s="87" t="e">
        <f t="shared" si="1"/>
        <v>#N/A</v>
      </c>
      <c r="N20" s="85" t="str">
        <f t="shared" si="2"/>
        <v>-</v>
      </c>
      <c r="O20" s="120"/>
      <c r="P20" s="37"/>
      <c r="R20" s="105"/>
    </row>
    <row r="21" spans="1:18" s="104" customFormat="1" ht="14.25" hidden="1" customHeight="1" x14ac:dyDescent="0.2">
      <c r="A21" s="125" t="e">
        <f t="shared" si="0"/>
        <v>#N/A</v>
      </c>
      <c r="B21" s="114"/>
      <c r="C21" s="114"/>
      <c r="D21" s="87"/>
      <c r="E21" s="85"/>
      <c r="F21" s="85"/>
      <c r="G21" s="461"/>
      <c r="H21" s="206"/>
      <c r="I21" s="85"/>
      <c r="J21" s="85"/>
      <c r="K21" s="85"/>
      <c r="L21" s="87"/>
      <c r="M21" s="87" t="e">
        <f t="shared" si="1"/>
        <v>#N/A</v>
      </c>
      <c r="N21" s="85" t="str">
        <f t="shared" si="2"/>
        <v>-</v>
      </c>
      <c r="O21" s="120"/>
      <c r="P21" s="37"/>
      <c r="R21" s="105"/>
    </row>
    <row r="22" spans="1:18" s="104" customFormat="1" hidden="1" x14ac:dyDescent="0.2">
      <c r="A22" s="125" t="e">
        <f t="shared" si="0"/>
        <v>#N/A</v>
      </c>
      <c r="B22" s="113"/>
      <c r="C22" s="114"/>
      <c r="D22" s="87"/>
      <c r="E22" s="85"/>
      <c r="F22" s="85"/>
      <c r="G22" s="24"/>
      <c r="H22" s="206"/>
      <c r="I22" s="85"/>
      <c r="J22" s="85"/>
      <c r="K22" s="85"/>
      <c r="L22" s="87"/>
      <c r="M22" s="87" t="e">
        <f t="shared" si="1"/>
        <v>#N/A</v>
      </c>
      <c r="N22" s="85" t="str">
        <f t="shared" si="2"/>
        <v>-</v>
      </c>
      <c r="O22" s="120"/>
      <c r="P22" s="37"/>
      <c r="R22" s="105"/>
    </row>
    <row r="23" spans="1:18" s="104" customFormat="1" hidden="1" x14ac:dyDescent="0.2">
      <c r="A23" s="125" t="e">
        <f t="shared" si="0"/>
        <v>#N/A</v>
      </c>
      <c r="B23" s="113"/>
      <c r="C23" s="114"/>
      <c r="D23" s="87"/>
      <c r="E23" s="85"/>
      <c r="F23" s="85"/>
      <c r="G23" s="24"/>
      <c r="H23" s="206"/>
      <c r="I23" s="85"/>
      <c r="J23" s="85"/>
      <c r="K23" s="85"/>
      <c r="L23" s="87"/>
      <c r="M23" s="87" t="e">
        <f t="shared" si="1"/>
        <v>#N/A</v>
      </c>
      <c r="N23" s="85" t="str">
        <f t="shared" si="2"/>
        <v>-</v>
      </c>
      <c r="O23" s="120"/>
      <c r="P23" s="37"/>
      <c r="R23" s="105"/>
    </row>
    <row r="24" spans="1:18" s="104" customFormat="1" hidden="1" x14ac:dyDescent="0.2">
      <c r="A24" s="125" t="e">
        <f t="shared" si="0"/>
        <v>#N/A</v>
      </c>
      <c r="B24" s="113"/>
      <c r="C24" s="114"/>
      <c r="D24" s="87"/>
      <c r="E24" s="85"/>
      <c r="F24" s="85"/>
      <c r="G24" s="461"/>
      <c r="H24" s="206"/>
      <c r="I24" s="85"/>
      <c r="J24" s="85"/>
      <c r="K24" s="85"/>
      <c r="L24" s="87"/>
      <c r="M24" s="87" t="e">
        <f t="shared" si="1"/>
        <v>#N/A</v>
      </c>
      <c r="N24" s="85" t="str">
        <f t="shared" si="2"/>
        <v>-</v>
      </c>
      <c r="O24" s="120"/>
      <c r="P24" s="37"/>
      <c r="R24" s="105"/>
    </row>
    <row r="25" spans="1:18" s="104" customFormat="1" hidden="1" x14ac:dyDescent="0.2">
      <c r="A25" s="125" t="e">
        <f t="shared" si="0"/>
        <v>#N/A</v>
      </c>
      <c r="B25" s="113"/>
      <c r="C25" s="114"/>
      <c r="D25" s="87"/>
      <c r="E25" s="85"/>
      <c r="F25" s="85"/>
      <c r="G25" s="24"/>
      <c r="H25" s="206"/>
      <c r="I25" s="85"/>
      <c r="J25" s="85"/>
      <c r="K25" s="85"/>
      <c r="L25" s="87"/>
      <c r="M25" s="87" t="e">
        <f t="shared" si="1"/>
        <v>#N/A</v>
      </c>
      <c r="N25" s="85" t="str">
        <f t="shared" si="2"/>
        <v>-</v>
      </c>
      <c r="O25" s="120"/>
      <c r="P25" s="37"/>
      <c r="R25" s="105"/>
    </row>
    <row r="26" spans="1:18" s="104" customFormat="1" hidden="1" x14ac:dyDescent="0.2">
      <c r="A26" s="125" t="e">
        <f t="shared" si="0"/>
        <v>#N/A</v>
      </c>
      <c r="B26" s="113"/>
      <c r="C26" s="114"/>
      <c r="D26" s="87"/>
      <c r="E26" s="85"/>
      <c r="F26" s="85"/>
      <c r="G26" s="24"/>
      <c r="H26" s="206"/>
      <c r="I26" s="85"/>
      <c r="J26" s="85"/>
      <c r="K26" s="85"/>
      <c r="L26" s="87"/>
      <c r="M26" s="87" t="e">
        <f t="shared" si="1"/>
        <v>#N/A</v>
      </c>
      <c r="N26" s="85" t="str">
        <f t="shared" si="2"/>
        <v>-</v>
      </c>
      <c r="O26" s="120"/>
      <c r="P26" s="37"/>
      <c r="R26" s="105"/>
    </row>
    <row r="27" spans="1:18" s="104" customFormat="1" hidden="1" x14ac:dyDescent="0.2">
      <c r="A27" s="125" t="e">
        <f t="shared" si="0"/>
        <v>#N/A</v>
      </c>
      <c r="B27" s="113"/>
      <c r="C27" s="114"/>
      <c r="D27" s="87"/>
      <c r="E27" s="85"/>
      <c r="F27" s="85"/>
      <c r="G27" s="24"/>
      <c r="H27" s="206"/>
      <c r="I27" s="85"/>
      <c r="J27" s="85"/>
      <c r="K27" s="85"/>
      <c r="L27" s="87"/>
      <c r="M27" s="87" t="e">
        <f t="shared" si="1"/>
        <v>#N/A</v>
      </c>
      <c r="N27" s="85" t="str">
        <f t="shared" si="2"/>
        <v>-</v>
      </c>
      <c r="O27" s="120"/>
      <c r="P27" s="37"/>
      <c r="R27" s="105"/>
    </row>
    <row r="28" spans="1:18" s="104" customFormat="1" hidden="1" x14ac:dyDescent="0.2">
      <c r="A28" s="125" t="e">
        <f t="shared" si="0"/>
        <v>#N/A</v>
      </c>
      <c r="B28" s="113"/>
      <c r="C28" s="114"/>
      <c r="D28" s="87"/>
      <c r="E28" s="85"/>
      <c r="F28" s="85"/>
      <c r="G28" s="24"/>
      <c r="H28" s="206"/>
      <c r="I28" s="85"/>
      <c r="J28" s="85"/>
      <c r="K28" s="85"/>
      <c r="L28" s="87"/>
      <c r="M28" s="87" t="e">
        <f t="shared" si="1"/>
        <v>#N/A</v>
      </c>
      <c r="N28" s="85" t="str">
        <f t="shared" si="2"/>
        <v>-</v>
      </c>
      <c r="O28" s="120"/>
      <c r="P28" s="37"/>
      <c r="R28" s="105"/>
    </row>
    <row r="29" spans="1:18" s="104" customFormat="1" hidden="1" x14ac:dyDescent="0.2">
      <c r="A29" s="125" t="e">
        <f t="shared" si="0"/>
        <v>#N/A</v>
      </c>
      <c r="B29" s="113"/>
      <c r="C29" s="114"/>
      <c r="D29" s="87"/>
      <c r="E29" s="85"/>
      <c r="F29" s="85"/>
      <c r="G29" s="24"/>
      <c r="H29" s="206"/>
      <c r="I29" s="85"/>
      <c r="J29" s="85"/>
      <c r="K29" s="85"/>
      <c r="L29" s="87"/>
      <c r="M29" s="87" t="e">
        <f t="shared" si="1"/>
        <v>#N/A</v>
      </c>
      <c r="N29" s="85" t="str">
        <f t="shared" si="2"/>
        <v>-</v>
      </c>
      <c r="O29" s="120"/>
      <c r="P29" s="37"/>
      <c r="R29" s="105"/>
    </row>
    <row r="30" spans="1:18" s="104" customFormat="1" hidden="1" x14ac:dyDescent="0.2">
      <c r="A30" s="125" t="e">
        <f t="shared" si="0"/>
        <v>#N/A</v>
      </c>
      <c r="B30" s="113"/>
      <c r="C30" s="114"/>
      <c r="D30" s="87"/>
      <c r="E30" s="85"/>
      <c r="F30" s="85"/>
      <c r="G30" s="24"/>
      <c r="H30" s="206"/>
      <c r="I30" s="85"/>
      <c r="J30" s="85"/>
      <c r="K30" s="85"/>
      <c r="L30" s="87"/>
      <c r="M30" s="87" t="e">
        <f t="shared" si="1"/>
        <v>#N/A</v>
      </c>
      <c r="N30" s="85" t="str">
        <f t="shared" si="2"/>
        <v>-</v>
      </c>
      <c r="O30" s="120"/>
      <c r="P30" s="37"/>
      <c r="R30" s="105"/>
    </row>
    <row r="31" spans="1:18" s="104" customFormat="1" hidden="1" x14ac:dyDescent="0.2">
      <c r="A31" s="125" t="e">
        <f t="shared" si="0"/>
        <v>#N/A</v>
      </c>
      <c r="B31" s="113"/>
      <c r="C31" s="114"/>
      <c r="D31" s="87"/>
      <c r="E31" s="85"/>
      <c r="F31" s="85"/>
      <c r="G31" s="24"/>
      <c r="H31" s="206"/>
      <c r="I31" s="85"/>
      <c r="J31" s="85"/>
      <c r="K31" s="85"/>
      <c r="L31" s="87"/>
      <c r="M31" s="87" t="e">
        <f t="shared" si="1"/>
        <v>#N/A</v>
      </c>
      <c r="N31" s="85" t="str">
        <f t="shared" si="2"/>
        <v>-</v>
      </c>
      <c r="O31" s="120"/>
      <c r="P31" s="37"/>
      <c r="R31" s="105"/>
    </row>
    <row r="32" spans="1:18" s="81" customFormat="1" ht="16.149999999999999" hidden="1" customHeight="1" x14ac:dyDescent="0.2">
      <c r="A32" s="125" t="e">
        <f t="shared" si="0"/>
        <v>#N/A</v>
      </c>
      <c r="B32" s="113"/>
      <c r="C32" s="114"/>
      <c r="D32" s="87"/>
      <c r="E32" s="85"/>
      <c r="F32" s="85"/>
      <c r="G32" s="97"/>
      <c r="H32" s="86"/>
      <c r="I32" s="85"/>
      <c r="J32" s="85"/>
      <c r="K32" s="85"/>
      <c r="L32" s="87"/>
      <c r="M32" s="87" t="e">
        <f t="shared" ref="M32:M33" si="3">IF(A32=1,20,IF(A32=2,18,IF(A32=3,16,IF(A32&gt;19,0,19-A32))))</f>
        <v>#N/A</v>
      </c>
      <c r="N32" s="85" t="str">
        <f t="shared" ref="N32:N33" si="4">IF(AND(NOT(OR(E32="МСМК",E32="ЗМС")),I32&gt;=$N$10),"+МСМК",IF(AND(OR(E32="МСМК",E32="ЗМС"),I32&gt;=$N$10),"МСМК",IF(AND(NOT(OR(E32="МСМК",E32="МС",E32="ЗМС")),I32&gt;=$O$10),"+МС",IF(AND(OR(E32="МСМК",E32="МС",E32="ЗМС"),I32&gt;=$O$10),"МС",IF(AND(NOT(OR(E32="ЗМС",E32="МСМК",E32="МС",E32="КМС")),I32&gt;=$P$10),"+КМС",IF(AND(OR(E32="ЗМС",E32="МСМК",E32="МС",E32="КМС"),I32&gt;=$P$10),"КМС","-"))))))</f>
        <v>-</v>
      </c>
      <c r="O32" s="101"/>
      <c r="P32" s="91"/>
      <c r="Q32" s="104"/>
      <c r="R32" s="82"/>
    </row>
    <row r="33" spans="1:18" s="81" customFormat="1" ht="16.149999999999999" hidden="1" customHeight="1" x14ac:dyDescent="0.2">
      <c r="A33" s="125" t="e">
        <f t="shared" si="0"/>
        <v>#N/A</v>
      </c>
      <c r="B33" s="113"/>
      <c r="C33" s="114"/>
      <c r="D33" s="87"/>
      <c r="E33" s="85"/>
      <c r="F33" s="85"/>
      <c r="G33" s="108"/>
      <c r="H33" s="86"/>
      <c r="I33" s="85"/>
      <c r="J33" s="85"/>
      <c r="K33" s="85"/>
      <c r="L33" s="87"/>
      <c r="M33" s="87" t="e">
        <f t="shared" si="3"/>
        <v>#N/A</v>
      </c>
      <c r="N33" s="85" t="str">
        <f t="shared" si="4"/>
        <v>-</v>
      </c>
      <c r="O33" s="93"/>
      <c r="P33" s="38"/>
      <c r="Q33" s="104"/>
      <c r="R33" s="22"/>
    </row>
    <row r="34" spans="1:18" s="104" customFormat="1" x14ac:dyDescent="0.2"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18" s="104" customFormat="1" x14ac:dyDescent="0.2">
      <c r="A35" s="207" t="s">
        <v>16</v>
      </c>
      <c r="B35" s="105"/>
      <c r="C35" s="105"/>
      <c r="D35" s="266" t="s">
        <v>116</v>
      </c>
      <c r="F35" s="6"/>
      <c r="G35" s="207" t="s">
        <v>115</v>
      </c>
      <c r="I35" s="105"/>
      <c r="J35" s="105"/>
      <c r="K35" s="105"/>
      <c r="M35" s="266" t="s">
        <v>320</v>
      </c>
    </row>
    <row r="36" spans="1:18" s="104" customFormat="1" x14ac:dyDescent="0.2">
      <c r="A36" s="207"/>
      <c r="B36" s="105"/>
      <c r="C36" s="105"/>
      <c r="D36" s="208"/>
      <c r="F36" s="6"/>
      <c r="G36" s="207"/>
      <c r="I36" s="105"/>
      <c r="J36" s="105"/>
      <c r="K36" s="105"/>
      <c r="M36" s="266"/>
    </row>
    <row r="37" spans="1:18" s="104" customFormat="1" x14ac:dyDescent="0.2">
      <c r="A37" s="207" t="s">
        <v>17</v>
      </c>
      <c r="B37" s="105"/>
      <c r="C37" s="105"/>
      <c r="D37" s="5" t="s">
        <v>117</v>
      </c>
      <c r="E37" s="105"/>
      <c r="F37" s="105"/>
      <c r="G37" s="207" t="s">
        <v>118</v>
      </c>
      <c r="I37" s="105"/>
      <c r="J37" s="105"/>
      <c r="K37" s="105"/>
      <c r="M37" s="5" t="s">
        <v>321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B17:P31">
    <sortCondition descending="1" ref="I17:I31"/>
  </sortState>
  <mergeCells count="29">
    <mergeCell ref="A1:P1"/>
    <mergeCell ref="N8:P8"/>
    <mergeCell ref="D6:M6"/>
    <mergeCell ref="A6:C6"/>
    <mergeCell ref="N6:P6"/>
    <mergeCell ref="A2:P2"/>
    <mergeCell ref="A3:P3"/>
    <mergeCell ref="A4:P4"/>
    <mergeCell ref="N7:P7"/>
    <mergeCell ref="A7:C7"/>
    <mergeCell ref="D7:M7"/>
    <mergeCell ref="A15:A16"/>
    <mergeCell ref="B15:C16"/>
    <mergeCell ref="D15:D16"/>
    <mergeCell ref="E15:E16"/>
    <mergeCell ref="F15:F16"/>
    <mergeCell ref="A9:C10"/>
    <mergeCell ref="A8:C8"/>
    <mergeCell ref="D8:M8"/>
    <mergeCell ref="D9:M9"/>
    <mergeCell ref="D10:M10"/>
    <mergeCell ref="O15:P16"/>
    <mergeCell ref="H15:H16"/>
    <mergeCell ref="I15:I16"/>
    <mergeCell ref="N15:N16"/>
    <mergeCell ref="G15:G16"/>
    <mergeCell ref="L15:L16"/>
    <mergeCell ref="M15:M16"/>
    <mergeCell ref="J15:K15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35"/>
  <sheetViews>
    <sheetView view="pageBreakPreview" topLeftCell="J8" zoomScale="140" zoomScaleNormal="70" zoomScaleSheetLayoutView="140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10" style="21" customWidth="1"/>
    <col min="3" max="3" width="11.7109375" style="21" customWidth="1"/>
    <col min="4" max="4" width="9.28515625" style="21" customWidth="1"/>
    <col min="5" max="5" width="7.42578125" style="21" customWidth="1"/>
    <col min="6" max="6" width="20.7109375" style="21" customWidth="1"/>
    <col min="7" max="7" width="21.42578125" style="21" customWidth="1"/>
    <col min="8" max="8" width="7.28515625" style="21" customWidth="1"/>
    <col min="9" max="9" width="8.140625" style="21" customWidth="1"/>
    <col min="10" max="10" width="6.5703125" style="104" customWidth="1"/>
    <col min="11" max="11" width="7.7109375" style="21" customWidth="1"/>
    <col min="12" max="12" width="8.5703125" style="21" customWidth="1"/>
    <col min="13" max="13" width="7.140625" style="104" customWidth="1"/>
    <col min="14" max="14" width="9.140625" style="21" customWidth="1"/>
    <col min="15" max="15" width="7.28515625" style="21" customWidth="1"/>
    <col min="16" max="16" width="8.28515625" style="21" customWidth="1"/>
    <col min="17" max="17" width="12.42578125" style="21" customWidth="1"/>
    <col min="18" max="18" width="12.85546875" style="21" customWidth="1"/>
    <col min="19" max="16384" width="9.140625" style="21"/>
  </cols>
  <sheetData>
    <row r="1" spans="1:20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4"/>
    </row>
    <row r="2" spans="1:20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4"/>
    </row>
    <row r="3" spans="1:20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19"/>
      <c r="T3" s="196"/>
    </row>
    <row r="4" spans="1:20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4"/>
      <c r="T4" s="197"/>
    </row>
    <row r="5" spans="1:20" s="104" customFormat="1" ht="9" customHeight="1" x14ac:dyDescent="0.2"/>
    <row r="6" spans="1:20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1" t="s">
        <v>155</v>
      </c>
      <c r="Q6" s="531"/>
      <c r="R6" s="531"/>
    </row>
    <row r="7" spans="1:20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8" t="s">
        <v>20</v>
      </c>
      <c r="Q7" s="538"/>
      <c r="R7" s="538"/>
    </row>
    <row r="8" spans="1:20" s="104" customFormat="1" ht="15" x14ac:dyDescent="0.2">
      <c r="A8" s="599" t="s">
        <v>34</v>
      </c>
      <c r="B8" s="600"/>
      <c r="C8" s="60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544"/>
      <c r="P8" s="541" t="s">
        <v>2</v>
      </c>
      <c r="Q8" s="541"/>
      <c r="R8" s="541"/>
    </row>
    <row r="9" spans="1:20" s="104" customFormat="1" ht="15.75" x14ac:dyDescent="0.25">
      <c r="A9" s="216" t="s">
        <v>12</v>
      </c>
      <c r="B9" s="216" t="s">
        <v>19</v>
      </c>
      <c r="C9" s="216" t="s">
        <v>21</v>
      </c>
      <c r="D9" s="545" t="s">
        <v>120</v>
      </c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46"/>
      <c r="P9" s="210" t="s">
        <v>3</v>
      </c>
      <c r="Q9" s="210" t="s">
        <v>4</v>
      </c>
      <c r="R9" s="210" t="s">
        <v>5</v>
      </c>
    </row>
    <row r="10" spans="1:20" s="104" customFormat="1" ht="15" customHeight="1" x14ac:dyDescent="0.2">
      <c r="A10" s="224">
        <v>151</v>
      </c>
      <c r="B10" s="224">
        <v>204</v>
      </c>
      <c r="C10" s="224">
        <v>234.5</v>
      </c>
      <c r="D10" s="547" t="s">
        <v>81</v>
      </c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216">
        <v>192</v>
      </c>
      <c r="Q10" s="216">
        <v>126</v>
      </c>
      <c r="R10" s="216">
        <v>75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23"/>
      <c r="K12" s="209"/>
      <c r="L12" s="209"/>
      <c r="M12" s="223"/>
      <c r="N12" s="209"/>
      <c r="O12" s="209"/>
      <c r="P12" s="54"/>
      <c r="Q12" s="54"/>
      <c r="R12" s="54"/>
    </row>
    <row r="13" spans="1:20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23"/>
      <c r="K13" s="209"/>
      <c r="L13" s="209"/>
      <c r="M13" s="223"/>
      <c r="N13" s="209"/>
      <c r="O13" s="209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576" t="s">
        <v>6</v>
      </c>
      <c r="B15" s="548" t="s">
        <v>78</v>
      </c>
      <c r="C15" s="548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1" t="s">
        <v>6</v>
      </c>
      <c r="K15" s="575" t="s">
        <v>19</v>
      </c>
      <c r="L15" s="575"/>
      <c r="M15" s="571" t="s">
        <v>6</v>
      </c>
      <c r="N15" s="571" t="s">
        <v>22</v>
      </c>
      <c r="O15" s="571" t="s">
        <v>13</v>
      </c>
      <c r="P15" s="571" t="s">
        <v>14</v>
      </c>
      <c r="Q15" s="571" t="s">
        <v>15</v>
      </c>
      <c r="R15" s="573"/>
    </row>
    <row r="16" spans="1:20" s="43" customFormat="1" x14ac:dyDescent="0.2">
      <c r="A16" s="577"/>
      <c r="B16" s="554"/>
      <c r="C16" s="554"/>
      <c r="D16" s="572"/>
      <c r="E16" s="572"/>
      <c r="F16" s="572"/>
      <c r="G16" s="572"/>
      <c r="H16" s="572"/>
      <c r="I16" s="572"/>
      <c r="J16" s="572"/>
      <c r="K16" s="44" t="s">
        <v>21</v>
      </c>
      <c r="L16" s="44" t="s">
        <v>23</v>
      </c>
      <c r="M16" s="572"/>
      <c r="N16" s="572"/>
      <c r="O16" s="572"/>
      <c r="P16" s="572"/>
      <c r="Q16" s="572"/>
      <c r="R16" s="574"/>
    </row>
    <row r="17" spans="1:22" s="46" customFormat="1" ht="15" customHeight="1" x14ac:dyDescent="0.2">
      <c r="A17" s="126">
        <f>_xlfn.RANK.EQ(N17,N$17:N$21)</f>
        <v>1</v>
      </c>
      <c r="B17" s="112" t="s">
        <v>139</v>
      </c>
      <c r="C17" s="112"/>
      <c r="D17" s="48">
        <v>1990</v>
      </c>
      <c r="E17" s="48" t="s">
        <v>55</v>
      </c>
      <c r="F17" s="42" t="s">
        <v>249</v>
      </c>
      <c r="G17" s="42" t="s">
        <v>251</v>
      </c>
      <c r="H17" s="245">
        <v>63</v>
      </c>
      <c r="I17" s="45">
        <v>140</v>
      </c>
      <c r="J17" s="45">
        <f>_xlfn.RANK.EQ(I17,I$17:I$21)</f>
        <v>1</v>
      </c>
      <c r="K17" s="50">
        <v>131</v>
      </c>
      <c r="L17" s="85">
        <f>K17/2</f>
        <v>65.5</v>
      </c>
      <c r="M17" s="45">
        <f>_xlfn.RANK.EQ(L17,L$17:L$21)</f>
        <v>1</v>
      </c>
      <c r="N17" s="87">
        <f>L17+I17</f>
        <v>205.5</v>
      </c>
      <c r="O17" s="87">
        <f>IF(A17=1,20,IF(A17=2,18,IF(A17=3,16,IF(A17&gt;19,0,19-A17))))</f>
        <v>20</v>
      </c>
      <c r="P17" s="88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72" t="s">
        <v>232</v>
      </c>
      <c r="R17" s="78"/>
      <c r="S17" s="104"/>
      <c r="T17" s="105"/>
      <c r="U17" s="104"/>
      <c r="V17" s="104"/>
    </row>
    <row r="18" spans="1:22" s="43" customFormat="1" ht="15" customHeight="1" x14ac:dyDescent="0.2">
      <c r="A18" s="126">
        <f>_xlfn.RANK.EQ(N18,N$17:N$21)</f>
        <v>2</v>
      </c>
      <c r="B18" s="234" t="s">
        <v>178</v>
      </c>
      <c r="C18" s="234"/>
      <c r="D18" s="48">
        <v>1999</v>
      </c>
      <c r="E18" s="42" t="s">
        <v>3</v>
      </c>
      <c r="F18" s="42" t="s">
        <v>249</v>
      </c>
      <c r="G18" s="42" t="s">
        <v>251</v>
      </c>
      <c r="H18" s="245">
        <v>62.9</v>
      </c>
      <c r="I18" s="45">
        <v>100</v>
      </c>
      <c r="J18" s="45">
        <f>_xlfn.RANK.EQ(I18,I$17:I$21)</f>
        <v>2</v>
      </c>
      <c r="K18" s="42">
        <v>131</v>
      </c>
      <c r="L18" s="85">
        <f>K18/2</f>
        <v>65.5</v>
      </c>
      <c r="M18" s="45">
        <f>_xlfn.RANK.EQ(L18,L$17:L$21)</f>
        <v>1</v>
      </c>
      <c r="N18" s="87">
        <f>L18+I18</f>
        <v>165.5</v>
      </c>
      <c r="O18" s="87">
        <f>IF(A18=1,20,IF(A18=2,18,IF(A18=3,16,IF(A18&gt;19,0,19-A18))))</f>
        <v>18</v>
      </c>
      <c r="P18" s="88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МС</v>
      </c>
      <c r="Q18" s="667" t="s">
        <v>332</v>
      </c>
      <c r="R18" s="76"/>
      <c r="S18" s="104"/>
      <c r="T18" s="49"/>
    </row>
    <row r="19" spans="1:22" s="43" customFormat="1" ht="15" customHeight="1" x14ac:dyDescent="0.2">
      <c r="A19" s="230">
        <f>_xlfn.RANK.EQ(N19,N$17:N$21)</f>
        <v>3</v>
      </c>
      <c r="B19" s="132" t="s">
        <v>277</v>
      </c>
      <c r="C19" s="205"/>
      <c r="D19" s="231">
        <v>1978</v>
      </c>
      <c r="E19" s="42">
        <v>1</v>
      </c>
      <c r="F19" s="42" t="s">
        <v>249</v>
      </c>
      <c r="G19" s="492"/>
      <c r="H19" s="245">
        <v>63</v>
      </c>
      <c r="I19" s="45">
        <v>17</v>
      </c>
      <c r="J19" s="45">
        <f>_xlfn.RANK.EQ(I19,I$17:I$21)</f>
        <v>3</v>
      </c>
      <c r="K19" s="42">
        <v>63</v>
      </c>
      <c r="L19" s="85">
        <f>K19/2</f>
        <v>31.5</v>
      </c>
      <c r="M19" s="45">
        <f>_xlfn.RANK.EQ(L19,L$17:L$21)</f>
        <v>3</v>
      </c>
      <c r="N19" s="87">
        <f>L19+I19</f>
        <v>48.5</v>
      </c>
      <c r="O19" s="87">
        <f>IF(A19=1,20,IF(A19=2,18,IF(A19=3,16,IF(A19&gt;19,0,19-A19))))</f>
        <v>16</v>
      </c>
      <c r="P19" s="226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-</v>
      </c>
      <c r="Q19" s="75" t="s">
        <v>146</v>
      </c>
      <c r="R19" s="79"/>
      <c r="T19" s="49"/>
    </row>
    <row r="20" spans="1:22" s="43" customFormat="1" ht="15" customHeight="1" x14ac:dyDescent="0.2">
      <c r="A20" s="230">
        <f>_xlfn.RANK.EQ(N20,N$17:N$21)</f>
        <v>4</v>
      </c>
      <c r="B20" s="132" t="s">
        <v>276</v>
      </c>
      <c r="C20" s="205"/>
      <c r="D20" s="45">
        <v>2004</v>
      </c>
      <c r="E20" s="42">
        <v>2</v>
      </c>
      <c r="F20" s="42" t="s">
        <v>140</v>
      </c>
      <c r="G20" s="97"/>
      <c r="H20" s="245">
        <v>61.9</v>
      </c>
      <c r="I20" s="45">
        <v>12</v>
      </c>
      <c r="J20" s="45">
        <f>_xlfn.RANK.EQ(I20,I$17:I$21)</f>
        <v>4</v>
      </c>
      <c r="K20" s="42">
        <v>32</v>
      </c>
      <c r="L20" s="85">
        <f>K20/2</f>
        <v>16</v>
      </c>
      <c r="M20" s="45">
        <f>_xlfn.RANK.EQ(L20,L$17:L$21)</f>
        <v>4</v>
      </c>
      <c r="N20" s="87">
        <f>L20+I20</f>
        <v>28</v>
      </c>
      <c r="O20" s="87">
        <f>IF(A20=1,20,IF(A20=2,18,IF(A20=3,16,IF(A20&gt;19,0,19-A20))))</f>
        <v>15</v>
      </c>
      <c r="P20" s="226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75" t="s">
        <v>141</v>
      </c>
      <c r="R20" s="79"/>
      <c r="T20" s="49"/>
    </row>
    <row r="21" spans="1:22" s="43" customFormat="1" ht="15" customHeight="1" x14ac:dyDescent="0.2">
      <c r="A21" s="230">
        <f>_xlfn.RANK.EQ(N21,N$17:N$21)</f>
        <v>5</v>
      </c>
      <c r="B21" s="132" t="s">
        <v>278</v>
      </c>
      <c r="C21" s="205"/>
      <c r="D21" s="45">
        <v>1991</v>
      </c>
      <c r="E21" s="42">
        <v>1</v>
      </c>
      <c r="F21" s="42" t="s">
        <v>140</v>
      </c>
      <c r="G21" s="211"/>
      <c r="H21" s="245">
        <v>63</v>
      </c>
      <c r="I21" s="45">
        <v>7</v>
      </c>
      <c r="J21" s="45">
        <f>_xlfn.RANK.EQ(I21,I$17:I$21)</f>
        <v>5</v>
      </c>
      <c r="K21" s="42">
        <v>30</v>
      </c>
      <c r="L21" s="85">
        <f>K21/2</f>
        <v>15</v>
      </c>
      <c r="M21" s="45">
        <f>_xlfn.RANK.EQ(L21,L$17:L$21)</f>
        <v>5</v>
      </c>
      <c r="N21" s="87">
        <f>L21+I21</f>
        <v>22</v>
      </c>
      <c r="O21" s="87">
        <f>IF(A21=1,20,IF(A21=2,18,IF(A21=3,16,IF(A21&gt;19,0,19-A21))))</f>
        <v>14</v>
      </c>
      <c r="P21" s="226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75" t="s">
        <v>141</v>
      </c>
      <c r="R21" s="79"/>
      <c r="T21" s="49"/>
    </row>
    <row r="22" spans="1:22" s="104" customFormat="1" x14ac:dyDescent="0.2"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2" s="104" customFormat="1" x14ac:dyDescent="0.2">
      <c r="A23" s="207" t="s">
        <v>16</v>
      </c>
      <c r="B23" s="105"/>
      <c r="C23" s="105"/>
      <c r="D23" s="266" t="s">
        <v>116</v>
      </c>
      <c r="F23" s="6"/>
      <c r="I23" s="105"/>
      <c r="J23" s="207" t="s">
        <v>115</v>
      </c>
      <c r="K23" s="105"/>
      <c r="M23" s="266"/>
      <c r="P23" s="104" t="s">
        <v>320</v>
      </c>
    </row>
    <row r="24" spans="1:22" s="104" customFormat="1" x14ac:dyDescent="0.2">
      <c r="A24" s="207"/>
      <c r="B24" s="105"/>
      <c r="C24" s="105"/>
      <c r="D24" s="208"/>
      <c r="F24" s="6"/>
      <c r="I24" s="105"/>
      <c r="J24" s="207"/>
      <c r="K24" s="105"/>
      <c r="M24" s="266"/>
    </row>
    <row r="25" spans="1:22" s="104" customFormat="1" x14ac:dyDescent="0.2">
      <c r="A25" s="207" t="s">
        <v>17</v>
      </c>
      <c r="B25" s="105"/>
      <c r="C25" s="105"/>
      <c r="D25" s="5" t="s">
        <v>117</v>
      </c>
      <c r="E25" s="105"/>
      <c r="F25" s="105"/>
      <c r="I25" s="105"/>
      <c r="J25" s="207" t="s">
        <v>118</v>
      </c>
      <c r="K25" s="105"/>
      <c r="M25" s="5"/>
      <c r="P25" s="104" t="s">
        <v>321</v>
      </c>
    </row>
    <row r="26" spans="1:22" s="43" customFormat="1" x14ac:dyDescent="0.2"/>
    <row r="27" spans="1:22" s="43" customFormat="1" x14ac:dyDescent="0.2"/>
    <row r="29" spans="1:22" x14ac:dyDescent="0.2"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2"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2">
      <c r="H31" s="9"/>
      <c r="I31" s="602"/>
      <c r="J31" s="602"/>
      <c r="K31" s="602"/>
      <c r="L31" s="602"/>
      <c r="M31" s="602"/>
      <c r="N31" s="602"/>
      <c r="O31" s="602"/>
      <c r="P31" s="602"/>
      <c r="Q31" s="602"/>
      <c r="R31" s="602"/>
      <c r="S31" s="602"/>
      <c r="T31" s="602"/>
      <c r="U31" s="602"/>
      <c r="V31" s="602"/>
    </row>
    <row r="32" spans="1:22" x14ac:dyDescent="0.2">
      <c r="H32" s="9"/>
      <c r="I32" s="602"/>
      <c r="J32" s="602"/>
      <c r="K32" s="602"/>
      <c r="L32" s="602"/>
      <c r="M32" s="602"/>
      <c r="N32" s="602"/>
      <c r="O32" s="602"/>
      <c r="P32" s="602"/>
      <c r="Q32" s="602"/>
      <c r="R32" s="602"/>
      <c r="S32" s="602"/>
      <c r="T32" s="602"/>
      <c r="U32" s="602"/>
      <c r="V32" s="602"/>
    </row>
    <row r="33" spans="8:22" x14ac:dyDescent="0.2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8:22" x14ac:dyDescent="0.2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0">
      <sortCondition ref="A15:A16"/>
    </sortState>
  </autoFilter>
  <sortState ref="A17:R21">
    <sortCondition ref="A17"/>
  </sortState>
  <mergeCells count="32">
    <mergeCell ref="I31:V31"/>
    <mergeCell ref="I32:V32"/>
    <mergeCell ref="H15:H16"/>
    <mergeCell ref="I15:I16"/>
    <mergeCell ref="K15:L15"/>
    <mergeCell ref="N15:N16"/>
    <mergeCell ref="O15:O16"/>
    <mergeCell ref="P15:P16"/>
    <mergeCell ref="Q15:R16"/>
    <mergeCell ref="J15:J16"/>
    <mergeCell ref="M15:M16"/>
    <mergeCell ref="G15:G16"/>
    <mergeCell ref="D9:O9"/>
    <mergeCell ref="D10:O10"/>
    <mergeCell ref="A15:A16"/>
    <mergeCell ref="B15:C16"/>
    <mergeCell ref="D15:D16"/>
    <mergeCell ref="E15:E16"/>
    <mergeCell ref="F15:F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2"/>
  <sheetViews>
    <sheetView view="pageBreakPreview" zoomScale="85" zoomScaleNormal="55" zoomScaleSheetLayoutView="85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8554687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1.28515625" style="21" bestFit="1" customWidth="1"/>
    <col min="8" max="8" width="7.28515625" style="21" customWidth="1"/>
    <col min="9" max="9" width="8.140625" style="21" customWidth="1"/>
    <col min="10" max="10" width="6.5703125" style="104" customWidth="1"/>
    <col min="11" max="11" width="7.5703125" style="21" customWidth="1"/>
    <col min="12" max="12" width="8" style="21" customWidth="1"/>
    <col min="13" max="13" width="6.7109375" style="104" customWidth="1"/>
    <col min="14" max="14" width="9.140625" style="21" customWidth="1"/>
    <col min="15" max="15" width="8" style="21" customWidth="1"/>
    <col min="16" max="16" width="8.28515625" style="21" customWidth="1"/>
    <col min="17" max="17" width="12.28515625" style="21" customWidth="1"/>
    <col min="18" max="18" width="12.42578125" style="21" customWidth="1"/>
    <col min="19" max="16384" width="9.140625" style="21"/>
  </cols>
  <sheetData>
    <row r="1" spans="1:20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4"/>
    </row>
    <row r="2" spans="1:20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4"/>
    </row>
    <row r="3" spans="1:20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19"/>
      <c r="T3" s="196"/>
    </row>
    <row r="4" spans="1:20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4"/>
      <c r="T4" s="197"/>
    </row>
    <row r="5" spans="1:20" s="104" customFormat="1" ht="9" customHeight="1" x14ac:dyDescent="0.2"/>
    <row r="6" spans="1:20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1" t="s">
        <v>155</v>
      </c>
      <c r="Q6" s="531"/>
      <c r="R6" s="531"/>
    </row>
    <row r="7" spans="1:20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8" t="s">
        <v>20</v>
      </c>
      <c r="Q7" s="538"/>
      <c r="R7" s="538"/>
    </row>
    <row r="8" spans="1:20" s="104" customFormat="1" ht="15" x14ac:dyDescent="0.2">
      <c r="A8" s="599" t="s">
        <v>34</v>
      </c>
      <c r="B8" s="600"/>
      <c r="C8" s="60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544"/>
      <c r="P8" s="541" t="s">
        <v>2</v>
      </c>
      <c r="Q8" s="541"/>
      <c r="R8" s="541"/>
    </row>
    <row r="9" spans="1:20" s="104" customFormat="1" ht="15.75" x14ac:dyDescent="0.25">
      <c r="A9" s="216" t="s">
        <v>12</v>
      </c>
      <c r="B9" s="216" t="s">
        <v>19</v>
      </c>
      <c r="C9" s="216" t="s">
        <v>21</v>
      </c>
      <c r="D9" s="545" t="s">
        <v>120</v>
      </c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46"/>
      <c r="P9" s="210" t="s">
        <v>3</v>
      </c>
      <c r="Q9" s="210" t="s">
        <v>4</v>
      </c>
      <c r="R9" s="210" t="s">
        <v>5</v>
      </c>
    </row>
    <row r="10" spans="1:20" s="104" customFormat="1" ht="15" customHeight="1" x14ac:dyDescent="0.2">
      <c r="A10" s="225">
        <v>141</v>
      </c>
      <c r="B10" s="225">
        <v>286</v>
      </c>
      <c r="C10" s="225">
        <v>233</v>
      </c>
      <c r="D10" s="547" t="s">
        <v>84</v>
      </c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216">
        <v>210</v>
      </c>
      <c r="Q10" s="216">
        <v>146</v>
      </c>
      <c r="R10" s="216">
        <v>83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23"/>
      <c r="K12" s="209"/>
      <c r="L12" s="209"/>
      <c r="M12" s="223"/>
      <c r="N12" s="209"/>
      <c r="O12" s="209"/>
      <c r="P12" s="54"/>
      <c r="Q12" s="54"/>
      <c r="R12" s="54"/>
    </row>
    <row r="13" spans="1:20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23"/>
      <c r="K13" s="209"/>
      <c r="L13" s="209"/>
      <c r="M13" s="223"/>
      <c r="N13" s="209"/>
      <c r="O13" s="209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576" t="s">
        <v>6</v>
      </c>
      <c r="B15" s="548" t="s">
        <v>78</v>
      </c>
      <c r="C15" s="548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1" t="s">
        <v>6</v>
      </c>
      <c r="K15" s="603" t="s">
        <v>19</v>
      </c>
      <c r="L15" s="604"/>
      <c r="M15" s="571" t="s">
        <v>6</v>
      </c>
      <c r="N15" s="571" t="s">
        <v>22</v>
      </c>
      <c r="O15" s="571" t="s">
        <v>13</v>
      </c>
      <c r="P15" s="571" t="s">
        <v>14</v>
      </c>
      <c r="Q15" s="564" t="s">
        <v>15</v>
      </c>
      <c r="R15" s="566"/>
    </row>
    <row r="16" spans="1:20" s="43" customFormat="1" x14ac:dyDescent="0.2">
      <c r="A16" s="577"/>
      <c r="B16" s="554"/>
      <c r="C16" s="554"/>
      <c r="D16" s="572"/>
      <c r="E16" s="572"/>
      <c r="F16" s="572"/>
      <c r="G16" s="572"/>
      <c r="H16" s="572"/>
      <c r="I16" s="572"/>
      <c r="J16" s="572"/>
      <c r="K16" s="44" t="s">
        <v>21</v>
      </c>
      <c r="L16" s="44" t="s">
        <v>23</v>
      </c>
      <c r="M16" s="572"/>
      <c r="N16" s="572"/>
      <c r="O16" s="572"/>
      <c r="P16" s="572"/>
      <c r="Q16" s="565"/>
      <c r="R16" s="605"/>
    </row>
    <row r="17" spans="1:22" s="43" customFormat="1" ht="15" customHeight="1" x14ac:dyDescent="0.2">
      <c r="A17" s="126">
        <f t="shared" ref="A17:A28" si="0">_xlfn.RANK.EQ(N17,N$17:N$28)</f>
        <v>1</v>
      </c>
      <c r="B17" s="107" t="s">
        <v>143</v>
      </c>
      <c r="C17" s="110"/>
      <c r="D17" s="45">
        <v>1982</v>
      </c>
      <c r="E17" s="42" t="s">
        <v>55</v>
      </c>
      <c r="F17" s="42" t="s">
        <v>249</v>
      </c>
      <c r="G17" s="52" t="s">
        <v>251</v>
      </c>
      <c r="H17" s="245">
        <v>68</v>
      </c>
      <c r="I17" s="45">
        <v>95</v>
      </c>
      <c r="J17" s="87">
        <f t="shared" ref="J17:J28" si="1">_xlfn.RANK.EQ(I17,I$17:I$28)</f>
        <v>1</v>
      </c>
      <c r="K17" s="42">
        <v>180</v>
      </c>
      <c r="L17" s="42">
        <f t="shared" ref="L17:L28" si="2">K17/2</f>
        <v>90</v>
      </c>
      <c r="M17" s="87">
        <f t="shared" ref="M17:M22" si="3">_xlfn.RANK.EQ(L17,L$17:L$28)</f>
        <v>1</v>
      </c>
      <c r="N17" s="115">
        <f t="shared" ref="N17:N28" si="4">L17+I17</f>
        <v>185</v>
      </c>
      <c r="O17" s="45">
        <f t="shared" ref="O17:O28" si="5">IF(A17=1,20,IF(A17=2,18,IF(A17=3,16,IF(A17&gt;19,0,19-A17))))</f>
        <v>20</v>
      </c>
      <c r="P17" s="48" t="str">
        <f t="shared" ref="P17:P28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135" t="s">
        <v>281</v>
      </c>
      <c r="R17" s="69"/>
      <c r="T17" s="49"/>
    </row>
    <row r="18" spans="1:22" s="46" customFormat="1" ht="15" customHeight="1" x14ac:dyDescent="0.2">
      <c r="A18" s="126">
        <f t="shared" si="0"/>
        <v>2</v>
      </c>
      <c r="B18" s="109" t="s">
        <v>179</v>
      </c>
      <c r="C18" s="102"/>
      <c r="D18" s="88">
        <v>1968</v>
      </c>
      <c r="E18" s="88">
        <v>1</v>
      </c>
      <c r="F18" s="85" t="s">
        <v>279</v>
      </c>
      <c r="G18" s="85" t="s">
        <v>280</v>
      </c>
      <c r="H18" s="244">
        <v>67.349999999999994</v>
      </c>
      <c r="I18" s="87">
        <v>30</v>
      </c>
      <c r="J18" s="87">
        <f t="shared" si="1"/>
        <v>2</v>
      </c>
      <c r="K18" s="36">
        <v>70</v>
      </c>
      <c r="L18" s="42">
        <f t="shared" si="2"/>
        <v>35</v>
      </c>
      <c r="M18" s="87">
        <f t="shared" si="3"/>
        <v>2</v>
      </c>
      <c r="N18" s="115">
        <f t="shared" si="4"/>
        <v>65</v>
      </c>
      <c r="O18" s="45">
        <f t="shared" si="5"/>
        <v>18</v>
      </c>
      <c r="P18" s="48" t="str">
        <f t="shared" si="6"/>
        <v>-</v>
      </c>
      <c r="Q18" s="68" t="s">
        <v>180</v>
      </c>
      <c r="R18" s="80"/>
      <c r="S18" s="43"/>
      <c r="T18" s="43"/>
      <c r="U18" s="43"/>
      <c r="V18" s="43"/>
    </row>
    <row r="19" spans="1:22" s="46" customFormat="1" ht="15" hidden="1" customHeight="1" x14ac:dyDescent="0.2">
      <c r="A19" s="230">
        <f t="shared" si="0"/>
        <v>3</v>
      </c>
      <c r="B19" s="238"/>
      <c r="C19" s="239"/>
      <c r="D19" s="233"/>
      <c r="E19" s="48"/>
      <c r="F19" s="42"/>
      <c r="G19" s="42"/>
      <c r="H19" s="249"/>
      <c r="I19" s="45"/>
      <c r="J19" s="87" t="e">
        <f t="shared" si="1"/>
        <v>#N/A</v>
      </c>
      <c r="K19" s="50"/>
      <c r="L19" s="42">
        <f t="shared" si="2"/>
        <v>0</v>
      </c>
      <c r="M19" s="87">
        <f t="shared" si="3"/>
        <v>3</v>
      </c>
      <c r="N19" s="115">
        <f t="shared" si="4"/>
        <v>0</v>
      </c>
      <c r="O19" s="45">
        <f t="shared" si="5"/>
        <v>16</v>
      </c>
      <c r="P19" s="228" t="str">
        <f t="shared" si="6"/>
        <v>-</v>
      </c>
      <c r="Q19" s="135"/>
      <c r="R19" s="69"/>
      <c r="S19" s="43"/>
      <c r="T19" s="105"/>
      <c r="U19" s="104"/>
      <c r="V19" s="104"/>
    </row>
    <row r="20" spans="1:22" s="46" customFormat="1" ht="15" hidden="1" customHeight="1" x14ac:dyDescent="0.2">
      <c r="A20" s="230">
        <f t="shared" si="0"/>
        <v>3</v>
      </c>
      <c r="B20" s="238"/>
      <c r="C20" s="239"/>
      <c r="D20" s="48"/>
      <c r="E20" s="48"/>
      <c r="F20" s="42"/>
      <c r="G20" s="42"/>
      <c r="H20" s="249"/>
      <c r="I20" s="45"/>
      <c r="J20" s="87" t="e">
        <f t="shared" si="1"/>
        <v>#N/A</v>
      </c>
      <c r="K20" s="50"/>
      <c r="L20" s="42">
        <f t="shared" si="2"/>
        <v>0</v>
      </c>
      <c r="M20" s="87">
        <f t="shared" si="3"/>
        <v>3</v>
      </c>
      <c r="N20" s="115">
        <f t="shared" si="4"/>
        <v>0</v>
      </c>
      <c r="O20" s="45">
        <f t="shared" si="5"/>
        <v>16</v>
      </c>
      <c r="P20" s="228" t="str">
        <f t="shared" si="6"/>
        <v>-</v>
      </c>
      <c r="Q20" s="135"/>
      <c r="R20" s="69"/>
      <c r="S20" s="43"/>
      <c r="T20" s="105"/>
      <c r="U20" s="104"/>
      <c r="V20" s="104"/>
    </row>
    <row r="21" spans="1:22" s="46" customFormat="1" ht="15" hidden="1" customHeight="1" x14ac:dyDescent="0.2">
      <c r="A21" s="230">
        <f t="shared" si="0"/>
        <v>3</v>
      </c>
      <c r="B21" s="238"/>
      <c r="C21" s="239"/>
      <c r="D21" s="48"/>
      <c r="E21" s="48"/>
      <c r="F21" s="42"/>
      <c r="G21" s="42"/>
      <c r="H21" s="249"/>
      <c r="I21" s="45"/>
      <c r="J21" s="87" t="e">
        <f t="shared" si="1"/>
        <v>#N/A</v>
      </c>
      <c r="K21" s="50"/>
      <c r="L21" s="42">
        <f t="shared" si="2"/>
        <v>0</v>
      </c>
      <c r="M21" s="87">
        <f t="shared" si="3"/>
        <v>3</v>
      </c>
      <c r="N21" s="115">
        <f t="shared" si="4"/>
        <v>0</v>
      </c>
      <c r="O21" s="45">
        <f t="shared" si="5"/>
        <v>16</v>
      </c>
      <c r="P21" s="228" t="str">
        <f t="shared" si="6"/>
        <v>-</v>
      </c>
      <c r="Q21" s="135"/>
      <c r="R21" s="69"/>
      <c r="S21" s="43"/>
      <c r="T21" s="105"/>
      <c r="U21" s="104"/>
      <c r="V21" s="104"/>
    </row>
    <row r="22" spans="1:22" s="46" customFormat="1" ht="15" hidden="1" customHeight="1" x14ac:dyDescent="0.2">
      <c r="A22" s="230">
        <f t="shared" si="0"/>
        <v>3</v>
      </c>
      <c r="B22" s="238"/>
      <c r="C22" s="239"/>
      <c r="D22" s="48"/>
      <c r="E22" s="48"/>
      <c r="F22" s="42"/>
      <c r="G22" s="97"/>
      <c r="H22" s="249"/>
      <c r="I22" s="45"/>
      <c r="J22" s="87" t="e">
        <f t="shared" si="1"/>
        <v>#N/A</v>
      </c>
      <c r="K22" s="50"/>
      <c r="L22" s="42">
        <f t="shared" si="2"/>
        <v>0</v>
      </c>
      <c r="M22" s="87">
        <f t="shared" si="3"/>
        <v>3</v>
      </c>
      <c r="N22" s="115">
        <f t="shared" si="4"/>
        <v>0</v>
      </c>
      <c r="O22" s="45">
        <f t="shared" si="5"/>
        <v>16</v>
      </c>
      <c r="P22" s="228" t="str">
        <f t="shared" si="6"/>
        <v>-</v>
      </c>
      <c r="Q22" s="135"/>
      <c r="R22" s="69"/>
      <c r="S22" s="43"/>
      <c r="T22" s="105"/>
      <c r="U22" s="104"/>
      <c r="V22" s="104"/>
    </row>
    <row r="23" spans="1:22" s="46" customFormat="1" ht="15" hidden="1" customHeight="1" x14ac:dyDescent="0.2">
      <c r="A23" s="230">
        <f t="shared" si="0"/>
        <v>3</v>
      </c>
      <c r="B23" s="238"/>
      <c r="C23" s="239"/>
      <c r="D23" s="48"/>
      <c r="E23" s="48"/>
      <c r="F23" s="42"/>
      <c r="G23" s="42"/>
      <c r="H23" s="249"/>
      <c r="I23" s="45"/>
      <c r="J23" s="87" t="e">
        <f t="shared" si="1"/>
        <v>#N/A</v>
      </c>
      <c r="K23" s="50"/>
      <c r="L23" s="42">
        <f t="shared" si="2"/>
        <v>0</v>
      </c>
      <c r="M23" s="87">
        <v>8</v>
      </c>
      <c r="N23" s="115">
        <f t="shared" si="4"/>
        <v>0</v>
      </c>
      <c r="O23" s="45">
        <f t="shared" si="5"/>
        <v>16</v>
      </c>
      <c r="P23" s="228" t="str">
        <f t="shared" si="6"/>
        <v>-</v>
      </c>
      <c r="Q23" s="135"/>
      <c r="R23" s="69"/>
      <c r="S23" s="43"/>
      <c r="T23" s="105"/>
      <c r="U23" s="104"/>
      <c r="V23" s="104"/>
    </row>
    <row r="24" spans="1:22" s="46" customFormat="1" ht="15" hidden="1" customHeight="1" x14ac:dyDescent="0.2">
      <c r="A24" s="230">
        <f t="shared" si="0"/>
        <v>3</v>
      </c>
      <c r="B24" s="238"/>
      <c r="C24" s="239"/>
      <c r="D24" s="48"/>
      <c r="E24" s="48"/>
      <c r="F24" s="42"/>
      <c r="G24" s="42"/>
      <c r="H24" s="249"/>
      <c r="I24" s="45"/>
      <c r="J24" s="87" t="e">
        <f t="shared" si="1"/>
        <v>#N/A</v>
      </c>
      <c r="K24" s="50"/>
      <c r="L24" s="42">
        <f t="shared" si="2"/>
        <v>0</v>
      </c>
      <c r="M24" s="87">
        <f>_xlfn.RANK.EQ(L24,L$17:L$28)</f>
        <v>3</v>
      </c>
      <c r="N24" s="115">
        <f t="shared" si="4"/>
        <v>0</v>
      </c>
      <c r="O24" s="45">
        <f t="shared" si="5"/>
        <v>16</v>
      </c>
      <c r="P24" s="228" t="str">
        <f t="shared" si="6"/>
        <v>-</v>
      </c>
      <c r="Q24" s="135"/>
      <c r="R24" s="69"/>
      <c r="S24" s="43"/>
      <c r="T24" s="105"/>
      <c r="U24" s="104"/>
      <c r="V24" s="104"/>
    </row>
    <row r="25" spans="1:22" s="46" customFormat="1" ht="15" hidden="1" customHeight="1" x14ac:dyDescent="0.2">
      <c r="A25" s="230">
        <f t="shared" si="0"/>
        <v>3</v>
      </c>
      <c r="B25" s="238"/>
      <c r="C25" s="239"/>
      <c r="D25" s="48"/>
      <c r="E25" s="48"/>
      <c r="F25" s="42"/>
      <c r="G25" s="42"/>
      <c r="H25" s="249"/>
      <c r="I25" s="45"/>
      <c r="J25" s="87" t="e">
        <f t="shared" si="1"/>
        <v>#N/A</v>
      </c>
      <c r="K25" s="50"/>
      <c r="L25" s="42">
        <f t="shared" si="2"/>
        <v>0</v>
      </c>
      <c r="M25" s="87">
        <f>_xlfn.RANK.EQ(L25,L$17:L$28)</f>
        <v>3</v>
      </c>
      <c r="N25" s="115">
        <f t="shared" si="4"/>
        <v>0</v>
      </c>
      <c r="O25" s="45">
        <f t="shared" si="5"/>
        <v>16</v>
      </c>
      <c r="P25" s="228" t="str">
        <f t="shared" si="6"/>
        <v>-</v>
      </c>
      <c r="Q25" s="68"/>
      <c r="R25" s="80"/>
      <c r="S25" s="43"/>
      <c r="T25" s="105"/>
      <c r="U25" s="104"/>
      <c r="V25" s="104"/>
    </row>
    <row r="26" spans="1:22" s="46" customFormat="1" ht="15" hidden="1" customHeight="1" x14ac:dyDescent="0.2">
      <c r="A26" s="230">
        <f t="shared" si="0"/>
        <v>3</v>
      </c>
      <c r="B26" s="238"/>
      <c r="C26" s="239"/>
      <c r="D26" s="48"/>
      <c r="E26" s="48"/>
      <c r="F26" s="42"/>
      <c r="G26" s="97"/>
      <c r="H26" s="249"/>
      <c r="I26" s="45"/>
      <c r="J26" s="87" t="e">
        <f t="shared" si="1"/>
        <v>#N/A</v>
      </c>
      <c r="K26" s="50"/>
      <c r="L26" s="42">
        <f t="shared" si="2"/>
        <v>0</v>
      </c>
      <c r="M26" s="87">
        <f>_xlfn.RANK.EQ(L26,L$17:L$28)</f>
        <v>3</v>
      </c>
      <c r="N26" s="115">
        <f t="shared" si="4"/>
        <v>0</v>
      </c>
      <c r="O26" s="45">
        <f t="shared" si="5"/>
        <v>16</v>
      </c>
      <c r="P26" s="228" t="str">
        <f t="shared" si="6"/>
        <v>-</v>
      </c>
      <c r="Q26" s="229"/>
      <c r="R26" s="106"/>
      <c r="S26" s="43"/>
      <c r="T26" s="105"/>
      <c r="U26" s="104"/>
      <c r="V26" s="104"/>
    </row>
    <row r="27" spans="1:22" s="46" customFormat="1" ht="15" hidden="1" customHeight="1" x14ac:dyDescent="0.2">
      <c r="A27" s="230">
        <f t="shared" si="0"/>
        <v>3</v>
      </c>
      <c r="B27" s="238"/>
      <c r="C27" s="239"/>
      <c r="D27" s="48"/>
      <c r="E27" s="48"/>
      <c r="F27" s="42"/>
      <c r="G27" s="42"/>
      <c r="H27" s="249"/>
      <c r="I27" s="45"/>
      <c r="J27" s="87" t="e">
        <f t="shared" si="1"/>
        <v>#N/A</v>
      </c>
      <c r="K27" s="50"/>
      <c r="L27" s="42">
        <f t="shared" si="2"/>
        <v>0</v>
      </c>
      <c r="M27" s="87">
        <f>_xlfn.RANK.EQ(L27,L$17:L$28)</f>
        <v>3</v>
      </c>
      <c r="N27" s="115">
        <f t="shared" si="4"/>
        <v>0</v>
      </c>
      <c r="O27" s="45">
        <f t="shared" si="5"/>
        <v>16</v>
      </c>
      <c r="P27" s="228" t="str">
        <f t="shared" si="6"/>
        <v>-</v>
      </c>
      <c r="Q27" s="229"/>
      <c r="R27" s="106"/>
      <c r="S27" s="43"/>
      <c r="T27" s="105"/>
      <c r="U27" s="104"/>
      <c r="V27" s="104"/>
    </row>
    <row r="28" spans="1:22" s="46" customFormat="1" ht="15" hidden="1" customHeight="1" x14ac:dyDescent="0.2">
      <c r="A28" s="230">
        <f t="shared" si="0"/>
        <v>3</v>
      </c>
      <c r="B28" s="238"/>
      <c r="C28" s="239"/>
      <c r="D28" s="48"/>
      <c r="E28" s="48"/>
      <c r="F28" s="42"/>
      <c r="G28" s="97"/>
      <c r="H28" s="249"/>
      <c r="I28" s="45"/>
      <c r="J28" s="87" t="e">
        <f t="shared" si="1"/>
        <v>#N/A</v>
      </c>
      <c r="K28" s="50"/>
      <c r="L28" s="42">
        <f t="shared" si="2"/>
        <v>0</v>
      </c>
      <c r="M28" s="87">
        <f>_xlfn.RANK.EQ(L28,L$17:L$28)</f>
        <v>3</v>
      </c>
      <c r="N28" s="115">
        <f t="shared" si="4"/>
        <v>0</v>
      </c>
      <c r="O28" s="45">
        <f t="shared" si="5"/>
        <v>16</v>
      </c>
      <c r="P28" s="228" t="str">
        <f t="shared" si="6"/>
        <v>-</v>
      </c>
      <c r="Q28" s="229"/>
      <c r="R28" s="106"/>
      <c r="S28" s="43"/>
      <c r="T28" s="105"/>
      <c r="U28" s="104"/>
      <c r="V28" s="104"/>
    </row>
    <row r="29" spans="1:22" s="104" customFormat="1" x14ac:dyDescent="0.2"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22" s="104" customFormat="1" x14ac:dyDescent="0.2">
      <c r="A30" s="207" t="s">
        <v>16</v>
      </c>
      <c r="B30" s="105"/>
      <c r="C30" s="105"/>
      <c r="D30" s="266" t="s">
        <v>116</v>
      </c>
      <c r="F30" s="6"/>
      <c r="I30" s="105"/>
      <c r="J30" s="207" t="s">
        <v>115</v>
      </c>
      <c r="K30" s="105"/>
      <c r="M30" s="266"/>
      <c r="P30" s="104" t="s">
        <v>320</v>
      </c>
    </row>
    <row r="31" spans="1:22" s="104" customFormat="1" x14ac:dyDescent="0.2">
      <c r="A31" s="207"/>
      <c r="B31" s="105"/>
      <c r="C31" s="105"/>
      <c r="D31" s="208"/>
      <c r="F31" s="6"/>
      <c r="I31" s="105"/>
      <c r="J31" s="207"/>
      <c r="K31" s="105"/>
      <c r="M31" s="266"/>
    </row>
    <row r="32" spans="1:22" s="104" customFormat="1" x14ac:dyDescent="0.2">
      <c r="A32" s="207" t="s">
        <v>17</v>
      </c>
      <c r="B32" s="105"/>
      <c r="C32" s="105"/>
      <c r="D32" s="5" t="s">
        <v>117</v>
      </c>
      <c r="E32" s="105"/>
      <c r="F32" s="105"/>
      <c r="I32" s="105"/>
      <c r="J32" s="207" t="s">
        <v>118</v>
      </c>
      <c r="K32" s="105"/>
      <c r="M32" s="5"/>
      <c r="P32" s="104" t="s">
        <v>321</v>
      </c>
    </row>
    <row r="33" spans="8:22" s="43" customFormat="1" x14ac:dyDescent="0.2"/>
    <row r="34" spans="8:22" s="43" customFormat="1" x14ac:dyDescent="0.2"/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8:22" x14ac:dyDescent="0.2">
      <c r="H38" s="9"/>
      <c r="I38" s="602"/>
      <c r="J38" s="602"/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</row>
    <row r="39" spans="8:22" x14ac:dyDescent="0.2">
      <c r="H39" s="9"/>
      <c r="I39" s="602"/>
      <c r="J39" s="602"/>
      <c r="K39" s="602"/>
      <c r="L39" s="602"/>
      <c r="M39" s="602"/>
      <c r="N39" s="602"/>
      <c r="O39" s="602"/>
      <c r="P39" s="602"/>
      <c r="Q39" s="602"/>
      <c r="R39" s="602"/>
      <c r="S39" s="602"/>
      <c r="T39" s="602"/>
      <c r="U39" s="602"/>
      <c r="V39" s="602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8:22" x14ac:dyDescent="0.2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5">
      <sortCondition ref="A15:A16"/>
    </sortState>
  </autoFilter>
  <sortState ref="B17:R28">
    <sortCondition descending="1" ref="N17:N28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38:V38"/>
    <mergeCell ref="I39:V39"/>
    <mergeCell ref="G15:G16"/>
    <mergeCell ref="H15:H16"/>
    <mergeCell ref="I15:I16"/>
    <mergeCell ref="N15:N16"/>
    <mergeCell ref="O15:O16"/>
    <mergeCell ref="K15:L15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1"/>
  <sheetViews>
    <sheetView view="pageBreakPreview" zoomScale="85" zoomScaleNormal="55" zoomScaleSheetLayoutView="85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0.5703125" style="21" customWidth="1"/>
    <col min="4" max="4" width="9.42578125" style="21" customWidth="1"/>
    <col min="5" max="5" width="7.42578125" style="21" customWidth="1"/>
    <col min="6" max="6" width="23.5703125" style="21" customWidth="1"/>
    <col min="7" max="7" width="21.28515625" style="21" bestFit="1" customWidth="1"/>
    <col min="8" max="8" width="7.28515625" style="21" customWidth="1"/>
    <col min="9" max="9" width="8.140625" style="21" customWidth="1"/>
    <col min="10" max="10" width="6.5703125" style="104" customWidth="1"/>
    <col min="11" max="11" width="7.85546875" style="21" customWidth="1"/>
    <col min="12" max="12" width="8.7109375" style="21" customWidth="1"/>
    <col min="13" max="13" width="7.28515625" style="104" customWidth="1"/>
    <col min="14" max="14" width="9.140625" style="21" customWidth="1"/>
    <col min="15" max="15" width="7.5703125" style="21" customWidth="1"/>
    <col min="16" max="16" width="8.42578125" style="21" customWidth="1"/>
    <col min="17" max="17" width="11.85546875" style="21" customWidth="1"/>
    <col min="18" max="18" width="11" style="21" customWidth="1"/>
    <col min="19" max="16384" width="9.140625" style="21"/>
  </cols>
  <sheetData>
    <row r="1" spans="1:20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4"/>
    </row>
    <row r="2" spans="1:20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4"/>
    </row>
    <row r="3" spans="1:20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19"/>
      <c r="T3" s="196"/>
    </row>
    <row r="4" spans="1:20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4"/>
      <c r="T4" s="197"/>
    </row>
    <row r="5" spans="1:20" s="104" customFormat="1" ht="9" customHeight="1" x14ac:dyDescent="0.2"/>
    <row r="6" spans="1:20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1" t="s">
        <v>155</v>
      </c>
      <c r="Q6" s="531"/>
      <c r="R6" s="531"/>
    </row>
    <row r="7" spans="1:20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8" t="s">
        <v>20</v>
      </c>
      <c r="Q7" s="538"/>
      <c r="R7" s="538"/>
    </row>
    <row r="8" spans="1:20" s="104" customFormat="1" ht="15" x14ac:dyDescent="0.2">
      <c r="A8" s="599" t="s">
        <v>34</v>
      </c>
      <c r="B8" s="600"/>
      <c r="C8" s="60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544"/>
      <c r="P8" s="541" t="s">
        <v>2</v>
      </c>
      <c r="Q8" s="541"/>
      <c r="R8" s="541"/>
    </row>
    <row r="9" spans="1:20" s="104" customFormat="1" ht="15.75" x14ac:dyDescent="0.25">
      <c r="A9" s="216" t="s">
        <v>12</v>
      </c>
      <c r="B9" s="216" t="s">
        <v>19</v>
      </c>
      <c r="C9" s="216" t="s">
        <v>21</v>
      </c>
      <c r="D9" s="545" t="s">
        <v>120</v>
      </c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46"/>
      <c r="P9" s="210" t="s">
        <v>3</v>
      </c>
      <c r="Q9" s="210" t="s">
        <v>4</v>
      </c>
      <c r="R9" s="210" t="s">
        <v>5</v>
      </c>
    </row>
    <row r="10" spans="1:20" s="104" customFormat="1" ht="15" customHeight="1" x14ac:dyDescent="0.2">
      <c r="A10" s="225">
        <v>155</v>
      </c>
      <c r="B10" s="225">
        <v>200</v>
      </c>
      <c r="C10" s="225">
        <v>235</v>
      </c>
      <c r="D10" s="547" t="s">
        <v>85</v>
      </c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216">
        <v>222</v>
      </c>
      <c r="Q10" s="216">
        <v>162</v>
      </c>
      <c r="R10" s="216">
        <v>95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23"/>
      <c r="K12" s="209"/>
      <c r="L12" s="209"/>
      <c r="M12" s="223"/>
      <c r="N12" s="209"/>
      <c r="O12" s="209"/>
      <c r="P12" s="54"/>
      <c r="Q12" s="54"/>
      <c r="R12" s="54"/>
    </row>
    <row r="13" spans="1:20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23"/>
      <c r="K13" s="209"/>
      <c r="L13" s="209"/>
      <c r="M13" s="223"/>
      <c r="N13" s="209"/>
      <c r="O13" s="209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576" t="s">
        <v>6</v>
      </c>
      <c r="B15" s="548" t="s">
        <v>78</v>
      </c>
      <c r="C15" s="548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1" t="s">
        <v>6</v>
      </c>
      <c r="K15" s="575" t="s">
        <v>19</v>
      </c>
      <c r="L15" s="575"/>
      <c r="M15" s="571" t="s">
        <v>6</v>
      </c>
      <c r="N15" s="571" t="s">
        <v>22</v>
      </c>
      <c r="O15" s="571" t="s">
        <v>13</v>
      </c>
      <c r="P15" s="571" t="s">
        <v>14</v>
      </c>
      <c r="Q15" s="571" t="s">
        <v>15</v>
      </c>
      <c r="R15" s="573"/>
    </row>
    <row r="16" spans="1:20" s="43" customFormat="1" x14ac:dyDescent="0.2">
      <c r="A16" s="577"/>
      <c r="B16" s="554"/>
      <c r="C16" s="554"/>
      <c r="D16" s="572"/>
      <c r="E16" s="572"/>
      <c r="F16" s="572"/>
      <c r="G16" s="572"/>
      <c r="H16" s="572"/>
      <c r="I16" s="572"/>
      <c r="J16" s="572"/>
      <c r="K16" s="44" t="s">
        <v>21</v>
      </c>
      <c r="L16" s="44" t="s">
        <v>23</v>
      </c>
      <c r="M16" s="572"/>
      <c r="N16" s="572"/>
      <c r="O16" s="572"/>
      <c r="P16" s="572"/>
      <c r="Q16" s="572"/>
      <c r="R16" s="574"/>
    </row>
    <row r="17" spans="1:20" s="43" customFormat="1" ht="15" customHeight="1" x14ac:dyDescent="0.2">
      <c r="A17" s="126">
        <f>_xlfn.RANK.EQ(N17,N$17:N$27)</f>
        <v>1</v>
      </c>
      <c r="B17" s="121" t="s">
        <v>181</v>
      </c>
      <c r="C17" s="112"/>
      <c r="D17" s="48">
        <v>2002</v>
      </c>
      <c r="E17" s="48" t="s">
        <v>4</v>
      </c>
      <c r="F17" s="42" t="s">
        <v>249</v>
      </c>
      <c r="G17" s="52"/>
      <c r="H17" s="245">
        <v>69.55</v>
      </c>
      <c r="I17" s="45">
        <v>78</v>
      </c>
      <c r="J17" s="45">
        <f t="shared" ref="J17:J27" si="0">_xlfn.RANK.EQ(I17,I$17:I$27)</f>
        <v>1</v>
      </c>
      <c r="K17" s="42">
        <v>136</v>
      </c>
      <c r="L17" s="42">
        <f t="shared" ref="L17:L27" si="1">K17/2</f>
        <v>68</v>
      </c>
      <c r="M17" s="45">
        <f t="shared" ref="M17:M27" si="2">_xlfn.RANK.EQ(L17,L$17:L$27)</f>
        <v>1</v>
      </c>
      <c r="N17" s="45">
        <f t="shared" ref="N17:N27" si="3">L17+I17</f>
        <v>146</v>
      </c>
      <c r="O17" s="45">
        <f t="shared" ref="O17:O27" si="4">IF(A17=1,20,IF(A17=2,18,IF(A17=3,16,IF(A17&gt;19,0,19-A17))))</f>
        <v>20</v>
      </c>
      <c r="P17" s="42" t="str">
        <f t="shared" ref="P17:P27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172" t="s">
        <v>295</v>
      </c>
      <c r="R17" s="71"/>
    </row>
    <row r="18" spans="1:20" s="43" customFormat="1" ht="15" customHeight="1" x14ac:dyDescent="0.2">
      <c r="A18" s="126">
        <f t="shared" ref="A18:A22" si="6">_xlfn.RANK.EQ(N18,N$17:N$27)</f>
        <v>2</v>
      </c>
      <c r="B18" s="132" t="s">
        <v>283</v>
      </c>
      <c r="C18" s="205"/>
      <c r="D18" s="231">
        <v>1994</v>
      </c>
      <c r="E18" s="42" t="s">
        <v>5</v>
      </c>
      <c r="F18" s="42" t="s">
        <v>140</v>
      </c>
      <c r="G18" s="52"/>
      <c r="H18" s="249">
        <v>71.849999999999994</v>
      </c>
      <c r="I18" s="45">
        <v>62</v>
      </c>
      <c r="J18" s="45">
        <f t="shared" si="0"/>
        <v>3</v>
      </c>
      <c r="K18" s="50">
        <v>130</v>
      </c>
      <c r="L18" s="42">
        <f t="shared" si="1"/>
        <v>65</v>
      </c>
      <c r="M18" s="45">
        <f t="shared" si="2"/>
        <v>2</v>
      </c>
      <c r="N18" s="45">
        <f t="shared" si="3"/>
        <v>127</v>
      </c>
      <c r="O18" s="45">
        <f t="shared" si="4"/>
        <v>18</v>
      </c>
      <c r="P18" s="42" t="str">
        <f t="shared" si="5"/>
        <v>КМС</v>
      </c>
      <c r="Q18" s="194" t="s">
        <v>141</v>
      </c>
      <c r="R18" s="195"/>
      <c r="T18" s="49"/>
    </row>
    <row r="19" spans="1:20" ht="15" customHeight="1" x14ac:dyDescent="0.2">
      <c r="A19" s="126">
        <f t="shared" si="6"/>
        <v>3</v>
      </c>
      <c r="B19" s="132" t="s">
        <v>256</v>
      </c>
      <c r="C19" s="205"/>
      <c r="D19" s="231">
        <v>1996</v>
      </c>
      <c r="E19" s="42" t="s">
        <v>5</v>
      </c>
      <c r="F19" s="42" t="s">
        <v>140</v>
      </c>
      <c r="G19" s="52"/>
      <c r="H19" s="245">
        <v>69.25</v>
      </c>
      <c r="I19" s="45">
        <v>73</v>
      </c>
      <c r="J19" s="45">
        <f t="shared" si="0"/>
        <v>2</v>
      </c>
      <c r="K19" s="42">
        <v>87</v>
      </c>
      <c r="L19" s="42">
        <f t="shared" si="1"/>
        <v>43.5</v>
      </c>
      <c r="M19" s="45">
        <f t="shared" si="2"/>
        <v>3</v>
      </c>
      <c r="N19" s="45">
        <f t="shared" si="3"/>
        <v>116.5</v>
      </c>
      <c r="O19" s="45">
        <f t="shared" si="4"/>
        <v>16</v>
      </c>
      <c r="P19" s="227" t="str">
        <f t="shared" si="5"/>
        <v>КМС</v>
      </c>
      <c r="Q19" s="182" t="s">
        <v>141</v>
      </c>
      <c r="R19" s="79"/>
      <c r="S19" s="43"/>
      <c r="T19" s="105"/>
    </row>
    <row r="20" spans="1:20" s="104" customFormat="1" ht="15" hidden="1" customHeight="1" x14ac:dyDescent="0.2">
      <c r="A20" s="126">
        <f t="shared" si="6"/>
        <v>4</v>
      </c>
      <c r="B20" s="132"/>
      <c r="C20" s="205"/>
      <c r="D20" s="231"/>
      <c r="E20" s="42"/>
      <c r="F20" s="42"/>
      <c r="G20" s="52"/>
      <c r="H20" s="245"/>
      <c r="I20" s="45"/>
      <c r="J20" s="45" t="e">
        <f t="shared" si="0"/>
        <v>#N/A</v>
      </c>
      <c r="K20" s="42"/>
      <c r="L20" s="42">
        <f t="shared" si="1"/>
        <v>0</v>
      </c>
      <c r="M20" s="45">
        <f t="shared" si="2"/>
        <v>4</v>
      </c>
      <c r="N20" s="45">
        <f t="shared" si="3"/>
        <v>0</v>
      </c>
      <c r="O20" s="45">
        <f t="shared" si="4"/>
        <v>15</v>
      </c>
      <c r="P20" s="227" t="str">
        <f t="shared" si="5"/>
        <v>-</v>
      </c>
      <c r="Q20" s="182"/>
      <c r="R20" s="79"/>
      <c r="S20" s="43"/>
      <c r="T20" s="105"/>
    </row>
    <row r="21" spans="1:20" s="104" customFormat="1" ht="15" hidden="1" customHeight="1" x14ac:dyDescent="0.2">
      <c r="A21" s="126">
        <f t="shared" si="6"/>
        <v>4</v>
      </c>
      <c r="B21" s="132"/>
      <c r="C21" s="205"/>
      <c r="D21" s="231"/>
      <c r="E21" s="42"/>
      <c r="F21" s="42"/>
      <c r="G21" s="52"/>
      <c r="H21" s="245"/>
      <c r="I21" s="45"/>
      <c r="J21" s="45" t="e">
        <f t="shared" si="0"/>
        <v>#N/A</v>
      </c>
      <c r="K21" s="42"/>
      <c r="L21" s="42">
        <f t="shared" si="1"/>
        <v>0</v>
      </c>
      <c r="M21" s="45">
        <f t="shared" si="2"/>
        <v>4</v>
      </c>
      <c r="N21" s="45">
        <f t="shared" si="3"/>
        <v>0</v>
      </c>
      <c r="O21" s="45">
        <f t="shared" si="4"/>
        <v>15</v>
      </c>
      <c r="P21" s="227" t="str">
        <f t="shared" si="5"/>
        <v>-</v>
      </c>
      <c r="Q21" s="182"/>
      <c r="R21" s="79"/>
      <c r="S21" s="43"/>
      <c r="T21" s="105"/>
    </row>
    <row r="22" spans="1:20" s="104" customFormat="1" ht="15" hidden="1" customHeight="1" x14ac:dyDescent="0.2">
      <c r="A22" s="126">
        <f t="shared" si="6"/>
        <v>4</v>
      </c>
      <c r="B22" s="132"/>
      <c r="C22" s="205"/>
      <c r="D22" s="231"/>
      <c r="E22" s="42"/>
      <c r="F22" s="42"/>
      <c r="G22" s="52"/>
      <c r="H22" s="245"/>
      <c r="I22" s="45"/>
      <c r="J22" s="45" t="e">
        <f t="shared" si="0"/>
        <v>#N/A</v>
      </c>
      <c r="K22" s="42"/>
      <c r="L22" s="42">
        <f t="shared" si="1"/>
        <v>0</v>
      </c>
      <c r="M22" s="45">
        <f t="shared" si="2"/>
        <v>4</v>
      </c>
      <c r="N22" s="45">
        <f t="shared" si="3"/>
        <v>0</v>
      </c>
      <c r="O22" s="45">
        <f t="shared" si="4"/>
        <v>15</v>
      </c>
      <c r="P22" s="227" t="str">
        <f t="shared" si="5"/>
        <v>-</v>
      </c>
      <c r="Q22" s="182"/>
      <c r="R22" s="79"/>
      <c r="S22" s="43"/>
      <c r="T22" s="105"/>
    </row>
    <row r="23" spans="1:20" s="104" customFormat="1" ht="15" hidden="1" customHeight="1" x14ac:dyDescent="0.2">
      <c r="A23" s="230">
        <f t="shared" ref="A23:A27" si="7">_xlfn.RANK.EQ(N23,N$17:N$27)</f>
        <v>4</v>
      </c>
      <c r="B23" s="132"/>
      <c r="C23" s="205"/>
      <c r="D23" s="231"/>
      <c r="E23" s="42"/>
      <c r="F23" s="42"/>
      <c r="G23" s="52"/>
      <c r="H23" s="245"/>
      <c r="I23" s="45"/>
      <c r="J23" s="45" t="e">
        <f t="shared" si="0"/>
        <v>#N/A</v>
      </c>
      <c r="K23" s="42"/>
      <c r="L23" s="42">
        <f t="shared" si="1"/>
        <v>0</v>
      </c>
      <c r="M23" s="45">
        <f t="shared" si="2"/>
        <v>4</v>
      </c>
      <c r="N23" s="45">
        <f t="shared" si="3"/>
        <v>0</v>
      </c>
      <c r="O23" s="45">
        <f t="shared" si="4"/>
        <v>15</v>
      </c>
      <c r="P23" s="227" t="str">
        <f t="shared" si="5"/>
        <v>-</v>
      </c>
      <c r="Q23" s="182"/>
      <c r="R23" s="79"/>
      <c r="S23" s="43"/>
      <c r="T23" s="105"/>
    </row>
    <row r="24" spans="1:20" s="104" customFormat="1" ht="15" hidden="1" customHeight="1" x14ac:dyDescent="0.2">
      <c r="A24" s="230">
        <f t="shared" si="7"/>
        <v>4</v>
      </c>
      <c r="B24" s="132"/>
      <c r="C24" s="205"/>
      <c r="D24" s="231"/>
      <c r="E24" s="42"/>
      <c r="F24" s="42"/>
      <c r="G24" s="445"/>
      <c r="H24" s="245"/>
      <c r="I24" s="45"/>
      <c r="J24" s="45" t="e">
        <f t="shared" si="0"/>
        <v>#N/A</v>
      </c>
      <c r="K24" s="42"/>
      <c r="L24" s="42">
        <f t="shared" si="1"/>
        <v>0</v>
      </c>
      <c r="M24" s="45">
        <f t="shared" si="2"/>
        <v>4</v>
      </c>
      <c r="N24" s="45">
        <f t="shared" si="3"/>
        <v>0</v>
      </c>
      <c r="O24" s="45">
        <f t="shared" si="4"/>
        <v>15</v>
      </c>
      <c r="P24" s="227" t="str">
        <f t="shared" si="5"/>
        <v>-</v>
      </c>
      <c r="Q24" s="182"/>
      <c r="R24" s="79"/>
      <c r="S24" s="43"/>
      <c r="T24" s="105"/>
    </row>
    <row r="25" spans="1:20" s="104" customFormat="1" ht="15" hidden="1" customHeight="1" x14ac:dyDescent="0.2">
      <c r="A25" s="230">
        <f t="shared" si="7"/>
        <v>4</v>
      </c>
      <c r="B25" s="132"/>
      <c r="C25" s="205"/>
      <c r="D25" s="231"/>
      <c r="E25" s="42"/>
      <c r="F25" s="42"/>
      <c r="G25" s="52"/>
      <c r="H25" s="245"/>
      <c r="I25" s="45"/>
      <c r="J25" s="45" t="e">
        <f t="shared" si="0"/>
        <v>#N/A</v>
      </c>
      <c r="K25" s="42"/>
      <c r="L25" s="42">
        <f t="shared" si="1"/>
        <v>0</v>
      </c>
      <c r="M25" s="45">
        <f t="shared" si="2"/>
        <v>4</v>
      </c>
      <c r="N25" s="45">
        <f t="shared" si="3"/>
        <v>0</v>
      </c>
      <c r="O25" s="45">
        <f t="shared" si="4"/>
        <v>15</v>
      </c>
      <c r="P25" s="227" t="str">
        <f t="shared" si="5"/>
        <v>-</v>
      </c>
      <c r="Q25" s="182"/>
      <c r="R25" s="79"/>
      <c r="S25" s="43"/>
      <c r="T25" s="105"/>
    </row>
    <row r="26" spans="1:20" s="104" customFormat="1" ht="15" hidden="1" customHeight="1" x14ac:dyDescent="0.2">
      <c r="A26" s="230">
        <f t="shared" si="7"/>
        <v>4</v>
      </c>
      <c r="B26" s="132"/>
      <c r="C26" s="205"/>
      <c r="D26" s="231"/>
      <c r="E26" s="42"/>
      <c r="F26" s="42"/>
      <c r="G26" s="52"/>
      <c r="H26" s="245"/>
      <c r="I26" s="45"/>
      <c r="J26" s="45" t="e">
        <f t="shared" si="0"/>
        <v>#N/A</v>
      </c>
      <c r="K26" s="42"/>
      <c r="L26" s="42">
        <f t="shared" si="1"/>
        <v>0</v>
      </c>
      <c r="M26" s="45">
        <f t="shared" si="2"/>
        <v>4</v>
      </c>
      <c r="N26" s="45">
        <f t="shared" si="3"/>
        <v>0</v>
      </c>
      <c r="O26" s="45">
        <f t="shared" si="4"/>
        <v>15</v>
      </c>
      <c r="P26" s="227" t="str">
        <f t="shared" si="5"/>
        <v>-</v>
      </c>
      <c r="Q26" s="182"/>
      <c r="R26" s="79"/>
      <c r="S26" s="43"/>
      <c r="T26" s="105"/>
    </row>
    <row r="27" spans="1:20" s="43" customFormat="1" ht="15" hidden="1" customHeight="1" x14ac:dyDescent="0.2">
      <c r="A27" s="230">
        <f t="shared" si="7"/>
        <v>4</v>
      </c>
      <c r="B27" s="132"/>
      <c r="C27" s="205"/>
      <c r="D27" s="45"/>
      <c r="E27" s="42"/>
      <c r="F27" s="42"/>
      <c r="G27" s="52"/>
      <c r="H27" s="245"/>
      <c r="I27" s="45"/>
      <c r="J27" s="45" t="e">
        <f t="shared" si="0"/>
        <v>#N/A</v>
      </c>
      <c r="K27" s="42"/>
      <c r="L27" s="42">
        <f t="shared" si="1"/>
        <v>0</v>
      </c>
      <c r="M27" s="45">
        <f t="shared" si="2"/>
        <v>4</v>
      </c>
      <c r="N27" s="45">
        <f t="shared" si="3"/>
        <v>0</v>
      </c>
      <c r="O27" s="45">
        <f t="shared" si="4"/>
        <v>15</v>
      </c>
      <c r="P27" s="227" t="str">
        <f t="shared" si="5"/>
        <v>-</v>
      </c>
      <c r="Q27" s="182"/>
      <c r="R27" s="79"/>
      <c r="T27" s="49"/>
    </row>
    <row r="28" spans="1:20" s="104" customFormat="1" x14ac:dyDescent="0.2"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0" s="104" customFormat="1" x14ac:dyDescent="0.2">
      <c r="A29" s="207" t="s">
        <v>16</v>
      </c>
      <c r="B29" s="105"/>
      <c r="C29" s="105"/>
      <c r="D29" s="266" t="s">
        <v>116</v>
      </c>
      <c r="F29" s="6"/>
      <c r="I29" s="105"/>
      <c r="J29" s="207" t="s">
        <v>115</v>
      </c>
      <c r="K29" s="105"/>
      <c r="M29" s="266"/>
      <c r="P29" s="104" t="s">
        <v>320</v>
      </c>
    </row>
    <row r="30" spans="1:20" s="104" customFormat="1" x14ac:dyDescent="0.2">
      <c r="A30" s="207"/>
      <c r="B30" s="105"/>
      <c r="C30" s="105"/>
      <c r="D30" s="208"/>
      <c r="F30" s="6"/>
      <c r="I30" s="105"/>
      <c r="J30" s="207"/>
      <c r="K30" s="105"/>
      <c r="M30" s="266"/>
    </row>
    <row r="31" spans="1:20" s="104" customFormat="1" x14ac:dyDescent="0.2">
      <c r="A31" s="207" t="s">
        <v>17</v>
      </c>
      <c r="B31" s="105"/>
      <c r="C31" s="105"/>
      <c r="D31" s="5" t="s">
        <v>117</v>
      </c>
      <c r="E31" s="105"/>
      <c r="F31" s="105"/>
      <c r="I31" s="105"/>
      <c r="J31" s="207" t="s">
        <v>118</v>
      </c>
      <c r="K31" s="105"/>
      <c r="M31" s="5"/>
      <c r="P31" s="104" t="s">
        <v>321</v>
      </c>
    </row>
    <row r="32" spans="1:20" s="104" customFormat="1" x14ac:dyDescent="0.2">
      <c r="A32" s="207"/>
      <c r="B32" s="105"/>
      <c r="C32" s="105"/>
      <c r="D32" s="5"/>
      <c r="E32" s="105"/>
      <c r="F32" s="105"/>
      <c r="I32" s="105"/>
      <c r="J32" s="207"/>
      <c r="K32" s="105"/>
      <c r="M32" s="5"/>
    </row>
    <row r="33" spans="8:22" s="43" customFormat="1" x14ac:dyDescent="0.2"/>
    <row r="35" spans="8:22" x14ac:dyDescent="0.2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8:22" x14ac:dyDescent="0.2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8:22" x14ac:dyDescent="0.2">
      <c r="H37" s="9"/>
      <c r="I37" s="602"/>
      <c r="J37" s="602"/>
      <c r="K37" s="602"/>
      <c r="L37" s="602"/>
      <c r="M37" s="602"/>
      <c r="N37" s="602"/>
      <c r="O37" s="602"/>
      <c r="P37" s="602"/>
      <c r="Q37" s="602"/>
      <c r="R37" s="602"/>
      <c r="S37" s="602"/>
      <c r="T37" s="602"/>
      <c r="U37" s="602"/>
      <c r="V37" s="602"/>
    </row>
    <row r="38" spans="8:22" x14ac:dyDescent="0.2">
      <c r="H38" s="9"/>
      <c r="I38" s="602"/>
      <c r="J38" s="602"/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</row>
    <row r="39" spans="8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8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8:22" x14ac:dyDescent="0.2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B17:R27">
    <sortCondition descending="1" ref="N17:N27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37:V37"/>
    <mergeCell ref="I38:V38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52"/>
  <sheetViews>
    <sheetView view="pageBreakPreview" zoomScale="85" zoomScaleNormal="55" zoomScaleSheetLayoutView="85" workbookViewId="0">
      <selection activeCell="H38" sqref="H38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4.28515625" style="21" customWidth="1"/>
    <col min="4" max="4" width="9.42578125" style="21" customWidth="1"/>
    <col min="5" max="5" width="7.42578125" style="21" customWidth="1"/>
    <col min="6" max="6" width="21.85546875" style="21" bestFit="1" customWidth="1"/>
    <col min="7" max="7" width="21.28515625" style="21" bestFit="1" customWidth="1"/>
    <col min="8" max="9" width="7.7109375" style="21" customWidth="1"/>
    <col min="10" max="10" width="7.7109375" style="104" customWidth="1"/>
    <col min="11" max="12" width="7.7109375" style="21" customWidth="1"/>
    <col min="13" max="13" width="7.7109375" style="104" customWidth="1"/>
    <col min="14" max="15" width="7.7109375" style="21" customWidth="1"/>
    <col min="16" max="16" width="8.42578125" style="21" customWidth="1"/>
    <col min="17" max="17" width="17.140625" style="21" customWidth="1"/>
    <col min="18" max="18" width="16" style="21" customWidth="1"/>
    <col min="19" max="16384" width="9.140625" style="21"/>
  </cols>
  <sheetData>
    <row r="1" spans="1:20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4"/>
    </row>
    <row r="2" spans="1:20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4"/>
    </row>
    <row r="3" spans="1:20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19"/>
      <c r="T3" s="196"/>
    </row>
    <row r="4" spans="1:20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4"/>
      <c r="T4" s="197"/>
    </row>
    <row r="5" spans="1:20" s="104" customFormat="1" ht="9" customHeight="1" x14ac:dyDescent="0.2"/>
    <row r="6" spans="1:20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1" t="s">
        <v>155</v>
      </c>
      <c r="Q6" s="531"/>
      <c r="R6" s="531"/>
    </row>
    <row r="7" spans="1:20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8" t="s">
        <v>20</v>
      </c>
      <c r="Q7" s="538"/>
      <c r="R7" s="538"/>
    </row>
    <row r="8" spans="1:20" s="104" customFormat="1" ht="15" x14ac:dyDescent="0.2">
      <c r="A8" s="599" t="s">
        <v>34</v>
      </c>
      <c r="B8" s="600"/>
      <c r="C8" s="60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544"/>
      <c r="P8" s="541" t="s">
        <v>2</v>
      </c>
      <c r="Q8" s="541"/>
      <c r="R8" s="541"/>
    </row>
    <row r="9" spans="1:20" s="104" customFormat="1" ht="15.75" x14ac:dyDescent="0.25">
      <c r="A9" s="216" t="s">
        <v>12</v>
      </c>
      <c r="B9" s="216" t="s">
        <v>19</v>
      </c>
      <c r="C9" s="216" t="s">
        <v>21</v>
      </c>
      <c r="D9" s="545" t="s">
        <v>120</v>
      </c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46"/>
      <c r="P9" s="210" t="s">
        <v>3</v>
      </c>
      <c r="Q9" s="210" t="s">
        <v>4</v>
      </c>
      <c r="R9" s="210" t="s">
        <v>5</v>
      </c>
    </row>
    <row r="10" spans="1:20" s="104" customFormat="1" ht="15" customHeight="1" x14ac:dyDescent="0.2">
      <c r="A10" s="225">
        <v>166</v>
      </c>
      <c r="B10" s="225">
        <v>209</v>
      </c>
      <c r="C10" s="225">
        <v>266</v>
      </c>
      <c r="D10" s="547" t="s">
        <v>86</v>
      </c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216">
        <v>234</v>
      </c>
      <c r="Q10" s="216">
        <v>178</v>
      </c>
      <c r="R10" s="216">
        <v>117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23"/>
      <c r="K12" s="209"/>
      <c r="L12" s="209"/>
      <c r="M12" s="223"/>
      <c r="N12" s="209"/>
      <c r="O12" s="209"/>
      <c r="P12" s="54"/>
      <c r="Q12" s="54"/>
      <c r="R12" s="54"/>
    </row>
    <row r="13" spans="1:20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23"/>
      <c r="K13" s="209"/>
      <c r="L13" s="209"/>
      <c r="M13" s="223"/>
      <c r="N13" s="209"/>
      <c r="O13" s="209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576" t="s">
        <v>6</v>
      </c>
      <c r="B15" s="548" t="s">
        <v>78</v>
      </c>
      <c r="C15" s="548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1" t="s">
        <v>6</v>
      </c>
      <c r="K15" s="575" t="s">
        <v>19</v>
      </c>
      <c r="L15" s="575"/>
      <c r="M15" s="571" t="s">
        <v>6</v>
      </c>
      <c r="N15" s="571" t="s">
        <v>22</v>
      </c>
      <c r="O15" s="571" t="s">
        <v>13</v>
      </c>
      <c r="P15" s="571" t="s">
        <v>14</v>
      </c>
      <c r="Q15" s="571" t="s">
        <v>15</v>
      </c>
      <c r="R15" s="573"/>
    </row>
    <row r="16" spans="1:20" s="43" customFormat="1" x14ac:dyDescent="0.2">
      <c r="A16" s="577"/>
      <c r="B16" s="554"/>
      <c r="C16" s="554"/>
      <c r="D16" s="572"/>
      <c r="E16" s="572"/>
      <c r="F16" s="572"/>
      <c r="G16" s="572"/>
      <c r="H16" s="572"/>
      <c r="I16" s="572"/>
      <c r="J16" s="572"/>
      <c r="K16" s="44" t="s">
        <v>21</v>
      </c>
      <c r="L16" s="44" t="s">
        <v>23</v>
      </c>
      <c r="M16" s="572"/>
      <c r="N16" s="572"/>
      <c r="O16" s="572"/>
      <c r="P16" s="572"/>
      <c r="Q16" s="572"/>
      <c r="R16" s="574"/>
    </row>
    <row r="17" spans="1:22" s="43" customFormat="1" ht="15" customHeight="1" x14ac:dyDescent="0.2">
      <c r="A17" s="126">
        <f>_xlfn.RANK.EQ(N17,N$17:N$38)</f>
        <v>1</v>
      </c>
      <c r="B17" s="121" t="s">
        <v>284</v>
      </c>
      <c r="C17" s="112"/>
      <c r="D17" s="48">
        <v>1986</v>
      </c>
      <c r="E17" s="48" t="s">
        <v>4</v>
      </c>
      <c r="F17" s="42" t="s">
        <v>249</v>
      </c>
      <c r="G17" s="42" t="s">
        <v>251</v>
      </c>
      <c r="H17" s="249">
        <v>80.25</v>
      </c>
      <c r="I17" s="45">
        <v>102</v>
      </c>
      <c r="J17" s="87">
        <f>_xlfn.RANK.EQ(I17,I$17:I$38)</f>
        <v>1</v>
      </c>
      <c r="K17" s="45">
        <v>135</v>
      </c>
      <c r="L17" s="42">
        <f>K17/2</f>
        <v>67.5</v>
      </c>
      <c r="M17" s="87">
        <f>_xlfn.RANK.EQ(L17,L$17:L$38)</f>
        <v>1</v>
      </c>
      <c r="N17" s="45">
        <f>L17+I17</f>
        <v>169.5</v>
      </c>
      <c r="O17" s="45">
        <f>IF(A17=1,20,IF(A17=2,18,IF(A17=3,16,IF(A17&gt;19,0,19-A17))))</f>
        <v>20</v>
      </c>
      <c r="P17" s="42" t="str">
        <f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131" t="s">
        <v>334</v>
      </c>
      <c r="R17" s="73"/>
    </row>
    <row r="18" spans="1:22" s="46" customFormat="1" ht="15" customHeight="1" x14ac:dyDescent="0.2">
      <c r="A18" s="126">
        <f>_xlfn.RANK.EQ(N18,N$17:N$38)</f>
        <v>2</v>
      </c>
      <c r="B18" s="453" t="s">
        <v>257</v>
      </c>
      <c r="C18" s="454"/>
      <c r="D18" s="45">
        <v>1989</v>
      </c>
      <c r="E18" s="42" t="s">
        <v>5</v>
      </c>
      <c r="F18" s="42" t="s">
        <v>140</v>
      </c>
      <c r="G18" s="42"/>
      <c r="H18" s="47">
        <v>84.95</v>
      </c>
      <c r="I18" s="45">
        <v>93</v>
      </c>
      <c r="J18" s="87">
        <f>_xlfn.RANK.EQ(I18,I$17:I$38)</f>
        <v>2</v>
      </c>
      <c r="K18" s="45">
        <v>108</v>
      </c>
      <c r="L18" s="42">
        <f>K18/2</f>
        <v>54</v>
      </c>
      <c r="M18" s="87">
        <f>_xlfn.RANK.EQ(L18,L$17:L$38)</f>
        <v>2</v>
      </c>
      <c r="N18" s="45">
        <f>L18+I18</f>
        <v>147</v>
      </c>
      <c r="O18" s="45">
        <f>IF(A18=1,20,IF(A18=2,18,IF(A18=3,16,IF(A18&gt;19,0,19-A18))))</f>
        <v>18</v>
      </c>
      <c r="P18" s="42" t="str">
        <f>IF(AND(NOT(OR(E18="МСМК",E18="ЗМС")),N18&gt;=$P$10),"+МСМК",IF(AND(OR(E18="МСМК",E18="ЗМС"),N18&gt;=$P$10),"МСМК",IF(AND(NOT(OR(E18="МСМК",E18="МС",E18="ЗМС")),N18&gt;=$Q$10),"+МС",IF(AND(OR(E18="МСМК",E18="МС",E18="ЗМС"),N18&gt;=$Q$10),"МС",IF(AND(NOT(OR(E18="ЗМС",E18="МСМК",E18="МС",E18="КМС")),N18&gt;=$R$10),"+КМС",IF(AND(OR(E18="ЗМС",E18="МСМК",E18="МС",E18="КМС"),N18&gt;=$R$10),"КМС","-"))))))</f>
        <v>КМС</v>
      </c>
      <c r="Q18" s="176" t="s">
        <v>141</v>
      </c>
      <c r="R18" s="76"/>
      <c r="S18" s="43"/>
    </row>
    <row r="19" spans="1:22" s="43" customFormat="1" ht="15" customHeight="1" x14ac:dyDescent="0.2">
      <c r="A19" s="126">
        <f>_xlfn.RANK.EQ(N19,N$17:N$38)</f>
        <v>3</v>
      </c>
      <c r="B19" s="235" t="s">
        <v>182</v>
      </c>
      <c r="C19" s="236"/>
      <c r="D19" s="88">
        <v>1991</v>
      </c>
      <c r="E19" s="85" t="s">
        <v>5</v>
      </c>
      <c r="F19" s="85" t="s">
        <v>279</v>
      </c>
      <c r="G19" s="85" t="s">
        <v>285</v>
      </c>
      <c r="H19" s="206">
        <v>78.05</v>
      </c>
      <c r="I19" s="87">
        <v>82</v>
      </c>
      <c r="J19" s="87">
        <f>_xlfn.RANK.EQ(I19,I$17:I$38)</f>
        <v>3</v>
      </c>
      <c r="K19" s="87">
        <v>80</v>
      </c>
      <c r="L19" s="42">
        <f>K19/2</f>
        <v>40</v>
      </c>
      <c r="M19" s="87">
        <f>_xlfn.RANK.EQ(L19,L$17:L$38)</f>
        <v>4</v>
      </c>
      <c r="N19" s="45">
        <f>L19+I19</f>
        <v>122</v>
      </c>
      <c r="O19" s="45">
        <f>IF(A19=1,20,IF(A19=2,18,IF(A19=3,16,IF(A19&gt;19,0,19-A19))))</f>
        <v>16</v>
      </c>
      <c r="P19" s="227" t="str">
        <f>IF(AND(NOT(OR(E19="МСМК",E19="ЗМС")),N19&gt;=$P$10),"+МСМК",IF(AND(OR(E19="МСМК",E19="ЗМС"),N19&gt;=$P$10),"МСМК",IF(AND(NOT(OR(E19="МСМК",E19="МС",E19="ЗМС")),N19&gt;=$Q$10),"+МС",IF(AND(OR(E19="МСМК",E19="МС",E19="ЗМС"),N19&gt;=$Q$10),"МС",IF(AND(NOT(OR(E19="ЗМС",E19="МСМК",E19="МС",E19="КМС")),N19&gt;=$R$10),"+КМС",IF(AND(OR(E19="ЗМС",E19="МСМК",E19="МС",E19="КМС"),N19&gt;=$R$10),"КМС","-"))))))</f>
        <v>КМС</v>
      </c>
      <c r="Q19" s="92" t="s">
        <v>287</v>
      </c>
      <c r="R19" s="38"/>
      <c r="T19" s="49"/>
    </row>
    <row r="20" spans="1:22" s="43" customFormat="1" ht="15" customHeight="1" x14ac:dyDescent="0.2">
      <c r="A20" s="126">
        <f>_xlfn.RANK.EQ(N20,N$17:N$38)</f>
        <v>4</v>
      </c>
      <c r="B20" s="237" t="s">
        <v>289</v>
      </c>
      <c r="C20" s="236"/>
      <c r="D20" s="88">
        <v>1982</v>
      </c>
      <c r="E20" s="85" t="s">
        <v>4</v>
      </c>
      <c r="F20" s="85" t="s">
        <v>279</v>
      </c>
      <c r="G20" s="85" t="s">
        <v>290</v>
      </c>
      <c r="H20" s="206">
        <v>84.65</v>
      </c>
      <c r="I20" s="87">
        <v>44</v>
      </c>
      <c r="J20" s="87">
        <f>_xlfn.RANK.EQ(I20,I$17:I$38)</f>
        <v>5</v>
      </c>
      <c r="K20" s="87">
        <v>100</v>
      </c>
      <c r="L20" s="42">
        <f>K20/2</f>
        <v>50</v>
      </c>
      <c r="M20" s="87">
        <f>_xlfn.RANK.EQ(L20,L$17:L$38)</f>
        <v>3</v>
      </c>
      <c r="N20" s="45">
        <f>L20+I20</f>
        <v>94</v>
      </c>
      <c r="O20" s="45">
        <f>IF(A20=1,20,IF(A20=2,18,IF(A20=3,16,IF(A20&gt;19,0,19-A20))))</f>
        <v>15</v>
      </c>
      <c r="P20" s="227" t="str">
        <f>IF(AND(NOT(OR(E20="МСМК",E20="ЗМС")),N20&gt;=$P$10),"+МСМК",IF(AND(OR(E20="МСМК",E20="ЗМС"),N20&gt;=$P$10),"МСМК",IF(AND(NOT(OR(E20="МСМК",E20="МС",E20="ЗМС")),N20&gt;=$Q$10),"+МС",IF(AND(OR(E20="МСМК",E20="МС",E20="ЗМС"),N20&gt;=$Q$10),"МС",IF(AND(NOT(OR(E20="ЗМС",E20="МСМК",E20="МС",E20="КМС")),N20&gt;=$R$10),"+КМС",IF(AND(OR(E20="ЗМС",E20="МСМК",E20="МС",E20="КМС"),N20&gt;=$R$10),"КМС","-"))))))</f>
        <v>-</v>
      </c>
      <c r="Q20" s="92"/>
      <c r="R20" s="38"/>
      <c r="T20" s="49"/>
    </row>
    <row r="21" spans="1:22" s="43" customFormat="1" ht="15" customHeight="1" x14ac:dyDescent="0.2">
      <c r="A21" s="126">
        <f>_xlfn.RANK.EQ(N21,N$17:N$38)</f>
        <v>5</v>
      </c>
      <c r="B21" s="237" t="s">
        <v>184</v>
      </c>
      <c r="C21" s="236"/>
      <c r="D21" s="88">
        <v>2004</v>
      </c>
      <c r="E21" s="85">
        <v>1</v>
      </c>
      <c r="F21" s="85" t="s">
        <v>279</v>
      </c>
      <c r="G21" s="85" t="s">
        <v>286</v>
      </c>
      <c r="H21" s="206">
        <v>82</v>
      </c>
      <c r="I21" s="87">
        <v>57</v>
      </c>
      <c r="J21" s="87">
        <f>_xlfn.RANK.EQ(I21,I$17:I$38)</f>
        <v>4</v>
      </c>
      <c r="K21" s="87">
        <v>60</v>
      </c>
      <c r="L21" s="42">
        <f>K21/2</f>
        <v>30</v>
      </c>
      <c r="M21" s="87">
        <f>_xlfn.RANK.EQ(L21,L$17:L$38)</f>
        <v>5</v>
      </c>
      <c r="N21" s="45">
        <f>L21+I21</f>
        <v>87</v>
      </c>
      <c r="O21" s="45">
        <f>IF(A21=1,20,IF(A21=2,18,IF(A21=3,16,IF(A21&gt;19,0,19-A21))))</f>
        <v>14</v>
      </c>
      <c r="P21" s="227" t="str">
        <f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92" t="s">
        <v>287</v>
      </c>
      <c r="R21" s="38"/>
      <c r="T21" s="49"/>
    </row>
    <row r="22" spans="1:22" s="43" customFormat="1" ht="15" hidden="1" customHeight="1" x14ac:dyDescent="0.2">
      <c r="A22" s="126">
        <f t="shared" ref="A18:A38" si="0">_xlfn.RANK.EQ(N22,N$17:N$38)</f>
        <v>6</v>
      </c>
      <c r="B22" s="237"/>
      <c r="C22" s="236"/>
      <c r="D22" s="88"/>
      <c r="E22" s="85"/>
      <c r="F22" s="85"/>
      <c r="G22" s="85"/>
      <c r="H22" s="206"/>
      <c r="I22" s="87"/>
      <c r="J22" s="87" t="e">
        <f t="shared" ref="J17:J38" si="1">_xlfn.RANK.EQ(I22,I$17:I$38)</f>
        <v>#N/A</v>
      </c>
      <c r="K22" s="85"/>
      <c r="L22" s="42">
        <f t="shared" ref="L17:L35" si="2">K22/2</f>
        <v>0</v>
      </c>
      <c r="M22" s="87">
        <f t="shared" ref="M17:M38" si="3">_xlfn.RANK.EQ(L22,L$17:L$38)</f>
        <v>6</v>
      </c>
      <c r="N22" s="45">
        <f t="shared" ref="N17:N35" si="4">L22+I22</f>
        <v>0</v>
      </c>
      <c r="O22" s="45">
        <f t="shared" ref="O17:O38" si="5">IF(A22=1,20,IF(A22=2,18,IF(A22=3,16,IF(A22&gt;19,0,19-A22))))</f>
        <v>13</v>
      </c>
      <c r="P22" s="227" t="str">
        <f t="shared" ref="P17:P35" si="6">IF(AND(NOT(OR(E22="МСМК",E22="ЗМС")),N22&gt;=$P$10),"+МСМК",IF(AND(OR(E22="МСМК",E22="ЗМС"),N22&gt;=$P$10),"МСМК",IF(AND(NOT(OR(E22="МСМК",E22="МС",E22="ЗМС")),N22&gt;=$Q$10),"+МС",IF(AND(OR(E22="МСМК",E22="МС",E22="ЗМС"),N22&gt;=$Q$10),"МС",IF(AND(NOT(OR(E22="ЗМС",E22="МСМК",E22="МС",E22="КМС")),N22&gt;=$R$10),"+КМС",IF(AND(OR(E22="ЗМС",E22="МСМК",E22="МС",E22="КМС"),N22&gt;=$R$10),"КМС","-"))))))</f>
        <v>-</v>
      </c>
      <c r="Q22" s="92"/>
      <c r="R22" s="38"/>
      <c r="T22" s="49"/>
    </row>
    <row r="23" spans="1:22" s="43" customFormat="1" ht="15" hidden="1" customHeight="1" x14ac:dyDescent="0.2">
      <c r="A23" s="126">
        <f t="shared" si="0"/>
        <v>6</v>
      </c>
      <c r="B23" s="237"/>
      <c r="C23" s="236"/>
      <c r="D23" s="88"/>
      <c r="E23" s="85"/>
      <c r="F23" s="85"/>
      <c r="G23" s="85"/>
      <c r="H23" s="206"/>
      <c r="I23" s="87"/>
      <c r="J23" s="87" t="e">
        <f t="shared" si="1"/>
        <v>#N/A</v>
      </c>
      <c r="K23" s="85"/>
      <c r="L23" s="42">
        <f t="shared" si="2"/>
        <v>0</v>
      </c>
      <c r="M23" s="87">
        <f t="shared" si="3"/>
        <v>6</v>
      </c>
      <c r="N23" s="45">
        <f t="shared" si="4"/>
        <v>0</v>
      </c>
      <c r="O23" s="45">
        <f t="shared" si="5"/>
        <v>13</v>
      </c>
      <c r="P23" s="227" t="str">
        <f t="shared" si="6"/>
        <v>-</v>
      </c>
      <c r="Q23" s="92"/>
      <c r="R23" s="38"/>
      <c r="T23" s="49"/>
    </row>
    <row r="24" spans="1:22" s="43" customFormat="1" ht="15" hidden="1" customHeight="1" x14ac:dyDescent="0.2">
      <c r="A24" s="126">
        <f t="shared" si="0"/>
        <v>6</v>
      </c>
      <c r="B24" s="237"/>
      <c r="C24" s="236"/>
      <c r="D24" s="88"/>
      <c r="E24" s="85"/>
      <c r="F24" s="85"/>
      <c r="G24" s="85"/>
      <c r="H24" s="206"/>
      <c r="I24" s="87"/>
      <c r="J24" s="87" t="e">
        <f t="shared" si="1"/>
        <v>#N/A</v>
      </c>
      <c r="K24" s="85"/>
      <c r="L24" s="42">
        <f t="shared" si="2"/>
        <v>0</v>
      </c>
      <c r="M24" s="87">
        <f t="shared" si="3"/>
        <v>6</v>
      </c>
      <c r="N24" s="45">
        <f t="shared" si="4"/>
        <v>0</v>
      </c>
      <c r="O24" s="45">
        <f t="shared" si="5"/>
        <v>13</v>
      </c>
      <c r="P24" s="227" t="str">
        <f t="shared" si="6"/>
        <v>-</v>
      </c>
      <c r="Q24" s="92"/>
      <c r="R24" s="38"/>
      <c r="T24" s="49"/>
    </row>
    <row r="25" spans="1:22" s="43" customFormat="1" ht="15" hidden="1" customHeight="1" x14ac:dyDescent="0.2">
      <c r="A25" s="126">
        <f t="shared" si="0"/>
        <v>6</v>
      </c>
      <c r="B25" s="237"/>
      <c r="C25" s="236"/>
      <c r="D25" s="88"/>
      <c r="E25" s="85"/>
      <c r="F25" s="85"/>
      <c r="G25" s="85"/>
      <c r="H25" s="206"/>
      <c r="I25" s="87"/>
      <c r="J25" s="87" t="e">
        <f t="shared" si="1"/>
        <v>#N/A</v>
      </c>
      <c r="K25" s="85"/>
      <c r="L25" s="42">
        <f t="shared" si="2"/>
        <v>0</v>
      </c>
      <c r="M25" s="87">
        <f t="shared" si="3"/>
        <v>6</v>
      </c>
      <c r="N25" s="45">
        <f t="shared" si="4"/>
        <v>0</v>
      </c>
      <c r="O25" s="45">
        <f t="shared" si="5"/>
        <v>13</v>
      </c>
      <c r="P25" s="227" t="str">
        <f t="shared" si="6"/>
        <v>-</v>
      </c>
      <c r="Q25" s="99"/>
      <c r="R25" s="38"/>
      <c r="T25" s="49"/>
    </row>
    <row r="26" spans="1:22" s="43" customFormat="1" ht="15" hidden="1" customHeight="1" x14ac:dyDescent="0.2">
      <c r="A26" s="126">
        <f t="shared" si="0"/>
        <v>6</v>
      </c>
      <c r="B26" s="237"/>
      <c r="C26" s="236"/>
      <c r="D26" s="88"/>
      <c r="E26" s="85"/>
      <c r="F26" s="85"/>
      <c r="G26" s="85"/>
      <c r="H26" s="206"/>
      <c r="I26" s="87"/>
      <c r="J26" s="87" t="e">
        <f t="shared" si="1"/>
        <v>#N/A</v>
      </c>
      <c r="K26" s="85"/>
      <c r="L26" s="42">
        <f t="shared" si="2"/>
        <v>0</v>
      </c>
      <c r="M26" s="87">
        <f t="shared" si="3"/>
        <v>6</v>
      </c>
      <c r="N26" s="45">
        <f t="shared" si="4"/>
        <v>0</v>
      </c>
      <c r="O26" s="45">
        <f t="shared" si="5"/>
        <v>13</v>
      </c>
      <c r="P26" s="227" t="str">
        <f t="shared" si="6"/>
        <v>-</v>
      </c>
      <c r="Q26" s="92"/>
      <c r="R26" s="38"/>
      <c r="T26" s="49"/>
    </row>
    <row r="27" spans="1:22" s="43" customFormat="1" ht="15" hidden="1" customHeight="1" x14ac:dyDescent="0.2">
      <c r="A27" s="126">
        <f t="shared" si="0"/>
        <v>6</v>
      </c>
      <c r="B27" s="237"/>
      <c r="C27" s="236"/>
      <c r="D27" s="88"/>
      <c r="E27" s="85"/>
      <c r="F27" s="85"/>
      <c r="G27" s="85"/>
      <c r="H27" s="206"/>
      <c r="I27" s="87"/>
      <c r="J27" s="87" t="e">
        <f t="shared" si="1"/>
        <v>#N/A</v>
      </c>
      <c r="K27" s="85"/>
      <c r="L27" s="42">
        <f t="shared" si="2"/>
        <v>0</v>
      </c>
      <c r="M27" s="87">
        <f t="shared" si="3"/>
        <v>6</v>
      </c>
      <c r="N27" s="45">
        <f t="shared" si="4"/>
        <v>0</v>
      </c>
      <c r="O27" s="45">
        <f t="shared" si="5"/>
        <v>13</v>
      </c>
      <c r="P27" s="227" t="str">
        <f t="shared" si="6"/>
        <v>-</v>
      </c>
      <c r="Q27" s="77"/>
      <c r="R27" s="38"/>
      <c r="T27" s="49"/>
    </row>
    <row r="28" spans="1:22" s="43" customFormat="1" ht="15" hidden="1" customHeight="1" x14ac:dyDescent="0.2">
      <c r="A28" s="126">
        <f t="shared" si="0"/>
        <v>6</v>
      </c>
      <c r="B28" s="237"/>
      <c r="C28" s="236"/>
      <c r="D28" s="88"/>
      <c r="E28" s="85"/>
      <c r="F28" s="85"/>
      <c r="G28" s="85"/>
      <c r="H28" s="206"/>
      <c r="I28" s="87"/>
      <c r="J28" s="87" t="e">
        <f t="shared" si="1"/>
        <v>#N/A</v>
      </c>
      <c r="K28" s="85"/>
      <c r="L28" s="42">
        <f t="shared" si="2"/>
        <v>0</v>
      </c>
      <c r="M28" s="87">
        <f t="shared" si="3"/>
        <v>6</v>
      </c>
      <c r="N28" s="45">
        <f t="shared" si="4"/>
        <v>0</v>
      </c>
      <c r="O28" s="45">
        <f t="shared" si="5"/>
        <v>13</v>
      </c>
      <c r="P28" s="227" t="str">
        <f t="shared" si="6"/>
        <v>-</v>
      </c>
      <c r="Q28" s="92"/>
      <c r="R28" s="38"/>
      <c r="T28" s="105"/>
      <c r="U28" s="104"/>
      <c r="V28" s="104"/>
    </row>
    <row r="29" spans="1:22" ht="15" hidden="1" customHeight="1" x14ac:dyDescent="0.2">
      <c r="A29" s="126">
        <f t="shared" si="0"/>
        <v>6</v>
      </c>
      <c r="B29" s="237"/>
      <c r="C29" s="236"/>
      <c r="D29" s="45"/>
      <c r="E29" s="42"/>
      <c r="F29" s="42"/>
      <c r="G29" s="445"/>
      <c r="H29" s="245"/>
      <c r="I29" s="45"/>
      <c r="J29" s="87" t="e">
        <f t="shared" si="1"/>
        <v>#N/A</v>
      </c>
      <c r="K29" s="42"/>
      <c r="L29" s="42">
        <f t="shared" si="2"/>
        <v>0</v>
      </c>
      <c r="M29" s="87">
        <f t="shared" si="3"/>
        <v>6</v>
      </c>
      <c r="N29" s="45">
        <f t="shared" si="4"/>
        <v>0</v>
      </c>
      <c r="O29" s="45">
        <f t="shared" si="5"/>
        <v>13</v>
      </c>
      <c r="P29" s="42" t="str">
        <f t="shared" si="6"/>
        <v>-</v>
      </c>
      <c r="Q29" s="92"/>
      <c r="R29" s="38"/>
      <c r="S29" s="43"/>
      <c r="T29" s="39"/>
    </row>
    <row r="30" spans="1:22" ht="15" hidden="1" customHeight="1" x14ac:dyDescent="0.2">
      <c r="A30" s="126">
        <f t="shared" si="0"/>
        <v>6</v>
      </c>
      <c r="B30" s="109"/>
      <c r="C30" s="102"/>
      <c r="D30" s="48"/>
      <c r="E30" s="48"/>
      <c r="F30" s="42"/>
      <c r="G30" s="42"/>
      <c r="H30" s="249"/>
      <c r="I30" s="45"/>
      <c r="J30" s="87" t="e">
        <f t="shared" si="1"/>
        <v>#N/A</v>
      </c>
      <c r="K30" s="50"/>
      <c r="L30" s="42">
        <f t="shared" si="2"/>
        <v>0</v>
      </c>
      <c r="M30" s="87">
        <f t="shared" si="3"/>
        <v>6</v>
      </c>
      <c r="N30" s="45">
        <f t="shared" si="4"/>
        <v>0</v>
      </c>
      <c r="O30" s="45">
        <f t="shared" si="5"/>
        <v>13</v>
      </c>
      <c r="P30" s="42" t="str">
        <f t="shared" si="6"/>
        <v>-</v>
      </c>
      <c r="Q30" s="90"/>
      <c r="R30" s="38"/>
      <c r="S30" s="43"/>
      <c r="T30" s="49"/>
      <c r="U30" s="43"/>
      <c r="V30" s="43"/>
    </row>
    <row r="31" spans="1:22" ht="15" hidden="1" customHeight="1" x14ac:dyDescent="0.2">
      <c r="A31" s="126">
        <f t="shared" si="0"/>
        <v>6</v>
      </c>
      <c r="B31" s="107"/>
      <c r="C31" s="110"/>
      <c r="D31" s="48"/>
      <c r="E31" s="48"/>
      <c r="F31" s="85"/>
      <c r="G31" s="42"/>
      <c r="H31" s="245"/>
      <c r="I31" s="45"/>
      <c r="J31" s="87" t="e">
        <f t="shared" si="1"/>
        <v>#N/A</v>
      </c>
      <c r="K31" s="50"/>
      <c r="L31" s="42">
        <f t="shared" si="2"/>
        <v>0</v>
      </c>
      <c r="M31" s="87">
        <f t="shared" si="3"/>
        <v>6</v>
      </c>
      <c r="N31" s="45">
        <f t="shared" si="4"/>
        <v>0</v>
      </c>
      <c r="O31" s="45">
        <f t="shared" si="5"/>
        <v>13</v>
      </c>
      <c r="P31" s="42" t="str">
        <f t="shared" si="6"/>
        <v>-</v>
      </c>
      <c r="Q31" s="456"/>
      <c r="R31" s="76"/>
      <c r="S31" s="43"/>
      <c r="T31" s="49"/>
      <c r="U31" s="43"/>
      <c r="V31" s="43"/>
    </row>
    <row r="32" spans="1:22" ht="15" hidden="1" customHeight="1" x14ac:dyDescent="0.2">
      <c r="A32" s="126">
        <f t="shared" si="0"/>
        <v>6</v>
      </c>
      <c r="B32" s="109"/>
      <c r="C32" s="102"/>
      <c r="D32" s="88"/>
      <c r="E32" s="85"/>
      <c r="F32" s="85"/>
      <c r="G32" s="85"/>
      <c r="H32" s="206"/>
      <c r="I32" s="87"/>
      <c r="J32" s="87" t="e">
        <f t="shared" si="1"/>
        <v>#N/A</v>
      </c>
      <c r="K32" s="85"/>
      <c r="L32" s="42">
        <f t="shared" si="2"/>
        <v>0</v>
      </c>
      <c r="M32" s="87">
        <f t="shared" si="3"/>
        <v>6</v>
      </c>
      <c r="N32" s="45">
        <f t="shared" si="4"/>
        <v>0</v>
      </c>
      <c r="O32" s="45">
        <f t="shared" si="5"/>
        <v>13</v>
      </c>
      <c r="P32" s="42" t="str">
        <f t="shared" si="6"/>
        <v>-</v>
      </c>
      <c r="Q32" s="90"/>
      <c r="R32" s="38"/>
      <c r="S32" s="43"/>
      <c r="T32" s="39"/>
    </row>
    <row r="33" spans="1:22" ht="15" hidden="1" customHeight="1" x14ac:dyDescent="0.2">
      <c r="A33" s="126">
        <f t="shared" si="0"/>
        <v>6</v>
      </c>
      <c r="B33" s="102"/>
      <c r="C33" s="102"/>
      <c r="D33" s="88"/>
      <c r="E33" s="85"/>
      <c r="F33" s="85"/>
      <c r="G33" s="85"/>
      <c r="H33" s="86"/>
      <c r="I33" s="87"/>
      <c r="J33" s="87" t="e">
        <f t="shared" si="1"/>
        <v>#N/A</v>
      </c>
      <c r="K33" s="85"/>
      <c r="L33" s="42">
        <f t="shared" si="2"/>
        <v>0</v>
      </c>
      <c r="M33" s="87">
        <f t="shared" si="3"/>
        <v>6</v>
      </c>
      <c r="N33" s="45">
        <f t="shared" si="4"/>
        <v>0</v>
      </c>
      <c r="O33" s="45">
        <f t="shared" si="5"/>
        <v>13</v>
      </c>
      <c r="P33" s="42" t="str">
        <f t="shared" si="6"/>
        <v>-</v>
      </c>
      <c r="Q33" s="455"/>
      <c r="R33" s="91"/>
      <c r="T33" s="39"/>
    </row>
    <row r="34" spans="1:22" s="104" customFormat="1" ht="15" hidden="1" customHeight="1" x14ac:dyDescent="0.2">
      <c r="A34" s="126">
        <f t="shared" si="0"/>
        <v>6</v>
      </c>
      <c r="B34" s="132"/>
      <c r="C34" s="205"/>
      <c r="D34" s="231"/>
      <c r="E34" s="42"/>
      <c r="F34" s="85"/>
      <c r="G34" s="52"/>
      <c r="H34" s="245"/>
      <c r="I34" s="45"/>
      <c r="J34" s="87" t="e">
        <f t="shared" si="1"/>
        <v>#N/A</v>
      </c>
      <c r="K34" s="42"/>
      <c r="L34" s="42">
        <f t="shared" si="2"/>
        <v>0</v>
      </c>
      <c r="M34" s="87">
        <f t="shared" si="3"/>
        <v>6</v>
      </c>
      <c r="N34" s="45">
        <f t="shared" si="4"/>
        <v>0</v>
      </c>
      <c r="O34" s="45">
        <f t="shared" si="5"/>
        <v>13</v>
      </c>
      <c r="P34" s="227" t="str">
        <f t="shared" si="6"/>
        <v>-</v>
      </c>
      <c r="Q34" s="182"/>
      <c r="R34" s="79"/>
      <c r="T34" s="105"/>
    </row>
    <row r="35" spans="1:22" s="104" customFormat="1" ht="15" hidden="1" customHeight="1" x14ac:dyDescent="0.2">
      <c r="A35" s="126">
        <f t="shared" si="0"/>
        <v>6</v>
      </c>
      <c r="B35" s="235"/>
      <c r="C35" s="236"/>
      <c r="D35" s="232"/>
      <c r="E35" s="85"/>
      <c r="F35" s="85"/>
      <c r="G35" s="85"/>
      <c r="H35" s="86"/>
      <c r="I35" s="87"/>
      <c r="J35" s="87" t="e">
        <f t="shared" si="1"/>
        <v>#N/A</v>
      </c>
      <c r="K35" s="85"/>
      <c r="L35" s="42">
        <f t="shared" si="2"/>
        <v>0</v>
      </c>
      <c r="M35" s="87">
        <f t="shared" si="3"/>
        <v>6</v>
      </c>
      <c r="N35" s="45">
        <f t="shared" si="4"/>
        <v>0</v>
      </c>
      <c r="O35" s="45">
        <f t="shared" si="5"/>
        <v>13</v>
      </c>
      <c r="P35" s="227" t="str">
        <f t="shared" si="6"/>
        <v>-</v>
      </c>
      <c r="Q35" s="92"/>
      <c r="R35" s="38"/>
      <c r="T35" s="105"/>
    </row>
    <row r="36" spans="1:22" s="81" customFormat="1" ht="15" hidden="1" customHeight="1" x14ac:dyDescent="0.2">
      <c r="A36" s="126">
        <f t="shared" si="0"/>
        <v>6</v>
      </c>
      <c r="B36" s="109"/>
      <c r="C36" s="102"/>
      <c r="D36" s="88"/>
      <c r="E36" s="85"/>
      <c r="F36" s="85"/>
      <c r="G36" s="85"/>
      <c r="H36" s="86"/>
      <c r="I36" s="87"/>
      <c r="J36" s="87" t="e">
        <f t="shared" si="1"/>
        <v>#N/A</v>
      </c>
      <c r="K36" s="85"/>
      <c r="L36" s="42">
        <f t="shared" ref="L36:L38" si="7">K36/2</f>
        <v>0</v>
      </c>
      <c r="M36" s="87">
        <f t="shared" si="3"/>
        <v>6</v>
      </c>
      <c r="N36" s="45">
        <f t="shared" ref="N36:N38" si="8">L36+I36</f>
        <v>0</v>
      </c>
      <c r="O36" s="45">
        <f t="shared" si="5"/>
        <v>13</v>
      </c>
      <c r="P36" s="42" t="str">
        <f t="shared" ref="P36:P38" si="9">IF(AND(NOT(OR(E36="МСМК",E36="ЗМС")),N36&gt;=$P$10),"+МСМК",IF(AND(OR(E36="МСМК",E36="ЗМС"),N36&gt;=$P$10),"МСМК",IF(AND(NOT(OR(E36="МСМК",E36="МС",E36="ЗМС")),N36&gt;=$Q$10),"+МС",IF(AND(OR(E36="МСМК",E36="МС",E36="ЗМС"),N36&gt;=$Q$10),"МС",IF(AND(NOT(OR(E36="ЗМС",E36="МСМК",E36="МС",E36="КМС")),N36&gt;=$R$10),"+КМС",IF(AND(OR(E36="ЗМС",E36="МСМК",E36="МС",E36="КМС"),N36&gt;=$R$10),"КМС","-"))))))</f>
        <v>-</v>
      </c>
      <c r="Q36" s="92"/>
      <c r="R36" s="38"/>
      <c r="S36" s="104"/>
      <c r="T36" s="43"/>
      <c r="U36" s="43"/>
      <c r="V36" s="43"/>
    </row>
    <row r="37" spans="1:22" s="81" customFormat="1" ht="15" hidden="1" customHeight="1" x14ac:dyDescent="0.2">
      <c r="A37" s="126">
        <f t="shared" si="0"/>
        <v>6</v>
      </c>
      <c r="B37" s="102"/>
      <c r="C37" s="102"/>
      <c r="D37" s="88"/>
      <c r="E37" s="85"/>
      <c r="F37" s="85"/>
      <c r="G37" s="85"/>
      <c r="H37" s="86"/>
      <c r="I37" s="87"/>
      <c r="J37" s="87" t="e">
        <f t="shared" si="1"/>
        <v>#N/A</v>
      </c>
      <c r="K37" s="85"/>
      <c r="L37" s="42">
        <f t="shared" si="7"/>
        <v>0</v>
      </c>
      <c r="M37" s="87">
        <f t="shared" si="3"/>
        <v>6</v>
      </c>
      <c r="N37" s="45">
        <f t="shared" si="8"/>
        <v>0</v>
      </c>
      <c r="O37" s="45">
        <f t="shared" si="5"/>
        <v>13</v>
      </c>
      <c r="P37" s="42" t="str">
        <f t="shared" si="9"/>
        <v>-</v>
      </c>
      <c r="Q37" s="92"/>
      <c r="R37" s="38"/>
      <c r="S37" s="104"/>
      <c r="T37" s="105"/>
      <c r="U37" s="104"/>
      <c r="V37" s="104"/>
    </row>
    <row r="38" spans="1:22" s="104" customFormat="1" ht="15" hidden="1" customHeight="1" x14ac:dyDescent="0.2">
      <c r="A38" s="126">
        <f t="shared" si="0"/>
        <v>6</v>
      </c>
      <c r="B38" s="109"/>
      <c r="C38" s="102"/>
      <c r="D38" s="88"/>
      <c r="E38" s="85"/>
      <c r="F38" s="85"/>
      <c r="G38" s="85"/>
      <c r="H38" s="86"/>
      <c r="I38" s="87"/>
      <c r="J38" s="87" t="e">
        <f t="shared" si="1"/>
        <v>#N/A</v>
      </c>
      <c r="K38" s="85"/>
      <c r="L38" s="42">
        <f t="shared" si="7"/>
        <v>0</v>
      </c>
      <c r="M38" s="87">
        <f t="shared" si="3"/>
        <v>6</v>
      </c>
      <c r="N38" s="45">
        <f t="shared" si="8"/>
        <v>0</v>
      </c>
      <c r="O38" s="45">
        <f t="shared" si="5"/>
        <v>13</v>
      </c>
      <c r="P38" s="42" t="str">
        <f t="shared" si="9"/>
        <v>-</v>
      </c>
      <c r="Q38" s="92"/>
      <c r="R38" s="38"/>
      <c r="T38" s="105"/>
    </row>
    <row r="39" spans="1:22" s="104" customFormat="1" x14ac:dyDescent="0.2">
      <c r="H39" s="105"/>
      <c r="I39" s="105"/>
      <c r="J39" s="105"/>
      <c r="K39" s="105"/>
      <c r="L39" s="105"/>
      <c r="M39" s="105"/>
      <c r="N39" s="105"/>
      <c r="O39" s="105"/>
      <c r="P39" s="105"/>
    </row>
    <row r="40" spans="1:22" s="104" customFormat="1" x14ac:dyDescent="0.2">
      <c r="A40" s="207" t="s">
        <v>16</v>
      </c>
      <c r="B40" s="105"/>
      <c r="C40" s="105"/>
      <c r="D40" s="266" t="s">
        <v>116</v>
      </c>
      <c r="F40" s="6"/>
      <c r="I40" s="105"/>
      <c r="J40" s="207" t="s">
        <v>115</v>
      </c>
      <c r="K40" s="105"/>
      <c r="M40" s="266"/>
      <c r="P40" s="104" t="s">
        <v>320</v>
      </c>
    </row>
    <row r="41" spans="1:22" s="104" customFormat="1" x14ac:dyDescent="0.2">
      <c r="A41" s="207"/>
      <c r="B41" s="105"/>
      <c r="C41" s="105"/>
      <c r="D41" s="208"/>
      <c r="F41" s="6"/>
      <c r="I41" s="105"/>
      <c r="J41" s="207"/>
      <c r="K41" s="105"/>
      <c r="M41" s="266"/>
    </row>
    <row r="42" spans="1:22" s="104" customFormat="1" x14ac:dyDescent="0.2">
      <c r="A42" s="207" t="s">
        <v>17</v>
      </c>
      <c r="B42" s="105"/>
      <c r="C42" s="105"/>
      <c r="D42" s="5" t="s">
        <v>117</v>
      </c>
      <c r="E42" s="105"/>
      <c r="F42" s="105"/>
      <c r="I42" s="105"/>
      <c r="J42" s="207" t="s">
        <v>118</v>
      </c>
      <c r="K42" s="105"/>
      <c r="M42" s="5"/>
      <c r="P42" s="104" t="s">
        <v>321</v>
      </c>
    </row>
    <row r="43" spans="1:22" s="43" customFormat="1" x14ac:dyDescent="0.2"/>
    <row r="44" spans="1:22" s="43" customFormat="1" x14ac:dyDescent="0.2"/>
    <row r="46" spans="1:22" x14ac:dyDescent="0.2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">
      <c r="H48" s="9"/>
      <c r="I48" s="602"/>
      <c r="J48" s="602"/>
      <c r="K48" s="602"/>
      <c r="L48" s="602"/>
      <c r="M48" s="602"/>
      <c r="N48" s="602"/>
      <c r="O48" s="602"/>
      <c r="P48" s="602"/>
      <c r="Q48" s="602"/>
      <c r="R48" s="602"/>
      <c r="S48" s="602"/>
      <c r="T48" s="602"/>
      <c r="U48" s="602"/>
      <c r="V48" s="602"/>
    </row>
    <row r="49" spans="8:22" x14ac:dyDescent="0.2">
      <c r="H49" s="9"/>
      <c r="I49" s="602"/>
      <c r="J49" s="602"/>
      <c r="K49" s="602"/>
      <c r="L49" s="602"/>
      <c r="M49" s="602"/>
      <c r="N49" s="602"/>
      <c r="O49" s="602"/>
      <c r="P49" s="602"/>
      <c r="Q49" s="602"/>
      <c r="R49" s="602"/>
      <c r="S49" s="602"/>
      <c r="T49" s="602"/>
      <c r="U49" s="602"/>
      <c r="V49" s="602"/>
    </row>
    <row r="50" spans="8:22" x14ac:dyDescent="0.2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8:22" x14ac:dyDescent="0.2"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8:22" x14ac:dyDescent="0.2"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A17:R21">
    <sortCondition ref="A17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48:V48"/>
    <mergeCell ref="I49:V49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2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V45"/>
  <sheetViews>
    <sheetView tabSelected="1" view="pageBreakPreview" topLeftCell="A7" zoomScale="90" zoomScaleNormal="70" zoomScaleSheetLayoutView="90" workbookViewId="0">
      <selection activeCell="P34" sqref="P34"/>
    </sheetView>
  </sheetViews>
  <sheetFormatPr defaultColWidth="9.140625" defaultRowHeight="12.75" x14ac:dyDescent="0.2"/>
  <cols>
    <col min="1" max="1" width="8.28515625" style="21" customWidth="1"/>
    <col min="2" max="2" width="9.140625" style="21"/>
    <col min="3" max="3" width="13" style="21" customWidth="1"/>
    <col min="4" max="4" width="9.42578125" style="21" customWidth="1"/>
    <col min="5" max="5" width="7.42578125" style="21" customWidth="1"/>
    <col min="6" max="6" width="25.5703125" style="21" bestFit="1" customWidth="1"/>
    <col min="7" max="7" width="22.7109375" style="21" bestFit="1" customWidth="1"/>
    <col min="8" max="8" width="9.42578125" style="21" customWidth="1"/>
    <col min="9" max="9" width="7.7109375" style="21" customWidth="1"/>
    <col min="10" max="10" width="7.7109375" style="104" customWidth="1"/>
    <col min="11" max="12" width="7.7109375" style="21" customWidth="1"/>
    <col min="13" max="13" width="7.7109375" style="104" customWidth="1"/>
    <col min="14" max="15" width="7.7109375" style="21" customWidth="1"/>
    <col min="16" max="16" width="9.140625" style="21" customWidth="1"/>
    <col min="17" max="17" width="12.85546875" style="21" customWidth="1"/>
    <col min="18" max="18" width="12.28515625" style="21" customWidth="1"/>
    <col min="19" max="16384" width="9.140625" style="21"/>
  </cols>
  <sheetData>
    <row r="1" spans="1:20" s="104" customFormat="1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4"/>
    </row>
    <row r="2" spans="1:20" s="104" customFormat="1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4"/>
    </row>
    <row r="3" spans="1:20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19"/>
      <c r="T3" s="196"/>
    </row>
    <row r="4" spans="1:20" s="104" customFormat="1" x14ac:dyDescent="0.2">
      <c r="A4" s="532" t="s">
        <v>241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4"/>
      <c r="T4" s="197"/>
    </row>
    <row r="5" spans="1:20" s="104" customFormat="1" ht="9" customHeight="1" x14ac:dyDescent="0.2"/>
    <row r="6" spans="1:20" s="104" customFormat="1" ht="15.75" x14ac:dyDescent="0.25">
      <c r="A6" s="531" t="s">
        <v>236</v>
      </c>
      <c r="B6" s="531"/>
      <c r="C6" s="531"/>
      <c r="D6" s="529" t="s">
        <v>1</v>
      </c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1" t="s">
        <v>155</v>
      </c>
      <c r="Q6" s="531"/>
      <c r="R6" s="531"/>
    </row>
    <row r="7" spans="1:20" s="104" customFormat="1" ht="15.75" x14ac:dyDescent="0.2">
      <c r="A7" s="538" t="s">
        <v>237</v>
      </c>
      <c r="B7" s="538"/>
      <c r="C7" s="538"/>
      <c r="D7" s="539" t="s">
        <v>235</v>
      </c>
      <c r="E7" s="539"/>
      <c r="F7" s="539"/>
      <c r="G7" s="539"/>
      <c r="H7" s="539"/>
      <c r="I7" s="539"/>
      <c r="J7" s="539"/>
      <c r="K7" s="539"/>
      <c r="L7" s="539"/>
      <c r="M7" s="539"/>
      <c r="N7" s="539"/>
      <c r="O7" s="539"/>
      <c r="P7" s="538" t="s">
        <v>20</v>
      </c>
      <c r="Q7" s="538"/>
      <c r="R7" s="538"/>
    </row>
    <row r="8" spans="1:20" s="104" customFormat="1" ht="15" x14ac:dyDescent="0.2">
      <c r="A8" s="599" t="s">
        <v>34</v>
      </c>
      <c r="B8" s="600"/>
      <c r="C8" s="601"/>
      <c r="D8" s="542" t="s">
        <v>245</v>
      </c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544"/>
      <c r="P8" s="541" t="s">
        <v>2</v>
      </c>
      <c r="Q8" s="541"/>
      <c r="R8" s="541"/>
    </row>
    <row r="9" spans="1:20" s="104" customFormat="1" ht="15.75" x14ac:dyDescent="0.25">
      <c r="A9" s="216" t="s">
        <v>12</v>
      </c>
      <c r="B9" s="216" t="s">
        <v>19</v>
      </c>
      <c r="C9" s="216" t="s">
        <v>21</v>
      </c>
      <c r="D9" s="545" t="s">
        <v>120</v>
      </c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46"/>
      <c r="P9" s="210" t="s">
        <v>3</v>
      </c>
      <c r="Q9" s="210" t="s">
        <v>4</v>
      </c>
      <c r="R9" s="210" t="s">
        <v>5</v>
      </c>
    </row>
    <row r="10" spans="1:20" s="104" customFormat="1" ht="15" customHeight="1" x14ac:dyDescent="0.2">
      <c r="A10" s="225">
        <v>176</v>
      </c>
      <c r="B10" s="225">
        <v>225</v>
      </c>
      <c r="C10" s="225">
        <v>288.5</v>
      </c>
      <c r="D10" s="547" t="s">
        <v>82</v>
      </c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216">
        <v>246</v>
      </c>
      <c r="Q10" s="216">
        <v>190</v>
      </c>
      <c r="R10" s="216">
        <v>126</v>
      </c>
    </row>
    <row r="11" spans="1:20" s="9" customFormat="1" x14ac:dyDescent="0.2">
      <c r="A11" s="54"/>
      <c r="B11" s="54"/>
      <c r="C11" s="54"/>
      <c r="P11" s="54"/>
      <c r="Q11" s="54"/>
      <c r="R11" s="54"/>
    </row>
    <row r="12" spans="1:20" s="104" customFormat="1" x14ac:dyDescent="0.2">
      <c r="A12" s="202" t="s">
        <v>48</v>
      </c>
      <c r="B12" s="200"/>
      <c r="C12" s="200"/>
      <c r="D12" s="258">
        <v>83</v>
      </c>
      <c r="E12" s="209"/>
      <c r="F12" s="209"/>
      <c r="G12" s="209"/>
      <c r="H12" s="209"/>
      <c r="I12" s="209"/>
      <c r="J12" s="223"/>
      <c r="K12" s="209"/>
      <c r="L12" s="209"/>
      <c r="M12" s="223"/>
      <c r="N12" s="209"/>
      <c r="O12" s="209"/>
      <c r="P12" s="54"/>
      <c r="Q12" s="54"/>
      <c r="R12" s="54"/>
    </row>
    <row r="13" spans="1:20" s="104" customFormat="1" x14ac:dyDescent="0.2">
      <c r="A13" s="203" t="s">
        <v>49</v>
      </c>
      <c r="B13" s="204"/>
      <c r="C13" s="201"/>
      <c r="D13" s="259">
        <v>6</v>
      </c>
      <c r="E13" s="209"/>
      <c r="F13" s="209"/>
      <c r="G13" s="209"/>
      <c r="H13" s="209"/>
      <c r="I13" s="209"/>
      <c r="J13" s="223"/>
      <c r="K13" s="209"/>
      <c r="L13" s="209"/>
      <c r="M13" s="223"/>
      <c r="N13" s="209"/>
      <c r="O13" s="209"/>
      <c r="P13" s="54"/>
      <c r="Q13" s="54"/>
      <c r="R13" s="54"/>
    </row>
    <row r="14" spans="1:20" s="104" customFormat="1" x14ac:dyDescent="0.2"/>
    <row r="15" spans="1:20" s="43" customFormat="1" ht="11.25" customHeight="1" x14ac:dyDescent="0.2">
      <c r="A15" s="576" t="s">
        <v>6</v>
      </c>
      <c r="B15" s="548" t="s">
        <v>78</v>
      </c>
      <c r="C15" s="548"/>
      <c r="D15" s="571" t="s">
        <v>7</v>
      </c>
      <c r="E15" s="571" t="s">
        <v>8</v>
      </c>
      <c r="F15" s="571" t="s">
        <v>9</v>
      </c>
      <c r="G15" s="571" t="s">
        <v>10</v>
      </c>
      <c r="H15" s="571" t="s">
        <v>11</v>
      </c>
      <c r="I15" s="571" t="s">
        <v>12</v>
      </c>
      <c r="J15" s="571" t="s">
        <v>6</v>
      </c>
      <c r="K15" s="575" t="s">
        <v>19</v>
      </c>
      <c r="L15" s="575"/>
      <c r="M15" s="571" t="s">
        <v>6</v>
      </c>
      <c r="N15" s="571" t="s">
        <v>22</v>
      </c>
      <c r="O15" s="571" t="s">
        <v>13</v>
      </c>
      <c r="P15" s="571" t="s">
        <v>14</v>
      </c>
      <c r="Q15" s="571" t="s">
        <v>15</v>
      </c>
      <c r="R15" s="573"/>
    </row>
    <row r="16" spans="1:20" s="43" customFormat="1" x14ac:dyDescent="0.2">
      <c r="A16" s="577"/>
      <c r="B16" s="554"/>
      <c r="C16" s="554"/>
      <c r="D16" s="572"/>
      <c r="E16" s="572"/>
      <c r="F16" s="572"/>
      <c r="G16" s="572"/>
      <c r="H16" s="572"/>
      <c r="I16" s="572"/>
      <c r="J16" s="572"/>
      <c r="K16" s="44" t="s">
        <v>21</v>
      </c>
      <c r="L16" s="44" t="s">
        <v>23</v>
      </c>
      <c r="M16" s="572"/>
      <c r="N16" s="572"/>
      <c r="O16" s="572"/>
      <c r="P16" s="572"/>
      <c r="Q16" s="572"/>
      <c r="R16" s="574"/>
    </row>
    <row r="17" spans="1:22" s="46" customFormat="1" ht="15" customHeight="1" x14ac:dyDescent="0.2">
      <c r="A17" s="126">
        <f t="shared" ref="A17:A28" si="0">_xlfn.RANK.EQ(N17,N$17:N$31)</f>
        <v>1</v>
      </c>
      <c r="B17" s="112" t="s">
        <v>127</v>
      </c>
      <c r="C17" s="112"/>
      <c r="D17" s="45">
        <v>1995</v>
      </c>
      <c r="E17" s="48" t="s">
        <v>3</v>
      </c>
      <c r="F17" s="42" t="s">
        <v>249</v>
      </c>
      <c r="G17" s="42" t="s">
        <v>251</v>
      </c>
      <c r="H17" s="245">
        <v>100.8</v>
      </c>
      <c r="I17" s="45">
        <v>169</v>
      </c>
      <c r="J17" s="45">
        <f t="shared" ref="J17:J31" si="1">_xlfn.RANK.EQ(I17,I$17:I$31)</f>
        <v>1</v>
      </c>
      <c r="K17" s="50">
        <v>236</v>
      </c>
      <c r="L17" s="42">
        <f t="shared" ref="L17:L31" si="2">K17/2</f>
        <v>118</v>
      </c>
      <c r="M17" s="45">
        <f t="shared" ref="M17:M31" si="3">_xlfn.RANK.EQ(L17,L$17:L$31)</f>
        <v>1</v>
      </c>
      <c r="N17" s="45">
        <f t="shared" ref="N17:N31" si="4">L17+I17</f>
        <v>287</v>
      </c>
      <c r="O17" s="45">
        <f t="shared" ref="O17:O29" si="5">IF(A17=1,20,IF(A17=2,18,IF(A17=3,16,IF(A17&gt;19,0,19-A17))))</f>
        <v>20</v>
      </c>
      <c r="P17" s="42" t="str">
        <f t="shared" ref="P17:P31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72" t="s">
        <v>186</v>
      </c>
      <c r="R17" s="73"/>
      <c r="S17" s="43"/>
      <c r="T17" s="49"/>
      <c r="U17" s="43"/>
      <c r="V17" s="43"/>
    </row>
    <row r="18" spans="1:22" s="43" customFormat="1" ht="15" customHeight="1" x14ac:dyDescent="0.2">
      <c r="A18" s="126">
        <f t="shared" si="0"/>
        <v>2</v>
      </c>
      <c r="B18" s="234" t="s">
        <v>260</v>
      </c>
      <c r="C18" s="234"/>
      <c r="D18" s="45">
        <v>1990</v>
      </c>
      <c r="E18" s="48" t="s">
        <v>4</v>
      </c>
      <c r="F18" s="42" t="s">
        <v>297</v>
      </c>
      <c r="G18" s="97" t="s">
        <v>262</v>
      </c>
      <c r="H18" s="245">
        <v>99.7</v>
      </c>
      <c r="I18" s="45">
        <v>124</v>
      </c>
      <c r="J18" s="45">
        <f t="shared" si="1"/>
        <v>2</v>
      </c>
      <c r="K18" s="50">
        <v>192</v>
      </c>
      <c r="L18" s="42">
        <f t="shared" si="2"/>
        <v>96</v>
      </c>
      <c r="M18" s="45">
        <f t="shared" si="3"/>
        <v>2</v>
      </c>
      <c r="N18" s="45">
        <f t="shared" si="4"/>
        <v>220</v>
      </c>
      <c r="O18" s="45">
        <f t="shared" si="5"/>
        <v>18</v>
      </c>
      <c r="P18" s="42" t="str">
        <f t="shared" si="6"/>
        <v>МС</v>
      </c>
      <c r="Q18" s="72" t="s">
        <v>332</v>
      </c>
      <c r="R18" s="78"/>
      <c r="T18" s="105"/>
      <c r="U18" s="104"/>
      <c r="V18" s="104"/>
    </row>
    <row r="19" spans="1:22" ht="15" customHeight="1" x14ac:dyDescent="0.2">
      <c r="A19" s="126">
        <f t="shared" si="0"/>
        <v>3</v>
      </c>
      <c r="B19" s="235" t="s">
        <v>288</v>
      </c>
      <c r="C19" s="236"/>
      <c r="D19" s="232">
        <v>2000</v>
      </c>
      <c r="E19" s="85" t="s">
        <v>4</v>
      </c>
      <c r="F19" s="85" t="s">
        <v>249</v>
      </c>
      <c r="G19" s="85" t="s">
        <v>251</v>
      </c>
      <c r="H19" s="206">
        <v>103.6</v>
      </c>
      <c r="I19" s="87">
        <v>100</v>
      </c>
      <c r="J19" s="45">
        <f t="shared" si="1"/>
        <v>3</v>
      </c>
      <c r="K19" s="85">
        <v>155</v>
      </c>
      <c r="L19" s="42">
        <f t="shared" si="2"/>
        <v>77.5</v>
      </c>
      <c r="M19" s="45">
        <f t="shared" si="3"/>
        <v>4</v>
      </c>
      <c r="N19" s="45">
        <f t="shared" si="4"/>
        <v>177.5</v>
      </c>
      <c r="O19" s="45">
        <f t="shared" si="5"/>
        <v>16</v>
      </c>
      <c r="P19" s="42" t="str">
        <f t="shared" si="6"/>
        <v>КМС</v>
      </c>
      <c r="Q19" s="92" t="s">
        <v>265</v>
      </c>
      <c r="R19" s="38"/>
      <c r="S19" s="43"/>
      <c r="T19" s="49"/>
      <c r="U19" s="43"/>
      <c r="V19" s="43"/>
    </row>
    <row r="20" spans="1:22" s="104" customFormat="1" ht="15" customHeight="1" x14ac:dyDescent="0.2">
      <c r="A20" s="126">
        <f t="shared" si="0"/>
        <v>4</v>
      </c>
      <c r="B20" s="235" t="s">
        <v>263</v>
      </c>
      <c r="C20" s="236"/>
      <c r="D20" s="232">
        <v>1972</v>
      </c>
      <c r="E20" s="85" t="s">
        <v>5</v>
      </c>
      <c r="F20" s="85" t="s">
        <v>140</v>
      </c>
      <c r="G20" s="85"/>
      <c r="H20" s="206">
        <v>86.6</v>
      </c>
      <c r="I20" s="87">
        <v>79</v>
      </c>
      <c r="J20" s="45">
        <f t="shared" si="1"/>
        <v>4</v>
      </c>
      <c r="K20" s="85">
        <v>162</v>
      </c>
      <c r="L20" s="42">
        <f t="shared" si="2"/>
        <v>81</v>
      </c>
      <c r="M20" s="45">
        <f t="shared" si="3"/>
        <v>3</v>
      </c>
      <c r="N20" s="45">
        <f t="shared" si="4"/>
        <v>160</v>
      </c>
      <c r="O20" s="45">
        <f t="shared" si="5"/>
        <v>15</v>
      </c>
      <c r="P20" s="42" t="str">
        <f t="shared" si="6"/>
        <v>КМС</v>
      </c>
      <c r="Q20" s="92" t="s">
        <v>141</v>
      </c>
      <c r="R20" s="38"/>
      <c r="S20" s="43"/>
      <c r="T20" s="49"/>
      <c r="U20" s="43"/>
      <c r="V20" s="43"/>
    </row>
    <row r="21" spans="1:22" s="104" customFormat="1" ht="15" customHeight="1" x14ac:dyDescent="0.2">
      <c r="A21" s="126">
        <f t="shared" si="0"/>
        <v>5</v>
      </c>
      <c r="B21" s="235" t="s">
        <v>259</v>
      </c>
      <c r="C21" s="236"/>
      <c r="D21" s="232">
        <v>1983</v>
      </c>
      <c r="E21" s="85" t="s">
        <v>5</v>
      </c>
      <c r="F21" s="85" t="s">
        <v>140</v>
      </c>
      <c r="G21" s="85"/>
      <c r="H21" s="206">
        <v>92.8</v>
      </c>
      <c r="I21" s="87">
        <v>31</v>
      </c>
      <c r="J21" s="45">
        <f t="shared" si="1"/>
        <v>6</v>
      </c>
      <c r="K21" s="85">
        <v>144</v>
      </c>
      <c r="L21" s="42">
        <f t="shared" si="2"/>
        <v>72</v>
      </c>
      <c r="M21" s="45">
        <f t="shared" si="3"/>
        <v>5</v>
      </c>
      <c r="N21" s="45">
        <f t="shared" si="4"/>
        <v>103</v>
      </c>
      <c r="O21" s="45">
        <f t="shared" si="5"/>
        <v>14</v>
      </c>
      <c r="P21" s="42" t="str">
        <f t="shared" si="6"/>
        <v>-</v>
      </c>
      <c r="Q21" s="92" t="s">
        <v>141</v>
      </c>
      <c r="R21" s="38"/>
      <c r="S21" s="43"/>
      <c r="T21" s="49"/>
      <c r="U21" s="43"/>
      <c r="V21" s="43"/>
    </row>
    <row r="22" spans="1:22" s="104" customFormat="1" ht="15" customHeight="1" x14ac:dyDescent="0.2">
      <c r="A22" s="126">
        <f t="shared" si="0"/>
        <v>6</v>
      </c>
      <c r="B22" s="235" t="s">
        <v>291</v>
      </c>
      <c r="C22" s="236"/>
      <c r="D22" s="232">
        <v>1980</v>
      </c>
      <c r="E22" s="85">
        <v>1</v>
      </c>
      <c r="F22" s="85" t="s">
        <v>279</v>
      </c>
      <c r="G22" s="97" t="s">
        <v>280</v>
      </c>
      <c r="H22" s="206">
        <v>105</v>
      </c>
      <c r="I22" s="87">
        <v>50</v>
      </c>
      <c r="J22" s="45">
        <f t="shared" si="1"/>
        <v>5</v>
      </c>
      <c r="K22" s="85">
        <v>77</v>
      </c>
      <c r="L22" s="42">
        <f t="shared" si="2"/>
        <v>38.5</v>
      </c>
      <c r="M22" s="45">
        <f t="shared" si="3"/>
        <v>6</v>
      </c>
      <c r="N22" s="45">
        <f t="shared" si="4"/>
        <v>88.5</v>
      </c>
      <c r="O22" s="45">
        <f t="shared" si="5"/>
        <v>13</v>
      </c>
      <c r="P22" s="227" t="str">
        <f t="shared" si="6"/>
        <v>-</v>
      </c>
      <c r="Q22" s="92" t="s">
        <v>180</v>
      </c>
      <c r="R22" s="38"/>
      <c r="S22" s="43"/>
      <c r="T22" s="49"/>
      <c r="U22" s="43"/>
      <c r="V22" s="43"/>
    </row>
    <row r="23" spans="1:22" s="104" customFormat="1" ht="15" hidden="1" customHeight="1" x14ac:dyDescent="0.2">
      <c r="A23" s="126">
        <f t="shared" si="0"/>
        <v>7</v>
      </c>
      <c r="B23" s="235"/>
      <c r="C23" s="236"/>
      <c r="D23" s="232"/>
      <c r="E23" s="85"/>
      <c r="F23" s="85"/>
      <c r="G23" s="97"/>
      <c r="H23" s="206"/>
      <c r="I23" s="87"/>
      <c r="J23" s="45" t="e">
        <f t="shared" si="1"/>
        <v>#N/A</v>
      </c>
      <c r="K23" s="85"/>
      <c r="L23" s="42">
        <f t="shared" si="2"/>
        <v>0</v>
      </c>
      <c r="M23" s="45">
        <f t="shared" si="3"/>
        <v>7</v>
      </c>
      <c r="N23" s="45">
        <f t="shared" si="4"/>
        <v>0</v>
      </c>
      <c r="O23" s="45">
        <f t="shared" si="5"/>
        <v>12</v>
      </c>
      <c r="P23" s="42" t="str">
        <f t="shared" si="6"/>
        <v>-</v>
      </c>
      <c r="Q23" s="92"/>
      <c r="R23" s="38"/>
      <c r="S23" s="43"/>
      <c r="T23" s="49"/>
      <c r="U23" s="43"/>
      <c r="V23" s="43"/>
    </row>
    <row r="24" spans="1:22" s="104" customFormat="1" ht="15" hidden="1" customHeight="1" x14ac:dyDescent="0.2">
      <c r="A24" s="126">
        <f t="shared" si="0"/>
        <v>7</v>
      </c>
      <c r="B24" s="235"/>
      <c r="C24" s="236"/>
      <c r="D24" s="232"/>
      <c r="E24" s="85"/>
      <c r="F24" s="85"/>
      <c r="G24" s="85"/>
      <c r="H24" s="206"/>
      <c r="I24" s="87"/>
      <c r="J24" s="45" t="e">
        <f t="shared" si="1"/>
        <v>#N/A</v>
      </c>
      <c r="K24" s="85"/>
      <c r="L24" s="42">
        <f t="shared" si="2"/>
        <v>0</v>
      </c>
      <c r="M24" s="45">
        <f t="shared" si="3"/>
        <v>7</v>
      </c>
      <c r="N24" s="45">
        <f t="shared" si="4"/>
        <v>0</v>
      </c>
      <c r="O24" s="45">
        <f t="shared" si="5"/>
        <v>12</v>
      </c>
      <c r="P24" s="42" t="str">
        <f t="shared" si="6"/>
        <v>-</v>
      </c>
      <c r="Q24" s="92"/>
      <c r="R24" s="38"/>
      <c r="S24" s="43"/>
      <c r="T24" s="49"/>
      <c r="U24" s="43"/>
      <c r="V24" s="43"/>
    </row>
    <row r="25" spans="1:22" s="104" customFormat="1" ht="15" hidden="1" customHeight="1" x14ac:dyDescent="0.2">
      <c r="A25" s="126">
        <f t="shared" si="0"/>
        <v>7</v>
      </c>
      <c r="B25" s="235"/>
      <c r="C25" s="236"/>
      <c r="D25" s="232"/>
      <c r="E25" s="85"/>
      <c r="F25" s="85"/>
      <c r="G25" s="85"/>
      <c r="H25" s="206"/>
      <c r="I25" s="87"/>
      <c r="J25" s="45" t="e">
        <f t="shared" si="1"/>
        <v>#N/A</v>
      </c>
      <c r="K25" s="85"/>
      <c r="L25" s="42">
        <f t="shared" si="2"/>
        <v>0</v>
      </c>
      <c r="M25" s="45">
        <f t="shared" si="3"/>
        <v>7</v>
      </c>
      <c r="N25" s="45">
        <f t="shared" si="4"/>
        <v>0</v>
      </c>
      <c r="O25" s="45">
        <f t="shared" si="5"/>
        <v>12</v>
      </c>
      <c r="P25" s="42" t="str">
        <f t="shared" si="6"/>
        <v>-</v>
      </c>
      <c r="Q25" s="92"/>
      <c r="R25" s="38"/>
      <c r="S25" s="43"/>
      <c r="T25" s="49"/>
      <c r="U25" s="43"/>
      <c r="V25" s="43"/>
    </row>
    <row r="26" spans="1:22" s="104" customFormat="1" ht="15" hidden="1" customHeight="1" x14ac:dyDescent="0.2">
      <c r="A26" s="126">
        <f t="shared" si="0"/>
        <v>7</v>
      </c>
      <c r="B26" s="235"/>
      <c r="C26" s="236"/>
      <c r="D26" s="232"/>
      <c r="E26" s="85"/>
      <c r="F26" s="85"/>
      <c r="G26" s="85"/>
      <c r="H26" s="206"/>
      <c r="I26" s="87"/>
      <c r="J26" s="45" t="e">
        <f t="shared" si="1"/>
        <v>#N/A</v>
      </c>
      <c r="K26" s="85"/>
      <c r="L26" s="42">
        <f t="shared" si="2"/>
        <v>0</v>
      </c>
      <c r="M26" s="45">
        <f t="shared" si="3"/>
        <v>7</v>
      </c>
      <c r="N26" s="45">
        <f t="shared" si="4"/>
        <v>0</v>
      </c>
      <c r="O26" s="45">
        <f t="shared" si="5"/>
        <v>12</v>
      </c>
      <c r="P26" s="42" t="str">
        <f t="shared" si="6"/>
        <v>-</v>
      </c>
      <c r="Q26" s="92"/>
      <c r="R26" s="38"/>
      <c r="S26" s="43"/>
      <c r="T26" s="49"/>
      <c r="U26" s="43"/>
      <c r="V26" s="43"/>
    </row>
    <row r="27" spans="1:22" s="104" customFormat="1" ht="15" hidden="1" customHeight="1" x14ac:dyDescent="0.2">
      <c r="A27" s="126">
        <f t="shared" si="0"/>
        <v>7</v>
      </c>
      <c r="B27" s="235"/>
      <c r="C27" s="236"/>
      <c r="D27" s="232"/>
      <c r="E27" s="85"/>
      <c r="F27" s="85"/>
      <c r="G27" s="85"/>
      <c r="H27" s="206"/>
      <c r="I27" s="87"/>
      <c r="J27" s="45" t="e">
        <f t="shared" si="1"/>
        <v>#N/A</v>
      </c>
      <c r="K27" s="85"/>
      <c r="L27" s="42">
        <f t="shared" si="2"/>
        <v>0</v>
      </c>
      <c r="M27" s="45">
        <f t="shared" si="3"/>
        <v>7</v>
      </c>
      <c r="N27" s="45">
        <f t="shared" si="4"/>
        <v>0</v>
      </c>
      <c r="O27" s="45">
        <f t="shared" si="5"/>
        <v>12</v>
      </c>
      <c r="P27" s="42" t="str">
        <f t="shared" si="6"/>
        <v>-</v>
      </c>
      <c r="Q27" s="92"/>
      <c r="R27" s="38"/>
      <c r="S27" s="43"/>
      <c r="T27" s="49"/>
      <c r="U27" s="43"/>
      <c r="V27" s="43"/>
    </row>
    <row r="28" spans="1:22" s="104" customFormat="1" ht="15" hidden="1" customHeight="1" x14ac:dyDescent="0.2">
      <c r="A28" s="126">
        <f t="shared" si="0"/>
        <v>7</v>
      </c>
      <c r="B28" s="237"/>
      <c r="C28" s="236"/>
      <c r="D28" s="232"/>
      <c r="E28" s="85"/>
      <c r="F28" s="85"/>
      <c r="G28" s="85"/>
      <c r="H28" s="206"/>
      <c r="I28" s="87"/>
      <c r="J28" s="87" t="e">
        <f t="shared" si="1"/>
        <v>#N/A</v>
      </c>
      <c r="K28" s="85"/>
      <c r="L28" s="42">
        <f t="shared" si="2"/>
        <v>0</v>
      </c>
      <c r="M28" s="87">
        <f t="shared" si="3"/>
        <v>7</v>
      </c>
      <c r="N28" s="45">
        <f t="shared" si="4"/>
        <v>0</v>
      </c>
      <c r="O28" s="45">
        <f t="shared" si="5"/>
        <v>12</v>
      </c>
      <c r="P28" s="42" t="str">
        <f t="shared" si="6"/>
        <v>-</v>
      </c>
      <c r="Q28" s="92"/>
      <c r="R28" s="38"/>
      <c r="S28" s="43"/>
      <c r="T28" s="49"/>
      <c r="U28" s="43"/>
      <c r="V28" s="43"/>
    </row>
    <row r="29" spans="1:22" s="104" customFormat="1" ht="15" hidden="1" customHeight="1" x14ac:dyDescent="0.2">
      <c r="A29" s="126">
        <f>_xlfn.RANK.EQ(N29,N$17:N$31)</f>
        <v>7</v>
      </c>
      <c r="B29" s="235"/>
      <c r="C29" s="236"/>
      <c r="D29" s="232"/>
      <c r="E29" s="42"/>
      <c r="F29" s="192"/>
      <c r="G29" s="42"/>
      <c r="H29" s="206"/>
      <c r="I29" s="87"/>
      <c r="J29" s="45" t="e">
        <f t="shared" si="1"/>
        <v>#N/A</v>
      </c>
      <c r="K29" s="85"/>
      <c r="L29" s="42">
        <f t="shared" si="2"/>
        <v>0</v>
      </c>
      <c r="M29" s="45">
        <f t="shared" si="3"/>
        <v>7</v>
      </c>
      <c r="N29" s="45">
        <f t="shared" si="4"/>
        <v>0</v>
      </c>
      <c r="O29" s="45">
        <f t="shared" si="5"/>
        <v>12</v>
      </c>
      <c r="P29" s="42" t="str">
        <f t="shared" si="6"/>
        <v>-</v>
      </c>
      <c r="Q29" s="92"/>
      <c r="R29" s="38"/>
      <c r="S29" s="43"/>
      <c r="T29" s="49"/>
      <c r="U29" s="43"/>
      <c r="V29" s="43"/>
    </row>
    <row r="30" spans="1:22" s="43" customFormat="1" ht="15" hidden="1" customHeight="1" x14ac:dyDescent="0.2">
      <c r="A30" s="126">
        <f>_xlfn.RANK.EQ(N30,N$17:N$31)</f>
        <v>7</v>
      </c>
      <c r="B30" s="235"/>
      <c r="C30" s="236"/>
      <c r="D30" s="88"/>
      <c r="E30" s="85"/>
      <c r="F30" s="85"/>
      <c r="G30" s="85"/>
      <c r="H30" s="206"/>
      <c r="I30" s="87"/>
      <c r="J30" s="45" t="e">
        <f t="shared" si="1"/>
        <v>#N/A</v>
      </c>
      <c r="K30" s="85"/>
      <c r="L30" s="42">
        <f t="shared" si="2"/>
        <v>0</v>
      </c>
      <c r="M30" s="45">
        <f t="shared" si="3"/>
        <v>7</v>
      </c>
      <c r="N30" s="45">
        <f t="shared" si="4"/>
        <v>0</v>
      </c>
      <c r="O30" s="45">
        <f t="shared" ref="O30:O31" si="7">IF(A30=1,20,IF(A30=2,18,IF(A30=3,16,IF(A30&gt;19,0,19-A30))))</f>
        <v>12</v>
      </c>
      <c r="P30" s="42" t="str">
        <f t="shared" si="6"/>
        <v>-</v>
      </c>
      <c r="Q30" s="92"/>
      <c r="R30" s="38"/>
      <c r="T30" s="49"/>
    </row>
    <row r="31" spans="1:22" s="43" customFormat="1" ht="15" hidden="1" customHeight="1" x14ac:dyDescent="0.2">
      <c r="A31" s="126">
        <f>_xlfn.RANK.EQ(N31,N$17:N$31)</f>
        <v>7</v>
      </c>
      <c r="B31" s="235"/>
      <c r="C31" s="236"/>
      <c r="D31" s="45"/>
      <c r="E31" s="42"/>
      <c r="F31" s="42"/>
      <c r="G31" s="52"/>
      <c r="H31" s="245"/>
      <c r="I31" s="45"/>
      <c r="J31" s="45" t="e">
        <f t="shared" si="1"/>
        <v>#N/A</v>
      </c>
      <c r="K31" s="42"/>
      <c r="L31" s="42">
        <f t="shared" si="2"/>
        <v>0</v>
      </c>
      <c r="M31" s="45">
        <f t="shared" si="3"/>
        <v>7</v>
      </c>
      <c r="N31" s="45">
        <f t="shared" si="4"/>
        <v>0</v>
      </c>
      <c r="O31" s="45">
        <f t="shared" si="7"/>
        <v>12</v>
      </c>
      <c r="P31" s="42" t="str">
        <f t="shared" si="6"/>
        <v>-</v>
      </c>
      <c r="Q31" s="92"/>
      <c r="R31" s="38"/>
      <c r="T31" s="49"/>
    </row>
    <row r="32" spans="1:22" s="104" customFormat="1" x14ac:dyDescent="0.2">
      <c r="H32" s="105"/>
      <c r="I32" s="105"/>
      <c r="J32" s="105"/>
      <c r="K32" s="105"/>
      <c r="L32" s="105"/>
      <c r="M32" s="105"/>
      <c r="N32" s="105"/>
      <c r="O32" s="105"/>
      <c r="P32" s="105"/>
    </row>
    <row r="33" spans="1:22" s="104" customFormat="1" x14ac:dyDescent="0.2">
      <c r="A33" s="207" t="s">
        <v>16</v>
      </c>
      <c r="B33" s="105"/>
      <c r="C33" s="105"/>
      <c r="D33" s="266" t="s">
        <v>116</v>
      </c>
      <c r="F33" s="6"/>
      <c r="I33" s="105"/>
      <c r="J33" s="207" t="s">
        <v>115</v>
      </c>
      <c r="K33" s="105"/>
      <c r="M33" s="266"/>
      <c r="P33" s="104" t="s">
        <v>320</v>
      </c>
    </row>
    <row r="34" spans="1:22" s="104" customFormat="1" x14ac:dyDescent="0.2">
      <c r="A34" s="207"/>
      <c r="B34" s="105"/>
      <c r="C34" s="105"/>
      <c r="D34" s="208"/>
      <c r="F34" s="6"/>
      <c r="I34" s="105"/>
      <c r="J34" s="207"/>
      <c r="K34" s="105"/>
      <c r="M34" s="266"/>
    </row>
    <row r="35" spans="1:22" s="104" customFormat="1" x14ac:dyDescent="0.2">
      <c r="A35" s="207" t="s">
        <v>17</v>
      </c>
      <c r="B35" s="105"/>
      <c r="C35" s="105"/>
      <c r="D35" s="5" t="s">
        <v>117</v>
      </c>
      <c r="E35" s="105"/>
      <c r="F35" s="105"/>
      <c r="I35" s="105"/>
      <c r="J35" s="207" t="s">
        <v>118</v>
      </c>
      <c r="K35" s="105"/>
      <c r="M35" s="5"/>
      <c r="P35" s="104" t="s">
        <v>321</v>
      </c>
    </row>
    <row r="36" spans="1:22" s="43" customFormat="1" x14ac:dyDescent="0.2"/>
    <row r="37" spans="1:22" s="43" customFormat="1" x14ac:dyDescent="0.2"/>
    <row r="39" spans="1:22" x14ac:dyDescent="0.2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H41" s="9"/>
      <c r="I41" s="602"/>
      <c r="J41" s="602"/>
      <c r="K41" s="602"/>
      <c r="L41" s="602"/>
      <c r="M41" s="602"/>
      <c r="N41" s="602"/>
      <c r="O41" s="602"/>
      <c r="P41" s="602"/>
      <c r="Q41" s="602"/>
      <c r="R41" s="602"/>
      <c r="S41" s="602"/>
      <c r="T41" s="602"/>
      <c r="U41" s="602"/>
      <c r="V41" s="602"/>
    </row>
    <row r="42" spans="1:22" x14ac:dyDescent="0.2">
      <c r="H42" s="9"/>
      <c r="I42" s="602"/>
      <c r="J42" s="602"/>
      <c r="K42" s="602"/>
      <c r="L42" s="602"/>
      <c r="M42" s="602"/>
      <c r="N42" s="602"/>
      <c r="O42" s="602"/>
      <c r="P42" s="602"/>
      <c r="Q42" s="602"/>
      <c r="R42" s="602"/>
      <c r="S42" s="602"/>
      <c r="T42" s="602"/>
      <c r="U42" s="602"/>
      <c r="V42" s="602"/>
    </row>
    <row r="43" spans="1:22" x14ac:dyDescent="0.2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7:R34">
    <sortCondition ref="A17:A34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I41:V41"/>
    <mergeCell ref="I42:V42"/>
    <mergeCell ref="G15:G16"/>
    <mergeCell ref="H15:H16"/>
    <mergeCell ref="I15:I16"/>
    <mergeCell ref="K15:L15"/>
    <mergeCell ref="N15:N16"/>
    <mergeCell ref="O15:O16"/>
  </mergeCells>
  <printOptions horizontalCentered="1"/>
  <pageMargins left="0.59055118110236227" right="0.19685039370078741" top="0.59055118110236227" bottom="0.59055118110236227" header="0" footer="0"/>
  <pageSetup paperSize="9" scale="73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583" t="s">
        <v>38</v>
      </c>
      <c r="B1" s="583"/>
      <c r="C1" s="583"/>
      <c r="D1" s="583"/>
      <c r="E1" s="583"/>
      <c r="F1" s="583"/>
      <c r="G1" s="583"/>
      <c r="H1" s="583"/>
      <c r="I1" s="583"/>
      <c r="J1" s="583"/>
    </row>
    <row r="2" spans="1:10" ht="10.5" customHeight="1" x14ac:dyDescent="0.2">
      <c r="A2" s="584" t="s">
        <v>45</v>
      </c>
      <c r="B2" s="584"/>
      <c r="C2" s="584"/>
      <c r="D2" s="584"/>
      <c r="E2" s="584"/>
      <c r="F2" s="584"/>
      <c r="G2" s="584"/>
      <c r="H2" s="584"/>
      <c r="I2" s="584"/>
      <c r="J2" s="584"/>
    </row>
    <row r="3" spans="1:10" ht="11.25" customHeight="1" x14ac:dyDescent="0.2">
      <c r="A3" s="584" t="s">
        <v>0</v>
      </c>
      <c r="B3" s="584"/>
      <c r="C3" s="584"/>
      <c r="D3" s="584"/>
      <c r="E3" s="584"/>
      <c r="F3" s="584"/>
      <c r="G3" s="584"/>
      <c r="H3" s="584"/>
      <c r="I3" s="584"/>
      <c r="J3" s="584"/>
    </row>
    <row r="4" spans="1:10" ht="11.25" customHeight="1" x14ac:dyDescent="0.2">
      <c r="A4" s="585" t="s">
        <v>42</v>
      </c>
      <c r="B4" s="585"/>
      <c r="C4" s="585"/>
      <c r="D4" s="585"/>
      <c r="E4" s="585"/>
      <c r="F4" s="585"/>
      <c r="G4" s="585"/>
      <c r="H4" s="585"/>
      <c r="I4" s="585"/>
      <c r="J4" s="585"/>
    </row>
    <row r="5" spans="1:10" ht="17.25" customHeight="1" x14ac:dyDescent="0.2">
      <c r="A5" s="139"/>
      <c r="B5" s="139"/>
      <c r="D5" s="607" t="s">
        <v>1</v>
      </c>
      <c r="E5" s="607"/>
      <c r="F5" s="607"/>
      <c r="G5" s="607"/>
      <c r="H5" s="607"/>
      <c r="I5" t="s">
        <v>87</v>
      </c>
    </row>
    <row r="6" spans="1:10" ht="18" customHeight="1" x14ac:dyDescent="0.2">
      <c r="A6" s="606" t="s">
        <v>47</v>
      </c>
      <c r="B6" s="606"/>
      <c r="C6" s="606"/>
      <c r="D6" s="607" t="s">
        <v>43</v>
      </c>
      <c r="E6" s="607"/>
      <c r="F6" s="607"/>
      <c r="G6" s="607"/>
      <c r="H6" s="607"/>
      <c r="I6" t="s">
        <v>88</v>
      </c>
    </row>
    <row r="7" spans="1:10" x14ac:dyDescent="0.2">
      <c r="A7" s="608" t="s">
        <v>44</v>
      </c>
      <c r="B7" s="608"/>
      <c r="C7" s="608"/>
      <c r="D7" s="609" t="s">
        <v>103</v>
      </c>
      <c r="E7" s="609"/>
      <c r="F7" s="609"/>
      <c r="G7" s="609"/>
      <c r="H7" s="609"/>
    </row>
    <row r="8" spans="1:10" x14ac:dyDescent="0.2">
      <c r="A8" s="138"/>
      <c r="B8" s="138"/>
      <c r="C8" s="138"/>
      <c r="D8" s="136"/>
      <c r="E8" s="136"/>
      <c r="F8" s="136"/>
      <c r="G8" s="136"/>
      <c r="H8" s="136"/>
    </row>
    <row r="9" spans="1:10" x14ac:dyDescent="0.2">
      <c r="A9" s="582" t="s">
        <v>108</v>
      </c>
      <c r="B9" s="582"/>
      <c r="C9" s="582"/>
      <c r="D9" s="582"/>
      <c r="E9" s="104"/>
      <c r="F9" s="104"/>
      <c r="G9" s="104"/>
      <c r="H9" s="104"/>
      <c r="I9" s="104"/>
    </row>
    <row r="10" spans="1:10" ht="22.5" x14ac:dyDescent="0.2">
      <c r="A10" s="140" t="s">
        <v>6</v>
      </c>
      <c r="B10" s="140" t="s">
        <v>89</v>
      </c>
      <c r="C10" s="141" t="s">
        <v>90</v>
      </c>
      <c r="D10" s="140" t="s">
        <v>78</v>
      </c>
      <c r="E10" s="141" t="s">
        <v>7</v>
      </c>
      <c r="F10" s="141" t="s">
        <v>91</v>
      </c>
      <c r="G10" s="141" t="s">
        <v>92</v>
      </c>
      <c r="H10" s="141" t="s">
        <v>93</v>
      </c>
      <c r="I10" s="142" t="s">
        <v>94</v>
      </c>
    </row>
    <row r="11" spans="1:10" ht="15" x14ac:dyDescent="0.2">
      <c r="A11" s="581">
        <v>1</v>
      </c>
      <c r="B11" s="140">
        <v>1</v>
      </c>
      <c r="C11" s="180">
        <v>68</v>
      </c>
      <c r="D11" s="145" t="s">
        <v>50</v>
      </c>
      <c r="E11" s="165">
        <v>1995</v>
      </c>
      <c r="F11" s="177">
        <v>65.55</v>
      </c>
      <c r="G11" s="140">
        <v>54</v>
      </c>
      <c r="H11" s="140">
        <f>G11</f>
        <v>54</v>
      </c>
      <c r="I11" s="160" t="s">
        <v>51</v>
      </c>
      <c r="J11" s="104"/>
    </row>
    <row r="12" spans="1:10" ht="15.75" thickBot="1" x14ac:dyDescent="0.25">
      <c r="A12" s="581"/>
      <c r="B12" s="140">
        <v>2</v>
      </c>
      <c r="C12" s="180">
        <v>85</v>
      </c>
      <c r="D12" s="145" t="s">
        <v>52</v>
      </c>
      <c r="E12" s="166">
        <v>1992</v>
      </c>
      <c r="F12" s="177">
        <v>85.45</v>
      </c>
      <c r="G12" s="140">
        <v>52</v>
      </c>
      <c r="H12" s="140">
        <f t="shared" ref="H12" si="0">H11+G12</f>
        <v>106</v>
      </c>
      <c r="I12" s="160" t="s">
        <v>80</v>
      </c>
      <c r="J12" s="104"/>
    </row>
    <row r="13" spans="1:10" ht="15.75" thickBot="1" x14ac:dyDescent="0.25">
      <c r="A13" s="581"/>
      <c r="B13" s="140">
        <v>3</v>
      </c>
      <c r="C13" s="180">
        <v>85</v>
      </c>
      <c r="D13" s="145" t="s">
        <v>40</v>
      </c>
      <c r="E13" s="166">
        <v>2002</v>
      </c>
      <c r="F13" s="177">
        <v>82.25</v>
      </c>
      <c r="G13" s="144">
        <v>58</v>
      </c>
      <c r="H13" s="140">
        <f>H12+G13</f>
        <v>164</v>
      </c>
      <c r="I13" s="160" t="s">
        <v>105</v>
      </c>
      <c r="J13" s="143"/>
    </row>
    <row r="14" spans="1:10" x14ac:dyDescent="0.2">
      <c r="A14" s="581"/>
      <c r="B14" s="140">
        <v>4</v>
      </c>
      <c r="C14" s="180" t="s">
        <v>95</v>
      </c>
      <c r="D14" s="145" t="s">
        <v>104</v>
      </c>
      <c r="E14" s="159">
        <v>1989</v>
      </c>
      <c r="F14" s="184">
        <v>119.45</v>
      </c>
      <c r="G14" s="140">
        <v>58</v>
      </c>
      <c r="H14" s="140">
        <f t="shared" ref="H14" si="1">H13+G14</f>
        <v>222</v>
      </c>
      <c r="I14" s="160" t="s">
        <v>53</v>
      </c>
      <c r="J14" s="143"/>
    </row>
    <row r="15" spans="1:10" ht="14.1" customHeight="1" x14ac:dyDescent="0.2">
      <c r="A15" s="598" t="s">
        <v>96</v>
      </c>
      <c r="B15" s="598"/>
      <c r="C15" s="598"/>
      <c r="D15" s="598"/>
      <c r="E15" s="610"/>
      <c r="F15" s="155">
        <f>SUM(F11:F14)</f>
        <v>352.7</v>
      </c>
      <c r="G15" s="104"/>
      <c r="H15" s="9"/>
      <c r="I15" s="104"/>
      <c r="J15" s="167"/>
    </row>
    <row r="16" spans="1:10" ht="14.1" customHeight="1" thickBot="1" x14ac:dyDescent="0.25">
      <c r="A16" s="580" t="s">
        <v>97</v>
      </c>
      <c r="B16" s="580"/>
      <c r="C16" s="580"/>
      <c r="D16" s="580"/>
      <c r="E16" s="580"/>
      <c r="F16" s="580"/>
      <c r="G16" s="611"/>
      <c r="H16" s="162">
        <f>H14</f>
        <v>222</v>
      </c>
      <c r="I16" s="104"/>
      <c r="J16" s="168"/>
    </row>
    <row r="17" spans="1:10" ht="14.1" customHeight="1" x14ac:dyDescent="0.2">
      <c r="A17" s="179"/>
      <c r="B17" s="179"/>
      <c r="C17" s="179"/>
      <c r="D17" s="179"/>
      <c r="E17" s="179"/>
      <c r="F17" s="179"/>
      <c r="G17" s="179"/>
      <c r="H17" s="178"/>
      <c r="I17" s="104"/>
      <c r="J17" s="9"/>
    </row>
    <row r="18" spans="1:10" ht="21" customHeight="1" x14ac:dyDescent="0.2">
      <c r="A18" s="582" t="s">
        <v>98</v>
      </c>
      <c r="B18" s="582"/>
      <c r="C18" s="582"/>
      <c r="D18" s="582"/>
      <c r="E18" s="104"/>
      <c r="F18" s="188"/>
      <c r="G18" s="104"/>
      <c r="H18" s="104"/>
      <c r="I18" s="104"/>
    </row>
    <row r="19" spans="1:10" ht="22.5" x14ac:dyDescent="0.2">
      <c r="A19" s="140" t="s">
        <v>6</v>
      </c>
      <c r="B19" s="140" t="s">
        <v>89</v>
      </c>
      <c r="C19" s="141" t="s">
        <v>90</v>
      </c>
      <c r="D19" s="140" t="s">
        <v>78</v>
      </c>
      <c r="E19" s="141" t="s">
        <v>7</v>
      </c>
      <c r="F19" s="189" t="s">
        <v>91</v>
      </c>
      <c r="G19" s="141" t="s">
        <v>92</v>
      </c>
      <c r="H19" s="141" t="s">
        <v>93</v>
      </c>
      <c r="I19" s="142" t="s">
        <v>94</v>
      </c>
      <c r="J19" s="104"/>
    </row>
    <row r="20" spans="1:10" ht="14.1" customHeight="1" x14ac:dyDescent="0.2">
      <c r="A20" s="581">
        <v>2</v>
      </c>
      <c r="B20" s="140">
        <v>1</v>
      </c>
      <c r="C20" s="170">
        <v>85</v>
      </c>
      <c r="D20" s="145" t="s">
        <v>65</v>
      </c>
      <c r="E20" s="146">
        <v>1995</v>
      </c>
      <c r="F20" s="190">
        <v>84.9</v>
      </c>
      <c r="G20" s="140">
        <v>54</v>
      </c>
      <c r="H20" s="140">
        <f>G20</f>
        <v>54</v>
      </c>
      <c r="I20" s="160" t="s">
        <v>66</v>
      </c>
      <c r="J20" s="104"/>
    </row>
    <row r="21" spans="1:10" ht="14.1" customHeight="1" x14ac:dyDescent="0.2">
      <c r="A21" s="581"/>
      <c r="B21" s="140">
        <v>2</v>
      </c>
      <c r="C21" s="170" t="s">
        <v>95</v>
      </c>
      <c r="D21" s="145" t="s">
        <v>99</v>
      </c>
      <c r="E21" s="146">
        <v>1990</v>
      </c>
      <c r="F21" s="184">
        <v>96.65</v>
      </c>
      <c r="G21" s="140">
        <v>56</v>
      </c>
      <c r="H21" s="140">
        <f>H20+G21</f>
        <v>110</v>
      </c>
      <c r="I21" s="160" t="s">
        <v>64</v>
      </c>
      <c r="J21" s="104"/>
    </row>
    <row r="22" spans="1:10" ht="14.1" customHeight="1" x14ac:dyDescent="0.2">
      <c r="A22" s="581"/>
      <c r="B22" s="140">
        <v>3</v>
      </c>
      <c r="C22" s="170">
        <v>85</v>
      </c>
      <c r="D22" s="145" t="s">
        <v>79</v>
      </c>
      <c r="E22" s="146">
        <v>1997</v>
      </c>
      <c r="F22" s="184">
        <v>84.8</v>
      </c>
      <c r="G22" s="144">
        <v>52</v>
      </c>
      <c r="H22" s="140">
        <f t="shared" ref="H22:H23" si="2">H21+G22</f>
        <v>162</v>
      </c>
      <c r="I22" s="160" t="s">
        <v>64</v>
      </c>
      <c r="J22" s="22"/>
    </row>
    <row r="23" spans="1:10" ht="14.1" customHeight="1" x14ac:dyDescent="0.2">
      <c r="A23" s="581"/>
      <c r="B23" s="140">
        <v>4</v>
      </c>
      <c r="C23" s="170" t="s">
        <v>95</v>
      </c>
      <c r="D23" s="145" t="s">
        <v>100</v>
      </c>
      <c r="E23" s="23">
        <v>1990</v>
      </c>
      <c r="F23" s="183">
        <v>96.2</v>
      </c>
      <c r="G23" s="151">
        <v>40</v>
      </c>
      <c r="H23" s="140">
        <f t="shared" si="2"/>
        <v>202</v>
      </c>
      <c r="I23" s="160" t="s">
        <v>64</v>
      </c>
      <c r="J23" s="104"/>
    </row>
    <row r="24" spans="1:10" ht="12.75" customHeight="1" x14ac:dyDescent="0.2">
      <c r="A24" s="598" t="s">
        <v>96</v>
      </c>
      <c r="B24" s="598"/>
      <c r="C24" s="598"/>
      <c r="D24" s="598"/>
      <c r="E24" s="598"/>
      <c r="F24" s="155">
        <f>SUM(F20:F23)</f>
        <v>362.55</v>
      </c>
      <c r="G24" s="104"/>
      <c r="H24" s="9"/>
      <c r="I24" s="104"/>
      <c r="J24" s="104"/>
    </row>
    <row r="25" spans="1:10" ht="12.75" customHeight="1" x14ac:dyDescent="0.2">
      <c r="A25" s="580" t="s">
        <v>97</v>
      </c>
      <c r="B25" s="580"/>
      <c r="C25" s="580"/>
      <c r="D25" s="580"/>
      <c r="E25" s="580"/>
      <c r="F25" s="580"/>
      <c r="G25" s="580"/>
      <c r="H25" s="162">
        <f>H23</f>
        <v>202</v>
      </c>
      <c r="I25" s="104"/>
      <c r="J25" s="104"/>
    </row>
    <row r="26" spans="1:10" s="104" customFormat="1" ht="17.25" customHeight="1" x14ac:dyDescent="0.2"/>
    <row r="27" spans="1:10" ht="27.75" customHeight="1" x14ac:dyDescent="0.2">
      <c r="A27" s="582" t="s">
        <v>101</v>
      </c>
      <c r="B27" s="582"/>
      <c r="C27" s="582"/>
      <c r="D27" s="582"/>
      <c r="E27" s="104"/>
      <c r="F27" s="104"/>
      <c r="G27" s="104"/>
      <c r="H27" s="104"/>
      <c r="I27" s="104"/>
    </row>
    <row r="28" spans="1:10" s="104" customFormat="1" ht="22.5" x14ac:dyDescent="0.2">
      <c r="A28" s="140" t="s">
        <v>6</v>
      </c>
      <c r="B28" s="140" t="s">
        <v>89</v>
      </c>
      <c r="C28" s="141" t="s">
        <v>90</v>
      </c>
      <c r="D28" s="140" t="s">
        <v>78</v>
      </c>
      <c r="E28" s="141" t="s">
        <v>7</v>
      </c>
      <c r="F28" s="189" t="s">
        <v>91</v>
      </c>
      <c r="G28" s="141" t="s">
        <v>92</v>
      </c>
      <c r="H28" s="141" t="s">
        <v>93</v>
      </c>
      <c r="I28" s="142" t="s">
        <v>94</v>
      </c>
    </row>
    <row r="29" spans="1:10" s="104" customFormat="1" ht="14.1" customHeight="1" x14ac:dyDescent="0.2">
      <c r="A29" s="581">
        <v>3</v>
      </c>
      <c r="B29" s="140">
        <v>1</v>
      </c>
      <c r="C29" s="170">
        <v>73</v>
      </c>
      <c r="D29" s="145" t="s">
        <v>73</v>
      </c>
      <c r="E29" s="159">
        <v>1992</v>
      </c>
      <c r="F29" s="191">
        <v>72.400000000000006</v>
      </c>
      <c r="G29" s="151">
        <v>50</v>
      </c>
      <c r="H29" s="140">
        <f>G29</f>
        <v>50</v>
      </c>
      <c r="I29" s="160" t="s">
        <v>74</v>
      </c>
    </row>
    <row r="30" spans="1:10" s="104" customFormat="1" ht="14.1" customHeight="1" x14ac:dyDescent="0.2">
      <c r="A30" s="612"/>
      <c r="B30" s="140">
        <v>2</v>
      </c>
      <c r="C30" s="170" t="s">
        <v>95</v>
      </c>
      <c r="D30" s="145" t="s">
        <v>76</v>
      </c>
      <c r="E30" s="146">
        <v>1999</v>
      </c>
      <c r="F30" s="184">
        <v>87.7</v>
      </c>
      <c r="G30" s="151">
        <v>47</v>
      </c>
      <c r="H30" s="140">
        <f>H29+G30</f>
        <v>97</v>
      </c>
      <c r="I30" s="160" t="s">
        <v>70</v>
      </c>
    </row>
    <row r="31" spans="1:10" s="22" customFormat="1" ht="14.1" customHeight="1" x14ac:dyDescent="0.2">
      <c r="A31" s="612"/>
      <c r="B31" s="140">
        <v>3</v>
      </c>
      <c r="C31" s="170" t="s">
        <v>95</v>
      </c>
      <c r="D31" s="145" t="s">
        <v>71</v>
      </c>
      <c r="E31" s="161">
        <v>1999</v>
      </c>
      <c r="F31" s="183">
        <v>106.3</v>
      </c>
      <c r="G31" s="151">
        <v>47</v>
      </c>
      <c r="H31" s="140">
        <f t="shared" ref="H31:H32" si="3">H30+G31</f>
        <v>144</v>
      </c>
      <c r="I31" s="160" t="s">
        <v>72</v>
      </c>
    </row>
    <row r="32" spans="1:10" s="104" customFormat="1" ht="13.5" customHeight="1" x14ac:dyDescent="0.2">
      <c r="A32" s="612"/>
      <c r="B32" s="140">
        <v>4</v>
      </c>
      <c r="C32" s="149">
        <v>85</v>
      </c>
      <c r="D32" s="102" t="s">
        <v>75</v>
      </c>
      <c r="E32" s="146">
        <v>1999</v>
      </c>
      <c r="F32" s="183">
        <v>83.85</v>
      </c>
      <c r="G32" s="140">
        <v>46</v>
      </c>
      <c r="H32" s="140">
        <f t="shared" si="3"/>
        <v>190</v>
      </c>
      <c r="I32" s="160" t="s">
        <v>70</v>
      </c>
    </row>
    <row r="33" spans="1:10" s="104" customFormat="1" ht="22.5" customHeight="1" x14ac:dyDescent="0.2">
      <c r="A33" s="154" t="s">
        <v>96</v>
      </c>
      <c r="B33" s="164"/>
      <c r="C33" s="164"/>
      <c r="D33" s="164"/>
      <c r="E33" s="164"/>
      <c r="F33" s="155">
        <f>SUM(F29:F32)</f>
        <v>350.25</v>
      </c>
      <c r="H33" s="9"/>
    </row>
    <row r="34" spans="1:10" ht="12.75" customHeight="1" x14ac:dyDescent="0.2">
      <c r="A34" s="154" t="s">
        <v>97</v>
      </c>
      <c r="B34" s="164"/>
      <c r="C34" s="164"/>
      <c r="D34" s="164"/>
      <c r="E34" s="164"/>
      <c r="F34" s="164"/>
      <c r="G34" s="164"/>
      <c r="H34" s="162">
        <f>H32</f>
        <v>190</v>
      </c>
      <c r="I34" s="104"/>
      <c r="J34" s="104"/>
    </row>
    <row r="35" spans="1:10" ht="13.5" customHeight="1" x14ac:dyDescent="0.2">
      <c r="A35" s="104"/>
      <c r="B35" s="104"/>
      <c r="C35" s="104"/>
      <c r="D35" s="104"/>
      <c r="E35" s="104"/>
      <c r="F35" s="104"/>
      <c r="G35" s="104"/>
      <c r="H35" s="104"/>
      <c r="I35" s="104"/>
      <c r="J35" s="104"/>
    </row>
    <row r="36" spans="1:10" s="104" customFormat="1" ht="23.25" customHeight="1" thickBot="1" x14ac:dyDescent="0.25">
      <c r="A36" s="181" t="s">
        <v>109</v>
      </c>
      <c r="B36" s="181"/>
      <c r="C36" s="181"/>
      <c r="D36" s="181"/>
    </row>
    <row r="37" spans="1:10" s="104" customFormat="1" ht="26.25" customHeight="1" thickBot="1" x14ac:dyDescent="0.25">
      <c r="A37" s="140" t="s">
        <v>6</v>
      </c>
      <c r="B37" s="140" t="s">
        <v>89</v>
      </c>
      <c r="C37" s="141" t="s">
        <v>90</v>
      </c>
      <c r="D37" s="140" t="s">
        <v>78</v>
      </c>
      <c r="E37" s="141" t="s">
        <v>7</v>
      </c>
      <c r="F37" s="141" t="s">
        <v>91</v>
      </c>
      <c r="G37" s="141" t="s">
        <v>92</v>
      </c>
      <c r="H37" s="141" t="s">
        <v>93</v>
      </c>
      <c r="I37" s="142" t="s">
        <v>94</v>
      </c>
      <c r="J37" s="143"/>
    </row>
    <row r="38" spans="1:10" s="104" customFormat="1" ht="14.1" customHeight="1" thickBot="1" x14ac:dyDescent="0.25">
      <c r="A38" s="581">
        <v>4</v>
      </c>
      <c r="B38" s="140">
        <v>1</v>
      </c>
      <c r="C38" s="144">
        <v>85</v>
      </c>
      <c r="D38" s="145" t="s">
        <v>60</v>
      </c>
      <c r="E38" s="146">
        <v>1992</v>
      </c>
      <c r="F38" s="163">
        <v>78.5</v>
      </c>
      <c r="G38" s="144">
        <v>30</v>
      </c>
      <c r="H38" s="140">
        <f>G38</f>
        <v>30</v>
      </c>
      <c r="I38" s="147" t="s">
        <v>61</v>
      </c>
      <c r="J38" s="148"/>
    </row>
    <row r="39" spans="1:10" ht="14.1" customHeight="1" x14ac:dyDescent="0.2">
      <c r="A39" s="612"/>
      <c r="B39" s="140">
        <v>2</v>
      </c>
      <c r="C39" s="180">
        <v>85</v>
      </c>
      <c r="D39" s="145" t="s">
        <v>56</v>
      </c>
      <c r="E39" s="146">
        <v>1983</v>
      </c>
      <c r="F39" s="183">
        <v>82.3</v>
      </c>
      <c r="G39" s="144">
        <v>39</v>
      </c>
      <c r="H39" s="140">
        <f>H38+G39</f>
        <v>69</v>
      </c>
      <c r="I39" s="147" t="s">
        <v>57</v>
      </c>
      <c r="J39" s="148"/>
    </row>
    <row r="40" spans="1:10" s="104" customFormat="1" ht="14.1" customHeight="1" thickBot="1" x14ac:dyDescent="0.25">
      <c r="A40" s="612"/>
      <c r="B40" s="140">
        <v>3</v>
      </c>
      <c r="C40" s="180">
        <v>85</v>
      </c>
      <c r="D40" s="150" t="s">
        <v>58</v>
      </c>
      <c r="E40" s="87">
        <v>1993</v>
      </c>
      <c r="F40" s="184">
        <v>80.05</v>
      </c>
      <c r="G40" s="151">
        <v>39</v>
      </c>
      <c r="H40" s="140">
        <f t="shared" ref="H40:H41" si="4">H39+G40</f>
        <v>108</v>
      </c>
      <c r="I40" s="152" t="s">
        <v>59</v>
      </c>
      <c r="J40" s="153"/>
    </row>
    <row r="41" spans="1:10" s="104" customFormat="1" ht="14.1" customHeight="1" thickBot="1" x14ac:dyDescent="0.25">
      <c r="A41" s="612"/>
      <c r="B41" s="140">
        <v>4</v>
      </c>
      <c r="C41" s="180" t="s">
        <v>95</v>
      </c>
      <c r="D41" s="112" t="s">
        <v>62</v>
      </c>
      <c r="E41" s="45">
        <v>1965</v>
      </c>
      <c r="F41" s="185">
        <v>103.15</v>
      </c>
      <c r="G41" s="151">
        <v>40</v>
      </c>
      <c r="H41" s="140">
        <f t="shared" si="4"/>
        <v>148</v>
      </c>
      <c r="I41" s="152" t="s">
        <v>63</v>
      </c>
      <c r="J41" s="153"/>
    </row>
    <row r="42" spans="1:10" s="104" customFormat="1" ht="15.75" customHeight="1" x14ac:dyDescent="0.2">
      <c r="A42" s="154" t="s">
        <v>96</v>
      </c>
      <c r="B42" s="154"/>
      <c r="C42" s="154"/>
      <c r="D42" s="154"/>
      <c r="E42" s="154"/>
      <c r="F42" s="186">
        <f>SUM(F38:F41)</f>
        <v>344</v>
      </c>
      <c r="H42" s="9"/>
    </row>
    <row r="43" spans="1:10" s="104" customFormat="1" ht="20.25" customHeight="1" x14ac:dyDescent="0.2">
      <c r="A43" s="156" t="s">
        <v>97</v>
      </c>
      <c r="B43" s="156"/>
      <c r="C43" s="156"/>
      <c r="D43" s="156"/>
      <c r="E43" s="154"/>
      <c r="F43" s="187"/>
      <c r="G43" s="154"/>
      <c r="H43" s="157">
        <f>H41</f>
        <v>148</v>
      </c>
      <c r="I43" s="158"/>
    </row>
    <row r="44" spans="1:10" ht="13.5" customHeight="1" x14ac:dyDescent="0.2">
      <c r="A44" s="169"/>
      <c r="B44" s="169"/>
      <c r="C44" s="169"/>
      <c r="D44" s="169"/>
      <c r="E44" s="169"/>
      <c r="F44" s="169"/>
      <c r="G44" s="164"/>
      <c r="H44" s="137"/>
      <c r="I44" s="104"/>
      <c r="J44" s="104"/>
    </row>
    <row r="45" spans="1:10" ht="21.75" customHeight="1" x14ac:dyDescent="0.2"/>
    <row r="46" spans="1:10" x14ac:dyDescent="0.2">
      <c r="A46" s="105" t="s">
        <v>16</v>
      </c>
      <c r="B46" s="105"/>
      <c r="C46" s="105"/>
      <c r="D46" s="5" t="s">
        <v>110</v>
      </c>
      <c r="E46" s="105"/>
      <c r="F46" s="6"/>
      <c r="G46" s="46" t="s">
        <v>102</v>
      </c>
      <c r="I46" s="53" t="s">
        <v>111</v>
      </c>
    </row>
    <row r="47" spans="1:10" x14ac:dyDescent="0.2">
      <c r="A47" s="105"/>
      <c r="B47" s="105"/>
      <c r="C47" s="105"/>
      <c r="D47" s="105"/>
      <c r="E47" s="105"/>
      <c r="G47" s="46"/>
      <c r="I47" s="43"/>
    </row>
    <row r="48" spans="1:10" x14ac:dyDescent="0.2">
      <c r="A48" s="105" t="s">
        <v>17</v>
      </c>
      <c r="B48" s="105"/>
      <c r="C48" s="105"/>
      <c r="D48" s="53" t="s">
        <v>113</v>
      </c>
      <c r="E48" s="105"/>
      <c r="F48" s="105"/>
      <c r="G48" s="46" t="s">
        <v>18</v>
      </c>
      <c r="I48" s="53" t="s">
        <v>112</v>
      </c>
    </row>
  </sheetData>
  <sheetProtection selectLockedCells="1" selectUnlockedCells="1"/>
  <mergeCells count="20">
    <mergeCell ref="A29:A32"/>
    <mergeCell ref="A38:A41"/>
    <mergeCell ref="A27:D27"/>
    <mergeCell ref="A24:E24"/>
    <mergeCell ref="A20:A23"/>
    <mergeCell ref="A25:G25"/>
    <mergeCell ref="A1:J1"/>
    <mergeCell ref="A2:J2"/>
    <mergeCell ref="A3:J3"/>
    <mergeCell ref="A4:J4"/>
    <mergeCell ref="D5:H5"/>
    <mergeCell ref="A6:C6"/>
    <mergeCell ref="D6:H6"/>
    <mergeCell ref="A7:C7"/>
    <mergeCell ref="D7:H7"/>
    <mergeCell ref="A18:D18"/>
    <mergeCell ref="A9:D9"/>
    <mergeCell ref="A11:A14"/>
    <mergeCell ref="A15:E15"/>
    <mergeCell ref="A16:G16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63"/>
  <sheetViews>
    <sheetView view="pageBreakPreview" topLeftCell="A7" zoomScaleNormal="70" zoomScaleSheetLayoutView="100" workbookViewId="0">
      <selection activeCell="H38" sqref="H38"/>
    </sheetView>
  </sheetViews>
  <sheetFormatPr defaultColWidth="8.5703125" defaultRowHeight="15" x14ac:dyDescent="0.25"/>
  <cols>
    <col min="1" max="1" width="8.42578125" style="308" customWidth="1"/>
    <col min="2" max="2" width="4.42578125" style="308" customWidth="1"/>
    <col min="3" max="3" width="25.140625" style="308" customWidth="1"/>
    <col min="4" max="4" width="10.42578125" style="308" customWidth="1"/>
    <col min="5" max="5" width="12" style="308" customWidth="1"/>
    <col min="6" max="6" width="23.140625" style="308" customWidth="1"/>
    <col min="7" max="7" width="21.5703125" style="308" customWidth="1"/>
    <col min="8" max="10" width="11.140625" style="308" customWidth="1"/>
    <col min="11" max="11" width="15.5703125" style="308" customWidth="1"/>
    <col min="12" max="12" width="12.7109375" style="308" customWidth="1"/>
    <col min="13" max="13" width="11.140625" style="308" customWidth="1"/>
    <col min="14" max="16" width="8.7109375" style="308" customWidth="1"/>
    <col min="17" max="17" width="27.5703125" style="308" customWidth="1"/>
    <col min="18" max="16384" width="8.5703125" style="308"/>
  </cols>
  <sheetData>
    <row r="1" spans="1:24" s="104" customFormat="1" ht="12.75" x14ac:dyDescent="0.2">
      <c r="A1" s="532" t="s">
        <v>38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348"/>
      <c r="S1" s="348"/>
      <c r="T1" s="348"/>
      <c r="U1" s="348"/>
    </row>
    <row r="2" spans="1:24" s="104" customFormat="1" ht="12.75" x14ac:dyDescent="0.2">
      <c r="A2" s="532" t="s">
        <v>119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4"/>
    </row>
    <row r="3" spans="1:24" s="104" customFormat="1" ht="12.75" customHeight="1" x14ac:dyDescent="0.2">
      <c r="A3" s="532" t="s">
        <v>240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  <c r="T3" s="19"/>
      <c r="U3" s="196"/>
    </row>
    <row r="4" spans="1:24" s="104" customFormat="1" ht="12.75" x14ac:dyDescent="0.2">
      <c r="A4" s="532" t="s">
        <v>242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532"/>
      <c r="T4" s="4"/>
      <c r="U4" s="197"/>
    </row>
    <row r="5" spans="1:24" s="104" customFormat="1" ht="9" customHeight="1" x14ac:dyDescent="0.2"/>
    <row r="6" spans="1:24" s="104" customFormat="1" ht="15.75" x14ac:dyDescent="0.25">
      <c r="F6" s="529" t="s">
        <v>1</v>
      </c>
      <c r="G6" s="529"/>
      <c r="H6" s="529"/>
      <c r="I6" s="529"/>
      <c r="J6" s="529"/>
      <c r="K6" s="529"/>
      <c r="L6" s="529"/>
      <c r="M6" s="252"/>
      <c r="N6" s="252"/>
      <c r="O6" s="252"/>
      <c r="P6" s="252"/>
      <c r="Q6" s="312"/>
      <c r="R6" s="312"/>
      <c r="S6" s="312"/>
    </row>
    <row r="7" spans="1:24" s="104" customFormat="1" ht="15.75" x14ac:dyDescent="0.2">
      <c r="A7" s="531" t="s">
        <v>236</v>
      </c>
      <c r="B7" s="531"/>
      <c r="C7" s="531"/>
      <c r="D7" s="9"/>
      <c r="E7" s="9"/>
      <c r="F7" s="539" t="s">
        <v>235</v>
      </c>
      <c r="G7" s="539"/>
      <c r="H7" s="539"/>
      <c r="I7" s="539"/>
      <c r="J7" s="539"/>
      <c r="K7" s="539"/>
      <c r="L7" s="539"/>
      <c r="M7" s="462"/>
      <c r="N7" s="463" t="s">
        <v>5</v>
      </c>
      <c r="O7" s="463">
        <v>1</v>
      </c>
      <c r="P7" s="463">
        <v>2</v>
      </c>
      <c r="Q7" s="463">
        <v>3</v>
      </c>
      <c r="R7" s="312"/>
      <c r="S7" s="312"/>
    </row>
    <row r="8" spans="1:24" s="104" customFormat="1" x14ac:dyDescent="0.2">
      <c r="A8" s="538" t="s">
        <v>237</v>
      </c>
      <c r="B8" s="538"/>
      <c r="C8" s="538"/>
      <c r="D8" s="9"/>
      <c r="E8" s="9"/>
      <c r="F8" s="543" t="s">
        <v>245</v>
      </c>
      <c r="G8" s="543"/>
      <c r="H8" s="543"/>
      <c r="I8" s="543"/>
      <c r="J8" s="543"/>
      <c r="K8" s="543"/>
      <c r="L8" s="633"/>
      <c r="M8" s="464" t="s">
        <v>233</v>
      </c>
      <c r="N8" s="465">
        <v>12</v>
      </c>
      <c r="O8" s="466">
        <v>9.5</v>
      </c>
      <c r="P8" s="465">
        <v>8.5</v>
      </c>
      <c r="Q8" s="466">
        <v>7.5</v>
      </c>
      <c r="R8" s="311"/>
      <c r="S8" s="311"/>
    </row>
    <row r="9" spans="1:24" s="104" customFormat="1" ht="15.75" x14ac:dyDescent="0.25">
      <c r="A9" s="313" t="s">
        <v>48</v>
      </c>
      <c r="B9" s="349"/>
      <c r="C9" s="349"/>
      <c r="D9" s="258">
        <v>83</v>
      </c>
      <c r="E9" s="385"/>
      <c r="F9" s="529" t="s">
        <v>165</v>
      </c>
      <c r="G9" s="529"/>
      <c r="H9" s="529"/>
      <c r="I9" s="529"/>
      <c r="J9" s="529"/>
      <c r="K9" s="529"/>
      <c r="L9" s="529"/>
      <c r="M9" s="466" t="s">
        <v>234</v>
      </c>
      <c r="N9" s="466">
        <v>9.5</v>
      </c>
      <c r="O9" s="466">
        <v>8</v>
      </c>
      <c r="P9" s="466">
        <v>7</v>
      </c>
      <c r="Q9" s="466">
        <v>6</v>
      </c>
      <c r="R9" s="347"/>
      <c r="S9" s="347"/>
    </row>
    <row r="10" spans="1:24" s="104" customFormat="1" ht="15.75" x14ac:dyDescent="0.25">
      <c r="A10" s="350" t="s">
        <v>49</v>
      </c>
      <c r="B10" s="351"/>
      <c r="C10" s="352"/>
      <c r="D10" s="259">
        <v>6</v>
      </c>
      <c r="E10" s="386"/>
      <c r="F10" s="304"/>
      <c r="G10" s="373"/>
      <c r="H10" s="304"/>
      <c r="I10" s="304"/>
      <c r="J10" s="304"/>
      <c r="K10" s="304"/>
      <c r="L10" s="304"/>
      <c r="M10" s="466" t="s">
        <v>229</v>
      </c>
      <c r="N10" s="466">
        <v>9.5</v>
      </c>
      <c r="O10" s="466">
        <v>8</v>
      </c>
      <c r="P10" s="466">
        <v>7</v>
      </c>
      <c r="Q10" s="466">
        <v>6</v>
      </c>
      <c r="R10" s="347"/>
      <c r="S10" s="347"/>
    </row>
    <row r="11" spans="1:24" s="9" customFormat="1" ht="12.75" x14ac:dyDescent="0.2">
      <c r="Q11" s="54"/>
      <c r="R11" s="54"/>
      <c r="S11" s="54"/>
    </row>
    <row r="12" spans="1:24" ht="42" customHeight="1" x14ac:dyDescent="0.3">
      <c r="A12" s="330" t="s">
        <v>6</v>
      </c>
      <c r="B12" s="629" t="s">
        <v>78</v>
      </c>
      <c r="C12" s="634"/>
      <c r="D12" s="327" t="s">
        <v>7</v>
      </c>
      <c r="E12" s="327" t="s">
        <v>8</v>
      </c>
      <c r="F12" s="328" t="s">
        <v>9</v>
      </c>
      <c r="G12" s="384" t="s">
        <v>10</v>
      </c>
      <c r="H12" s="329" t="s">
        <v>158</v>
      </c>
      <c r="I12" s="329" t="s">
        <v>159</v>
      </c>
      <c r="J12" s="330" t="s">
        <v>160</v>
      </c>
      <c r="K12" s="331" t="s">
        <v>161</v>
      </c>
      <c r="L12" s="331" t="s">
        <v>162</v>
      </c>
      <c r="M12" s="330" t="s">
        <v>163</v>
      </c>
      <c r="N12" s="332" t="s">
        <v>6</v>
      </c>
      <c r="O12" s="631" t="s">
        <v>230</v>
      </c>
      <c r="P12" s="632"/>
      <c r="Q12" s="333" t="s">
        <v>164</v>
      </c>
      <c r="R12" s="309"/>
      <c r="S12" s="309"/>
      <c r="T12" s="309"/>
      <c r="U12" s="309"/>
      <c r="V12" s="307"/>
      <c r="W12" s="309"/>
      <c r="X12" s="309"/>
    </row>
    <row r="13" spans="1:24" ht="16.5" x14ac:dyDescent="0.3">
      <c r="A13" s="344" t="s">
        <v>156</v>
      </c>
      <c r="C13" s="343"/>
      <c r="D13" s="334"/>
      <c r="E13" s="334"/>
      <c r="F13" s="334"/>
      <c r="G13" s="334"/>
      <c r="H13" s="405"/>
      <c r="I13" s="405"/>
      <c r="J13" s="405"/>
      <c r="K13" s="405"/>
      <c r="L13" s="405"/>
      <c r="M13" s="405"/>
      <c r="N13" s="457"/>
      <c r="O13" s="458"/>
      <c r="P13" s="459"/>
      <c r="Q13" s="491"/>
      <c r="R13" s="309"/>
      <c r="S13" s="309"/>
      <c r="T13" s="309"/>
      <c r="U13" s="309"/>
      <c r="V13" s="309"/>
      <c r="W13" s="309"/>
      <c r="X13" s="309"/>
    </row>
    <row r="14" spans="1:24" ht="16.5" x14ac:dyDescent="0.3">
      <c r="A14" s="414">
        <v>1</v>
      </c>
      <c r="B14" s="315" t="s">
        <v>301</v>
      </c>
      <c r="C14" s="317"/>
      <c r="D14" s="336">
        <v>1980</v>
      </c>
      <c r="E14" s="337">
        <v>1</v>
      </c>
      <c r="F14" s="337" t="s">
        <v>249</v>
      </c>
      <c r="G14" s="415" t="s">
        <v>251</v>
      </c>
      <c r="H14" s="408">
        <v>3.1</v>
      </c>
      <c r="I14" s="409">
        <v>3.5</v>
      </c>
      <c r="J14" s="409">
        <v>3.3</v>
      </c>
      <c r="K14" s="409">
        <v>18.55</v>
      </c>
      <c r="L14" s="409">
        <v>15.975</v>
      </c>
      <c r="M14" s="409">
        <v>12.675000000000001</v>
      </c>
      <c r="N14" s="413">
        <v>1</v>
      </c>
      <c r="O14" s="617" t="s">
        <v>5</v>
      </c>
      <c r="P14" s="618"/>
      <c r="Q14" s="345" t="s">
        <v>153</v>
      </c>
      <c r="R14" s="309"/>
      <c r="S14" s="309"/>
      <c r="T14" s="309"/>
      <c r="U14" s="309"/>
      <c r="V14" s="309"/>
      <c r="W14" s="309"/>
      <c r="X14" s="309"/>
    </row>
    <row r="15" spans="1:24" ht="16.5" x14ac:dyDescent="0.3">
      <c r="A15" s="316">
        <v>2</v>
      </c>
      <c r="B15" s="315" t="s">
        <v>300</v>
      </c>
      <c r="C15" s="317"/>
      <c r="D15" s="335">
        <v>1987</v>
      </c>
      <c r="E15" s="337">
        <v>1</v>
      </c>
      <c r="F15" s="337" t="s">
        <v>249</v>
      </c>
      <c r="G15" s="387"/>
      <c r="H15" s="408">
        <v>3.3</v>
      </c>
      <c r="I15" s="409">
        <v>3.5</v>
      </c>
      <c r="J15" s="410">
        <v>3.4</v>
      </c>
      <c r="K15" s="410">
        <v>18.100000000000001</v>
      </c>
      <c r="L15" s="410">
        <v>14.1</v>
      </c>
      <c r="M15" s="411">
        <v>10.7</v>
      </c>
      <c r="N15" s="412">
        <v>2</v>
      </c>
      <c r="O15" s="617">
        <v>1</v>
      </c>
      <c r="P15" s="618"/>
      <c r="Q15" s="345" t="s">
        <v>227</v>
      </c>
      <c r="R15" s="309"/>
      <c r="S15" s="309"/>
      <c r="T15" s="309"/>
      <c r="U15" s="309"/>
      <c r="V15" s="309"/>
      <c r="W15" s="309"/>
      <c r="X15" s="309"/>
    </row>
    <row r="16" spans="1:24" ht="16.5" x14ac:dyDescent="0.3">
      <c r="A16" s="316">
        <v>3</v>
      </c>
      <c r="B16" s="315" t="s">
        <v>254</v>
      </c>
      <c r="C16" s="317"/>
      <c r="D16" s="335">
        <v>1978</v>
      </c>
      <c r="E16" s="337">
        <v>1</v>
      </c>
      <c r="F16" s="337" t="s">
        <v>249</v>
      </c>
      <c r="G16" s="388"/>
      <c r="H16" s="408">
        <v>2.8</v>
      </c>
      <c r="I16" s="409">
        <v>2.8</v>
      </c>
      <c r="J16" s="409">
        <v>2.8</v>
      </c>
      <c r="K16" s="409">
        <v>15.4</v>
      </c>
      <c r="L16" s="409">
        <v>13</v>
      </c>
      <c r="M16" s="409">
        <v>10.199999999999999</v>
      </c>
      <c r="N16" s="413">
        <v>3</v>
      </c>
      <c r="O16" s="617">
        <v>1</v>
      </c>
      <c r="P16" s="618"/>
      <c r="Q16" s="345" t="s">
        <v>227</v>
      </c>
      <c r="R16" s="309"/>
      <c r="S16" s="309"/>
      <c r="T16" s="309"/>
      <c r="U16" s="309"/>
      <c r="V16" s="309"/>
      <c r="W16" s="309"/>
      <c r="X16" s="309"/>
    </row>
    <row r="17" spans="1:24" ht="16.5" x14ac:dyDescent="0.3">
      <c r="A17" s="314">
        <v>4</v>
      </c>
      <c r="B17" s="315" t="s">
        <v>298</v>
      </c>
      <c r="C17" s="317"/>
      <c r="D17" s="335">
        <v>2003</v>
      </c>
      <c r="E17" s="337">
        <v>1</v>
      </c>
      <c r="F17" s="337" t="s">
        <v>249</v>
      </c>
      <c r="G17" s="388"/>
      <c r="H17" s="408">
        <v>2.9</v>
      </c>
      <c r="I17" s="409">
        <v>2.9</v>
      </c>
      <c r="J17" s="409">
        <v>2.9</v>
      </c>
      <c r="K17" s="409">
        <v>14.4</v>
      </c>
      <c r="L17" s="409">
        <v>12.4</v>
      </c>
      <c r="M17" s="409">
        <v>9.5</v>
      </c>
      <c r="N17" s="413">
        <v>4</v>
      </c>
      <c r="O17" s="617">
        <v>1</v>
      </c>
      <c r="P17" s="618"/>
      <c r="Q17" s="345" t="s">
        <v>227</v>
      </c>
      <c r="R17" s="309"/>
      <c r="S17" s="309"/>
      <c r="T17" s="309"/>
      <c r="U17" s="309"/>
      <c r="V17" s="309"/>
      <c r="W17" s="309"/>
      <c r="X17" s="309"/>
    </row>
    <row r="18" spans="1:24" ht="16.5" x14ac:dyDescent="0.3">
      <c r="A18" s="316">
        <v>5</v>
      </c>
      <c r="B18" s="315" t="s">
        <v>299</v>
      </c>
      <c r="C18" s="317"/>
      <c r="D18" s="337">
        <v>1980</v>
      </c>
      <c r="E18" s="337">
        <v>1</v>
      </c>
      <c r="F18" s="337" t="s">
        <v>249</v>
      </c>
      <c r="G18" s="387"/>
      <c r="H18" s="408">
        <v>4</v>
      </c>
      <c r="I18" s="409">
        <v>4.3</v>
      </c>
      <c r="J18" s="409">
        <v>4.1500000000000004</v>
      </c>
      <c r="K18" s="409">
        <v>12.95</v>
      </c>
      <c r="L18" s="409">
        <v>11.35</v>
      </c>
      <c r="M18" s="409">
        <v>7.2</v>
      </c>
      <c r="N18" s="413">
        <v>5</v>
      </c>
      <c r="O18" s="617">
        <v>2</v>
      </c>
      <c r="P18" s="618"/>
      <c r="Q18" s="345" t="s">
        <v>227</v>
      </c>
      <c r="R18" s="309"/>
      <c r="S18" s="309"/>
      <c r="T18" s="309"/>
      <c r="U18" s="309"/>
      <c r="V18" s="309"/>
      <c r="W18" s="309"/>
      <c r="X18" s="309"/>
    </row>
    <row r="19" spans="1:24" ht="16.5" hidden="1" x14ac:dyDescent="0.3">
      <c r="A19" s="316">
        <v>6</v>
      </c>
      <c r="B19" s="315"/>
      <c r="C19" s="317"/>
      <c r="D19" s="335"/>
      <c r="E19" s="337"/>
      <c r="F19" s="337"/>
      <c r="G19" s="388"/>
      <c r="H19" s="408"/>
      <c r="I19" s="409"/>
      <c r="J19" s="409"/>
      <c r="K19" s="409"/>
      <c r="L19" s="409"/>
      <c r="M19" s="409"/>
      <c r="N19" s="413"/>
      <c r="O19" s="629"/>
      <c r="P19" s="630"/>
      <c r="Q19" s="345"/>
      <c r="R19" s="309"/>
      <c r="S19" s="309"/>
      <c r="T19" s="309"/>
      <c r="U19" s="309"/>
      <c r="V19" s="309"/>
      <c r="W19" s="309"/>
      <c r="X19" s="309"/>
    </row>
    <row r="20" spans="1:24" ht="16.5" hidden="1" x14ac:dyDescent="0.3">
      <c r="A20" s="316">
        <v>7</v>
      </c>
      <c r="B20" s="315"/>
      <c r="C20" s="317"/>
      <c r="D20" s="335"/>
      <c r="E20" s="337"/>
      <c r="F20" s="337"/>
      <c r="G20" s="388"/>
      <c r="H20" s="408"/>
      <c r="I20" s="409"/>
      <c r="J20" s="409"/>
      <c r="K20" s="409"/>
      <c r="L20" s="409"/>
      <c r="M20" s="409"/>
      <c r="N20" s="413"/>
      <c r="O20" s="629"/>
      <c r="P20" s="630"/>
      <c r="Q20" s="345"/>
      <c r="R20" s="309"/>
      <c r="S20" s="309"/>
      <c r="T20" s="309"/>
      <c r="U20" s="309"/>
      <c r="V20" s="309"/>
      <c r="W20" s="309"/>
      <c r="X20" s="309"/>
    </row>
    <row r="21" spans="1:24" ht="16.5" hidden="1" x14ac:dyDescent="0.3">
      <c r="A21" s="314">
        <v>8</v>
      </c>
      <c r="B21" s="315"/>
      <c r="C21" s="317"/>
      <c r="D21" s="335"/>
      <c r="E21" s="337"/>
      <c r="F21" s="337"/>
      <c r="G21" s="389"/>
      <c r="H21" s="408"/>
      <c r="I21" s="410"/>
      <c r="J21" s="410"/>
      <c r="K21" s="410"/>
      <c r="L21" s="410"/>
      <c r="M21" s="411"/>
      <c r="N21" s="412"/>
      <c r="O21" s="629"/>
      <c r="P21" s="630"/>
      <c r="Q21" s="345"/>
      <c r="R21" s="309"/>
      <c r="S21" s="309"/>
      <c r="T21" s="309"/>
      <c r="U21" s="309"/>
      <c r="V21" s="309"/>
      <c r="W21" s="309"/>
      <c r="X21" s="309"/>
    </row>
    <row r="22" spans="1:24" ht="16.5" hidden="1" x14ac:dyDescent="0.3">
      <c r="A22" s="314">
        <v>9</v>
      </c>
      <c r="B22" s="315"/>
      <c r="C22" s="317"/>
      <c r="D22" s="337"/>
      <c r="E22" s="337"/>
      <c r="F22" s="337"/>
      <c r="G22" s="389"/>
      <c r="H22" s="408"/>
      <c r="I22" s="410"/>
      <c r="J22" s="410"/>
      <c r="K22" s="410"/>
      <c r="L22" s="410"/>
      <c r="M22" s="411"/>
      <c r="N22" s="412"/>
      <c r="O22" s="629"/>
      <c r="P22" s="630"/>
      <c r="Q22" s="345"/>
      <c r="R22" s="309"/>
      <c r="S22" s="309"/>
      <c r="T22" s="309"/>
      <c r="U22" s="309"/>
      <c r="V22" s="309"/>
      <c r="W22" s="309"/>
      <c r="X22" s="309"/>
    </row>
    <row r="23" spans="1:24" ht="16.5" hidden="1" x14ac:dyDescent="0.3">
      <c r="A23" s="316">
        <v>10</v>
      </c>
      <c r="B23" s="315"/>
      <c r="C23" s="317"/>
      <c r="D23" s="335"/>
      <c r="E23" s="337"/>
      <c r="F23" s="337"/>
      <c r="G23" s="388"/>
      <c r="H23" s="408"/>
      <c r="I23" s="409"/>
      <c r="J23" s="409"/>
      <c r="K23" s="409"/>
      <c r="L23" s="409"/>
      <c r="M23" s="409"/>
      <c r="N23" s="413"/>
      <c r="O23" s="629"/>
      <c r="P23" s="630"/>
      <c r="Q23" s="345"/>
      <c r="R23" s="309"/>
      <c r="S23" s="309"/>
      <c r="T23" s="309"/>
      <c r="U23" s="309"/>
      <c r="V23" s="309"/>
      <c r="W23" s="309"/>
      <c r="X23" s="309"/>
    </row>
    <row r="24" spans="1:24" ht="16.5" x14ac:dyDescent="0.3">
      <c r="A24" s="344" t="s">
        <v>157</v>
      </c>
      <c r="C24" s="318"/>
      <c r="D24" s="338"/>
      <c r="E24" s="338"/>
      <c r="F24" s="338"/>
      <c r="G24" s="338"/>
      <c r="H24" s="405"/>
      <c r="I24" s="405"/>
      <c r="J24" s="405"/>
      <c r="K24" s="405"/>
      <c r="L24" s="405"/>
      <c r="M24" s="405"/>
      <c r="N24" s="335"/>
      <c r="O24" s="458"/>
      <c r="P24" s="459"/>
      <c r="Q24" s="346"/>
      <c r="R24" s="309"/>
      <c r="S24" s="309"/>
      <c r="T24" s="309"/>
      <c r="U24" s="309"/>
      <c r="V24" s="309"/>
      <c r="W24" s="309"/>
      <c r="X24" s="309"/>
    </row>
    <row r="25" spans="1:24" ht="16.5" x14ac:dyDescent="0.3">
      <c r="A25" s="335">
        <v>1</v>
      </c>
      <c r="B25" s="315" t="s">
        <v>304</v>
      </c>
      <c r="C25" s="317"/>
      <c r="D25" s="337">
        <v>2001</v>
      </c>
      <c r="E25" s="337" t="s">
        <v>5</v>
      </c>
      <c r="F25" s="337" t="s">
        <v>249</v>
      </c>
      <c r="G25" s="337"/>
      <c r="H25" s="405">
        <v>1.3</v>
      </c>
      <c r="I25" s="405">
        <v>0.7</v>
      </c>
      <c r="J25" s="405">
        <v>1</v>
      </c>
      <c r="K25" s="405">
        <v>18.350000000000001</v>
      </c>
      <c r="L25" s="405">
        <v>18.350000000000001</v>
      </c>
      <c r="M25" s="405">
        <v>17.350000000000001</v>
      </c>
      <c r="N25" s="335">
        <v>1</v>
      </c>
      <c r="O25" s="617" t="s">
        <v>204</v>
      </c>
      <c r="P25" s="618"/>
      <c r="Q25" s="345" t="s">
        <v>302</v>
      </c>
      <c r="R25" s="309"/>
      <c r="S25" s="309"/>
      <c r="T25" s="309"/>
      <c r="U25" s="309"/>
      <c r="V25" s="309"/>
      <c r="W25" s="309"/>
      <c r="X25" s="309"/>
    </row>
    <row r="26" spans="1:24" ht="16.5" x14ac:dyDescent="0.3">
      <c r="A26" s="449">
        <v>2</v>
      </c>
      <c r="B26" s="315" t="s">
        <v>308</v>
      </c>
      <c r="C26" s="317"/>
      <c r="D26" s="337">
        <v>2005</v>
      </c>
      <c r="E26" s="337">
        <v>2</v>
      </c>
      <c r="F26" s="337" t="s">
        <v>249</v>
      </c>
      <c r="G26" s="375"/>
      <c r="H26" s="407">
        <v>1.7</v>
      </c>
      <c r="I26" s="406">
        <v>1.5</v>
      </c>
      <c r="J26" s="406">
        <v>1.6</v>
      </c>
      <c r="K26" s="406">
        <v>4.6500000000000004</v>
      </c>
      <c r="L26" s="406">
        <v>4.4000000000000004</v>
      </c>
      <c r="M26" s="406">
        <v>2.8</v>
      </c>
      <c r="N26" s="340">
        <v>2</v>
      </c>
      <c r="O26" s="617" t="s">
        <v>204</v>
      </c>
      <c r="P26" s="618"/>
      <c r="Q26" s="345" t="s">
        <v>227</v>
      </c>
      <c r="R26" s="309"/>
      <c r="S26" s="309"/>
      <c r="T26" s="309"/>
      <c r="U26" s="309"/>
      <c r="V26" s="309"/>
      <c r="W26" s="309"/>
      <c r="X26" s="309"/>
    </row>
    <row r="27" spans="1:24" ht="16.5" x14ac:dyDescent="0.3">
      <c r="A27" s="335">
        <v>3</v>
      </c>
      <c r="B27" s="315" t="s">
        <v>303</v>
      </c>
      <c r="C27" s="317"/>
      <c r="D27" s="337">
        <v>1979</v>
      </c>
      <c r="E27" s="337">
        <v>1</v>
      </c>
      <c r="F27" s="337" t="s">
        <v>249</v>
      </c>
      <c r="G27" s="337"/>
      <c r="H27" s="405">
        <v>6.4</v>
      </c>
      <c r="I27" s="405">
        <v>5.7</v>
      </c>
      <c r="J27" s="405">
        <v>6.05</v>
      </c>
      <c r="K27" s="405">
        <v>11.25</v>
      </c>
      <c r="L27" s="405">
        <v>7.75</v>
      </c>
      <c r="M27" s="405">
        <v>1.7</v>
      </c>
      <c r="N27" s="335">
        <v>3</v>
      </c>
      <c r="O27" s="617" t="s">
        <v>204</v>
      </c>
      <c r="P27" s="618"/>
      <c r="Q27" s="345" t="s">
        <v>227</v>
      </c>
      <c r="R27" s="309"/>
      <c r="S27" s="309"/>
      <c r="T27" s="309"/>
      <c r="U27" s="309"/>
      <c r="V27" s="309"/>
      <c r="W27" s="309"/>
      <c r="X27" s="309"/>
    </row>
    <row r="28" spans="1:24" ht="16.5" x14ac:dyDescent="0.3">
      <c r="A28" s="449">
        <v>4</v>
      </c>
      <c r="B28" s="315" t="s">
        <v>305</v>
      </c>
      <c r="C28" s="317"/>
      <c r="D28" s="375">
        <v>1977</v>
      </c>
      <c r="E28" s="375" t="s">
        <v>306</v>
      </c>
      <c r="F28" s="337" t="s">
        <v>307</v>
      </c>
      <c r="G28" s="337"/>
      <c r="H28" s="500">
        <v>4.9000000000000004</v>
      </c>
      <c r="I28" s="448">
        <v>4.9000000000000004</v>
      </c>
      <c r="J28" s="448">
        <v>4.9000000000000004</v>
      </c>
      <c r="K28" s="448">
        <v>6.85</v>
      </c>
      <c r="L28" s="448">
        <v>6.35</v>
      </c>
      <c r="M28" s="448">
        <v>1.45</v>
      </c>
      <c r="N28" s="449">
        <v>4</v>
      </c>
      <c r="O28" s="617" t="s">
        <v>204</v>
      </c>
      <c r="P28" s="618"/>
      <c r="Q28" s="345" t="s">
        <v>153</v>
      </c>
      <c r="R28" s="309"/>
      <c r="S28" s="309"/>
      <c r="T28" s="309"/>
      <c r="U28" s="309"/>
      <c r="V28" s="309"/>
      <c r="W28" s="309"/>
      <c r="X28" s="309"/>
    </row>
    <row r="29" spans="1:24" ht="16.5" x14ac:dyDescent="0.3">
      <c r="A29" s="449">
        <v>5</v>
      </c>
      <c r="B29" s="315" t="s">
        <v>144</v>
      </c>
      <c r="C29" s="317"/>
      <c r="D29" s="337">
        <v>1986</v>
      </c>
      <c r="E29" s="337" t="s">
        <v>4</v>
      </c>
      <c r="F29" s="337" t="s">
        <v>249</v>
      </c>
      <c r="G29" s="375" t="s">
        <v>251</v>
      </c>
      <c r="H29" s="490">
        <v>7.7</v>
      </c>
      <c r="I29" s="448">
        <v>7.7</v>
      </c>
      <c r="J29" s="448">
        <v>7.7</v>
      </c>
      <c r="K29" s="448">
        <v>12</v>
      </c>
      <c r="L29" s="448">
        <v>4.3</v>
      </c>
      <c r="M29" s="448">
        <v>1.4</v>
      </c>
      <c r="N29" s="449">
        <v>5</v>
      </c>
      <c r="O29" s="617" t="s">
        <v>204</v>
      </c>
      <c r="P29" s="618"/>
      <c r="Q29" s="345" t="s">
        <v>188</v>
      </c>
      <c r="R29" s="309"/>
      <c r="S29" s="309"/>
      <c r="T29" s="309"/>
      <c r="U29" s="309"/>
      <c r="V29" s="309"/>
      <c r="W29" s="309"/>
      <c r="X29" s="309"/>
    </row>
    <row r="30" spans="1:24" ht="16.5" x14ac:dyDescent="0.3">
      <c r="A30" s="344" t="s">
        <v>309</v>
      </c>
      <c r="C30" s="320"/>
      <c r="D30" s="341"/>
      <c r="E30" s="341"/>
      <c r="F30" s="338"/>
      <c r="G30" s="338"/>
      <c r="H30" s="405"/>
      <c r="I30" s="405"/>
      <c r="J30" s="405"/>
      <c r="K30" s="405"/>
      <c r="L30" s="405"/>
      <c r="M30" s="405"/>
      <c r="N30" s="335"/>
      <c r="O30" s="458"/>
      <c r="P30" s="459"/>
      <c r="Q30" s="346"/>
      <c r="R30" s="309"/>
      <c r="S30" s="309"/>
      <c r="T30" s="309"/>
      <c r="U30" s="309"/>
      <c r="V30" s="309"/>
      <c r="W30" s="309"/>
      <c r="X30" s="309"/>
    </row>
    <row r="31" spans="1:24" ht="16.5" x14ac:dyDescent="0.3">
      <c r="A31" s="621">
        <v>1</v>
      </c>
      <c r="B31" s="322" t="s">
        <v>300</v>
      </c>
      <c r="C31" s="321"/>
      <c r="D31" s="342">
        <v>1987</v>
      </c>
      <c r="E31" s="376" t="s">
        <v>5</v>
      </c>
      <c r="F31" s="376" t="s">
        <v>167</v>
      </c>
      <c r="G31" s="376"/>
      <c r="H31" s="619">
        <v>2.1</v>
      </c>
      <c r="I31" s="619">
        <v>2.5</v>
      </c>
      <c r="J31" s="619">
        <v>2.2999999999999998</v>
      </c>
      <c r="K31" s="619">
        <v>16.149999999999999</v>
      </c>
      <c r="L31" s="619">
        <v>14.8</v>
      </c>
      <c r="M31" s="619">
        <v>12.5</v>
      </c>
      <c r="N31" s="621">
        <v>1</v>
      </c>
      <c r="O31" s="628" t="s">
        <v>5</v>
      </c>
      <c r="P31" s="623"/>
      <c r="Q31" s="626" t="s">
        <v>168</v>
      </c>
      <c r="R31" s="309"/>
      <c r="S31" s="309"/>
      <c r="T31" s="309"/>
      <c r="U31" s="309"/>
      <c r="V31" s="309"/>
      <c r="W31" s="309"/>
      <c r="X31" s="309"/>
    </row>
    <row r="32" spans="1:24" ht="16.5" x14ac:dyDescent="0.3">
      <c r="A32" s="622"/>
      <c r="B32" s="323" t="s">
        <v>301</v>
      </c>
      <c r="C32" s="324"/>
      <c r="D32" s="339">
        <v>1980</v>
      </c>
      <c r="E32" s="377" t="s">
        <v>5</v>
      </c>
      <c r="F32" s="377" t="s">
        <v>167</v>
      </c>
      <c r="G32" s="377" t="s">
        <v>67</v>
      </c>
      <c r="H32" s="620"/>
      <c r="I32" s="620"/>
      <c r="J32" s="620"/>
      <c r="K32" s="620"/>
      <c r="L32" s="620"/>
      <c r="M32" s="620"/>
      <c r="N32" s="622"/>
      <c r="O32" s="624"/>
      <c r="P32" s="625"/>
      <c r="Q32" s="627"/>
      <c r="R32" s="309"/>
      <c r="S32" s="309"/>
      <c r="T32" s="309"/>
      <c r="U32" s="309"/>
      <c r="V32" s="309"/>
      <c r="W32" s="309"/>
      <c r="X32" s="309"/>
    </row>
    <row r="33" spans="1:24" ht="16.5" x14ac:dyDescent="0.3">
      <c r="A33" s="621">
        <v>2</v>
      </c>
      <c r="B33" s="319" t="s">
        <v>298</v>
      </c>
      <c r="C33" s="320"/>
      <c r="D33" s="374">
        <v>2003</v>
      </c>
      <c r="E33" s="374">
        <v>1</v>
      </c>
      <c r="F33" s="374" t="s">
        <v>167</v>
      </c>
      <c r="G33" s="374"/>
      <c r="H33" s="619">
        <v>6.7</v>
      </c>
      <c r="I33" s="619">
        <v>6.6</v>
      </c>
      <c r="J33" s="619">
        <v>6.65</v>
      </c>
      <c r="K33" s="619">
        <v>10.7</v>
      </c>
      <c r="L33" s="619">
        <v>7.85</v>
      </c>
      <c r="M33" s="619">
        <v>1.2</v>
      </c>
      <c r="N33" s="621">
        <v>2</v>
      </c>
      <c r="O33" s="613" t="s">
        <v>204</v>
      </c>
      <c r="P33" s="623"/>
      <c r="Q33" s="626" t="s">
        <v>168</v>
      </c>
      <c r="R33" s="309"/>
      <c r="S33" s="309"/>
      <c r="T33" s="309"/>
      <c r="U33" s="309"/>
      <c r="V33" s="309"/>
      <c r="W33" s="309"/>
      <c r="X33" s="309"/>
    </row>
    <row r="34" spans="1:24" ht="16.5" x14ac:dyDescent="0.3">
      <c r="A34" s="622"/>
      <c r="B34" s="325" t="s">
        <v>310</v>
      </c>
      <c r="C34" s="326"/>
      <c r="D34" s="375">
        <v>1978</v>
      </c>
      <c r="E34" s="375">
        <v>3</v>
      </c>
      <c r="F34" s="375" t="s">
        <v>167</v>
      </c>
      <c r="G34" s="375"/>
      <c r="H34" s="620"/>
      <c r="I34" s="620"/>
      <c r="J34" s="620"/>
      <c r="K34" s="620"/>
      <c r="L34" s="620"/>
      <c r="M34" s="620"/>
      <c r="N34" s="622"/>
      <c r="O34" s="624"/>
      <c r="P34" s="625"/>
      <c r="Q34" s="627"/>
      <c r="R34" s="309"/>
      <c r="S34" s="309"/>
      <c r="T34" s="309"/>
      <c r="U34" s="309"/>
      <c r="V34" s="309"/>
      <c r="W34" s="309"/>
      <c r="X34" s="309"/>
    </row>
    <row r="35" spans="1:24" ht="16.5" x14ac:dyDescent="0.3">
      <c r="A35" s="344" t="s">
        <v>311</v>
      </c>
      <c r="C35" s="320"/>
      <c r="D35" s="341"/>
      <c r="E35" s="341"/>
      <c r="F35" s="338"/>
      <c r="G35" s="338"/>
      <c r="H35" s="405"/>
      <c r="I35" s="405"/>
      <c r="J35" s="405"/>
      <c r="K35" s="405"/>
      <c r="L35" s="405"/>
      <c r="M35" s="405"/>
      <c r="N35" s="335"/>
      <c r="O35" s="458"/>
      <c r="P35" s="459"/>
      <c r="Q35" s="346"/>
      <c r="R35" s="309"/>
      <c r="S35" s="309"/>
      <c r="T35" s="309"/>
      <c r="U35" s="309"/>
      <c r="V35" s="309"/>
      <c r="W35" s="309"/>
      <c r="X35" s="309"/>
    </row>
    <row r="36" spans="1:24" ht="16.5" x14ac:dyDescent="0.3">
      <c r="A36" s="621">
        <v>1</v>
      </c>
      <c r="B36" s="322" t="s">
        <v>300</v>
      </c>
      <c r="C36" s="321"/>
      <c r="D36" s="374">
        <v>1987</v>
      </c>
      <c r="E36" s="376" t="s">
        <v>5</v>
      </c>
      <c r="F36" s="376" t="s">
        <v>167</v>
      </c>
      <c r="G36" s="374"/>
      <c r="H36" s="619">
        <v>3.4</v>
      </c>
      <c r="I36" s="619">
        <v>3.6</v>
      </c>
      <c r="J36" s="619">
        <v>3.5</v>
      </c>
      <c r="K36" s="619">
        <v>14.5</v>
      </c>
      <c r="L36" s="619">
        <v>13.65</v>
      </c>
      <c r="M36" s="619">
        <v>10.15</v>
      </c>
      <c r="N36" s="621">
        <v>1</v>
      </c>
      <c r="O36" s="613" t="s">
        <v>5</v>
      </c>
      <c r="P36" s="623"/>
      <c r="Q36" s="626" t="s">
        <v>314</v>
      </c>
      <c r="R36" s="309"/>
      <c r="S36" s="309"/>
      <c r="T36" s="309"/>
      <c r="U36" s="309"/>
      <c r="V36" s="309"/>
      <c r="W36" s="309"/>
      <c r="X36" s="309"/>
    </row>
    <row r="37" spans="1:24" ht="16.5" x14ac:dyDescent="0.3">
      <c r="A37" s="622"/>
      <c r="B37" s="325" t="s">
        <v>304</v>
      </c>
      <c r="C37" s="326"/>
      <c r="D37" s="375">
        <v>2001</v>
      </c>
      <c r="E37" s="375" t="s">
        <v>5</v>
      </c>
      <c r="F37" s="375" t="s">
        <v>249</v>
      </c>
      <c r="G37" s="375"/>
      <c r="H37" s="620"/>
      <c r="I37" s="620"/>
      <c r="J37" s="620"/>
      <c r="K37" s="620"/>
      <c r="L37" s="620"/>
      <c r="M37" s="620"/>
      <c r="N37" s="622"/>
      <c r="O37" s="624"/>
      <c r="P37" s="625"/>
      <c r="Q37" s="627"/>
      <c r="R37" s="309"/>
      <c r="S37" s="309"/>
      <c r="T37" s="309"/>
      <c r="U37" s="309"/>
      <c r="V37" s="309"/>
      <c r="W37" s="309"/>
      <c r="X37" s="309"/>
    </row>
    <row r="38" spans="1:24" ht="16.5" x14ac:dyDescent="0.3">
      <c r="A38" s="621">
        <v>2</v>
      </c>
      <c r="B38" s="322" t="s">
        <v>312</v>
      </c>
      <c r="C38" s="501"/>
      <c r="D38" s="374">
        <v>1972</v>
      </c>
      <c r="E38" s="376" t="s">
        <v>306</v>
      </c>
      <c r="F38" s="376" t="s">
        <v>167</v>
      </c>
      <c r="G38" s="376"/>
      <c r="H38" s="619">
        <v>3.4</v>
      </c>
      <c r="I38" s="619">
        <v>3.7</v>
      </c>
      <c r="J38" s="619">
        <v>3.55</v>
      </c>
      <c r="K38" s="619">
        <v>9.0250000000000004</v>
      </c>
      <c r="L38" s="619">
        <v>8.5500000000000007</v>
      </c>
      <c r="M38" s="619">
        <v>5</v>
      </c>
      <c r="N38" s="621">
        <v>2</v>
      </c>
      <c r="O38" s="628" t="s">
        <v>204</v>
      </c>
      <c r="P38" s="623"/>
      <c r="Q38" s="626" t="s">
        <v>313</v>
      </c>
      <c r="R38" s="309"/>
      <c r="S38" s="309"/>
      <c r="T38" s="309"/>
      <c r="U38" s="309"/>
      <c r="V38" s="309"/>
      <c r="W38" s="309"/>
      <c r="X38" s="309"/>
    </row>
    <row r="39" spans="1:24" ht="16.5" x14ac:dyDescent="0.3">
      <c r="A39" s="622"/>
      <c r="B39" s="325" t="s">
        <v>301</v>
      </c>
      <c r="C39" s="502"/>
      <c r="D39" s="375">
        <v>1980</v>
      </c>
      <c r="E39" s="377" t="s">
        <v>5</v>
      </c>
      <c r="F39" s="377" t="s">
        <v>167</v>
      </c>
      <c r="G39" s="377" t="s">
        <v>67</v>
      </c>
      <c r="H39" s="620"/>
      <c r="I39" s="620"/>
      <c r="J39" s="620"/>
      <c r="K39" s="620"/>
      <c r="L39" s="620"/>
      <c r="M39" s="620"/>
      <c r="N39" s="622"/>
      <c r="O39" s="624"/>
      <c r="P39" s="625"/>
      <c r="Q39" s="627"/>
      <c r="R39" s="309"/>
      <c r="S39" s="309"/>
      <c r="T39" s="309"/>
      <c r="U39" s="309"/>
      <c r="V39" s="309"/>
      <c r="W39" s="309"/>
      <c r="X39" s="309"/>
    </row>
    <row r="40" spans="1:24" x14ac:dyDescent="0.25">
      <c r="A40" s="621">
        <v>3</v>
      </c>
      <c r="B40" s="319" t="s">
        <v>254</v>
      </c>
      <c r="C40" s="320"/>
      <c r="D40" s="342">
        <v>1978</v>
      </c>
      <c r="E40" s="374">
        <v>1</v>
      </c>
      <c r="F40" s="374" t="s">
        <v>249</v>
      </c>
      <c r="G40" s="374"/>
      <c r="H40" s="619">
        <v>6.9</v>
      </c>
      <c r="I40" s="619">
        <v>6.2</v>
      </c>
      <c r="J40" s="619">
        <v>6.55</v>
      </c>
      <c r="K40" s="619">
        <v>9.4499999999999993</v>
      </c>
      <c r="L40" s="619">
        <v>7.8</v>
      </c>
      <c r="M40" s="619">
        <v>1.25</v>
      </c>
      <c r="N40" s="621">
        <v>3</v>
      </c>
      <c r="O40" s="613" t="s">
        <v>204</v>
      </c>
      <c r="P40" s="614"/>
      <c r="Q40" s="626" t="s">
        <v>168</v>
      </c>
    </row>
    <row r="41" spans="1:24" x14ac:dyDescent="0.25">
      <c r="A41" s="622"/>
      <c r="B41" s="325" t="s">
        <v>303</v>
      </c>
      <c r="C41" s="326"/>
      <c r="D41" s="339">
        <v>1979</v>
      </c>
      <c r="E41" s="375">
        <v>1</v>
      </c>
      <c r="F41" s="375" t="s">
        <v>249</v>
      </c>
      <c r="G41" s="375"/>
      <c r="H41" s="620"/>
      <c r="I41" s="620"/>
      <c r="J41" s="620"/>
      <c r="K41" s="620"/>
      <c r="L41" s="620"/>
      <c r="M41" s="620"/>
      <c r="N41" s="622"/>
      <c r="O41" s="615"/>
      <c r="P41" s="616"/>
      <c r="Q41" s="627"/>
    </row>
    <row r="42" spans="1:24" s="104" customFormat="1" ht="12.75" x14ac:dyDescent="0.2">
      <c r="J42" s="105"/>
      <c r="K42" s="105"/>
      <c r="L42" s="105"/>
      <c r="M42" s="105"/>
      <c r="N42" s="105"/>
      <c r="O42" s="105"/>
      <c r="P42" s="105"/>
      <c r="Q42" s="105"/>
      <c r="R42" s="105"/>
      <c r="S42" s="105"/>
    </row>
    <row r="43" spans="1:24" s="104" customFormat="1" ht="12.75" x14ac:dyDescent="0.2">
      <c r="A43" s="207" t="s">
        <v>16</v>
      </c>
      <c r="B43" s="105"/>
      <c r="E43" s="266" t="s">
        <v>116</v>
      </c>
      <c r="I43" s="105"/>
      <c r="J43" s="207" t="s">
        <v>115</v>
      </c>
      <c r="N43" s="104" t="s">
        <v>320</v>
      </c>
    </row>
    <row r="44" spans="1:24" s="104" customFormat="1" ht="12.75" x14ac:dyDescent="0.2">
      <c r="A44" s="207"/>
      <c r="B44" s="105"/>
      <c r="E44" s="208"/>
      <c r="I44" s="105"/>
      <c r="J44" s="207"/>
    </row>
    <row r="45" spans="1:24" s="104" customFormat="1" ht="12.75" x14ac:dyDescent="0.2">
      <c r="A45" s="207" t="s">
        <v>17</v>
      </c>
      <c r="B45" s="105"/>
      <c r="E45" s="5" t="s">
        <v>117</v>
      </c>
      <c r="I45" s="105"/>
      <c r="J45" s="207" t="s">
        <v>118</v>
      </c>
      <c r="N45" s="104" t="s">
        <v>321</v>
      </c>
    </row>
    <row r="46" spans="1:24" ht="24" customHeight="1" x14ac:dyDescent="0.3">
      <c r="A46" s="306"/>
      <c r="B46" s="306"/>
      <c r="C46" s="306"/>
      <c r="D46" s="306"/>
      <c r="E46" s="306"/>
      <c r="F46" s="306"/>
      <c r="G46" s="306"/>
      <c r="H46" s="306"/>
      <c r="I46" s="310"/>
      <c r="J46" s="310"/>
      <c r="K46" s="306"/>
      <c r="L46" s="306"/>
      <c r="M46" s="306"/>
      <c r="N46" s="306"/>
      <c r="O46" s="306"/>
      <c r="P46" s="306"/>
      <c r="Q46" s="309"/>
      <c r="R46" s="309"/>
      <c r="S46" s="309"/>
      <c r="T46" s="309"/>
      <c r="U46" s="309"/>
      <c r="V46" s="309"/>
      <c r="W46" s="309"/>
      <c r="X46" s="309"/>
    </row>
    <row r="47" spans="1:24" ht="16.5" x14ac:dyDescent="0.3">
      <c r="A47" s="306"/>
      <c r="B47" s="306"/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6"/>
      <c r="P47" s="306"/>
      <c r="Q47" s="309"/>
      <c r="R47" s="309"/>
      <c r="S47" s="309"/>
      <c r="T47" s="309"/>
      <c r="U47" s="309"/>
      <c r="V47" s="309"/>
      <c r="W47" s="309"/>
      <c r="X47" s="309"/>
    </row>
    <row r="48" spans="1:24" ht="16.5" x14ac:dyDescent="0.3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9"/>
      <c r="R48" s="309"/>
      <c r="S48" s="309"/>
      <c r="T48" s="309"/>
      <c r="U48" s="309"/>
      <c r="V48" s="309"/>
      <c r="W48" s="309"/>
      <c r="X48" s="309"/>
    </row>
    <row r="49" spans="1:24" ht="16.5" x14ac:dyDescent="0.3">
      <c r="A49" s="306"/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9"/>
      <c r="R49" s="309"/>
      <c r="S49" s="309"/>
      <c r="T49" s="309"/>
      <c r="U49" s="309"/>
      <c r="V49" s="309"/>
      <c r="W49" s="309"/>
      <c r="X49" s="309"/>
    </row>
    <row r="50" spans="1:24" ht="16.5" x14ac:dyDescent="0.3">
      <c r="A50" s="306"/>
      <c r="B50" s="306"/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9"/>
      <c r="R50" s="309"/>
      <c r="S50" s="309"/>
      <c r="T50" s="309"/>
      <c r="U50" s="309"/>
      <c r="V50" s="309"/>
      <c r="W50" s="309"/>
      <c r="X50" s="309"/>
    </row>
    <row r="51" spans="1:24" ht="16.5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9"/>
      <c r="R51" s="309"/>
      <c r="S51" s="309"/>
      <c r="T51" s="309"/>
      <c r="U51" s="309"/>
      <c r="V51" s="309"/>
      <c r="W51" s="309"/>
      <c r="X51" s="309"/>
    </row>
    <row r="52" spans="1:24" ht="16.5" x14ac:dyDescent="0.3">
      <c r="A52" s="309"/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</row>
    <row r="53" spans="1:24" ht="16.5" x14ac:dyDescent="0.3">
      <c r="A53" s="309"/>
      <c r="B53" s="309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</row>
    <row r="54" spans="1:24" ht="16.5" x14ac:dyDescent="0.3">
      <c r="A54" s="309"/>
      <c r="B54" s="309"/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</row>
    <row r="55" spans="1:24" ht="16.5" x14ac:dyDescent="0.3">
      <c r="A55" s="309"/>
      <c r="B55" s="309"/>
      <c r="C55" s="309"/>
      <c r="D55" s="309"/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</row>
    <row r="56" spans="1:24" ht="16.5" x14ac:dyDescent="0.3">
      <c r="A56" s="309"/>
      <c r="B56" s="309"/>
      <c r="C56" s="309"/>
      <c r="D56" s="309"/>
      <c r="E56" s="309"/>
      <c r="F56" s="309"/>
      <c r="G56" s="309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</row>
    <row r="57" spans="1:24" ht="16.5" x14ac:dyDescent="0.3">
      <c r="A57" s="309"/>
      <c r="B57" s="309"/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09"/>
      <c r="T57" s="309"/>
      <c r="U57" s="309"/>
      <c r="V57" s="309"/>
      <c r="W57" s="309"/>
      <c r="X57" s="309"/>
    </row>
    <row r="58" spans="1:24" ht="16.5" x14ac:dyDescent="0.3">
      <c r="A58" s="309"/>
      <c r="B58" s="309"/>
      <c r="C58" s="309"/>
      <c r="D58" s="309"/>
      <c r="E58" s="309"/>
      <c r="F58" s="309"/>
      <c r="G58" s="309"/>
      <c r="H58" s="309"/>
      <c r="I58" s="309"/>
      <c r="J58" s="309"/>
      <c r="K58" s="309"/>
      <c r="L58" s="309"/>
      <c r="M58" s="309"/>
      <c r="N58" s="309"/>
      <c r="O58" s="309"/>
      <c r="P58" s="309"/>
      <c r="Q58" s="309"/>
      <c r="R58" s="309"/>
      <c r="S58" s="309"/>
      <c r="T58" s="309"/>
      <c r="U58" s="309"/>
      <c r="V58" s="309"/>
      <c r="W58" s="309"/>
      <c r="X58" s="309"/>
    </row>
    <row r="59" spans="1:24" ht="16.5" x14ac:dyDescent="0.3">
      <c r="A59" s="309"/>
      <c r="B59" s="309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</row>
    <row r="60" spans="1:24" ht="16.5" x14ac:dyDescent="0.3">
      <c r="A60" s="309"/>
      <c r="B60" s="309"/>
      <c r="C60" s="309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09"/>
      <c r="T60" s="309"/>
      <c r="U60" s="309"/>
      <c r="V60" s="309"/>
      <c r="W60" s="309"/>
      <c r="X60" s="309"/>
    </row>
    <row r="61" spans="1:24" ht="16.5" x14ac:dyDescent="0.3">
      <c r="A61" s="309"/>
      <c r="B61" s="309"/>
      <c r="C61" s="309"/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09"/>
      <c r="O61" s="309"/>
      <c r="P61" s="309"/>
      <c r="Q61" s="309"/>
      <c r="R61" s="309"/>
      <c r="S61" s="309"/>
      <c r="T61" s="309"/>
      <c r="U61" s="309"/>
      <c r="V61" s="309"/>
      <c r="W61" s="309"/>
      <c r="X61" s="309"/>
    </row>
    <row r="62" spans="1:24" ht="16.5" x14ac:dyDescent="0.3">
      <c r="A62" s="309"/>
      <c r="B62" s="309"/>
      <c r="C62" s="309"/>
      <c r="D62" s="309"/>
      <c r="E62" s="309"/>
      <c r="F62" s="309"/>
      <c r="G62" s="309"/>
      <c r="H62" s="309"/>
      <c r="I62" s="309"/>
      <c r="J62" s="309"/>
      <c r="K62" s="309"/>
      <c r="L62" s="309"/>
      <c r="M62" s="309"/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</row>
    <row r="63" spans="1:24" ht="16.5" x14ac:dyDescent="0.3">
      <c r="A63" s="309"/>
      <c r="B63" s="309"/>
      <c r="C63" s="309"/>
      <c r="D63" s="309"/>
      <c r="E63" s="309"/>
      <c r="F63" s="309"/>
      <c r="G63" s="309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</row>
  </sheetData>
  <sortState ref="B25:Q29">
    <sortCondition ref="N25:N29"/>
  </sortState>
  <mergeCells count="80">
    <mergeCell ref="Q33:Q34"/>
    <mergeCell ref="Q40:Q41"/>
    <mergeCell ref="A1:Q1"/>
    <mergeCell ref="A2:Q2"/>
    <mergeCell ref="F9:L9"/>
    <mergeCell ref="N31:N32"/>
    <mergeCell ref="M31:M32"/>
    <mergeCell ref="K31:K32"/>
    <mergeCell ref="B12:C12"/>
    <mergeCell ref="A7:C7"/>
    <mergeCell ref="I31:I32"/>
    <mergeCell ref="Q31:Q32"/>
    <mergeCell ref="K40:K41"/>
    <mergeCell ref="A31:A32"/>
    <mergeCell ref="A40:A41"/>
    <mergeCell ref="N40:N41"/>
    <mergeCell ref="M40:M41"/>
    <mergeCell ref="L40:L41"/>
    <mergeCell ref="I40:I41"/>
    <mergeCell ref="H40:H41"/>
    <mergeCell ref="J40:J41"/>
    <mergeCell ref="O22:P22"/>
    <mergeCell ref="O12:P12"/>
    <mergeCell ref="R2:S2"/>
    <mergeCell ref="A3:Q3"/>
    <mergeCell ref="R3:S3"/>
    <mergeCell ref="F7:L7"/>
    <mergeCell ref="F8:L8"/>
    <mergeCell ref="A4:Q4"/>
    <mergeCell ref="R4:S4"/>
    <mergeCell ref="F6:L6"/>
    <mergeCell ref="A8:C8"/>
    <mergeCell ref="H31:H32"/>
    <mergeCell ref="K33:K34"/>
    <mergeCell ref="L33:L34"/>
    <mergeCell ref="M33:M34"/>
    <mergeCell ref="J31:J32"/>
    <mergeCell ref="L31:L32"/>
    <mergeCell ref="N33:N34"/>
    <mergeCell ref="O33:P34"/>
    <mergeCell ref="A33:A34"/>
    <mergeCell ref="H33:H34"/>
    <mergeCell ref="I33:I34"/>
    <mergeCell ref="J33:J34"/>
    <mergeCell ref="A38:A39"/>
    <mergeCell ref="H38:H39"/>
    <mergeCell ref="I38:I39"/>
    <mergeCell ref="J38:J39"/>
    <mergeCell ref="K38:K39"/>
    <mergeCell ref="L38:L39"/>
    <mergeCell ref="M38:M39"/>
    <mergeCell ref="N38:N39"/>
    <mergeCell ref="O38:P39"/>
    <mergeCell ref="Q38:Q39"/>
    <mergeCell ref="A36:A37"/>
    <mergeCell ref="H36:H37"/>
    <mergeCell ref="I36:I37"/>
    <mergeCell ref="J36:J37"/>
    <mergeCell ref="K36:K37"/>
    <mergeCell ref="L36:L37"/>
    <mergeCell ref="M36:M37"/>
    <mergeCell ref="N36:N37"/>
    <mergeCell ref="O36:P37"/>
    <mergeCell ref="Q36:Q37"/>
    <mergeCell ref="O40:P41"/>
    <mergeCell ref="O14:P14"/>
    <mergeCell ref="O15:P15"/>
    <mergeCell ref="O16:P16"/>
    <mergeCell ref="O17:P17"/>
    <mergeCell ref="O18:P18"/>
    <mergeCell ref="O25:P25"/>
    <mergeCell ref="O26:P26"/>
    <mergeCell ref="O27:P27"/>
    <mergeCell ref="O28:P28"/>
    <mergeCell ref="O29:P29"/>
    <mergeCell ref="O31:P32"/>
    <mergeCell ref="O19:P19"/>
    <mergeCell ref="O20:P20"/>
    <mergeCell ref="O21:P21"/>
    <mergeCell ref="O23:P23"/>
  </mergeCells>
  <printOptions horizontalCentered="1"/>
  <pageMargins left="0.59055118110236227" right="0.19685039370078741" top="0.59055118110236227" bottom="0.74803149606299213" header="0" footer="0.51181102362204722"/>
  <pageSetup paperSize="9" scale="61" firstPageNumber="0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T27"/>
  <sheetViews>
    <sheetView zoomScaleNormal="100" zoomScaleSheetLayoutView="100" workbookViewId="0">
      <selection activeCell="H38" sqref="H38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11" hidden="1" customWidth="1"/>
    <col min="6" max="6" width="4.7109375" hidden="1" customWidth="1"/>
    <col min="7" max="7" width="4.7109375" style="11" customWidth="1"/>
    <col min="8" max="8" width="4.7109375" customWidth="1"/>
    <col min="9" max="13" width="4.7109375" style="11" customWidth="1"/>
    <col min="14" max="14" width="4.7109375" customWidth="1"/>
    <col min="15" max="17" width="4.7109375" style="11" customWidth="1"/>
    <col min="18" max="18" width="4.7109375" customWidth="1"/>
    <col min="19" max="19" width="4.7109375" style="11" customWidth="1"/>
    <col min="20" max="20" width="4.7109375" customWidth="1"/>
    <col min="21" max="23" width="4.7109375" style="11" customWidth="1"/>
    <col min="24" max="24" width="4.7109375" customWidth="1"/>
    <col min="25" max="26" width="4.7109375" style="11" customWidth="1"/>
    <col min="27" max="28" width="4.7109375" customWidth="1"/>
    <col min="29" max="29" width="4.7109375" style="11" customWidth="1"/>
    <col min="30" max="30" width="4.7109375" customWidth="1"/>
    <col min="31" max="35" width="4.7109375" style="11" customWidth="1"/>
    <col min="36" max="36" width="10.28515625" customWidth="1"/>
    <col min="37" max="37" width="9.140625" style="494" customWidth="1"/>
    <col min="38" max="233" width="9.140625" customWidth="1"/>
    <col min="234" max="234" width="5.5703125" customWidth="1"/>
    <col min="235" max="235" width="26.140625" customWidth="1"/>
    <col min="236" max="236" width="3.140625" customWidth="1"/>
    <col min="237" max="237" width="1.5703125" customWidth="1"/>
    <col min="238" max="238" width="0" hidden="1" customWidth="1"/>
    <col min="239" max="239" width="3.140625" customWidth="1"/>
    <col min="240" max="240" width="2.28515625" customWidth="1"/>
    <col min="241" max="241" width="0.7109375" customWidth="1"/>
    <col min="242" max="242" width="3.5703125" customWidth="1"/>
    <col min="243" max="243" width="1.140625" customWidth="1"/>
    <col min="244" max="244" width="3.140625" customWidth="1"/>
    <col min="245" max="245" width="2.85546875" customWidth="1"/>
    <col min="246" max="247" width="2.28515625" customWidth="1"/>
    <col min="248" max="248" width="2.7109375" customWidth="1"/>
  </cols>
  <sheetData>
    <row r="1" spans="1:46" s="104" customFormat="1" x14ac:dyDescent="0.2">
      <c r="A1" s="662" t="s">
        <v>38</v>
      </c>
      <c r="B1" s="662"/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2"/>
      <c r="N1" s="662"/>
      <c r="O1" s="662"/>
      <c r="P1" s="662"/>
      <c r="Q1" s="662"/>
      <c r="R1" s="662"/>
      <c r="S1" s="662"/>
      <c r="T1" s="662"/>
      <c r="U1" s="662"/>
      <c r="V1" s="662"/>
      <c r="W1" s="662"/>
      <c r="X1" s="662"/>
      <c r="Y1" s="662"/>
      <c r="Z1" s="662"/>
      <c r="AA1" s="662"/>
      <c r="AB1" s="662"/>
      <c r="AC1" s="662"/>
      <c r="AD1" s="662"/>
      <c r="AE1" s="662"/>
      <c r="AF1" s="662"/>
      <c r="AG1" s="662"/>
      <c r="AH1" s="662"/>
      <c r="AI1" s="662"/>
      <c r="AJ1" s="662"/>
      <c r="AK1" s="662"/>
    </row>
    <row r="2" spans="1:46" s="104" customFormat="1" x14ac:dyDescent="0.2">
      <c r="A2" s="609" t="s">
        <v>119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  <c r="T2" s="609"/>
      <c r="U2" s="609"/>
      <c r="V2" s="609"/>
      <c r="W2" s="609"/>
      <c r="X2" s="609"/>
      <c r="Y2" s="609"/>
      <c r="Z2" s="609"/>
      <c r="AA2" s="609"/>
      <c r="AB2" s="609"/>
      <c r="AC2" s="609"/>
      <c r="AD2" s="609"/>
      <c r="AE2" s="609"/>
      <c r="AF2" s="609"/>
      <c r="AG2" s="609"/>
      <c r="AH2" s="609"/>
      <c r="AI2" s="609"/>
      <c r="AJ2" s="609"/>
      <c r="AK2" s="609"/>
    </row>
    <row r="3" spans="1:46" s="104" customFormat="1" ht="12.75" customHeight="1" x14ac:dyDescent="0.2">
      <c r="A3" s="662" t="s">
        <v>240</v>
      </c>
      <c r="B3" s="662"/>
      <c r="C3" s="662"/>
      <c r="D3" s="662"/>
      <c r="E3" s="662"/>
      <c r="F3" s="662"/>
      <c r="G3" s="662"/>
      <c r="H3" s="662"/>
      <c r="I3" s="662"/>
      <c r="J3" s="662"/>
      <c r="K3" s="662"/>
      <c r="L3" s="662"/>
      <c r="M3" s="662"/>
      <c r="N3" s="662"/>
      <c r="O3" s="662"/>
      <c r="P3" s="662"/>
      <c r="Q3" s="662"/>
      <c r="R3" s="662"/>
      <c r="S3" s="662"/>
      <c r="T3" s="662"/>
      <c r="U3" s="662"/>
      <c r="V3" s="662"/>
      <c r="W3" s="662"/>
      <c r="X3" s="662"/>
      <c r="Y3" s="662"/>
      <c r="Z3" s="662"/>
      <c r="AA3" s="662"/>
      <c r="AB3" s="662"/>
      <c r="AC3" s="662"/>
      <c r="AD3" s="662"/>
      <c r="AE3" s="662"/>
      <c r="AF3" s="662"/>
      <c r="AG3" s="662"/>
      <c r="AH3" s="662"/>
      <c r="AI3" s="662"/>
      <c r="AJ3" s="662"/>
      <c r="AK3" s="662"/>
    </row>
    <row r="4" spans="1:46" s="104" customFormat="1" x14ac:dyDescent="0.2">
      <c r="A4" s="662" t="s">
        <v>241</v>
      </c>
      <c r="B4" s="662"/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662"/>
      <c r="R4" s="662"/>
      <c r="S4" s="662"/>
      <c r="T4" s="662"/>
      <c r="U4" s="662"/>
      <c r="V4" s="662"/>
      <c r="W4" s="662"/>
      <c r="X4" s="662"/>
      <c r="Y4" s="662"/>
      <c r="Z4" s="662"/>
      <c r="AA4" s="662"/>
      <c r="AB4" s="662"/>
      <c r="AC4" s="662"/>
      <c r="AD4" s="662"/>
      <c r="AE4" s="662"/>
      <c r="AF4" s="662"/>
      <c r="AG4" s="662"/>
      <c r="AH4" s="662"/>
      <c r="AI4" s="662"/>
      <c r="AJ4" s="662"/>
      <c r="AK4" s="662"/>
    </row>
    <row r="5" spans="1:46" s="104" customFormat="1" x14ac:dyDescent="0.2">
      <c r="A5" s="584"/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  <c r="R5" s="584"/>
      <c r="S5" s="10"/>
      <c r="T5" s="105"/>
      <c r="U5" s="10"/>
      <c r="V5" s="10"/>
      <c r="W5" s="10"/>
      <c r="X5" s="105"/>
      <c r="Y5" s="10"/>
      <c r="Z5" s="10"/>
      <c r="AA5" s="105"/>
      <c r="AB5" s="105"/>
      <c r="AC5" s="10"/>
      <c r="AD5" s="105"/>
      <c r="AE5" s="10"/>
      <c r="AF5" s="10"/>
      <c r="AG5" s="10"/>
      <c r="AH5" s="10"/>
      <c r="AI5" s="10"/>
      <c r="AJ5" s="105"/>
      <c r="AK5" s="1"/>
    </row>
    <row r="6" spans="1:46" s="104" customFormat="1" ht="18" customHeight="1" x14ac:dyDescent="0.25">
      <c r="A6" s="495"/>
      <c r="B6" s="495"/>
      <c r="C6" s="495"/>
      <c r="D6" s="495"/>
      <c r="E6" s="251"/>
      <c r="K6" s="539" t="s">
        <v>107</v>
      </c>
      <c r="L6" s="539"/>
      <c r="M6" s="539"/>
      <c r="N6" s="539"/>
      <c r="O6" s="539"/>
      <c r="P6" s="539"/>
      <c r="Q6" s="539"/>
      <c r="R6" s="539"/>
      <c r="S6" s="539"/>
      <c r="T6" s="539"/>
      <c r="U6" s="539"/>
      <c r="V6" s="539"/>
      <c r="W6" s="539"/>
      <c r="X6" s="539"/>
      <c r="Y6" s="539"/>
      <c r="Z6" s="539"/>
      <c r="AA6" s="539"/>
      <c r="AB6" s="539"/>
      <c r="AC6" s="539"/>
      <c r="AD6" s="539"/>
      <c r="AE6" s="539"/>
    </row>
    <row r="7" spans="1:46" s="104" customFormat="1" ht="15.75" x14ac:dyDescent="0.2">
      <c r="A7" s="531" t="s">
        <v>236</v>
      </c>
      <c r="B7" s="531"/>
      <c r="C7" s="531"/>
      <c r="D7" s="493"/>
      <c r="E7" s="253"/>
      <c r="K7" s="539" t="s">
        <v>235</v>
      </c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</row>
    <row r="8" spans="1:46" s="104" customFormat="1" ht="15.75" x14ac:dyDescent="0.2">
      <c r="A8" s="531" t="s">
        <v>237</v>
      </c>
      <c r="B8" s="531"/>
      <c r="C8" s="531"/>
      <c r="D8" s="493"/>
      <c r="E8" s="253"/>
      <c r="K8" s="594" t="s">
        <v>245</v>
      </c>
      <c r="L8" s="594"/>
      <c r="M8" s="594"/>
      <c r="N8" s="594"/>
      <c r="O8" s="594"/>
      <c r="P8" s="594"/>
      <c r="Q8" s="594"/>
      <c r="R8" s="594"/>
      <c r="S8" s="594"/>
      <c r="T8" s="594"/>
      <c r="U8" s="594"/>
      <c r="V8" s="594"/>
      <c r="W8" s="594"/>
      <c r="X8" s="594"/>
      <c r="Y8" s="594"/>
      <c r="Z8" s="594"/>
      <c r="AA8" s="594"/>
      <c r="AB8" s="594"/>
      <c r="AC8" s="594"/>
      <c r="AD8" s="594"/>
      <c r="AE8" s="594"/>
    </row>
    <row r="9" spans="1:46" s="104" customFormat="1" ht="13.9" customHeight="1" thickBot="1" x14ac:dyDescent="0.25"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606"/>
      <c r="R9" s="606"/>
      <c r="S9" s="56"/>
      <c r="T9" s="56"/>
      <c r="U9" s="56"/>
      <c r="V9" s="56"/>
      <c r="W9" s="56"/>
      <c r="X9" s="56"/>
      <c r="Y9" s="29"/>
      <c r="Z9" s="29"/>
      <c r="AA9" s="29"/>
      <c r="AB9" s="29"/>
      <c r="AC9" s="41"/>
      <c r="AD9" s="494"/>
      <c r="AE9" s="494"/>
      <c r="AF9" s="494"/>
      <c r="AG9" s="494"/>
      <c r="AH9" s="10"/>
      <c r="AI9" s="10"/>
      <c r="AJ9" s="105"/>
      <c r="AK9" s="1"/>
    </row>
    <row r="10" spans="1:46" s="104" customFormat="1" ht="33" customHeight="1" thickBot="1" x14ac:dyDescent="0.25">
      <c r="A10" s="653" t="s">
        <v>6</v>
      </c>
      <c r="B10" s="655" t="s">
        <v>24</v>
      </c>
      <c r="C10" s="659" t="s">
        <v>35</v>
      </c>
      <c r="D10" s="660"/>
      <c r="E10" s="660"/>
      <c r="F10" s="661"/>
      <c r="G10" s="635" t="s">
        <v>218</v>
      </c>
      <c r="H10" s="636"/>
      <c r="I10" s="636"/>
      <c r="J10" s="636"/>
      <c r="K10" s="635" t="s">
        <v>35</v>
      </c>
      <c r="L10" s="636"/>
      <c r="M10" s="636"/>
      <c r="N10" s="636"/>
      <c r="O10" s="640" t="s">
        <v>36</v>
      </c>
      <c r="P10" s="641"/>
      <c r="Q10" s="641"/>
      <c r="R10" s="641"/>
      <c r="S10" s="642"/>
      <c r="T10" s="642"/>
      <c r="U10" s="642"/>
      <c r="V10" s="642"/>
      <c r="W10" s="643"/>
      <c r="X10" s="643"/>
      <c r="Y10" s="640" t="s">
        <v>37</v>
      </c>
      <c r="Z10" s="641"/>
      <c r="AA10" s="641"/>
      <c r="AB10" s="641"/>
      <c r="AC10" s="642"/>
      <c r="AD10" s="642"/>
      <c r="AE10" s="642"/>
      <c r="AF10" s="642"/>
      <c r="AG10" s="642"/>
      <c r="AH10" s="643"/>
      <c r="AI10" s="643"/>
      <c r="AJ10" s="657" t="s">
        <v>213</v>
      </c>
      <c r="AK10" s="650" t="s">
        <v>23</v>
      </c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8" customHeight="1" thickBot="1" x14ac:dyDescent="0.25">
      <c r="A11" s="654"/>
      <c r="B11" s="656"/>
      <c r="C11" s="647">
        <v>63</v>
      </c>
      <c r="D11" s="645"/>
      <c r="E11" s="646" t="s">
        <v>32</v>
      </c>
      <c r="F11" s="645"/>
      <c r="G11" s="652">
        <v>63</v>
      </c>
      <c r="H11" s="637"/>
      <c r="I11" s="637" t="s">
        <v>32</v>
      </c>
      <c r="J11" s="638"/>
      <c r="K11" s="639">
        <v>63</v>
      </c>
      <c r="L11" s="637"/>
      <c r="M11" s="637" t="s">
        <v>32</v>
      </c>
      <c r="N11" s="638"/>
      <c r="O11" s="645">
        <v>63</v>
      </c>
      <c r="P11" s="645"/>
      <c r="Q11" s="644">
        <v>68</v>
      </c>
      <c r="R11" s="645"/>
      <c r="S11" s="644">
        <v>73</v>
      </c>
      <c r="T11" s="645"/>
      <c r="U11" s="646">
        <v>85</v>
      </c>
      <c r="V11" s="645"/>
      <c r="W11" s="646" t="s">
        <v>33</v>
      </c>
      <c r="X11" s="645"/>
      <c r="Y11" s="647">
        <v>63</v>
      </c>
      <c r="Z11" s="645"/>
      <c r="AA11" s="644">
        <v>68</v>
      </c>
      <c r="AB11" s="648"/>
      <c r="AC11" s="644">
        <v>73</v>
      </c>
      <c r="AD11" s="645"/>
      <c r="AE11" s="646">
        <v>85</v>
      </c>
      <c r="AF11" s="645"/>
      <c r="AG11" s="645"/>
      <c r="AH11" s="646" t="s">
        <v>33</v>
      </c>
      <c r="AI11" s="645"/>
      <c r="AJ11" s="658"/>
      <c r="AK11" s="651"/>
      <c r="AL11" s="4"/>
      <c r="AM11" s="402"/>
      <c r="AN11" s="402"/>
      <c r="AO11" s="402"/>
      <c r="AP11" s="402"/>
      <c r="AQ11" s="402"/>
      <c r="AR11" s="402"/>
      <c r="AS11" s="402"/>
    </row>
    <row r="12" spans="1:46" s="43" customFormat="1" x14ac:dyDescent="0.2">
      <c r="A12" s="505">
        <v>1</v>
      </c>
      <c r="B12" s="506" t="s">
        <v>249</v>
      </c>
      <c r="C12" s="507"/>
      <c r="D12" s="508"/>
      <c r="E12" s="509"/>
      <c r="F12" s="508"/>
      <c r="G12" s="507">
        <v>20</v>
      </c>
      <c r="H12" s="510"/>
      <c r="I12" s="509">
        <v>20</v>
      </c>
      <c r="J12" s="510"/>
      <c r="K12" s="509">
        <v>20</v>
      </c>
      <c r="L12" s="510"/>
      <c r="M12" s="509">
        <v>20</v>
      </c>
      <c r="N12" s="511"/>
      <c r="O12" s="508">
        <v>20</v>
      </c>
      <c r="P12" s="508"/>
      <c r="Q12" s="509">
        <v>20</v>
      </c>
      <c r="R12" s="508"/>
      <c r="S12" s="509">
        <v>20</v>
      </c>
      <c r="T12" s="508"/>
      <c r="U12" s="509">
        <v>20</v>
      </c>
      <c r="V12" s="508"/>
      <c r="W12" s="509">
        <v>18</v>
      </c>
      <c r="X12" s="508"/>
      <c r="Y12" s="507">
        <v>20</v>
      </c>
      <c r="Z12" s="513"/>
      <c r="AA12" s="509">
        <v>20</v>
      </c>
      <c r="AB12" s="508"/>
      <c r="AC12" s="504">
        <v>20</v>
      </c>
      <c r="AD12" s="513"/>
      <c r="AE12" s="504">
        <v>20</v>
      </c>
      <c r="AF12" s="513"/>
      <c r="AG12" s="513"/>
      <c r="AH12" s="504">
        <v>20</v>
      </c>
      <c r="AI12" s="513"/>
      <c r="AJ12" s="403">
        <v>20</v>
      </c>
      <c r="AK12" s="514">
        <f>SUM(C12:AJ12)</f>
        <v>298</v>
      </c>
      <c r="AL12" s="104"/>
    </row>
    <row r="13" spans="1:46" s="43" customFormat="1" x14ac:dyDescent="0.2">
      <c r="A13" s="515">
        <v>2</v>
      </c>
      <c r="B13" s="516" t="s">
        <v>140</v>
      </c>
      <c r="C13" s="517"/>
      <c r="D13" s="518"/>
      <c r="E13" s="519"/>
      <c r="F13" s="518"/>
      <c r="G13" s="517"/>
      <c r="H13" s="520"/>
      <c r="I13" s="519">
        <v>18</v>
      </c>
      <c r="J13" s="520"/>
      <c r="K13" s="519">
        <v>15</v>
      </c>
      <c r="L13" s="520"/>
      <c r="M13" s="519">
        <v>16</v>
      </c>
      <c r="N13" s="521"/>
      <c r="O13" s="518"/>
      <c r="P13" s="518"/>
      <c r="Q13" s="519"/>
      <c r="R13" s="518"/>
      <c r="S13" s="519">
        <v>16</v>
      </c>
      <c r="T13" s="518"/>
      <c r="U13" s="519">
        <v>16</v>
      </c>
      <c r="V13" s="518"/>
      <c r="W13" s="519">
        <v>15</v>
      </c>
      <c r="X13" s="518"/>
      <c r="Y13" s="517">
        <v>15</v>
      </c>
      <c r="Z13" s="518"/>
      <c r="AA13" s="519"/>
      <c r="AB13" s="518"/>
      <c r="AC13" s="519">
        <v>18</v>
      </c>
      <c r="AD13" s="518">
        <v>16</v>
      </c>
      <c r="AE13" s="519">
        <v>18</v>
      </c>
      <c r="AF13" s="518"/>
      <c r="AG13" s="518"/>
      <c r="AH13" s="519">
        <v>15</v>
      </c>
      <c r="AI13" s="518"/>
      <c r="AJ13" s="404">
        <v>18</v>
      </c>
      <c r="AK13" s="305">
        <f>SUM(C13:AJ13)</f>
        <v>196</v>
      </c>
      <c r="AL13" s="104"/>
    </row>
    <row r="14" spans="1:46" s="43" customFormat="1" x14ac:dyDescent="0.2">
      <c r="A14" s="515">
        <v>3</v>
      </c>
      <c r="B14" s="516" t="s">
        <v>231</v>
      </c>
      <c r="C14" s="517"/>
      <c r="D14" s="518"/>
      <c r="E14" s="519"/>
      <c r="F14" s="518"/>
      <c r="G14" s="517"/>
      <c r="H14" s="520"/>
      <c r="I14" s="519"/>
      <c r="J14" s="520"/>
      <c r="K14" s="519"/>
      <c r="L14" s="520"/>
      <c r="M14" s="519"/>
      <c r="N14" s="521"/>
      <c r="O14" s="518"/>
      <c r="P14" s="518"/>
      <c r="Q14" s="519"/>
      <c r="R14" s="518"/>
      <c r="S14" s="519"/>
      <c r="T14" s="518"/>
      <c r="U14" s="519"/>
      <c r="V14" s="518"/>
      <c r="W14" s="519"/>
      <c r="X14" s="518"/>
      <c r="Y14" s="517"/>
      <c r="Z14" s="518"/>
      <c r="AA14" s="519">
        <v>18</v>
      </c>
      <c r="AB14" s="518"/>
      <c r="AC14" s="519"/>
      <c r="AD14" s="520"/>
      <c r="AE14" s="519">
        <v>16</v>
      </c>
      <c r="AF14" s="518">
        <v>15</v>
      </c>
      <c r="AG14" s="518">
        <v>14</v>
      </c>
      <c r="AH14" s="519">
        <v>13</v>
      </c>
      <c r="AI14" s="518"/>
      <c r="AJ14" s="404"/>
      <c r="AK14" s="305">
        <f>SUM(C14:AJ14)</f>
        <v>76</v>
      </c>
      <c r="AL14" s="104"/>
    </row>
    <row r="15" spans="1:46" s="43" customFormat="1" x14ac:dyDescent="0.2">
      <c r="A15" s="515">
        <v>4</v>
      </c>
      <c r="B15" s="522" t="s">
        <v>185</v>
      </c>
      <c r="C15" s="517"/>
      <c r="D15" s="518"/>
      <c r="E15" s="519"/>
      <c r="F15" s="518"/>
      <c r="G15" s="517"/>
      <c r="H15" s="520"/>
      <c r="I15" s="519"/>
      <c r="J15" s="520"/>
      <c r="K15" s="519"/>
      <c r="L15" s="520"/>
      <c r="M15" s="519"/>
      <c r="N15" s="521"/>
      <c r="O15" s="518"/>
      <c r="P15" s="518"/>
      <c r="Q15" s="519"/>
      <c r="R15" s="518"/>
      <c r="S15" s="519"/>
      <c r="T15" s="518"/>
      <c r="U15" s="519"/>
      <c r="V15" s="518"/>
      <c r="W15" s="519">
        <v>20</v>
      </c>
      <c r="X15" s="518"/>
      <c r="Y15" s="517"/>
      <c r="Z15" s="518"/>
      <c r="AA15" s="519"/>
      <c r="AB15" s="518"/>
      <c r="AC15" s="519"/>
      <c r="AD15" s="520"/>
      <c r="AE15" s="519"/>
      <c r="AF15" s="518"/>
      <c r="AG15" s="518"/>
      <c r="AH15" s="519">
        <v>18</v>
      </c>
      <c r="AI15" s="518"/>
      <c r="AJ15" s="404"/>
      <c r="AK15" s="305">
        <f>SUM(C15:AJ15)</f>
        <v>38</v>
      </c>
      <c r="AL15" s="104"/>
    </row>
    <row r="16" spans="1:46" s="43" customFormat="1" x14ac:dyDescent="0.2">
      <c r="A16" s="515">
        <v>5</v>
      </c>
      <c r="B16" s="522" t="s">
        <v>219</v>
      </c>
      <c r="C16" s="517"/>
      <c r="D16" s="518"/>
      <c r="E16" s="519"/>
      <c r="F16" s="518"/>
      <c r="G16" s="517"/>
      <c r="H16" s="520"/>
      <c r="I16" s="519"/>
      <c r="J16" s="520"/>
      <c r="K16" s="519"/>
      <c r="L16" s="520"/>
      <c r="M16" s="519"/>
      <c r="N16" s="521"/>
      <c r="O16" s="518">
        <v>16</v>
      </c>
      <c r="P16" s="518"/>
      <c r="Q16" s="519"/>
      <c r="R16" s="518"/>
      <c r="S16" s="519"/>
      <c r="T16" s="518"/>
      <c r="U16" s="519"/>
      <c r="V16" s="518"/>
      <c r="W16" s="519"/>
      <c r="X16" s="518"/>
      <c r="Y16" s="517"/>
      <c r="Z16" s="518"/>
      <c r="AA16" s="519"/>
      <c r="AB16" s="518"/>
      <c r="AC16" s="519"/>
      <c r="AD16" s="518"/>
      <c r="AE16" s="519"/>
      <c r="AF16" s="518"/>
      <c r="AG16" s="518"/>
      <c r="AH16" s="519"/>
      <c r="AI16" s="518"/>
      <c r="AJ16" s="404"/>
      <c r="AK16" s="305">
        <f>SUM(C16:AJ16)</f>
        <v>16</v>
      </c>
      <c r="AL16" s="104"/>
    </row>
    <row r="17" spans="1:38" s="43" customFormat="1" ht="13.5" thickBot="1" x14ac:dyDescent="0.25">
      <c r="A17" s="523">
        <v>6</v>
      </c>
      <c r="B17" s="469" t="s">
        <v>307</v>
      </c>
      <c r="C17" s="470"/>
      <c r="D17" s="524"/>
      <c r="E17" s="471"/>
      <c r="F17" s="524"/>
      <c r="G17" s="470"/>
      <c r="H17" s="525"/>
      <c r="I17" s="471"/>
      <c r="J17" s="525"/>
      <c r="K17" s="471"/>
      <c r="L17" s="525"/>
      <c r="M17" s="471"/>
      <c r="N17" s="526"/>
      <c r="O17" s="524"/>
      <c r="P17" s="524"/>
      <c r="Q17" s="471"/>
      <c r="R17" s="524"/>
      <c r="S17" s="471"/>
      <c r="T17" s="524"/>
      <c r="U17" s="471"/>
      <c r="V17" s="524"/>
      <c r="W17" s="471"/>
      <c r="X17" s="524"/>
      <c r="Y17" s="470"/>
      <c r="Z17" s="524"/>
      <c r="AA17" s="471"/>
      <c r="AB17" s="524"/>
      <c r="AC17" s="471"/>
      <c r="AD17" s="524"/>
      <c r="AE17" s="471"/>
      <c r="AF17" s="524"/>
      <c r="AG17" s="524"/>
      <c r="AH17" s="471"/>
      <c r="AI17" s="524"/>
      <c r="AJ17" s="527"/>
      <c r="AK17" s="467">
        <f>SUM(C17:AJ17)</f>
        <v>0</v>
      </c>
      <c r="AL17" s="104"/>
    </row>
    <row r="18" spans="1:38" s="43" customFormat="1" ht="9" customHeight="1" x14ac:dyDescent="0.2">
      <c r="A18" s="51"/>
      <c r="B18" s="60"/>
      <c r="C18" s="58"/>
      <c r="D18" s="58"/>
      <c r="E18" s="58"/>
      <c r="F18" s="49"/>
      <c r="G18" s="58"/>
      <c r="H18" s="49"/>
      <c r="I18" s="58"/>
      <c r="J18" s="58"/>
      <c r="K18" s="58"/>
      <c r="L18" s="58"/>
      <c r="M18" s="58"/>
      <c r="N18" s="49"/>
      <c r="O18" s="57"/>
      <c r="P18" s="57"/>
      <c r="Q18" s="58"/>
      <c r="R18" s="49"/>
      <c r="S18" s="58"/>
      <c r="T18" s="49"/>
      <c r="U18" s="58"/>
      <c r="V18" s="58"/>
      <c r="W18" s="58"/>
      <c r="X18" s="49"/>
      <c r="Y18" s="58"/>
      <c r="Z18" s="58"/>
      <c r="AA18" s="49"/>
      <c r="AB18" s="49"/>
      <c r="AC18" s="58"/>
      <c r="AD18" s="49"/>
      <c r="AE18" s="58"/>
      <c r="AF18" s="58"/>
      <c r="AG18" s="58"/>
      <c r="AH18" s="58"/>
      <c r="AI18" s="58"/>
      <c r="AJ18" s="49"/>
      <c r="AK18" s="59"/>
    </row>
    <row r="19" spans="1:38" s="43" customFormat="1" ht="28.5" customHeight="1" thickBot="1" x14ac:dyDescent="0.25">
      <c r="A19" s="649" t="s">
        <v>220</v>
      </c>
      <c r="B19" s="649"/>
      <c r="C19" s="649"/>
      <c r="D19" s="649"/>
      <c r="E19" s="649"/>
      <c r="F19" s="649"/>
      <c r="G19" s="649"/>
      <c r="H19" s="649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  <c r="Y19" s="649"/>
      <c r="Z19" s="649"/>
      <c r="AA19" s="649"/>
      <c r="AB19" s="649"/>
      <c r="AC19" s="649"/>
      <c r="AD19" s="649"/>
      <c r="AE19" s="649"/>
      <c r="AF19" s="649"/>
      <c r="AG19" s="649"/>
      <c r="AH19" s="649"/>
      <c r="AI19" s="649"/>
      <c r="AJ19" s="649"/>
      <c r="AK19" s="649"/>
    </row>
    <row r="20" spans="1:38" s="43" customFormat="1" ht="20.45" customHeight="1" thickBot="1" x14ac:dyDescent="0.25">
      <c r="B20" s="61" t="s">
        <v>6</v>
      </c>
      <c r="C20" s="62">
        <v>1</v>
      </c>
      <c r="D20" s="62">
        <v>2</v>
      </c>
      <c r="E20" s="62">
        <v>3</v>
      </c>
      <c r="F20" s="62">
        <v>4</v>
      </c>
      <c r="G20" s="62">
        <v>1</v>
      </c>
      <c r="H20" s="62">
        <v>2</v>
      </c>
      <c r="I20" s="62">
        <v>3</v>
      </c>
      <c r="J20" s="62">
        <v>4</v>
      </c>
      <c r="K20" s="62">
        <v>5</v>
      </c>
      <c r="L20" s="62">
        <v>6</v>
      </c>
      <c r="M20" s="62">
        <v>7</v>
      </c>
      <c r="N20" s="62">
        <v>8</v>
      </c>
      <c r="O20" s="62">
        <v>9</v>
      </c>
      <c r="P20" s="62">
        <v>10</v>
      </c>
      <c r="Q20" s="62">
        <v>11</v>
      </c>
      <c r="R20" s="62">
        <v>13</v>
      </c>
      <c r="S20" s="62">
        <v>14</v>
      </c>
      <c r="T20" s="62">
        <v>15</v>
      </c>
      <c r="U20" s="62">
        <v>16</v>
      </c>
      <c r="V20" s="62">
        <v>17</v>
      </c>
      <c r="W20" s="427">
        <v>18</v>
      </c>
      <c r="X20" s="62">
        <v>19</v>
      </c>
      <c r="Y20" s="63">
        <v>20</v>
      </c>
      <c r="AA20" s="496"/>
      <c r="AB20" s="496"/>
      <c r="AC20" s="496"/>
      <c r="AD20" s="496"/>
      <c r="AE20" s="496"/>
      <c r="AF20" s="496"/>
      <c r="AG20" s="496"/>
      <c r="AH20" s="496"/>
      <c r="AI20" s="496"/>
      <c r="AJ20" s="496"/>
      <c r="AK20" s="496"/>
    </row>
    <row r="21" spans="1:38" s="43" customFormat="1" ht="20.45" customHeight="1" thickBot="1" x14ac:dyDescent="0.25">
      <c r="B21" s="450" t="s">
        <v>23</v>
      </c>
      <c r="C21" s="451">
        <v>20</v>
      </c>
      <c r="D21" s="451">
        <v>18</v>
      </c>
      <c r="E21" s="451">
        <v>16</v>
      </c>
      <c r="F21" s="451">
        <v>15</v>
      </c>
      <c r="G21" s="451">
        <v>20</v>
      </c>
      <c r="H21" s="451">
        <v>18</v>
      </c>
      <c r="I21" s="451">
        <v>16</v>
      </c>
      <c r="J21" s="451">
        <v>15</v>
      </c>
      <c r="K21" s="451">
        <v>14</v>
      </c>
      <c r="L21" s="451">
        <v>13</v>
      </c>
      <c r="M21" s="451">
        <v>12</v>
      </c>
      <c r="N21" s="451">
        <v>11</v>
      </c>
      <c r="O21" s="451">
        <v>10</v>
      </c>
      <c r="P21" s="451">
        <v>9</v>
      </c>
      <c r="Q21" s="451">
        <v>8</v>
      </c>
      <c r="R21" s="451">
        <v>6</v>
      </c>
      <c r="S21" s="451">
        <v>5</v>
      </c>
      <c r="T21" s="451">
        <v>4</v>
      </c>
      <c r="U21" s="451">
        <v>3</v>
      </c>
      <c r="V21" s="451">
        <v>2</v>
      </c>
      <c r="W21" s="451">
        <v>1</v>
      </c>
      <c r="X21" s="451">
        <v>1</v>
      </c>
      <c r="Y21" s="452">
        <v>1</v>
      </c>
      <c r="AA21" s="496"/>
      <c r="AB21" s="496"/>
      <c r="AC21" s="496"/>
      <c r="AD21" s="496"/>
      <c r="AE21" s="496"/>
      <c r="AF21" s="496"/>
      <c r="AG21" s="496"/>
      <c r="AH21" s="496"/>
      <c r="AI21" s="496"/>
      <c r="AJ21" s="496"/>
      <c r="AK21" s="496"/>
    </row>
    <row r="22" spans="1:38" s="43" customFormat="1" x14ac:dyDescent="0.2">
      <c r="B22" s="49"/>
      <c r="C22" s="49"/>
      <c r="D22" s="49"/>
      <c r="E22" s="49"/>
      <c r="F22" s="49"/>
    </row>
    <row r="23" spans="1:38" s="104" customFormat="1" x14ac:dyDescent="0.2">
      <c r="A23" s="207" t="s">
        <v>16</v>
      </c>
      <c r="B23" s="105"/>
      <c r="E23" s="266" t="s">
        <v>116</v>
      </c>
      <c r="F23" s="266" t="s">
        <v>116</v>
      </c>
      <c r="I23" s="105"/>
      <c r="J23" s="472" t="s">
        <v>116</v>
      </c>
      <c r="M23" s="473"/>
      <c r="N23" s="473"/>
      <c r="O23" s="473"/>
      <c r="P23" s="473"/>
      <c r="Q23" s="473"/>
      <c r="R23" s="473"/>
      <c r="S23" s="473"/>
      <c r="T23" s="207" t="s">
        <v>115</v>
      </c>
      <c r="AD23" s="266" t="s">
        <v>320</v>
      </c>
    </row>
    <row r="24" spans="1:38" s="104" customFormat="1" x14ac:dyDescent="0.2">
      <c r="A24" s="207"/>
      <c r="B24" s="105"/>
      <c r="E24" s="208"/>
      <c r="F24" s="208"/>
      <c r="I24" s="105"/>
      <c r="J24" s="475"/>
      <c r="M24" s="473"/>
      <c r="N24" s="473"/>
      <c r="O24" s="473"/>
      <c r="P24" s="473"/>
      <c r="Q24" s="473"/>
      <c r="R24" s="473"/>
      <c r="S24" s="473"/>
      <c r="T24" s="207"/>
      <c r="AD24" s="266"/>
    </row>
    <row r="25" spans="1:38" s="104" customFormat="1" x14ac:dyDescent="0.2">
      <c r="A25" s="207" t="s">
        <v>17</v>
      </c>
      <c r="B25" s="105"/>
      <c r="E25" s="104" t="s">
        <v>214</v>
      </c>
      <c r="F25" s="104" t="s">
        <v>214</v>
      </c>
      <c r="I25" s="105"/>
      <c r="J25" s="5" t="s">
        <v>117</v>
      </c>
      <c r="M25" s="473"/>
      <c r="N25" s="473"/>
      <c r="O25" s="473"/>
      <c r="P25" s="473"/>
      <c r="Q25" s="473"/>
      <c r="R25" s="473"/>
      <c r="S25" s="473"/>
      <c r="T25" s="207" t="s">
        <v>118</v>
      </c>
      <c r="AD25" s="104" t="s">
        <v>321</v>
      </c>
    </row>
    <row r="26" spans="1:38" s="43" customFormat="1" x14ac:dyDescent="0.2">
      <c r="A26" s="49"/>
      <c r="B26" s="49"/>
      <c r="C26" s="58"/>
      <c r="D26" s="58"/>
      <c r="E26" s="58"/>
      <c r="F26" s="49"/>
      <c r="G26" s="58"/>
      <c r="H26" s="49"/>
      <c r="I26" s="58"/>
      <c r="J26" s="58"/>
      <c r="K26" s="476"/>
      <c r="L26" s="476"/>
      <c r="M26" s="476"/>
      <c r="N26" s="354"/>
      <c r="O26" s="476"/>
      <c r="P26" s="476"/>
      <c r="Q26" s="476"/>
      <c r="R26" s="354"/>
      <c r="S26" s="476"/>
      <c r="T26" s="49"/>
      <c r="U26" s="58"/>
      <c r="V26" s="58"/>
      <c r="W26" s="58"/>
      <c r="X26" s="49"/>
      <c r="Y26" s="58"/>
      <c r="Z26" s="58"/>
      <c r="AA26" s="49"/>
      <c r="AB26" s="49"/>
      <c r="AC26" s="58"/>
      <c r="AD26" s="49"/>
      <c r="AE26" s="58"/>
      <c r="AF26" s="58"/>
      <c r="AG26" s="58"/>
      <c r="AH26" s="58"/>
      <c r="AI26" s="58"/>
      <c r="AJ26" s="49"/>
      <c r="AK26" s="59"/>
    </row>
    <row r="27" spans="1:38" x14ac:dyDescent="0.2">
      <c r="A27" s="5"/>
      <c r="B27" s="5"/>
      <c r="C27" s="15"/>
      <c r="D27" s="15"/>
      <c r="E27" s="15"/>
      <c r="F27" s="5"/>
      <c r="G27" s="15"/>
      <c r="H27" s="5"/>
      <c r="I27" s="15"/>
      <c r="J27" s="15"/>
      <c r="K27" s="15"/>
      <c r="L27" s="15"/>
      <c r="M27" s="15"/>
      <c r="N27" s="5"/>
      <c r="O27" s="15"/>
      <c r="P27" s="15"/>
      <c r="Q27" s="15"/>
      <c r="R27" s="5"/>
      <c r="S27" s="15"/>
      <c r="T27" s="5"/>
      <c r="U27" s="15"/>
      <c r="V27" s="15"/>
      <c r="W27" s="15"/>
      <c r="X27" s="5"/>
      <c r="Y27" s="15"/>
      <c r="Z27" s="15"/>
      <c r="AA27" s="5"/>
      <c r="AB27" s="5"/>
      <c r="AC27" s="15"/>
      <c r="AD27" s="5"/>
      <c r="AE27" s="15"/>
      <c r="AF27" s="15"/>
      <c r="AG27" s="15"/>
      <c r="AH27" s="15"/>
      <c r="AI27" s="15"/>
      <c r="AJ27" s="5"/>
    </row>
  </sheetData>
  <sheetProtection selectLockedCells="1" selectUnlockedCells="1"/>
  <autoFilter ref="A10:AK17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hiddenButton="1" showButton="0"/>
    <filterColumn colId="11" hiddenButton="1" showButton="0"/>
    <filterColumn colId="12" hiddenButton="1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hiddenButton="1" showButton="0"/>
    <filterColumn colId="28" showButton="0"/>
    <filterColumn colId="29" showButton="0"/>
    <filterColumn colId="30" showButton="0"/>
    <filterColumn colId="31" hiddenButton="1" showButton="0"/>
    <filterColumn colId="32" hiddenButton="1" showButton="0"/>
    <filterColumn colId="33" showButton="0"/>
    <filterColumn colId="34" hiddenButton="1" showButton="0"/>
    <sortState ref="A13:AS42">
      <sortCondition ref="A11:A42"/>
    </sortState>
  </autoFilter>
  <sortState ref="B12:AK17">
    <sortCondition descending="1" ref="AK12:AK17"/>
  </sortState>
  <mergeCells count="38">
    <mergeCell ref="Y11:Z11"/>
    <mergeCell ref="AA11:AB11"/>
    <mergeCell ref="AC11:AD11"/>
    <mergeCell ref="AE11:AG11"/>
    <mergeCell ref="AH11:AI11"/>
    <mergeCell ref="A19:AK19"/>
    <mergeCell ref="Y10:AI10"/>
    <mergeCell ref="AJ10:AJ11"/>
    <mergeCell ref="AK10:AK11"/>
    <mergeCell ref="C11:D11"/>
    <mergeCell ref="E11:F11"/>
    <mergeCell ref="G11:H11"/>
    <mergeCell ref="I11:J11"/>
    <mergeCell ref="K11:L11"/>
    <mergeCell ref="M11:N11"/>
    <mergeCell ref="O11:P11"/>
    <mergeCell ref="A10:A11"/>
    <mergeCell ref="B10:B11"/>
    <mergeCell ref="C10:F10"/>
    <mergeCell ref="G10:J10"/>
    <mergeCell ref="K10:N10"/>
    <mergeCell ref="O10:X10"/>
    <mergeCell ref="Q11:R11"/>
    <mergeCell ref="S11:T11"/>
    <mergeCell ref="U11:V11"/>
    <mergeCell ref="W11:X11"/>
    <mergeCell ref="A7:C7"/>
    <mergeCell ref="K7:AE7"/>
    <mergeCell ref="A8:C8"/>
    <mergeCell ref="K8:AE8"/>
    <mergeCell ref="E9:P9"/>
    <mergeCell ref="Q9:R9"/>
    <mergeCell ref="A1:AK1"/>
    <mergeCell ref="A2:AK2"/>
    <mergeCell ref="A3:AK3"/>
    <mergeCell ref="A4:AK4"/>
    <mergeCell ref="A5:R5"/>
    <mergeCell ref="K6:AE6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S34"/>
  <sheetViews>
    <sheetView view="pageBreakPreview" zoomScale="150" zoomScaleSheetLayoutView="150" workbookViewId="0">
      <selection activeCell="H38" sqref="H38"/>
    </sheetView>
  </sheetViews>
  <sheetFormatPr defaultRowHeight="12.75" x14ac:dyDescent="0.2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 x14ac:dyDescent="0.2">
      <c r="A1" s="662" t="s">
        <v>38</v>
      </c>
      <c r="B1" s="662"/>
      <c r="C1" s="662"/>
      <c r="D1" s="662"/>
      <c r="E1" s="662"/>
      <c r="F1" s="662"/>
      <c r="G1" s="662"/>
      <c r="H1" s="56"/>
      <c r="I1" s="56"/>
      <c r="J1" s="56"/>
      <c r="K1" s="56"/>
      <c r="L1" s="56"/>
      <c r="M1" s="56"/>
      <c r="N1" s="56"/>
      <c r="O1" s="56"/>
      <c r="P1" s="56"/>
      <c r="Q1" s="8"/>
      <c r="R1" s="8"/>
    </row>
    <row r="2" spans="1:19" s="104" customFormat="1" x14ac:dyDescent="0.2">
      <c r="A2" s="609" t="s">
        <v>119</v>
      </c>
      <c r="B2" s="609"/>
      <c r="C2" s="609"/>
      <c r="D2" s="609"/>
      <c r="E2" s="609"/>
      <c r="F2" s="609"/>
      <c r="G2" s="609"/>
      <c r="H2" s="55"/>
      <c r="I2" s="55"/>
      <c r="J2" s="55"/>
      <c r="K2" s="55"/>
      <c r="L2" s="55"/>
      <c r="M2" s="55"/>
      <c r="N2" s="55"/>
      <c r="O2" s="55"/>
      <c r="P2" s="55"/>
      <c r="Q2" s="6"/>
      <c r="R2" s="6"/>
      <c r="S2" s="1"/>
    </row>
    <row r="3" spans="1:19" s="104" customFormat="1" ht="12.75" customHeight="1" x14ac:dyDescent="0.2">
      <c r="A3" s="662" t="s">
        <v>240</v>
      </c>
      <c r="B3" s="662"/>
      <c r="C3" s="662"/>
      <c r="D3" s="662"/>
      <c r="E3" s="662"/>
      <c r="F3" s="662"/>
      <c r="G3" s="662"/>
      <c r="H3" s="56"/>
      <c r="I3" s="56"/>
      <c r="J3" s="56"/>
      <c r="K3" s="56"/>
      <c r="L3" s="56"/>
      <c r="M3" s="56"/>
      <c r="N3" s="56"/>
      <c r="O3" s="56"/>
      <c r="P3" s="56"/>
      <c r="Q3" s="12"/>
      <c r="R3" s="12"/>
      <c r="S3" s="1"/>
    </row>
    <row r="4" spans="1:19" s="104" customFormat="1" x14ac:dyDescent="0.2">
      <c r="A4" s="662" t="s">
        <v>241</v>
      </c>
      <c r="B4" s="662"/>
      <c r="C4" s="662"/>
      <c r="D4" s="662"/>
      <c r="E4" s="662"/>
      <c r="F4" s="662"/>
      <c r="G4" s="662"/>
      <c r="H4" s="56"/>
      <c r="I4" s="56"/>
      <c r="J4" s="56"/>
      <c r="K4" s="56"/>
      <c r="L4" s="56"/>
      <c r="M4" s="56"/>
      <c r="N4" s="56"/>
      <c r="O4" s="56"/>
      <c r="P4" s="56"/>
      <c r="Q4" s="6"/>
      <c r="R4" s="6"/>
      <c r="S4" s="1"/>
    </row>
    <row r="5" spans="1:19" s="104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</row>
    <row r="6" spans="1:19" s="2" customFormat="1" x14ac:dyDescent="0.2">
      <c r="A6" s="602" t="s">
        <v>238</v>
      </c>
      <c r="B6" s="602"/>
      <c r="C6" s="602"/>
      <c r="D6" s="602"/>
      <c r="E6" s="602"/>
      <c r="F6" s="602"/>
      <c r="G6" s="602"/>
      <c r="H6" s="13"/>
      <c r="I6" s="13"/>
      <c r="J6" s="13"/>
      <c r="K6" s="5"/>
      <c r="L6" s="5"/>
      <c r="M6" s="5"/>
      <c r="N6" s="5"/>
      <c r="O6" s="1"/>
      <c r="P6" s="1"/>
      <c r="Q6" s="1"/>
      <c r="R6" s="1"/>
      <c r="S6" s="1"/>
    </row>
    <row r="7" spans="1:19" s="104" customFormat="1" x14ac:dyDescent="0.2">
      <c r="A7" s="602" t="s">
        <v>245</v>
      </c>
      <c r="B7" s="602"/>
      <c r="C7" s="602"/>
      <c r="D7" s="602"/>
      <c r="E7" s="602"/>
      <c r="F7" s="602"/>
      <c r="G7" s="602"/>
      <c r="H7" s="13"/>
      <c r="I7" s="13"/>
      <c r="J7" s="13"/>
      <c r="K7" s="5"/>
      <c r="L7" s="5"/>
      <c r="M7" s="5"/>
      <c r="N7" s="5"/>
      <c r="O7" s="1"/>
      <c r="P7" s="1"/>
      <c r="Q7" s="1"/>
      <c r="R7" s="1"/>
      <c r="S7" s="1"/>
    </row>
    <row r="8" spans="1:19" s="104" customFormat="1" x14ac:dyDescent="0.2">
      <c r="A8" s="531" t="s">
        <v>236</v>
      </c>
      <c r="B8" s="531"/>
      <c r="C8" s="531"/>
      <c r="D8" s="94"/>
      <c r="E8" s="94"/>
      <c r="F8" s="94"/>
      <c r="G8" s="13"/>
      <c r="H8" s="13"/>
      <c r="I8" s="13"/>
      <c r="J8" s="13"/>
      <c r="K8" s="5"/>
      <c r="L8" s="5"/>
      <c r="M8" s="5"/>
      <c r="N8" s="5"/>
      <c r="O8" s="1"/>
      <c r="P8" s="1"/>
      <c r="Q8" s="1"/>
      <c r="R8" s="1"/>
      <c r="S8" s="1"/>
    </row>
    <row r="9" spans="1:19" s="104" customFormat="1" x14ac:dyDescent="0.2">
      <c r="A9" s="663" t="s">
        <v>237</v>
      </c>
      <c r="B9" s="663"/>
      <c r="C9" s="663"/>
      <c r="D9" s="94"/>
      <c r="E9" s="94"/>
      <c r="F9" s="94"/>
      <c r="G9" s="13"/>
      <c r="H9" s="13"/>
      <c r="I9" s="13"/>
      <c r="J9" s="13"/>
      <c r="K9" s="5"/>
      <c r="L9" s="5"/>
      <c r="M9" s="5"/>
      <c r="N9" s="5"/>
      <c r="O9" s="1"/>
      <c r="P9" s="1"/>
      <c r="Q9" s="1"/>
      <c r="R9" s="1"/>
      <c r="S9" s="1"/>
    </row>
    <row r="11" spans="1:19" ht="45" x14ac:dyDescent="0.2">
      <c r="A11" s="95" t="s">
        <v>25</v>
      </c>
      <c r="B11" s="95" t="s">
        <v>26</v>
      </c>
      <c r="C11" s="301" t="s">
        <v>27</v>
      </c>
      <c r="D11" s="302" t="s">
        <v>28</v>
      </c>
      <c r="E11" s="95" t="s">
        <v>29</v>
      </c>
      <c r="F11" s="95" t="s">
        <v>30</v>
      </c>
      <c r="G11" s="95" t="s">
        <v>31</v>
      </c>
    </row>
    <row r="12" spans="1:19" x14ac:dyDescent="0.2">
      <c r="A12" s="355">
        <v>1</v>
      </c>
      <c r="B12" s="440" t="s">
        <v>114</v>
      </c>
      <c r="C12" s="441" t="s">
        <v>39</v>
      </c>
      <c r="D12" s="441" t="s">
        <v>16</v>
      </c>
      <c r="E12" s="360" t="s">
        <v>249</v>
      </c>
      <c r="F12" s="355" t="s">
        <v>322</v>
      </c>
      <c r="G12" s="355" t="s">
        <v>147</v>
      </c>
    </row>
    <row r="13" spans="1:19" x14ac:dyDescent="0.2">
      <c r="A13" s="355">
        <v>2</v>
      </c>
      <c r="B13" s="442" t="s">
        <v>152</v>
      </c>
      <c r="C13" s="443" t="s">
        <v>39</v>
      </c>
      <c r="D13" s="444" t="s">
        <v>17</v>
      </c>
      <c r="E13" s="360" t="s">
        <v>249</v>
      </c>
      <c r="F13" s="355" t="s">
        <v>322</v>
      </c>
      <c r="G13" s="359" t="s">
        <v>147</v>
      </c>
    </row>
    <row r="14" spans="1:19" x14ac:dyDescent="0.2">
      <c r="A14" s="355">
        <v>3</v>
      </c>
      <c r="B14" s="442" t="s">
        <v>141</v>
      </c>
      <c r="C14" s="441">
        <v>1</v>
      </c>
      <c r="D14" s="444" t="s">
        <v>102</v>
      </c>
      <c r="E14" s="355" t="s">
        <v>151</v>
      </c>
      <c r="F14" s="355" t="s">
        <v>322</v>
      </c>
      <c r="G14" s="359" t="s">
        <v>147</v>
      </c>
    </row>
    <row r="15" spans="1:19" ht="11.25" customHeight="1" x14ac:dyDescent="0.2">
      <c r="A15" s="355">
        <v>4</v>
      </c>
      <c r="B15" s="440" t="s">
        <v>225</v>
      </c>
      <c r="C15" s="441">
        <v>1</v>
      </c>
      <c r="D15" s="444" t="s">
        <v>41</v>
      </c>
      <c r="E15" s="355" t="s">
        <v>151</v>
      </c>
      <c r="F15" s="355" t="s">
        <v>322</v>
      </c>
      <c r="G15" s="359" t="s">
        <v>147</v>
      </c>
    </row>
    <row r="16" spans="1:19" x14ac:dyDescent="0.2">
      <c r="A16" s="355">
        <v>5</v>
      </c>
      <c r="B16" s="440" t="s">
        <v>253</v>
      </c>
      <c r="C16" s="444" t="s">
        <v>39</v>
      </c>
      <c r="D16" s="444" t="s">
        <v>148</v>
      </c>
      <c r="E16" s="360" t="s">
        <v>249</v>
      </c>
      <c r="F16" s="355" t="s">
        <v>322</v>
      </c>
      <c r="G16" s="355" t="s">
        <v>147</v>
      </c>
    </row>
    <row r="17" spans="1:7" x14ac:dyDescent="0.2">
      <c r="A17" s="355">
        <v>6</v>
      </c>
      <c r="B17" s="440" t="s">
        <v>323</v>
      </c>
      <c r="C17" s="444" t="s">
        <v>39</v>
      </c>
      <c r="D17" s="443" t="s">
        <v>149</v>
      </c>
      <c r="E17" s="360" t="s">
        <v>249</v>
      </c>
      <c r="F17" s="355" t="s">
        <v>322</v>
      </c>
      <c r="G17" s="355" t="s">
        <v>147</v>
      </c>
    </row>
    <row r="18" spans="1:7" x14ac:dyDescent="0.2">
      <c r="A18" s="355">
        <v>7</v>
      </c>
      <c r="B18" s="356" t="s">
        <v>180</v>
      </c>
      <c r="C18" s="444" t="s">
        <v>39</v>
      </c>
      <c r="D18" s="357" t="s">
        <v>149</v>
      </c>
      <c r="E18" s="355" t="s">
        <v>326</v>
      </c>
      <c r="F18" s="355" t="s">
        <v>322</v>
      </c>
      <c r="G18" s="355" t="s">
        <v>147</v>
      </c>
    </row>
    <row r="19" spans="1:7" x14ac:dyDescent="0.2">
      <c r="A19" s="355">
        <v>8</v>
      </c>
      <c r="B19" s="356" t="s">
        <v>328</v>
      </c>
      <c r="C19" s="441">
        <v>1</v>
      </c>
      <c r="D19" s="443" t="s">
        <v>149</v>
      </c>
      <c r="E19" s="355" t="s">
        <v>327</v>
      </c>
      <c r="F19" s="355" t="s">
        <v>322</v>
      </c>
      <c r="G19" s="355" t="s">
        <v>147</v>
      </c>
    </row>
    <row r="20" spans="1:7" s="303" customFormat="1" x14ac:dyDescent="0.2">
      <c r="A20" s="355">
        <v>9</v>
      </c>
      <c r="B20" s="440" t="s">
        <v>224</v>
      </c>
      <c r="C20" s="441">
        <v>1</v>
      </c>
      <c r="D20" s="443" t="s">
        <v>149</v>
      </c>
      <c r="E20" s="355" t="s">
        <v>151</v>
      </c>
      <c r="F20" s="355" t="s">
        <v>322</v>
      </c>
      <c r="G20" s="359" t="s">
        <v>147</v>
      </c>
    </row>
    <row r="21" spans="1:7" x14ac:dyDescent="0.2">
      <c r="A21" s="355">
        <v>10</v>
      </c>
      <c r="B21" s="356" t="s">
        <v>330</v>
      </c>
      <c r="C21" s="441">
        <v>1</v>
      </c>
      <c r="D21" s="357" t="s">
        <v>149</v>
      </c>
      <c r="E21" s="355" t="s">
        <v>327</v>
      </c>
      <c r="F21" s="355" t="s">
        <v>322</v>
      </c>
      <c r="G21" s="359" t="s">
        <v>147</v>
      </c>
    </row>
    <row r="22" spans="1:7" x14ac:dyDescent="0.2">
      <c r="A22" s="355">
        <v>11</v>
      </c>
      <c r="B22" s="356" t="s">
        <v>221</v>
      </c>
      <c r="C22" s="441">
        <v>1</v>
      </c>
      <c r="D22" s="360" t="s">
        <v>149</v>
      </c>
      <c r="E22" s="360" t="s">
        <v>249</v>
      </c>
      <c r="F22" s="355" t="s">
        <v>322</v>
      </c>
      <c r="G22" s="359" t="s">
        <v>147</v>
      </c>
    </row>
    <row r="23" spans="1:7" x14ac:dyDescent="0.2">
      <c r="A23" s="355">
        <v>12</v>
      </c>
      <c r="B23" s="666" t="s">
        <v>223</v>
      </c>
      <c r="C23" s="441">
        <v>1</v>
      </c>
      <c r="D23" s="357" t="s">
        <v>149</v>
      </c>
      <c r="E23" s="355" t="s">
        <v>170</v>
      </c>
      <c r="F23" s="355" t="s">
        <v>322</v>
      </c>
      <c r="G23" s="359" t="s">
        <v>147</v>
      </c>
    </row>
    <row r="24" spans="1:7" x14ac:dyDescent="0.2">
      <c r="A24" s="355">
        <v>13</v>
      </c>
      <c r="B24" s="440" t="s">
        <v>329</v>
      </c>
      <c r="C24" s="441">
        <v>1</v>
      </c>
      <c r="D24" s="443" t="s">
        <v>149</v>
      </c>
      <c r="E24" s="355" t="s">
        <v>327</v>
      </c>
      <c r="F24" s="355" t="s">
        <v>322</v>
      </c>
      <c r="G24" s="355" t="s">
        <v>147</v>
      </c>
    </row>
    <row r="25" spans="1:7" x14ac:dyDescent="0.2">
      <c r="A25" s="355">
        <v>14</v>
      </c>
      <c r="B25" s="356" t="s">
        <v>222</v>
      </c>
      <c r="C25" s="441">
        <v>1</v>
      </c>
      <c r="D25" s="357" t="s">
        <v>149</v>
      </c>
      <c r="E25" s="360" t="s">
        <v>249</v>
      </c>
      <c r="F25" s="355" t="s">
        <v>322</v>
      </c>
      <c r="G25" s="359" t="s">
        <v>150</v>
      </c>
    </row>
    <row r="26" spans="1:7" x14ac:dyDescent="0.2">
      <c r="A26" s="355">
        <v>15</v>
      </c>
      <c r="B26" s="440" t="s">
        <v>324</v>
      </c>
      <c r="C26" s="441">
        <v>1</v>
      </c>
      <c r="D26" s="443" t="s">
        <v>149</v>
      </c>
      <c r="E26" s="355" t="s">
        <v>151</v>
      </c>
      <c r="F26" s="355" t="s">
        <v>322</v>
      </c>
      <c r="G26" s="359" t="s">
        <v>147</v>
      </c>
    </row>
    <row r="27" spans="1:7" x14ac:dyDescent="0.2">
      <c r="A27" s="355">
        <v>16</v>
      </c>
      <c r="B27" s="668" t="s">
        <v>333</v>
      </c>
      <c r="C27" s="669">
        <v>2</v>
      </c>
      <c r="D27" s="443" t="s">
        <v>149</v>
      </c>
      <c r="E27" s="360" t="s">
        <v>249</v>
      </c>
      <c r="F27" s="355" t="s">
        <v>322</v>
      </c>
      <c r="G27" s="359" t="s">
        <v>147</v>
      </c>
    </row>
    <row r="28" spans="1:7" x14ac:dyDescent="0.2">
      <c r="A28" s="355">
        <v>17</v>
      </c>
      <c r="B28" s="440" t="s">
        <v>325</v>
      </c>
      <c r="C28" s="441">
        <v>2</v>
      </c>
      <c r="D28" s="443" t="s">
        <v>149</v>
      </c>
      <c r="E28" s="355" t="s">
        <v>327</v>
      </c>
      <c r="F28" s="355" t="s">
        <v>322</v>
      </c>
      <c r="G28" s="355" t="s">
        <v>147</v>
      </c>
    </row>
    <row r="29" spans="1:7" x14ac:dyDescent="0.2">
      <c r="A29" s="355">
        <v>18</v>
      </c>
      <c r="B29" s="358" t="s">
        <v>226</v>
      </c>
      <c r="C29" s="441">
        <v>2</v>
      </c>
      <c r="D29" s="357" t="s">
        <v>149</v>
      </c>
      <c r="E29" s="355" t="s">
        <v>151</v>
      </c>
      <c r="F29" s="355" t="s">
        <v>322</v>
      </c>
      <c r="G29" s="359" t="s">
        <v>147</v>
      </c>
    </row>
    <row r="30" spans="1:7" x14ac:dyDescent="0.2">
      <c r="A30" s="355">
        <v>19</v>
      </c>
      <c r="B30" s="356" t="s">
        <v>228</v>
      </c>
      <c r="C30" s="441">
        <v>3</v>
      </c>
      <c r="D30" s="357" t="s">
        <v>149</v>
      </c>
      <c r="E30" s="360" t="s">
        <v>249</v>
      </c>
      <c r="F30" s="355" t="s">
        <v>322</v>
      </c>
      <c r="G30" s="359" t="s">
        <v>147</v>
      </c>
    </row>
    <row r="31" spans="1:7" x14ac:dyDescent="0.2">
      <c r="A31" s="49"/>
      <c r="B31" s="354"/>
      <c r="C31" s="49"/>
      <c r="D31" s="49"/>
      <c r="E31" s="49"/>
      <c r="F31" s="43"/>
    </row>
    <row r="32" spans="1:7" x14ac:dyDescent="0.2">
      <c r="A32" s="49"/>
      <c r="B32" s="207" t="s">
        <v>16</v>
      </c>
      <c r="C32" s="105"/>
      <c r="D32" s="105"/>
      <c r="E32" s="266" t="s">
        <v>116</v>
      </c>
      <c r="F32" s="104"/>
    </row>
    <row r="33" spans="2:6" x14ac:dyDescent="0.2">
      <c r="B33" s="207"/>
      <c r="C33" s="105"/>
      <c r="D33" s="105"/>
      <c r="E33" s="208"/>
      <c r="F33" s="104"/>
    </row>
    <row r="34" spans="2:6" x14ac:dyDescent="0.2">
      <c r="B34" s="207" t="s">
        <v>17</v>
      </c>
      <c r="C34" s="105"/>
      <c r="D34" s="105"/>
      <c r="E34" s="104" t="s">
        <v>117</v>
      </c>
      <c r="F34" s="105"/>
    </row>
  </sheetData>
  <sheetProtection selectLockedCells="1" selectUnlockedCells="1"/>
  <sortState ref="B19:G29">
    <sortCondition ref="C19:C29"/>
    <sortCondition ref="B19:B29"/>
  </sortState>
  <mergeCells count="8">
    <mergeCell ref="A9:C9"/>
    <mergeCell ref="A8:C8"/>
    <mergeCell ref="A1:G1"/>
    <mergeCell ref="A2:G2"/>
    <mergeCell ref="A3:G3"/>
    <mergeCell ref="A4:G4"/>
    <mergeCell ref="A6:G6"/>
    <mergeCell ref="A7:G7"/>
  </mergeCells>
  <phoneticPr fontId="7" type="noConversion"/>
  <pageMargins left="0.31496062992125984" right="0.19685039370078741" top="0.55118110236220474" bottom="0.35433070866141736" header="0" footer="0"/>
  <pageSetup paperSize="9" firstPageNumber="0" fitToWidth="0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BB27"/>
  <sheetViews>
    <sheetView view="pageBreakPreview" zoomScale="80" zoomScaleNormal="55" zoomScaleSheetLayoutView="80" workbookViewId="0">
      <selection activeCell="N14" sqref="N14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11" hidden="1" customWidth="1"/>
    <col min="6" max="6" width="4.7109375" hidden="1" customWidth="1"/>
    <col min="7" max="7" width="4.7109375" style="11" customWidth="1"/>
    <col min="8" max="8" width="4.7109375" customWidth="1"/>
    <col min="9" max="14" width="4.7109375" style="11" customWidth="1"/>
    <col min="15" max="15" width="4.7109375" customWidth="1"/>
    <col min="16" max="20" width="4.7109375" style="11" customWidth="1"/>
    <col min="21" max="21" width="4.7109375" customWidth="1"/>
    <col min="22" max="22" width="4.7109375" style="11" customWidth="1"/>
    <col min="23" max="23" width="4.7109375" customWidth="1"/>
    <col min="24" max="27" width="4.7109375" style="11" customWidth="1"/>
    <col min="28" max="28" width="4.7109375" customWidth="1"/>
    <col min="29" max="30" width="4.7109375" style="11" customWidth="1"/>
    <col min="31" max="34" width="4.7109375" customWidth="1"/>
    <col min="35" max="35" width="4.7109375" style="11" customWidth="1"/>
    <col min="36" max="36" width="4.7109375" customWidth="1"/>
    <col min="37" max="39" width="4.7109375" style="11" customWidth="1"/>
    <col min="40" max="40" width="4.7109375" customWidth="1"/>
    <col min="41" max="42" width="4.7109375" style="11" customWidth="1"/>
    <col min="43" max="43" width="4.7109375" customWidth="1"/>
    <col min="44" max="44" width="10.28515625" customWidth="1"/>
    <col min="45" max="45" width="9.140625" style="290" customWidth="1"/>
    <col min="46" max="241" width="9.140625" customWidth="1"/>
    <col min="242" max="242" width="5.5703125" customWidth="1"/>
    <col min="243" max="243" width="26.140625" customWidth="1"/>
    <col min="244" max="244" width="3.140625" customWidth="1"/>
    <col min="245" max="245" width="1.5703125" customWidth="1"/>
    <col min="246" max="246" width="0" hidden="1" customWidth="1"/>
    <col min="247" max="247" width="3.140625" customWidth="1"/>
    <col min="248" max="248" width="2.28515625" customWidth="1"/>
    <col min="249" max="249" width="0.7109375" customWidth="1"/>
    <col min="250" max="250" width="3.5703125" customWidth="1"/>
    <col min="251" max="251" width="1.140625" customWidth="1"/>
    <col min="252" max="252" width="3.140625" customWidth="1"/>
    <col min="253" max="253" width="2.85546875" customWidth="1"/>
    <col min="254" max="255" width="2.28515625" customWidth="1"/>
    <col min="256" max="256" width="2.7109375" customWidth="1"/>
  </cols>
  <sheetData>
    <row r="1" spans="1:54" s="104" customFormat="1" x14ac:dyDescent="0.2">
      <c r="A1" s="662" t="s">
        <v>38</v>
      </c>
      <c r="B1" s="662"/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2"/>
      <c r="N1" s="662"/>
      <c r="O1" s="662"/>
      <c r="P1" s="662"/>
      <c r="Q1" s="662"/>
      <c r="R1" s="662"/>
      <c r="S1" s="662"/>
      <c r="T1" s="662"/>
      <c r="U1" s="662"/>
      <c r="V1" s="662"/>
      <c r="W1" s="662"/>
      <c r="X1" s="662"/>
      <c r="Y1" s="662"/>
      <c r="Z1" s="662"/>
      <c r="AA1" s="662"/>
      <c r="AB1" s="662"/>
      <c r="AC1" s="662"/>
      <c r="AD1" s="662"/>
      <c r="AE1" s="662"/>
      <c r="AF1" s="662"/>
      <c r="AG1" s="662"/>
      <c r="AH1" s="662"/>
      <c r="AI1" s="662"/>
      <c r="AJ1" s="662"/>
      <c r="AK1" s="662"/>
      <c r="AL1" s="662"/>
      <c r="AM1" s="662"/>
      <c r="AN1" s="662"/>
      <c r="AO1" s="662"/>
      <c r="AP1" s="662"/>
      <c r="AQ1" s="662"/>
      <c r="AR1" s="662"/>
      <c r="AS1" s="662"/>
    </row>
    <row r="2" spans="1:54" s="104" customFormat="1" x14ac:dyDescent="0.2">
      <c r="A2" s="609" t="s">
        <v>119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  <c r="Q2" s="609"/>
      <c r="R2" s="609"/>
      <c r="S2" s="609"/>
      <c r="T2" s="609"/>
      <c r="U2" s="609"/>
      <c r="V2" s="609"/>
      <c r="W2" s="609"/>
      <c r="X2" s="609"/>
      <c r="Y2" s="609"/>
      <c r="Z2" s="609"/>
      <c r="AA2" s="609"/>
      <c r="AB2" s="609"/>
      <c r="AC2" s="609"/>
      <c r="AD2" s="609"/>
      <c r="AE2" s="609"/>
      <c r="AF2" s="609"/>
      <c r="AG2" s="609"/>
      <c r="AH2" s="609"/>
      <c r="AI2" s="609"/>
      <c r="AJ2" s="609"/>
      <c r="AK2" s="609"/>
      <c r="AL2" s="609"/>
      <c r="AM2" s="609"/>
      <c r="AN2" s="609"/>
      <c r="AO2" s="609"/>
      <c r="AP2" s="609"/>
      <c r="AQ2" s="609"/>
      <c r="AR2" s="609"/>
      <c r="AS2" s="609"/>
    </row>
    <row r="3" spans="1:54" s="104" customFormat="1" ht="12.75" customHeight="1" x14ac:dyDescent="0.2">
      <c r="A3" s="662" t="s">
        <v>240</v>
      </c>
      <c r="B3" s="662"/>
      <c r="C3" s="662"/>
      <c r="D3" s="662"/>
      <c r="E3" s="662"/>
      <c r="F3" s="662"/>
      <c r="G3" s="662"/>
      <c r="H3" s="662"/>
      <c r="I3" s="662"/>
      <c r="J3" s="662"/>
      <c r="K3" s="662"/>
      <c r="L3" s="662"/>
      <c r="M3" s="662"/>
      <c r="N3" s="662"/>
      <c r="O3" s="662"/>
      <c r="P3" s="662"/>
      <c r="Q3" s="662"/>
      <c r="R3" s="662"/>
      <c r="S3" s="662"/>
      <c r="T3" s="662"/>
      <c r="U3" s="662"/>
      <c r="V3" s="662"/>
      <c r="W3" s="662"/>
      <c r="X3" s="662"/>
      <c r="Y3" s="662"/>
      <c r="Z3" s="662"/>
      <c r="AA3" s="662"/>
      <c r="AB3" s="662"/>
      <c r="AC3" s="662"/>
      <c r="AD3" s="662"/>
      <c r="AE3" s="662"/>
      <c r="AF3" s="662"/>
      <c r="AG3" s="662"/>
      <c r="AH3" s="662"/>
      <c r="AI3" s="662"/>
      <c r="AJ3" s="662"/>
      <c r="AK3" s="662"/>
      <c r="AL3" s="662"/>
      <c r="AM3" s="662"/>
      <c r="AN3" s="662"/>
      <c r="AO3" s="662"/>
      <c r="AP3" s="662"/>
      <c r="AQ3" s="662"/>
      <c r="AR3" s="662"/>
      <c r="AS3" s="662"/>
    </row>
    <row r="4" spans="1:54" s="104" customFormat="1" x14ac:dyDescent="0.2">
      <c r="A4" s="662" t="s">
        <v>241</v>
      </c>
      <c r="B4" s="662"/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662"/>
      <c r="R4" s="662"/>
      <c r="S4" s="662"/>
      <c r="T4" s="662"/>
      <c r="U4" s="662"/>
      <c r="V4" s="662"/>
      <c r="W4" s="662"/>
      <c r="X4" s="662"/>
      <c r="Y4" s="662"/>
      <c r="Z4" s="662"/>
      <c r="AA4" s="662"/>
      <c r="AB4" s="662"/>
      <c r="AC4" s="662"/>
      <c r="AD4" s="662"/>
      <c r="AE4" s="662"/>
      <c r="AF4" s="662"/>
      <c r="AG4" s="662"/>
      <c r="AH4" s="662"/>
      <c r="AI4" s="662"/>
      <c r="AJ4" s="662"/>
      <c r="AK4" s="662"/>
      <c r="AL4" s="662"/>
      <c r="AM4" s="662"/>
      <c r="AN4" s="662"/>
      <c r="AO4" s="662"/>
      <c r="AP4" s="662"/>
      <c r="AQ4" s="662"/>
      <c r="AR4" s="662"/>
      <c r="AS4" s="662"/>
    </row>
    <row r="5" spans="1:54" s="104" customFormat="1" x14ac:dyDescent="0.2">
      <c r="A5" s="584"/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  <c r="R5" s="584"/>
      <c r="S5" s="584"/>
      <c r="T5" s="584"/>
      <c r="U5" s="584"/>
      <c r="V5" s="10"/>
      <c r="W5" s="105"/>
      <c r="X5" s="10"/>
      <c r="Y5" s="10"/>
      <c r="Z5" s="10"/>
      <c r="AA5" s="10"/>
      <c r="AB5" s="105"/>
      <c r="AC5" s="10"/>
      <c r="AD5" s="10"/>
      <c r="AE5" s="105"/>
      <c r="AF5" s="105"/>
      <c r="AG5" s="105"/>
      <c r="AH5" s="105"/>
      <c r="AI5" s="10"/>
      <c r="AJ5" s="105"/>
      <c r="AK5" s="10"/>
      <c r="AL5" s="10"/>
      <c r="AM5" s="10"/>
      <c r="AN5" s="105"/>
      <c r="AO5" s="10"/>
      <c r="AP5" s="10"/>
      <c r="AQ5" s="105"/>
      <c r="AR5" s="105"/>
      <c r="AS5" s="1"/>
    </row>
    <row r="6" spans="1:54" s="104" customFormat="1" ht="18" customHeight="1" x14ac:dyDescent="0.25">
      <c r="A6" s="291"/>
      <c r="B6" s="291"/>
      <c r="C6" s="291"/>
      <c r="D6" s="300"/>
      <c r="E6" s="251"/>
      <c r="K6" s="539" t="s">
        <v>107</v>
      </c>
      <c r="L6" s="539"/>
      <c r="M6" s="539"/>
      <c r="N6" s="539"/>
      <c r="O6" s="539"/>
      <c r="P6" s="539"/>
      <c r="Q6" s="539"/>
      <c r="R6" s="539"/>
      <c r="S6" s="539"/>
      <c r="T6" s="539"/>
      <c r="U6" s="539"/>
      <c r="V6" s="539"/>
      <c r="W6" s="539"/>
      <c r="X6" s="539"/>
      <c r="Y6" s="539"/>
      <c r="Z6" s="539"/>
      <c r="AA6" s="539"/>
      <c r="AB6" s="539"/>
      <c r="AC6" s="539"/>
      <c r="AD6" s="539"/>
      <c r="AE6" s="539"/>
      <c r="AF6" s="539"/>
      <c r="AG6" s="539"/>
      <c r="AH6" s="539"/>
      <c r="AI6" s="539"/>
      <c r="AJ6" s="539"/>
      <c r="AK6" s="539"/>
    </row>
    <row r="7" spans="1:54" s="104" customFormat="1" ht="15.75" x14ac:dyDescent="0.2">
      <c r="A7" s="531" t="s">
        <v>236</v>
      </c>
      <c r="B7" s="531"/>
      <c r="C7" s="531"/>
      <c r="D7" s="299"/>
      <c r="E7" s="253"/>
      <c r="K7" s="539" t="s">
        <v>235</v>
      </c>
      <c r="L7" s="539"/>
      <c r="M7" s="539"/>
      <c r="N7" s="539"/>
      <c r="O7" s="539"/>
      <c r="P7" s="539"/>
      <c r="Q7" s="539"/>
      <c r="R7" s="539"/>
      <c r="S7" s="539"/>
      <c r="T7" s="539"/>
      <c r="U7" s="539"/>
      <c r="V7" s="539"/>
      <c r="W7" s="539"/>
      <c r="X7" s="539"/>
      <c r="Y7" s="539"/>
      <c r="Z7" s="539"/>
      <c r="AA7" s="539"/>
      <c r="AB7" s="539"/>
      <c r="AC7" s="539"/>
      <c r="AD7" s="539"/>
      <c r="AE7" s="539"/>
      <c r="AF7" s="539"/>
      <c r="AG7" s="539"/>
      <c r="AH7" s="539"/>
      <c r="AI7" s="539"/>
      <c r="AJ7" s="539"/>
      <c r="AK7" s="539"/>
    </row>
    <row r="8" spans="1:54" s="104" customFormat="1" ht="15.75" x14ac:dyDescent="0.2">
      <c r="A8" s="531" t="s">
        <v>237</v>
      </c>
      <c r="B8" s="531"/>
      <c r="C8" s="531"/>
      <c r="D8" s="299"/>
      <c r="E8" s="253"/>
      <c r="K8" s="594" t="s">
        <v>245</v>
      </c>
      <c r="L8" s="594"/>
      <c r="M8" s="594"/>
      <c r="N8" s="594"/>
      <c r="O8" s="594"/>
      <c r="P8" s="594"/>
      <c r="Q8" s="594"/>
      <c r="R8" s="594"/>
      <c r="S8" s="594"/>
      <c r="T8" s="594"/>
      <c r="U8" s="594"/>
      <c r="V8" s="594"/>
      <c r="W8" s="594"/>
      <c r="X8" s="594"/>
      <c r="Y8" s="594"/>
      <c r="Z8" s="594"/>
      <c r="AA8" s="594"/>
      <c r="AB8" s="594"/>
      <c r="AC8" s="594"/>
      <c r="AD8" s="594"/>
      <c r="AE8" s="594"/>
      <c r="AF8" s="594"/>
      <c r="AG8" s="594"/>
      <c r="AH8" s="594"/>
      <c r="AI8" s="594"/>
      <c r="AJ8" s="594"/>
      <c r="AK8" s="594"/>
    </row>
    <row r="9" spans="1:54" s="104" customFormat="1" ht="13.9" customHeight="1" thickBot="1" x14ac:dyDescent="0.25"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606"/>
      <c r="T9" s="606"/>
      <c r="U9" s="606"/>
      <c r="V9" s="56"/>
      <c r="W9" s="56"/>
      <c r="X9" s="56"/>
      <c r="Y9" s="56"/>
      <c r="Z9" s="56"/>
      <c r="AA9" s="56"/>
      <c r="AB9" s="56"/>
      <c r="AC9" s="29"/>
      <c r="AD9" s="29"/>
      <c r="AE9" s="29"/>
      <c r="AF9" s="29"/>
      <c r="AG9" s="29"/>
      <c r="AH9" s="41"/>
      <c r="AI9" s="41"/>
      <c r="AJ9" s="290"/>
      <c r="AK9" s="290"/>
      <c r="AL9" s="447"/>
      <c r="AM9" s="447"/>
      <c r="AN9" s="290"/>
      <c r="AO9" s="10"/>
      <c r="AP9" s="10"/>
      <c r="AQ9" s="105"/>
      <c r="AR9" s="105"/>
      <c r="AS9" s="1"/>
    </row>
    <row r="10" spans="1:54" s="104" customFormat="1" ht="33" customHeight="1" thickBot="1" x14ac:dyDescent="0.25">
      <c r="A10" s="653" t="s">
        <v>6</v>
      </c>
      <c r="B10" s="655" t="s">
        <v>24</v>
      </c>
      <c r="C10" s="659" t="s">
        <v>35</v>
      </c>
      <c r="D10" s="660"/>
      <c r="E10" s="660"/>
      <c r="F10" s="661"/>
      <c r="G10" s="635" t="s">
        <v>218</v>
      </c>
      <c r="H10" s="636"/>
      <c r="I10" s="636"/>
      <c r="J10" s="636"/>
      <c r="K10" s="635" t="s">
        <v>35</v>
      </c>
      <c r="L10" s="636"/>
      <c r="M10" s="636"/>
      <c r="N10" s="636"/>
      <c r="O10" s="636"/>
      <c r="P10" s="640" t="s">
        <v>36</v>
      </c>
      <c r="Q10" s="641"/>
      <c r="R10" s="641"/>
      <c r="S10" s="641"/>
      <c r="T10" s="641"/>
      <c r="U10" s="641"/>
      <c r="V10" s="642"/>
      <c r="W10" s="642"/>
      <c r="X10" s="642"/>
      <c r="Y10" s="642"/>
      <c r="Z10" s="643"/>
      <c r="AA10" s="643"/>
      <c r="AB10" s="643"/>
      <c r="AC10" s="640" t="s">
        <v>37</v>
      </c>
      <c r="AD10" s="641"/>
      <c r="AE10" s="641"/>
      <c r="AF10" s="641"/>
      <c r="AG10" s="641"/>
      <c r="AH10" s="641"/>
      <c r="AI10" s="642"/>
      <c r="AJ10" s="642"/>
      <c r="AK10" s="642"/>
      <c r="AL10" s="642"/>
      <c r="AM10" s="642"/>
      <c r="AN10" s="642"/>
      <c r="AO10" s="643"/>
      <c r="AP10" s="643"/>
      <c r="AQ10" s="643"/>
      <c r="AR10" s="657" t="s">
        <v>213</v>
      </c>
      <c r="AS10" s="650" t="s">
        <v>23</v>
      </c>
      <c r="AT10" s="4"/>
      <c r="AU10" s="4"/>
      <c r="AV10" s="4"/>
      <c r="AW10" s="4"/>
      <c r="AX10" s="4"/>
      <c r="AY10" s="4"/>
      <c r="AZ10" s="4"/>
      <c r="BA10" s="4"/>
      <c r="BB10" s="4"/>
    </row>
    <row r="11" spans="1:54" ht="18" customHeight="1" thickBot="1" x14ac:dyDescent="0.25">
      <c r="A11" s="654"/>
      <c r="B11" s="656"/>
      <c r="C11" s="647">
        <v>63</v>
      </c>
      <c r="D11" s="645"/>
      <c r="E11" s="646" t="s">
        <v>32</v>
      </c>
      <c r="F11" s="645"/>
      <c r="G11" s="652">
        <v>63</v>
      </c>
      <c r="H11" s="637"/>
      <c r="I11" s="637" t="s">
        <v>32</v>
      </c>
      <c r="J11" s="638"/>
      <c r="K11" s="639">
        <v>63</v>
      </c>
      <c r="L11" s="639"/>
      <c r="M11" s="637"/>
      <c r="N11" s="637" t="s">
        <v>32</v>
      </c>
      <c r="O11" s="638"/>
      <c r="P11" s="645">
        <v>63</v>
      </c>
      <c r="Q11" s="645"/>
      <c r="R11" s="645"/>
      <c r="S11" s="644">
        <v>68</v>
      </c>
      <c r="T11" s="648"/>
      <c r="U11" s="645"/>
      <c r="V11" s="644">
        <v>73</v>
      </c>
      <c r="W11" s="645"/>
      <c r="X11" s="646">
        <v>85</v>
      </c>
      <c r="Y11" s="645"/>
      <c r="Z11" s="646" t="s">
        <v>33</v>
      </c>
      <c r="AA11" s="645"/>
      <c r="AB11" s="645"/>
      <c r="AC11" s="647">
        <v>63</v>
      </c>
      <c r="AD11" s="645"/>
      <c r="AE11" s="645"/>
      <c r="AF11" s="644">
        <v>68</v>
      </c>
      <c r="AG11" s="648"/>
      <c r="AH11" s="645"/>
      <c r="AI11" s="644">
        <v>73</v>
      </c>
      <c r="AJ11" s="645"/>
      <c r="AK11" s="646">
        <v>85</v>
      </c>
      <c r="AL11" s="645"/>
      <c r="AM11" s="645"/>
      <c r="AN11" s="645"/>
      <c r="AO11" s="646" t="s">
        <v>33</v>
      </c>
      <c r="AP11" s="645"/>
      <c r="AQ11" s="645"/>
      <c r="AR11" s="658"/>
      <c r="AS11" s="651"/>
      <c r="AT11" s="4"/>
      <c r="AU11" s="402"/>
      <c r="AV11" s="402"/>
      <c r="AW11" s="402"/>
      <c r="AX11" s="402"/>
      <c r="AY11" s="402"/>
      <c r="AZ11" s="402"/>
      <c r="BA11" s="402"/>
    </row>
    <row r="12" spans="1:54" s="43" customFormat="1" x14ac:dyDescent="0.2">
      <c r="A12" s="505">
        <v>1</v>
      </c>
      <c r="B12" s="506" t="s">
        <v>249</v>
      </c>
      <c r="C12" s="507"/>
      <c r="D12" s="508"/>
      <c r="E12" s="509"/>
      <c r="F12" s="508"/>
      <c r="G12" s="507">
        <v>20</v>
      </c>
      <c r="H12" s="510"/>
      <c r="I12" s="509">
        <v>20</v>
      </c>
      <c r="J12" s="510"/>
      <c r="K12" s="509">
        <v>20</v>
      </c>
      <c r="L12" s="513">
        <v>18</v>
      </c>
      <c r="M12" s="510">
        <v>16</v>
      </c>
      <c r="N12" s="509">
        <v>20</v>
      </c>
      <c r="O12" s="511">
        <v>18</v>
      </c>
      <c r="P12" s="508">
        <v>20</v>
      </c>
      <c r="Q12" s="508">
        <v>18</v>
      </c>
      <c r="R12" s="508"/>
      <c r="S12" s="509">
        <v>20</v>
      </c>
      <c r="T12" s="513">
        <v>16</v>
      </c>
      <c r="U12" s="508">
        <v>18</v>
      </c>
      <c r="V12" s="509">
        <v>20</v>
      </c>
      <c r="W12" s="508">
        <v>18</v>
      </c>
      <c r="X12" s="509">
        <v>20</v>
      </c>
      <c r="Y12" s="508">
        <v>18</v>
      </c>
      <c r="Z12" s="509">
        <v>18</v>
      </c>
      <c r="AA12" s="513">
        <v>14</v>
      </c>
      <c r="AB12" s="508">
        <v>16</v>
      </c>
      <c r="AC12" s="507">
        <v>20</v>
      </c>
      <c r="AD12" s="513">
        <v>16</v>
      </c>
      <c r="AE12" s="508">
        <v>18</v>
      </c>
      <c r="AF12" s="509">
        <v>20</v>
      </c>
      <c r="AG12" s="508"/>
      <c r="AH12" s="512"/>
      <c r="AI12" s="504">
        <v>20</v>
      </c>
      <c r="AJ12" s="513"/>
      <c r="AK12" s="504">
        <v>20</v>
      </c>
      <c r="AL12" s="513"/>
      <c r="AM12" s="513"/>
      <c r="AN12" s="513"/>
      <c r="AO12" s="504">
        <v>20</v>
      </c>
      <c r="AP12" s="513">
        <v>16</v>
      </c>
      <c r="AQ12" s="513"/>
      <c r="AR12" s="403">
        <v>20</v>
      </c>
      <c r="AS12" s="514">
        <f t="shared" ref="AS12:AS17" si="0">SUM(C12:AR12)</f>
        <v>518</v>
      </c>
      <c r="AT12" s="104"/>
    </row>
    <row r="13" spans="1:54" s="43" customFormat="1" x14ac:dyDescent="0.2">
      <c r="A13" s="515">
        <v>2</v>
      </c>
      <c r="B13" s="516" t="s">
        <v>140</v>
      </c>
      <c r="C13" s="517"/>
      <c r="D13" s="518"/>
      <c r="E13" s="519"/>
      <c r="F13" s="518"/>
      <c r="G13" s="517"/>
      <c r="H13" s="520"/>
      <c r="I13" s="519">
        <v>18</v>
      </c>
      <c r="J13" s="520"/>
      <c r="K13" s="519">
        <v>15</v>
      </c>
      <c r="L13" s="518"/>
      <c r="M13" s="520"/>
      <c r="N13" s="519">
        <v>16</v>
      </c>
      <c r="O13" s="521"/>
      <c r="P13" s="518"/>
      <c r="Q13" s="518"/>
      <c r="R13" s="518"/>
      <c r="S13" s="519"/>
      <c r="T13" s="518"/>
      <c r="U13" s="518"/>
      <c r="V13" s="519">
        <v>16</v>
      </c>
      <c r="W13" s="518"/>
      <c r="X13" s="519">
        <v>16</v>
      </c>
      <c r="Y13" s="518"/>
      <c r="Z13" s="519">
        <v>15</v>
      </c>
      <c r="AA13" s="518"/>
      <c r="AB13" s="518"/>
      <c r="AC13" s="517">
        <v>15</v>
      </c>
      <c r="AD13" s="518">
        <v>14</v>
      </c>
      <c r="AE13" s="518"/>
      <c r="AF13" s="519"/>
      <c r="AG13" s="518"/>
      <c r="AH13" s="518"/>
      <c r="AI13" s="519">
        <v>18</v>
      </c>
      <c r="AJ13" s="518">
        <v>16</v>
      </c>
      <c r="AK13" s="519">
        <v>18</v>
      </c>
      <c r="AL13" s="518"/>
      <c r="AM13" s="518"/>
      <c r="AN13" s="518"/>
      <c r="AO13" s="519">
        <v>15</v>
      </c>
      <c r="AP13" s="518">
        <v>14</v>
      </c>
      <c r="AQ13" s="518"/>
      <c r="AR13" s="404">
        <v>18</v>
      </c>
      <c r="AS13" s="305">
        <f t="shared" si="0"/>
        <v>224</v>
      </c>
      <c r="AT13" s="104"/>
    </row>
    <row r="14" spans="1:54" s="43" customFormat="1" x14ac:dyDescent="0.2">
      <c r="A14" s="515">
        <v>3</v>
      </c>
      <c r="B14" s="516" t="s">
        <v>231</v>
      </c>
      <c r="C14" s="517"/>
      <c r="D14" s="518"/>
      <c r="E14" s="519"/>
      <c r="F14" s="518"/>
      <c r="G14" s="517"/>
      <c r="H14" s="520"/>
      <c r="I14" s="519"/>
      <c r="J14" s="520"/>
      <c r="K14" s="519"/>
      <c r="L14" s="518"/>
      <c r="M14" s="520"/>
      <c r="N14" s="519"/>
      <c r="O14" s="521"/>
      <c r="P14" s="518"/>
      <c r="Q14" s="518"/>
      <c r="R14" s="518"/>
      <c r="S14" s="519"/>
      <c r="T14" s="518"/>
      <c r="U14" s="518"/>
      <c r="V14" s="519"/>
      <c r="W14" s="518"/>
      <c r="X14" s="519"/>
      <c r="Y14" s="518"/>
      <c r="Z14" s="519"/>
      <c r="AA14" s="518"/>
      <c r="AB14" s="518"/>
      <c r="AC14" s="517"/>
      <c r="AD14" s="518"/>
      <c r="AE14" s="518"/>
      <c r="AF14" s="519">
        <v>18</v>
      </c>
      <c r="AG14" s="518"/>
      <c r="AH14" s="518"/>
      <c r="AI14" s="519"/>
      <c r="AJ14" s="520"/>
      <c r="AK14" s="519">
        <v>16</v>
      </c>
      <c r="AL14" s="518">
        <v>15</v>
      </c>
      <c r="AM14" s="518">
        <v>14</v>
      </c>
      <c r="AN14" s="468"/>
      <c r="AO14" s="519">
        <v>13</v>
      </c>
      <c r="AP14" s="518"/>
      <c r="AQ14" s="518"/>
      <c r="AR14" s="404"/>
      <c r="AS14" s="305">
        <f t="shared" si="0"/>
        <v>76</v>
      </c>
      <c r="AT14" s="104"/>
    </row>
    <row r="15" spans="1:54" s="43" customFormat="1" x14ac:dyDescent="0.2">
      <c r="A15" s="515">
        <v>4</v>
      </c>
      <c r="B15" s="522" t="s">
        <v>307</v>
      </c>
      <c r="C15" s="517"/>
      <c r="D15" s="518"/>
      <c r="E15" s="519"/>
      <c r="F15" s="518"/>
      <c r="G15" s="517"/>
      <c r="H15" s="520"/>
      <c r="I15" s="519"/>
      <c r="J15" s="520"/>
      <c r="K15" s="519"/>
      <c r="L15" s="518"/>
      <c r="M15" s="520"/>
      <c r="N15" s="519"/>
      <c r="O15" s="521"/>
      <c r="P15" s="518"/>
      <c r="Q15" s="518"/>
      <c r="R15" s="518"/>
      <c r="S15" s="519"/>
      <c r="T15" s="518"/>
      <c r="U15" s="518"/>
      <c r="V15" s="519"/>
      <c r="W15" s="518"/>
      <c r="X15" s="519"/>
      <c r="Y15" s="518"/>
      <c r="Z15" s="519"/>
      <c r="AA15" s="518"/>
      <c r="AB15" s="518"/>
      <c r="AC15" s="517"/>
      <c r="AD15" s="518"/>
      <c r="AE15" s="518"/>
      <c r="AF15" s="519"/>
      <c r="AG15" s="518"/>
      <c r="AH15" s="518"/>
      <c r="AI15" s="519"/>
      <c r="AJ15" s="520"/>
      <c r="AK15" s="519"/>
      <c r="AL15" s="518"/>
      <c r="AM15" s="518"/>
      <c r="AN15" s="518"/>
      <c r="AO15" s="519"/>
      <c r="AP15" s="518"/>
      <c r="AQ15" s="518"/>
      <c r="AR15" s="404"/>
      <c r="AS15" s="305">
        <f t="shared" si="0"/>
        <v>0</v>
      </c>
      <c r="AT15" s="104"/>
    </row>
    <row r="16" spans="1:54" s="43" customFormat="1" x14ac:dyDescent="0.2">
      <c r="A16" s="515">
        <v>5</v>
      </c>
      <c r="B16" s="522" t="s">
        <v>185</v>
      </c>
      <c r="C16" s="517"/>
      <c r="D16" s="518"/>
      <c r="E16" s="519"/>
      <c r="F16" s="518"/>
      <c r="G16" s="517"/>
      <c r="H16" s="520"/>
      <c r="I16" s="519"/>
      <c r="J16" s="520"/>
      <c r="K16" s="519"/>
      <c r="L16" s="518"/>
      <c r="M16" s="520"/>
      <c r="N16" s="519"/>
      <c r="O16" s="521"/>
      <c r="P16" s="518"/>
      <c r="Q16" s="518"/>
      <c r="R16" s="518"/>
      <c r="S16" s="519"/>
      <c r="T16" s="518"/>
      <c r="U16" s="518"/>
      <c r="V16" s="519"/>
      <c r="W16" s="518"/>
      <c r="X16" s="519"/>
      <c r="Y16" s="518"/>
      <c r="Z16" s="519">
        <v>20</v>
      </c>
      <c r="AA16" s="518"/>
      <c r="AB16" s="518"/>
      <c r="AC16" s="517"/>
      <c r="AD16" s="518"/>
      <c r="AE16" s="518"/>
      <c r="AF16" s="519"/>
      <c r="AG16" s="518"/>
      <c r="AH16" s="518"/>
      <c r="AI16" s="519"/>
      <c r="AJ16" s="518"/>
      <c r="AK16" s="519"/>
      <c r="AL16" s="518"/>
      <c r="AM16" s="518"/>
      <c r="AN16" s="518"/>
      <c r="AO16" s="519">
        <v>18</v>
      </c>
      <c r="AP16" s="518"/>
      <c r="AQ16" s="518"/>
      <c r="AR16" s="404"/>
      <c r="AS16" s="305">
        <f t="shared" si="0"/>
        <v>38</v>
      </c>
      <c r="AT16" s="104"/>
    </row>
    <row r="17" spans="1:46" s="43" customFormat="1" ht="13.5" thickBot="1" x14ac:dyDescent="0.25">
      <c r="A17" s="523">
        <v>6</v>
      </c>
      <c r="B17" s="469" t="s">
        <v>219</v>
      </c>
      <c r="C17" s="470"/>
      <c r="D17" s="524"/>
      <c r="E17" s="471"/>
      <c r="F17" s="524"/>
      <c r="G17" s="470"/>
      <c r="H17" s="525"/>
      <c r="I17" s="471"/>
      <c r="J17" s="525"/>
      <c r="K17" s="471"/>
      <c r="L17" s="524"/>
      <c r="M17" s="525"/>
      <c r="N17" s="471"/>
      <c r="O17" s="526"/>
      <c r="P17" s="524">
        <v>16</v>
      </c>
      <c r="Q17" s="524"/>
      <c r="R17" s="524"/>
      <c r="S17" s="471"/>
      <c r="T17" s="524"/>
      <c r="U17" s="524"/>
      <c r="V17" s="471"/>
      <c r="W17" s="524"/>
      <c r="X17" s="471"/>
      <c r="Y17" s="524"/>
      <c r="Z17" s="471"/>
      <c r="AA17" s="524"/>
      <c r="AB17" s="524"/>
      <c r="AC17" s="470"/>
      <c r="AD17" s="524"/>
      <c r="AE17" s="524"/>
      <c r="AF17" s="471"/>
      <c r="AG17" s="524"/>
      <c r="AH17" s="524"/>
      <c r="AI17" s="471"/>
      <c r="AJ17" s="524"/>
      <c r="AK17" s="471"/>
      <c r="AL17" s="524"/>
      <c r="AM17" s="524"/>
      <c r="AN17" s="524"/>
      <c r="AO17" s="471"/>
      <c r="AP17" s="524"/>
      <c r="AQ17" s="524"/>
      <c r="AR17" s="527"/>
      <c r="AS17" s="467">
        <f t="shared" si="0"/>
        <v>16</v>
      </c>
      <c r="AT17" s="104"/>
    </row>
    <row r="18" spans="1:46" s="43" customFormat="1" ht="9" customHeight="1" x14ac:dyDescent="0.2">
      <c r="A18" s="51"/>
      <c r="B18" s="60"/>
      <c r="C18" s="58"/>
      <c r="D18" s="58"/>
      <c r="E18" s="58"/>
      <c r="F18" s="49"/>
      <c r="G18" s="58"/>
      <c r="H18" s="49"/>
      <c r="I18" s="58"/>
      <c r="J18" s="58"/>
      <c r="K18" s="58"/>
      <c r="L18" s="58"/>
      <c r="M18" s="58"/>
      <c r="N18" s="58"/>
      <c r="O18" s="49"/>
      <c r="P18" s="57"/>
      <c r="Q18" s="57"/>
      <c r="R18" s="57"/>
      <c r="S18" s="58"/>
      <c r="T18" s="58"/>
      <c r="U18" s="49"/>
      <c r="V18" s="58"/>
      <c r="W18" s="49"/>
      <c r="X18" s="58"/>
      <c r="Y18" s="58"/>
      <c r="Z18" s="58"/>
      <c r="AA18" s="58"/>
      <c r="AB18" s="49"/>
      <c r="AC18" s="58"/>
      <c r="AD18" s="58"/>
      <c r="AE18" s="49"/>
      <c r="AF18" s="49"/>
      <c r="AG18" s="49"/>
      <c r="AH18" s="49"/>
      <c r="AI18" s="58"/>
      <c r="AJ18" s="49"/>
      <c r="AK18" s="58"/>
      <c r="AL18" s="58"/>
      <c r="AM18" s="58"/>
      <c r="AN18" s="49"/>
      <c r="AO18" s="58"/>
      <c r="AP18" s="58"/>
      <c r="AQ18" s="49"/>
      <c r="AR18" s="49"/>
      <c r="AS18" s="59"/>
    </row>
    <row r="19" spans="1:46" s="43" customFormat="1" ht="28.5" customHeight="1" thickBot="1" x14ac:dyDescent="0.25">
      <c r="A19" s="649" t="s">
        <v>220</v>
      </c>
      <c r="B19" s="649"/>
      <c r="C19" s="649"/>
      <c r="D19" s="649"/>
      <c r="E19" s="649"/>
      <c r="F19" s="649"/>
      <c r="G19" s="649"/>
      <c r="H19" s="649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  <c r="Y19" s="649"/>
      <c r="Z19" s="649"/>
      <c r="AA19" s="649"/>
      <c r="AB19" s="649"/>
      <c r="AC19" s="649"/>
      <c r="AD19" s="649"/>
      <c r="AE19" s="649"/>
      <c r="AF19" s="649"/>
      <c r="AG19" s="649"/>
      <c r="AH19" s="649"/>
      <c r="AI19" s="649"/>
      <c r="AJ19" s="649"/>
      <c r="AK19" s="649"/>
      <c r="AL19" s="649"/>
      <c r="AM19" s="649"/>
      <c r="AN19" s="649"/>
      <c r="AO19" s="649"/>
      <c r="AP19" s="649"/>
      <c r="AQ19" s="649"/>
      <c r="AR19" s="649"/>
      <c r="AS19" s="649"/>
    </row>
    <row r="20" spans="1:46" s="43" customFormat="1" ht="20.45" customHeight="1" thickBot="1" x14ac:dyDescent="0.25">
      <c r="B20" s="61" t="s">
        <v>6</v>
      </c>
      <c r="C20" s="62">
        <v>1</v>
      </c>
      <c r="D20" s="62">
        <v>2</v>
      </c>
      <c r="E20" s="62">
        <v>3</v>
      </c>
      <c r="F20" s="62">
        <v>4</v>
      </c>
      <c r="G20" s="62">
        <v>1</v>
      </c>
      <c r="H20" s="62">
        <v>2</v>
      </c>
      <c r="I20" s="62">
        <v>3</v>
      </c>
      <c r="J20" s="62">
        <v>4</v>
      </c>
      <c r="K20" s="62">
        <v>5</v>
      </c>
      <c r="L20" s="62"/>
      <c r="M20" s="62">
        <v>6</v>
      </c>
      <c r="N20" s="62">
        <v>7</v>
      </c>
      <c r="O20" s="62">
        <v>8</v>
      </c>
      <c r="P20" s="62">
        <v>9</v>
      </c>
      <c r="Q20" s="62">
        <v>10</v>
      </c>
      <c r="R20" s="62">
        <v>11</v>
      </c>
      <c r="S20" s="62">
        <v>13</v>
      </c>
      <c r="T20" s="62"/>
      <c r="U20" s="62">
        <v>14</v>
      </c>
      <c r="V20" s="62">
        <v>15</v>
      </c>
      <c r="W20" s="62">
        <v>16</v>
      </c>
      <c r="X20" s="62">
        <v>17</v>
      </c>
      <c r="Y20" s="427">
        <v>18</v>
      </c>
      <c r="Z20" s="62">
        <v>20</v>
      </c>
      <c r="AA20" s="427"/>
      <c r="AB20" s="63">
        <v>22</v>
      </c>
      <c r="AE20" s="292"/>
      <c r="AF20" s="292"/>
      <c r="AG20" s="446"/>
      <c r="AH20" s="292"/>
      <c r="AI20" s="292"/>
      <c r="AJ20" s="292"/>
      <c r="AK20" s="292"/>
      <c r="AL20" s="446"/>
      <c r="AM20" s="446"/>
      <c r="AN20" s="292"/>
      <c r="AO20" s="292"/>
      <c r="AP20" s="446"/>
      <c r="AQ20" s="292"/>
      <c r="AR20" s="401"/>
      <c r="AS20" s="292"/>
    </row>
    <row r="21" spans="1:46" s="43" customFormat="1" ht="20.45" customHeight="1" thickBot="1" x14ac:dyDescent="0.25">
      <c r="B21" s="450" t="s">
        <v>23</v>
      </c>
      <c r="C21" s="451">
        <v>20</v>
      </c>
      <c r="D21" s="451">
        <v>18</v>
      </c>
      <c r="E21" s="451">
        <v>16</v>
      </c>
      <c r="F21" s="451">
        <v>15</v>
      </c>
      <c r="G21" s="451">
        <v>20</v>
      </c>
      <c r="H21" s="451">
        <v>18</v>
      </c>
      <c r="I21" s="451">
        <v>16</v>
      </c>
      <c r="J21" s="451">
        <v>15</v>
      </c>
      <c r="K21" s="451">
        <v>14</v>
      </c>
      <c r="L21" s="451"/>
      <c r="M21" s="451">
        <v>13</v>
      </c>
      <c r="N21" s="451">
        <v>12</v>
      </c>
      <c r="O21" s="451">
        <v>11</v>
      </c>
      <c r="P21" s="451">
        <v>10</v>
      </c>
      <c r="Q21" s="451">
        <v>9</v>
      </c>
      <c r="R21" s="451">
        <v>8</v>
      </c>
      <c r="S21" s="451">
        <v>6</v>
      </c>
      <c r="T21" s="451"/>
      <c r="U21" s="451">
        <v>5</v>
      </c>
      <c r="V21" s="451">
        <v>4</v>
      </c>
      <c r="W21" s="451">
        <v>3</v>
      </c>
      <c r="X21" s="451">
        <v>2</v>
      </c>
      <c r="Y21" s="451">
        <v>1</v>
      </c>
      <c r="Z21" s="451">
        <v>1</v>
      </c>
      <c r="AA21" s="528"/>
      <c r="AB21" s="452">
        <v>1</v>
      </c>
      <c r="AE21" s="292"/>
      <c r="AF21" s="292"/>
      <c r="AG21" s="446"/>
      <c r="AH21" s="292"/>
      <c r="AI21" s="292"/>
      <c r="AJ21" s="292"/>
      <c r="AK21" s="292"/>
      <c r="AL21" s="446"/>
      <c r="AM21" s="446"/>
      <c r="AN21" s="292"/>
      <c r="AO21" s="292"/>
      <c r="AP21" s="446"/>
      <c r="AQ21" s="292"/>
      <c r="AR21" s="401"/>
      <c r="AS21" s="292"/>
    </row>
    <row r="22" spans="1:46" s="43" customFormat="1" x14ac:dyDescent="0.2">
      <c r="B22" s="49"/>
      <c r="C22" s="49"/>
      <c r="D22" s="49"/>
      <c r="E22" s="49"/>
      <c r="F22" s="49"/>
    </row>
    <row r="23" spans="1:46" s="104" customFormat="1" x14ac:dyDescent="0.2">
      <c r="A23" s="207" t="s">
        <v>16</v>
      </c>
      <c r="B23" s="105"/>
      <c r="E23" s="266" t="s">
        <v>116</v>
      </c>
      <c r="F23" s="266" t="s">
        <v>116</v>
      </c>
      <c r="I23" s="105"/>
      <c r="J23" s="472" t="s">
        <v>116</v>
      </c>
      <c r="N23" s="473"/>
      <c r="O23" s="473"/>
      <c r="P23" s="473"/>
      <c r="Q23" s="474"/>
      <c r="R23" s="473"/>
      <c r="S23" s="473"/>
      <c r="T23" s="473"/>
      <c r="U23" s="473"/>
      <c r="V23" s="473"/>
      <c r="W23" s="207" t="s">
        <v>115</v>
      </c>
      <c r="AJ23" s="266" t="s">
        <v>320</v>
      </c>
    </row>
    <row r="24" spans="1:46" s="104" customFormat="1" x14ac:dyDescent="0.2">
      <c r="A24" s="207"/>
      <c r="B24" s="105"/>
      <c r="E24" s="208"/>
      <c r="F24" s="208"/>
      <c r="I24" s="105"/>
      <c r="J24" s="475"/>
      <c r="N24" s="473"/>
      <c r="O24" s="473"/>
      <c r="P24" s="473"/>
      <c r="Q24" s="472"/>
      <c r="R24" s="473"/>
      <c r="S24" s="473"/>
      <c r="T24" s="473"/>
      <c r="U24" s="473"/>
      <c r="V24" s="473"/>
      <c r="W24" s="207"/>
      <c r="AJ24" s="266"/>
    </row>
    <row r="25" spans="1:46" s="104" customFormat="1" x14ac:dyDescent="0.2">
      <c r="A25" s="207" t="s">
        <v>17</v>
      </c>
      <c r="B25" s="105"/>
      <c r="E25" s="104" t="s">
        <v>214</v>
      </c>
      <c r="F25" s="104" t="s">
        <v>214</v>
      </c>
      <c r="I25" s="105"/>
      <c r="J25" s="5" t="s">
        <v>117</v>
      </c>
      <c r="N25" s="473"/>
      <c r="O25" s="473"/>
      <c r="P25" s="473"/>
      <c r="Q25" s="472"/>
      <c r="R25" s="473"/>
      <c r="S25" s="473"/>
      <c r="T25" s="473"/>
      <c r="U25" s="473"/>
      <c r="V25" s="473"/>
      <c r="W25" s="207" t="s">
        <v>118</v>
      </c>
      <c r="AJ25" s="104" t="s">
        <v>321</v>
      </c>
    </row>
    <row r="26" spans="1:46" s="43" customFormat="1" x14ac:dyDescent="0.2">
      <c r="A26" s="49"/>
      <c r="B26" s="49"/>
      <c r="C26" s="58"/>
      <c r="D26" s="58"/>
      <c r="E26" s="58"/>
      <c r="F26" s="49"/>
      <c r="G26" s="58"/>
      <c r="H26" s="49"/>
      <c r="I26" s="58"/>
      <c r="J26" s="58"/>
      <c r="K26" s="476"/>
      <c r="L26" s="476"/>
      <c r="M26" s="476"/>
      <c r="N26" s="476"/>
      <c r="O26" s="354"/>
      <c r="P26" s="476"/>
      <c r="Q26" s="476"/>
      <c r="R26" s="476"/>
      <c r="S26" s="476"/>
      <c r="T26" s="476"/>
      <c r="U26" s="354"/>
      <c r="V26" s="476"/>
      <c r="W26" s="49"/>
      <c r="X26" s="58"/>
      <c r="Y26" s="58"/>
      <c r="Z26" s="58"/>
      <c r="AA26" s="58"/>
      <c r="AB26" s="49"/>
      <c r="AC26" s="58"/>
      <c r="AD26" s="58"/>
      <c r="AE26" s="49"/>
      <c r="AF26" s="49"/>
      <c r="AG26" s="49"/>
      <c r="AH26" s="49"/>
      <c r="AI26" s="58"/>
      <c r="AJ26" s="49"/>
      <c r="AK26" s="58"/>
      <c r="AL26" s="58"/>
      <c r="AM26" s="58"/>
      <c r="AN26" s="49"/>
      <c r="AO26" s="58"/>
      <c r="AP26" s="58"/>
      <c r="AQ26" s="49"/>
      <c r="AR26" s="49"/>
      <c r="AS26" s="59"/>
    </row>
    <row r="27" spans="1:46" x14ac:dyDescent="0.2">
      <c r="A27" s="5"/>
      <c r="B27" s="5"/>
      <c r="C27" s="15"/>
      <c r="D27" s="15"/>
      <c r="E27" s="15"/>
      <c r="F27" s="5"/>
      <c r="G27" s="15"/>
      <c r="H27" s="5"/>
      <c r="I27" s="15"/>
      <c r="J27" s="15"/>
      <c r="K27" s="15"/>
      <c r="L27" s="15"/>
      <c r="M27" s="15"/>
      <c r="N27" s="15"/>
      <c r="O27" s="5"/>
      <c r="P27" s="15"/>
      <c r="Q27" s="15"/>
      <c r="R27" s="15"/>
      <c r="S27" s="15"/>
      <c r="T27" s="15"/>
      <c r="U27" s="5"/>
      <c r="V27" s="15"/>
      <c r="W27" s="5"/>
      <c r="X27" s="15"/>
      <c r="Y27" s="15"/>
      <c r="Z27" s="15"/>
      <c r="AA27" s="15"/>
      <c r="AB27" s="5"/>
      <c r="AC27" s="15"/>
      <c r="AD27" s="15"/>
      <c r="AE27" s="5"/>
      <c r="AF27" s="5"/>
      <c r="AG27" s="5"/>
      <c r="AH27" s="5"/>
      <c r="AI27" s="15"/>
      <c r="AJ27" s="5"/>
      <c r="AK27" s="15"/>
      <c r="AL27" s="15"/>
      <c r="AM27" s="15"/>
      <c r="AN27" s="5"/>
      <c r="AO27" s="15"/>
      <c r="AP27" s="15"/>
      <c r="AQ27" s="5"/>
      <c r="AR27" s="5"/>
    </row>
  </sheetData>
  <sheetProtection selectLockedCells="1" selectUnlockedCells="1"/>
  <autoFilter ref="A10:AS17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hiddenButton="1" showButton="0"/>
    <filterColumn colId="11" showButton="0"/>
    <filterColumn colId="12" hiddenButton="1" showButton="0"/>
    <filterColumn colId="13" hiddenButton="1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hiddenButton="1" showButton="0"/>
    <filterColumn colId="33" showButton="0"/>
    <filterColumn colId="34" showButton="0"/>
    <filterColumn colId="35" showButton="0"/>
    <filterColumn colId="36" showButton="0"/>
    <filterColumn colId="37" hiddenButton="1" showButton="0"/>
    <filterColumn colId="38" hiddenButton="1" showButton="0"/>
    <filterColumn colId="39" showButton="0"/>
    <filterColumn colId="40" showButton="0"/>
    <filterColumn colId="41" hiddenButton="1" showButton="0"/>
    <filterColumn colId="42" showButton="0"/>
    <sortState ref="A13:AS42">
      <sortCondition ref="A11:A42"/>
    </sortState>
  </autoFilter>
  <sortState ref="B12:AW38">
    <sortCondition descending="1" ref="AS12:AS38"/>
  </sortState>
  <mergeCells count="38">
    <mergeCell ref="E9:R9"/>
    <mergeCell ref="S9:U9"/>
    <mergeCell ref="A1:AS1"/>
    <mergeCell ref="A2:AS2"/>
    <mergeCell ref="A3:AS3"/>
    <mergeCell ref="A4:AS4"/>
    <mergeCell ref="A5:U5"/>
    <mergeCell ref="A7:C7"/>
    <mergeCell ref="A8:C8"/>
    <mergeCell ref="K6:AK6"/>
    <mergeCell ref="K7:AK7"/>
    <mergeCell ref="K8:AK8"/>
    <mergeCell ref="AO11:AQ11"/>
    <mergeCell ref="A19:AS19"/>
    <mergeCell ref="AS10:AS11"/>
    <mergeCell ref="C11:D11"/>
    <mergeCell ref="E11:F11"/>
    <mergeCell ref="G11:H11"/>
    <mergeCell ref="P11:R11"/>
    <mergeCell ref="S11:U11"/>
    <mergeCell ref="V11:W11"/>
    <mergeCell ref="X11:Y11"/>
    <mergeCell ref="Z11:AB11"/>
    <mergeCell ref="A10:A11"/>
    <mergeCell ref="B10:B11"/>
    <mergeCell ref="AR10:AR11"/>
    <mergeCell ref="AC10:AQ10"/>
    <mergeCell ref="C10:F10"/>
    <mergeCell ref="P10:AB10"/>
    <mergeCell ref="AI11:AJ11"/>
    <mergeCell ref="AK11:AN11"/>
    <mergeCell ref="AC11:AE11"/>
    <mergeCell ref="AF11:AH11"/>
    <mergeCell ref="K10:O10"/>
    <mergeCell ref="G10:J10"/>
    <mergeCell ref="I11:J11"/>
    <mergeCell ref="K11:M11"/>
    <mergeCell ref="N11:O11"/>
  </mergeCells>
  <printOptions horizontalCentered="1"/>
  <pageMargins left="0.59055118110236227" right="0.19685039370078741" top="0.59055118110236227" bottom="0.59055118110236227" header="0" footer="0"/>
  <pageSetup paperSize="9" scale="62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15</vt:i4>
      </vt:variant>
    </vt:vector>
  </HeadingPairs>
  <TitlesOfParts>
    <vt:vector size="36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</vt:lpstr>
      <vt:lpstr>Эстафета ДЦ (Ж)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Жонглирование</vt:lpstr>
      <vt:lpstr>Сводная</vt:lpstr>
      <vt:lpstr>Судьи</vt:lpstr>
      <vt:lpstr>Сводная ALL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'ДЦ 63'!Область_печати</vt:lpstr>
      <vt:lpstr>'ДЦ 68'!Область_печати</vt:lpstr>
      <vt:lpstr>'ДЦ 73'!Область_печати</vt:lpstr>
      <vt:lpstr>Жонглирование!Область_печати</vt:lpstr>
      <vt:lpstr>Сводная!Область_печати</vt:lpstr>
      <vt:lpstr>'Сводная ALL'!Область_печати</vt:lpstr>
      <vt:lpstr>Судьи!Область_печати</vt:lpstr>
      <vt:lpstr>'Эстафета ДЦ'!Область_печати</vt:lpstr>
      <vt:lpstr>'Эстафета ДЦ (Ж)'!Область_печати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Comp</cp:lastModifiedBy>
  <cp:lastPrinted>2022-04-17T11:29:47Z</cp:lastPrinted>
  <dcterms:created xsi:type="dcterms:W3CDTF">2018-03-14T18:24:49Z</dcterms:created>
  <dcterms:modified xsi:type="dcterms:W3CDTF">2022-04-17T11:31:24Z</dcterms:modified>
</cp:coreProperties>
</file>