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флешка\Спортивные мероприятия\2022\ЧР ХМАО-Югра\"/>
    </mc:Choice>
  </mc:AlternateContent>
  <bookViews>
    <workbookView xWindow="-105" yWindow="-105" windowWidth="23250" windowHeight="12570" tabRatio="865" firstSheet="3" activeTab="9"/>
  </bookViews>
  <sheets>
    <sheet name="ДЦ 63" sheetId="28" r:id="rId1"/>
    <sheet name="ДЦ 68" sheetId="74" r:id="rId2"/>
    <sheet name="ДЦ 73" sheetId="75" r:id="rId3"/>
    <sheet name="ДЦ 85" sheetId="76" r:id="rId4"/>
    <sheet name="ДЦ 85+" sheetId="77" r:id="rId5"/>
    <sheet name="ДЦЖ 63 " sheetId="78" r:id="rId6"/>
    <sheet name="ДЦЖ 63 +" sheetId="79" r:id="rId7"/>
    <sheet name="Эст ДЦ (М1)" sheetId="73" r:id="rId8"/>
    <sheet name="Эст. ДЦ (М2) " sheetId="86" r:id="rId9"/>
    <sheet name="Эст. ДЦ (ж)" sheetId="87" r:id="rId10"/>
    <sheet name="Р 63" sheetId="80" r:id="rId11"/>
    <sheet name="Р 63+" sheetId="81" r:id="rId12"/>
    <sheet name="ДВ 63" sheetId="61" r:id="rId13"/>
    <sheet name="ЭстафетаТ" sheetId="43" state="hidden" r:id="rId14"/>
    <sheet name="ДВ 68" sheetId="82" r:id="rId15"/>
    <sheet name="ДВ 73" sheetId="83" r:id="rId16"/>
    <sheet name="ДВ 85" sheetId="84" r:id="rId17"/>
    <sheet name="ДВ 85+" sheetId="85" r:id="rId18"/>
    <sheet name="ЖГ(одиночное)" sheetId="51" r:id="rId19"/>
    <sheet name="ЖГ(пары)" sheetId="90" r:id="rId20"/>
    <sheet name="Сводная" sheetId="49" r:id="rId21"/>
    <sheet name="судьи " sheetId="91" r:id="rId22"/>
  </sheets>
  <definedNames>
    <definedName name="_xlnm._FilterDatabase" localSheetId="12" hidden="1">'ДВ 63'!$A$16:$R$17</definedName>
    <definedName name="_xlnm._FilterDatabase" localSheetId="14" hidden="1">'ДВ 68'!$A$16:$R$17</definedName>
    <definedName name="_xlnm._FilterDatabase" localSheetId="15" hidden="1">'ДВ 73'!$A$16:$R$17</definedName>
    <definedName name="_xlnm._FilterDatabase" localSheetId="16" hidden="1">'ДВ 85'!$A$16:$R$17</definedName>
    <definedName name="_xlnm._FilterDatabase" localSheetId="17" hidden="1">'ДВ 85+'!$A$16:$R$17</definedName>
    <definedName name="_xlnm._FilterDatabase" localSheetId="0" hidden="1">'ДЦ 63'!$A$16:$P$17</definedName>
    <definedName name="_xlnm._FilterDatabase" localSheetId="1" hidden="1">'ДЦ 68'!$A$16:$P$17</definedName>
    <definedName name="_xlnm._FilterDatabase" localSheetId="2" hidden="1">'ДЦ 73'!$A$16:$P$17</definedName>
    <definedName name="_xlnm._FilterDatabase" localSheetId="3" hidden="1">'ДЦ 85'!$A$16:$P$17</definedName>
    <definedName name="_xlnm._FilterDatabase" localSheetId="4" hidden="1">'ДЦ 85+'!$A$16:$P$17</definedName>
    <definedName name="_xlnm._FilterDatabase" localSheetId="5" hidden="1">'ДЦЖ 63 '!$A$16:$P$17</definedName>
    <definedName name="_xlnm._FilterDatabase" localSheetId="6" hidden="1">'ДЦЖ 63 +'!$A$16:$P$17</definedName>
    <definedName name="_xlnm._FilterDatabase" localSheetId="10" hidden="1">'Р 63'!$A$16:$P$17</definedName>
    <definedName name="_xlnm._FilterDatabase" localSheetId="11" hidden="1">'Р 63+'!$A$16:$P$17</definedName>
    <definedName name="_xlnm._FilterDatabase" localSheetId="20" hidden="1">Сводная!$A$11:$AI$54</definedName>
    <definedName name="_xlnm.Print_Area" localSheetId="12">'ДВ 63'!$A$1:$R$30</definedName>
    <definedName name="_xlnm.Print_Area" localSheetId="14">'ДВ 68'!$A$1:$R$35</definedName>
    <definedName name="_xlnm.Print_Area" localSheetId="15">'ДВ 73'!$A$1:$R$37</definedName>
    <definedName name="_xlnm.Print_Area" localSheetId="16">'ДВ 85'!$A$1:$R$47</definedName>
    <definedName name="_xlnm.Print_Area" localSheetId="17">'ДВ 85+'!$A$1:$S$40</definedName>
    <definedName name="_xlnm.Print_Area" localSheetId="1">'ДЦ 68'!$A$1:$P$31</definedName>
    <definedName name="_xlnm.Print_Area" localSheetId="2">'ДЦ 73'!$A$1:$P$34</definedName>
    <definedName name="_xlnm.Print_Area" localSheetId="3">'ДЦ 85'!$A$1:$P$42</definedName>
    <definedName name="_xlnm.Print_Area" localSheetId="20">Сводная!$A$1:$AK$62</definedName>
    <definedName name="_xlnm.Print_Area" localSheetId="7">'Эст ДЦ (М1)'!$A$1:$L$71</definedName>
    <definedName name="_xlnm.Print_Area" localSheetId="9">'Эст. ДЦ (ж)'!$A$1:$L$35</definedName>
    <definedName name="_xlnm.Print_Area" localSheetId="8">'Эст. ДЦ (М2) '!$A$1:$M$63</definedName>
    <definedName name="_xlnm.Print_Area" localSheetId="13">ЭстафетаТ!$A$1:$J$49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8" i="84" l="1"/>
  <c r="N31" i="80" l="1"/>
  <c r="F66" i="73" l="1"/>
  <c r="H62" i="73"/>
  <c r="H63" i="73" s="1"/>
  <c r="H64" i="73" s="1"/>
  <c r="H65" i="73" s="1"/>
  <c r="H67" i="73" s="1"/>
  <c r="F57" i="73"/>
  <c r="H53" i="73"/>
  <c r="H54" i="73" s="1"/>
  <c r="H55" i="73" s="1"/>
  <c r="H56" i="73" s="1"/>
  <c r="H58" i="73" s="1"/>
  <c r="F48" i="73"/>
  <c r="H44" i="73"/>
  <c r="H45" i="73" s="1"/>
  <c r="H46" i="73" s="1"/>
  <c r="H47" i="73" s="1"/>
  <c r="H49" i="73" s="1"/>
  <c r="F21" i="73"/>
  <c r="H17" i="73"/>
  <c r="H18" i="73" s="1"/>
  <c r="H19" i="73" s="1"/>
  <c r="H20" i="73" s="1"/>
  <c r="H22" i="73" s="1"/>
  <c r="F39" i="73"/>
  <c r="H35" i="73"/>
  <c r="H36" i="73" s="1"/>
  <c r="H37" i="73" s="1"/>
  <c r="H38" i="73" s="1"/>
  <c r="H40" i="73" s="1"/>
  <c r="F22" i="86"/>
  <c r="H18" i="86"/>
  <c r="H19" i="86" s="1"/>
  <c r="H20" i="86" s="1"/>
  <c r="H21" i="86" s="1"/>
  <c r="H23" i="86" s="1"/>
  <c r="F31" i="86"/>
  <c r="H27" i="86"/>
  <c r="H28" i="86" s="1"/>
  <c r="H29" i="86" s="1"/>
  <c r="H30" i="86" s="1"/>
  <c r="H32" i="86" s="1"/>
  <c r="F40" i="86"/>
  <c r="H36" i="86"/>
  <c r="H37" i="86" s="1"/>
  <c r="H38" i="86" s="1"/>
  <c r="H39" i="86" s="1"/>
  <c r="H41" i="86" s="1"/>
  <c r="AI54" i="49"/>
  <c r="AI22" i="49"/>
  <c r="AI40" i="49"/>
  <c r="AI21" i="49"/>
  <c r="AI14" i="49"/>
  <c r="AI38" i="49"/>
  <c r="AI17" i="49"/>
  <c r="AI25" i="49"/>
  <c r="AI36" i="49"/>
  <c r="AI53" i="49"/>
  <c r="AI35" i="49"/>
  <c r="AI28" i="49"/>
  <c r="N26" i="75"/>
  <c r="N27" i="75"/>
  <c r="N28" i="75"/>
  <c r="N23" i="75"/>
  <c r="N22" i="74"/>
  <c r="N27" i="78"/>
  <c r="N26" i="78"/>
  <c r="N23" i="78"/>
  <c r="N24" i="78"/>
  <c r="N22" i="78"/>
  <c r="N25" i="78"/>
  <c r="N25" i="75"/>
  <c r="N29" i="75"/>
  <c r="N24" i="75"/>
  <c r="N19" i="75"/>
  <c r="N21" i="75"/>
  <c r="N20" i="75"/>
  <c r="N26" i="74"/>
  <c r="N24" i="74"/>
  <c r="N23" i="74"/>
  <c r="N21" i="74"/>
  <c r="N25" i="74"/>
  <c r="N20" i="74"/>
  <c r="N19" i="74"/>
  <c r="L31" i="84" l="1"/>
  <c r="J31" i="84"/>
  <c r="J42" i="84"/>
  <c r="J40" i="84"/>
  <c r="J39" i="84"/>
  <c r="J41" i="84"/>
  <c r="J37" i="84"/>
  <c r="J33" i="84"/>
  <c r="J32" i="84"/>
  <c r="J29" i="84"/>
  <c r="J28" i="84"/>
  <c r="J30" i="84"/>
  <c r="J34" i="84"/>
  <c r="J27" i="84"/>
  <c r="J22" i="84"/>
  <c r="J35" i="84"/>
  <c r="J26" i="84"/>
  <c r="J24" i="84"/>
  <c r="J20" i="84"/>
  <c r="J25" i="84"/>
  <c r="J23" i="84"/>
  <c r="J38" i="84"/>
  <c r="J21" i="84"/>
  <c r="J18" i="84"/>
  <c r="J19" i="84"/>
  <c r="L39" i="84"/>
  <c r="L40" i="84"/>
  <c r="L42" i="84"/>
  <c r="A28" i="51"/>
  <c r="A29" i="51" s="1"/>
  <c r="A30" i="51" s="1"/>
  <c r="A31" i="51" s="1"/>
  <c r="A32" i="51" s="1"/>
  <c r="A33" i="51" s="1"/>
  <c r="A34" i="51" s="1"/>
  <c r="A35" i="51" s="1"/>
  <c r="A36" i="51" s="1"/>
  <c r="A37" i="51" s="1"/>
  <c r="A38" i="51" s="1"/>
  <c r="A16" i="51"/>
  <c r="N19" i="78"/>
  <c r="N21" i="78"/>
  <c r="N20" i="78"/>
  <c r="N18" i="78"/>
  <c r="M18" i="78"/>
  <c r="N42" i="84" l="1"/>
  <c r="P42" i="84" s="1"/>
  <c r="N39" i="84"/>
  <c r="P39" i="84" s="1"/>
  <c r="N40" i="84"/>
  <c r="P40" i="84" s="1"/>
  <c r="N31" i="84"/>
  <c r="P31" i="84" s="1"/>
  <c r="F30" i="87"/>
  <c r="H26" i="87"/>
  <c r="H27" i="87" s="1"/>
  <c r="H28" i="87" s="1"/>
  <c r="H29" i="87" s="1"/>
  <c r="H31" i="87" s="1"/>
  <c r="F21" i="87"/>
  <c r="H17" i="87"/>
  <c r="H18" i="87" s="1"/>
  <c r="H19" i="87" s="1"/>
  <c r="H20" i="87" s="1"/>
  <c r="H22" i="87" s="1"/>
  <c r="F58" i="86"/>
  <c r="H54" i="86"/>
  <c r="H55" i="86" s="1"/>
  <c r="H56" i="86" s="1"/>
  <c r="H57" i="86" s="1"/>
  <c r="H59" i="86" s="1"/>
  <c r="F49" i="86"/>
  <c r="H45" i="86"/>
  <c r="H46" i="86" s="1"/>
  <c r="H47" i="86" s="1"/>
  <c r="H48" i="86" s="1"/>
  <c r="H50" i="86" s="1"/>
  <c r="A14" i="49"/>
  <c r="A15" i="49" s="1"/>
  <c r="A16" i="49" s="1"/>
  <c r="A17" i="49" s="1"/>
  <c r="A18" i="49" s="1"/>
  <c r="A19" i="49" s="1"/>
  <c r="A20" i="49" s="1"/>
  <c r="A21" i="49" s="1"/>
  <c r="A22" i="49" s="1"/>
  <c r="A23" i="49" s="1"/>
  <c r="A24" i="49" s="1"/>
  <c r="A25" i="49" s="1"/>
  <c r="A26" i="49" s="1"/>
  <c r="A27" i="49" s="1"/>
  <c r="A28" i="49" s="1"/>
  <c r="A29" i="49" s="1"/>
  <c r="A30" i="49" s="1"/>
  <c r="A31" i="49" s="1"/>
  <c r="A32" i="49" s="1"/>
  <c r="A33" i="49" s="1"/>
  <c r="A34" i="49" s="1"/>
  <c r="L36" i="85"/>
  <c r="N36" i="85" s="1"/>
  <c r="J36" i="85"/>
  <c r="L35" i="85"/>
  <c r="N35" i="85" s="1"/>
  <c r="J35" i="85"/>
  <c r="L34" i="85"/>
  <c r="J34" i="85"/>
  <c r="L27" i="85"/>
  <c r="N27" i="85" s="1"/>
  <c r="J27" i="85"/>
  <c r="L32" i="85"/>
  <c r="N32" i="85" s="1"/>
  <c r="J32" i="85"/>
  <c r="L33" i="85"/>
  <c r="N33" i="85" s="1"/>
  <c r="L29" i="85"/>
  <c r="N29" i="85" s="1"/>
  <c r="J29" i="85"/>
  <c r="L24" i="85"/>
  <c r="N24" i="85" s="1"/>
  <c r="J24" i="85"/>
  <c r="L25" i="85"/>
  <c r="N25" i="85" s="1"/>
  <c r="J25" i="85"/>
  <c r="L31" i="85"/>
  <c r="N31" i="85" s="1"/>
  <c r="J31" i="85"/>
  <c r="L26" i="85"/>
  <c r="J26" i="85"/>
  <c r="L23" i="85"/>
  <c r="N23" i="85" s="1"/>
  <c r="J23" i="85"/>
  <c r="L28" i="85"/>
  <c r="N28" i="85" s="1"/>
  <c r="J28" i="85"/>
  <c r="L21" i="85"/>
  <c r="J21" i="85"/>
  <c r="L22" i="85"/>
  <c r="N22" i="85" s="1"/>
  <c r="J22" i="85"/>
  <c r="L30" i="85"/>
  <c r="J30" i="85"/>
  <c r="L19" i="85"/>
  <c r="N19" i="85" s="1"/>
  <c r="J19" i="85"/>
  <c r="L20" i="85"/>
  <c r="J20" i="85"/>
  <c r="A19" i="85"/>
  <c r="A20" i="85" s="1"/>
  <c r="A21" i="85" s="1"/>
  <c r="A22" i="85" s="1"/>
  <c r="A23" i="85" s="1"/>
  <c r="A24" i="85" s="1"/>
  <c r="A25" i="85" s="1"/>
  <c r="A26" i="85" s="1"/>
  <c r="A27" i="85" s="1"/>
  <c r="A28" i="85" s="1"/>
  <c r="A29" i="85" s="1"/>
  <c r="A30" i="85" s="1"/>
  <c r="A31" i="85" s="1"/>
  <c r="A32" i="85" s="1"/>
  <c r="A33" i="85" s="1"/>
  <c r="A34" i="85" s="1"/>
  <c r="A35" i="85" s="1"/>
  <c r="A36" i="85" s="1"/>
  <c r="O18" i="85"/>
  <c r="L18" i="85"/>
  <c r="N18" i="85" s="1"/>
  <c r="J18" i="85"/>
  <c r="L41" i="84"/>
  <c r="L37" i="84"/>
  <c r="L36" i="84"/>
  <c r="L33" i="84"/>
  <c r="L32" i="84"/>
  <c r="L29" i="84"/>
  <c r="L30" i="84"/>
  <c r="L34" i="84"/>
  <c r="N34" i="84" s="1"/>
  <c r="L27" i="84"/>
  <c r="L22" i="84"/>
  <c r="L35" i="84"/>
  <c r="L26" i="84"/>
  <c r="L24" i="84"/>
  <c r="L20" i="84"/>
  <c r="L25" i="84"/>
  <c r="L23" i="84"/>
  <c r="N23" i="84" s="1"/>
  <c r="L38" i="84"/>
  <c r="L21" i="84"/>
  <c r="L18" i="84"/>
  <c r="A19" i="84"/>
  <c r="A20" i="84" s="1"/>
  <c r="A21" i="84" s="1"/>
  <c r="A22" i="84" s="1"/>
  <c r="A23" i="84" s="1"/>
  <c r="A24" i="84" s="1"/>
  <c r="A25" i="84" s="1"/>
  <c r="A26" i="84" s="1"/>
  <c r="A27" i="84" s="1"/>
  <c r="A28" i="84" s="1"/>
  <c r="A29" i="84" s="1"/>
  <c r="A30" i="84" s="1"/>
  <c r="A31" i="84" s="1"/>
  <c r="A32" i="84" s="1"/>
  <c r="A33" i="84" s="1"/>
  <c r="A34" i="84" s="1"/>
  <c r="A35" i="84" s="1"/>
  <c r="A36" i="84" s="1"/>
  <c r="A37" i="84" s="1"/>
  <c r="A38" i="84" s="1"/>
  <c r="A39" i="84" s="1"/>
  <c r="A40" i="84" s="1"/>
  <c r="A41" i="84" s="1"/>
  <c r="A42" i="84" s="1"/>
  <c r="O19" i="84"/>
  <c r="L19" i="84"/>
  <c r="L29" i="83"/>
  <c r="N29" i="83" s="1"/>
  <c r="P29" i="83" s="1"/>
  <c r="J29" i="83"/>
  <c r="L31" i="83"/>
  <c r="N31" i="83" s="1"/>
  <c r="P31" i="83" s="1"/>
  <c r="J31" i="83"/>
  <c r="L28" i="83"/>
  <c r="N28" i="83" s="1"/>
  <c r="P28" i="83" s="1"/>
  <c r="J28" i="83"/>
  <c r="L30" i="83"/>
  <c r="N30" i="83" s="1"/>
  <c r="P30" i="83" s="1"/>
  <c r="J30" i="83"/>
  <c r="L25" i="83"/>
  <c r="N25" i="83" s="1"/>
  <c r="P25" i="83" s="1"/>
  <c r="J25" i="83"/>
  <c r="L27" i="83"/>
  <c r="N27" i="83" s="1"/>
  <c r="P27" i="83" s="1"/>
  <c r="J27" i="83"/>
  <c r="L26" i="83"/>
  <c r="N26" i="83" s="1"/>
  <c r="P26" i="83" s="1"/>
  <c r="J26" i="83"/>
  <c r="L19" i="83"/>
  <c r="N19" i="83" s="1"/>
  <c r="P19" i="83" s="1"/>
  <c r="J19" i="83"/>
  <c r="L23" i="83"/>
  <c r="N23" i="83" s="1"/>
  <c r="P23" i="83" s="1"/>
  <c r="J23" i="83"/>
  <c r="L24" i="83"/>
  <c r="N24" i="83" s="1"/>
  <c r="P24" i="83" s="1"/>
  <c r="J24" i="83"/>
  <c r="L22" i="83"/>
  <c r="N22" i="83" s="1"/>
  <c r="P22" i="83" s="1"/>
  <c r="J22" i="83"/>
  <c r="L21" i="83"/>
  <c r="N21" i="83" s="1"/>
  <c r="P21" i="83" s="1"/>
  <c r="J21" i="83"/>
  <c r="L18" i="83"/>
  <c r="N18" i="83" s="1"/>
  <c r="P18" i="83" s="1"/>
  <c r="J18" i="83"/>
  <c r="A19" i="83"/>
  <c r="A20" i="83" s="1"/>
  <c r="O20" i="83" s="1"/>
  <c r="L20" i="83"/>
  <c r="L21" i="82"/>
  <c r="N21" i="82" s="1"/>
  <c r="P21" i="82" s="1"/>
  <c r="J21" i="82"/>
  <c r="L30" i="82"/>
  <c r="J30" i="82"/>
  <c r="L31" i="82"/>
  <c r="N31" i="82" s="1"/>
  <c r="P31" i="82" s="1"/>
  <c r="J31" i="82"/>
  <c r="L27" i="82"/>
  <c r="J27" i="82"/>
  <c r="L29" i="82"/>
  <c r="N29" i="82" s="1"/>
  <c r="P29" i="82" s="1"/>
  <c r="J29" i="82"/>
  <c r="L25" i="82"/>
  <c r="J25" i="82"/>
  <c r="L24" i="82"/>
  <c r="N24" i="82" s="1"/>
  <c r="P24" i="82" s="1"/>
  <c r="L28" i="82"/>
  <c r="N28" i="82" s="1"/>
  <c r="P28" i="82" s="1"/>
  <c r="J28" i="82"/>
  <c r="L26" i="82"/>
  <c r="N26" i="82" s="1"/>
  <c r="P26" i="82" s="1"/>
  <c r="J26" i="82"/>
  <c r="L23" i="82"/>
  <c r="N23" i="82" s="1"/>
  <c r="P23" i="82" s="1"/>
  <c r="J23" i="82"/>
  <c r="L22" i="82"/>
  <c r="N22" i="82" s="1"/>
  <c r="P22" i="82" s="1"/>
  <c r="J22" i="82"/>
  <c r="L19" i="82"/>
  <c r="N19" i="82" s="1"/>
  <c r="P19" i="82" s="1"/>
  <c r="L20" i="82"/>
  <c r="J20" i="82"/>
  <c r="A19" i="82"/>
  <c r="O18" i="82"/>
  <c r="L18" i="82"/>
  <c r="N18" i="82" s="1"/>
  <c r="P18" i="82" s="1"/>
  <c r="J18" i="82"/>
  <c r="L26" i="61"/>
  <c r="J26" i="61"/>
  <c r="L24" i="61"/>
  <c r="N24" i="61" s="1"/>
  <c r="P24" i="61" s="1"/>
  <c r="J24" i="61"/>
  <c r="L25" i="61"/>
  <c r="J25" i="61"/>
  <c r="L22" i="61"/>
  <c r="N22" i="61" s="1"/>
  <c r="P22" i="61" s="1"/>
  <c r="J22" i="61"/>
  <c r="L23" i="61"/>
  <c r="J23" i="61"/>
  <c r="L21" i="61"/>
  <c r="N21" i="61" s="1"/>
  <c r="P21" i="61" s="1"/>
  <c r="J21" i="61"/>
  <c r="L19" i="61"/>
  <c r="N19" i="61" s="1"/>
  <c r="P19" i="61" s="1"/>
  <c r="J19" i="61"/>
  <c r="L20" i="61"/>
  <c r="N20" i="61" s="1"/>
  <c r="P20" i="61" s="1"/>
  <c r="J20" i="61"/>
  <c r="A19" i="81"/>
  <c r="A20" i="81" s="1"/>
  <c r="A21" i="81" s="1"/>
  <c r="A22" i="81" s="1"/>
  <c r="A23" i="81" s="1"/>
  <c r="A24" i="81" s="1"/>
  <c r="A25" i="81" s="1"/>
  <c r="A26" i="81" s="1"/>
  <c r="A27" i="81" s="1"/>
  <c r="A28" i="81" s="1"/>
  <c r="A29" i="81" s="1"/>
  <c r="A30" i="81" s="1"/>
  <c r="M18" i="81"/>
  <c r="N35" i="80"/>
  <c r="N36" i="80"/>
  <c r="N34" i="80"/>
  <c r="N33" i="80"/>
  <c r="N32" i="80"/>
  <c r="N30" i="80"/>
  <c r="N29" i="80"/>
  <c r="N27" i="80"/>
  <c r="N25" i="80"/>
  <c r="N26" i="80"/>
  <c r="N23" i="80"/>
  <c r="N28" i="80"/>
  <c r="N24" i="80"/>
  <c r="N21" i="80"/>
  <c r="N22" i="80"/>
  <c r="N18" i="80"/>
  <c r="N20" i="80"/>
  <c r="A19" i="80"/>
  <c r="A20" i="80" s="1"/>
  <c r="A21" i="80" s="1"/>
  <c r="A22" i="80" s="1"/>
  <c r="A23" i="80" s="1"/>
  <c r="A24" i="80" s="1"/>
  <c r="A25" i="80" s="1"/>
  <c r="A26" i="80" s="1"/>
  <c r="A27" i="80" s="1"/>
  <c r="A28" i="80" s="1"/>
  <c r="A29" i="80" s="1"/>
  <c r="A30" i="80" s="1"/>
  <c r="A31" i="80" s="1"/>
  <c r="N19" i="80"/>
  <c r="M19" i="80"/>
  <c r="A19" i="79"/>
  <c r="A20" i="79" s="1"/>
  <c r="M18" i="79"/>
  <c r="A19" i="78"/>
  <c r="A19" i="77"/>
  <c r="M19" i="77" s="1"/>
  <c r="M18" i="77"/>
  <c r="N35" i="76"/>
  <c r="N38" i="76"/>
  <c r="N37" i="76"/>
  <c r="N29" i="76"/>
  <c r="N33" i="76"/>
  <c r="N36" i="76"/>
  <c r="N32" i="76"/>
  <c r="N23" i="76"/>
  <c r="N28" i="76"/>
  <c r="N30" i="76"/>
  <c r="N27" i="76"/>
  <c r="N34" i="76"/>
  <c r="N24" i="76"/>
  <c r="N21" i="76"/>
  <c r="N25" i="76"/>
  <c r="N31" i="76"/>
  <c r="N26" i="76"/>
  <c r="N22" i="76"/>
  <c r="N19" i="76"/>
  <c r="N20" i="76"/>
  <c r="A19" i="76"/>
  <c r="N18" i="76"/>
  <c r="M18" i="76"/>
  <c r="N22" i="75"/>
  <c r="A19" i="75"/>
  <c r="A20" i="75" s="1"/>
  <c r="M20" i="75" s="1"/>
  <c r="N18" i="75"/>
  <c r="M18" i="75"/>
  <c r="A19" i="74"/>
  <c r="N18" i="74"/>
  <c r="M18" i="74"/>
  <c r="A19" i="28"/>
  <c r="A20" i="28" s="1"/>
  <c r="N29" i="28"/>
  <c r="N23" i="28"/>
  <c r="N27" i="28"/>
  <c r="N28" i="28"/>
  <c r="N22" i="28"/>
  <c r="N26" i="28"/>
  <c r="N25" i="28"/>
  <c r="N24" i="28"/>
  <c r="N20" i="28"/>
  <c r="N21" i="28"/>
  <c r="N19" i="28"/>
  <c r="M19" i="28"/>
  <c r="A32" i="80" l="1"/>
  <c r="A33" i="80" s="1"/>
  <c r="A34" i="80" s="1"/>
  <c r="A35" i="80" s="1"/>
  <c r="A36" i="80" s="1"/>
  <c r="M31" i="80"/>
  <c r="M38" i="84"/>
  <c r="M37" i="84"/>
  <c r="N41" i="84"/>
  <c r="M41" i="84"/>
  <c r="M39" i="84"/>
  <c r="M42" i="84"/>
  <c r="M40" i="84"/>
  <c r="M36" i="84"/>
  <c r="M32" i="84"/>
  <c r="M28" i="84"/>
  <c r="M30" i="84"/>
  <c r="M33" i="84"/>
  <c r="M29" i="84"/>
  <c r="M31" i="84"/>
  <c r="N19" i="84"/>
  <c r="N30" i="84"/>
  <c r="A20" i="82"/>
  <c r="A21" i="82" s="1"/>
  <c r="A22" i="82" s="1"/>
  <c r="A23" i="82" s="1"/>
  <c r="A24" i="82" s="1"/>
  <c r="A25" i="82" s="1"/>
  <c r="A26" i="82" s="1"/>
  <c r="A27" i="82" s="1"/>
  <c r="A28" i="82" s="1"/>
  <c r="A29" i="82" s="1"/>
  <c r="A30" i="82" s="1"/>
  <c r="A31" i="82" s="1"/>
  <c r="M21" i="83"/>
  <c r="M27" i="83"/>
  <c r="M24" i="83"/>
  <c r="M19" i="83"/>
  <c r="A20" i="78"/>
  <c r="M20" i="78" s="1"/>
  <c r="A20" i="77"/>
  <c r="A20" i="76"/>
  <c r="M19" i="76" s="1"/>
  <c r="A20" i="74"/>
  <c r="M20" i="74" s="1"/>
  <c r="M19" i="74"/>
  <c r="A21" i="28"/>
  <c r="M20" i="28" s="1"/>
  <c r="M21" i="28"/>
  <c r="M20" i="80"/>
  <c r="O20" i="85"/>
  <c r="M34" i="85"/>
  <c r="M35" i="85"/>
  <c r="M20" i="85"/>
  <c r="N20" i="85"/>
  <c r="N34" i="85"/>
  <c r="M21" i="85"/>
  <c r="N21" i="85"/>
  <c r="M24" i="85"/>
  <c r="M27" i="85"/>
  <c r="M18" i="85"/>
  <c r="M26" i="85"/>
  <c r="O31" i="84"/>
  <c r="M31" i="82"/>
  <c r="N25" i="82"/>
  <c r="P25" i="82" s="1"/>
  <c r="M27" i="82"/>
  <c r="M18" i="82"/>
  <c r="M30" i="82"/>
  <c r="M23" i="82"/>
  <c r="N25" i="61"/>
  <c r="P25" i="61" s="1"/>
  <c r="N23" i="61"/>
  <c r="P23" i="61" s="1"/>
  <c r="N26" i="61"/>
  <c r="P26" i="61" s="1"/>
  <c r="M18" i="80"/>
  <c r="N18" i="84"/>
  <c r="P18" i="84" s="1"/>
  <c r="N38" i="84"/>
  <c r="P38" i="84" s="1"/>
  <c r="N29" i="84"/>
  <c r="P29" i="84" s="1"/>
  <c r="N32" i="84"/>
  <c r="P32" i="84" s="1"/>
  <c r="N33" i="84"/>
  <c r="P33" i="84" s="1"/>
  <c r="N21" i="84"/>
  <c r="P21" i="84" s="1"/>
  <c r="N25" i="84"/>
  <c r="P25" i="84" s="1"/>
  <c r="N20" i="84"/>
  <c r="P20" i="84" s="1"/>
  <c r="N35" i="84"/>
  <c r="P35" i="84" s="1"/>
  <c r="N28" i="84"/>
  <c r="P28" i="84" s="1"/>
  <c r="N24" i="84"/>
  <c r="P24" i="84" s="1"/>
  <c r="N36" i="84"/>
  <c r="P36" i="84" s="1"/>
  <c r="N26" i="84"/>
  <c r="P26" i="84" s="1"/>
  <c r="N37" i="84"/>
  <c r="P37" i="84" s="1"/>
  <c r="N22" i="84"/>
  <c r="P22" i="84" s="1"/>
  <c r="N27" i="84"/>
  <c r="P27" i="84" s="1"/>
  <c r="M20" i="84"/>
  <c r="P41" i="84"/>
  <c r="P23" i="84"/>
  <c r="M27" i="84"/>
  <c r="M34" i="84"/>
  <c r="M21" i="84"/>
  <c r="O19" i="85"/>
  <c r="M33" i="85"/>
  <c r="M30" i="85"/>
  <c r="N26" i="85"/>
  <c r="M32" i="85"/>
  <c r="N30" i="85"/>
  <c r="M25" i="85"/>
  <c r="M23" i="85"/>
  <c r="M36" i="85"/>
  <c r="M19" i="85"/>
  <c r="M31" i="85"/>
  <c r="M29" i="85"/>
  <c r="M22" i="85"/>
  <c r="M28" i="85"/>
  <c r="O21" i="84"/>
  <c r="M18" i="84"/>
  <c r="M26" i="84"/>
  <c r="P30" i="84"/>
  <c r="O18" i="84"/>
  <c r="M22" i="84"/>
  <c r="M25" i="84"/>
  <c r="M19" i="84"/>
  <c r="P19" i="84"/>
  <c r="M24" i="84"/>
  <c r="P34" i="84"/>
  <c r="A21" i="83"/>
  <c r="O21" i="83" s="1"/>
  <c r="M18" i="83"/>
  <c r="M29" i="83"/>
  <c r="M22" i="83"/>
  <c r="O18" i="83"/>
  <c r="M30" i="83"/>
  <c r="M23" i="83"/>
  <c r="M20" i="83"/>
  <c r="M31" i="83"/>
  <c r="N20" i="83"/>
  <c r="P20" i="83" s="1"/>
  <c r="M26" i="83"/>
  <c r="M25" i="83"/>
  <c r="M28" i="83"/>
  <c r="M28" i="82"/>
  <c r="N20" i="82"/>
  <c r="P20" i="82" s="1"/>
  <c r="N30" i="82"/>
  <c r="P30" i="82" s="1"/>
  <c r="M22" i="82"/>
  <c r="N27" i="82"/>
  <c r="P27" i="82" s="1"/>
  <c r="M21" i="82"/>
  <c r="M26" i="82"/>
  <c r="M20" i="82"/>
  <c r="M19" i="82"/>
  <c r="M24" i="82"/>
  <c r="M19" i="81"/>
  <c r="M20" i="81"/>
  <c r="A21" i="79"/>
  <c r="M21" i="79" s="1"/>
  <c r="M19" i="79"/>
  <c r="A21" i="76"/>
  <c r="A21" i="75"/>
  <c r="M21" i="75" s="1"/>
  <c r="O20" i="82" l="1"/>
  <c r="M20" i="76"/>
  <c r="A21" i="78"/>
  <c r="M19" i="78" s="1"/>
  <c r="M20" i="77"/>
  <c r="A21" i="77"/>
  <c r="A21" i="74"/>
  <c r="A22" i="28"/>
  <c r="A23" i="28" s="1"/>
  <c r="O30" i="85"/>
  <c r="A22" i="83"/>
  <c r="O22" i="83" s="1"/>
  <c r="O19" i="82"/>
  <c r="M21" i="81"/>
  <c r="M22" i="80"/>
  <c r="A22" i="79"/>
  <c r="M20" i="79"/>
  <c r="A22" i="78"/>
  <c r="A22" i="76"/>
  <c r="M22" i="76"/>
  <c r="A22" i="75"/>
  <c r="A22" i="74"/>
  <c r="M21" i="74" s="1"/>
  <c r="F30" i="73"/>
  <c r="H26" i="73"/>
  <c r="H27" i="73" s="1"/>
  <c r="H28" i="73" s="1"/>
  <c r="H29" i="73" s="1"/>
  <c r="H31" i="73" s="1"/>
  <c r="M21" i="78" l="1"/>
  <c r="M19" i="75"/>
  <c r="M22" i="75"/>
  <c r="A22" i="77"/>
  <c r="O22" i="85"/>
  <c r="O23" i="84"/>
  <c r="A23" i="83"/>
  <c r="O22" i="82"/>
  <c r="M21" i="80"/>
  <c r="A23" i="79"/>
  <c r="M22" i="79"/>
  <c r="A23" i="78"/>
  <c r="M22" i="78" s="1"/>
  <c r="A23" i="76"/>
  <c r="A23" i="75"/>
  <c r="A23" i="74"/>
  <c r="M23" i="74" s="1"/>
  <c r="A24" i="28"/>
  <c r="M24" i="28" s="1"/>
  <c r="M21" i="77" l="1"/>
  <c r="A23" i="77"/>
  <c r="M23" i="77" s="1"/>
  <c r="O21" i="85"/>
  <c r="O25" i="84"/>
  <c r="A24" i="83"/>
  <c r="O24" i="83" s="1"/>
  <c r="O23" i="83"/>
  <c r="O23" i="82"/>
  <c r="M24" i="80"/>
  <c r="A24" i="79"/>
  <c r="A24" i="78"/>
  <c r="M24" i="78" s="1"/>
  <c r="A24" i="76"/>
  <c r="A24" i="75"/>
  <c r="M23" i="75" s="1"/>
  <c r="A24" i="74"/>
  <c r="M22" i="74" s="1"/>
  <c r="A25" i="28"/>
  <c r="M25" i="28" s="1"/>
  <c r="M24" i="75" l="1"/>
  <c r="A24" i="77"/>
  <c r="O28" i="85"/>
  <c r="O20" i="84"/>
  <c r="A25" i="83"/>
  <c r="O19" i="83"/>
  <c r="O26" i="82"/>
  <c r="M25" i="81"/>
  <c r="M28" i="80"/>
  <c r="M23" i="79"/>
  <c r="A25" i="79"/>
  <c r="M25" i="79" s="1"/>
  <c r="A25" i="78"/>
  <c r="A25" i="76"/>
  <c r="A25" i="75"/>
  <c r="M25" i="75" s="1"/>
  <c r="A25" i="74"/>
  <c r="A26" i="28"/>
  <c r="M26" i="28" s="1"/>
  <c r="M22" i="28"/>
  <c r="M24" i="74" l="1"/>
  <c r="M25" i="74"/>
  <c r="M23" i="78"/>
  <c r="M25" i="78"/>
  <c r="M22" i="77"/>
  <c r="A25" i="77"/>
  <c r="M25" i="77" s="1"/>
  <c r="O23" i="85"/>
  <c r="O24" i="84"/>
  <c r="A26" i="83"/>
  <c r="O26" i="83"/>
  <c r="O28" i="82"/>
  <c r="M23" i="81"/>
  <c r="M23" i="80"/>
  <c r="M24" i="79"/>
  <c r="A26" i="79"/>
  <c r="A26" i="78"/>
  <c r="M26" i="78" s="1"/>
  <c r="A26" i="76"/>
  <c r="M26" i="76" s="1"/>
  <c r="M21" i="76"/>
  <c r="A26" i="75"/>
  <c r="M26" i="75" s="1"/>
  <c r="A26" i="74"/>
  <c r="M26" i="74" s="1"/>
  <c r="A27" i="28"/>
  <c r="AI49" i="49"/>
  <c r="AI20" i="49"/>
  <c r="AI44" i="49"/>
  <c r="N18" i="28"/>
  <c r="M24" i="77" l="1"/>
  <c r="A26" i="77"/>
  <c r="O26" i="85"/>
  <c r="O26" i="84"/>
  <c r="A27" i="83"/>
  <c r="O27" i="83" s="1"/>
  <c r="O24" i="82"/>
  <c r="M26" i="80"/>
  <c r="A27" i="79"/>
  <c r="M27" i="79" s="1"/>
  <c r="A27" i="78"/>
  <c r="M27" i="78" s="1"/>
  <c r="A27" i="76"/>
  <c r="M25" i="76" s="1"/>
  <c r="M24" i="76"/>
  <c r="A27" i="75"/>
  <c r="M27" i="75" s="1"/>
  <c r="A28" i="28"/>
  <c r="M28" i="28" s="1"/>
  <c r="M27" i="28"/>
  <c r="M26" i="77" l="1"/>
  <c r="A27" i="77"/>
  <c r="A28" i="77" s="1"/>
  <c r="O31" i="85"/>
  <c r="O35" i="84"/>
  <c r="O25" i="83"/>
  <c r="A28" i="83"/>
  <c r="M22" i="81"/>
  <c r="M25" i="80"/>
  <c r="A28" i="79"/>
  <c r="M28" i="79" s="1"/>
  <c r="A28" i="76"/>
  <c r="A28" i="75"/>
  <c r="M28" i="75" s="1"/>
  <c r="A29" i="28"/>
  <c r="M23" i="28"/>
  <c r="A29" i="77" l="1"/>
  <c r="A30" i="77" s="1"/>
  <c r="M30" i="77" s="1"/>
  <c r="M28" i="77"/>
  <c r="O25" i="85"/>
  <c r="O22" i="84"/>
  <c r="A29" i="83"/>
  <c r="O25" i="82"/>
  <c r="M27" i="81"/>
  <c r="M27" i="80"/>
  <c r="M26" i="79"/>
  <c r="A29" i="79"/>
  <c r="M27" i="77"/>
  <c r="M27" i="76"/>
  <c r="A29" i="76"/>
  <c r="A29" i="75"/>
  <c r="M29" i="75" s="1"/>
  <c r="M29" i="28"/>
  <c r="L18" i="61"/>
  <c r="J18" i="61"/>
  <c r="A31" i="77" l="1"/>
  <c r="A32" i="77" s="1"/>
  <c r="M32" i="77" s="1"/>
  <c r="N18" i="61"/>
  <c r="P18" i="61" s="1"/>
  <c r="M22" i="61"/>
  <c r="M24" i="61"/>
  <c r="M23" i="61"/>
  <c r="M20" i="61"/>
  <c r="M19" i="61"/>
  <c r="M25" i="61"/>
  <c r="M26" i="61"/>
  <c r="O24" i="85"/>
  <c r="O27" i="84"/>
  <c r="A30" i="83"/>
  <c r="O30" i="83" s="1"/>
  <c r="O28" i="83"/>
  <c r="O29" i="82"/>
  <c r="M29" i="80"/>
  <c r="A30" i="79"/>
  <c r="M29" i="79"/>
  <c r="M29" i="77"/>
  <c r="A30" i="76"/>
  <c r="M18" i="61"/>
  <c r="O29" i="85" l="1"/>
  <c r="O34" i="84"/>
  <c r="A31" i="83"/>
  <c r="O31" i="83" s="1"/>
  <c r="O27" i="82"/>
  <c r="M28" i="81"/>
  <c r="A31" i="79"/>
  <c r="M30" i="79"/>
  <c r="M31" i="77"/>
  <c r="A33" i="77"/>
  <c r="M33" i="77" s="1"/>
  <c r="A31" i="76"/>
  <c r="M28" i="76"/>
  <c r="M30" i="76" l="1"/>
  <c r="M31" i="76"/>
  <c r="O33" i="85"/>
  <c r="O30" i="84"/>
  <c r="O29" i="83"/>
  <c r="O31" i="82"/>
  <c r="M30" i="81"/>
  <c r="A32" i="76"/>
  <c r="M23" i="76"/>
  <c r="O28" i="84" l="1"/>
  <c r="O30" i="82"/>
  <c r="M26" i="81"/>
  <c r="M29" i="81"/>
  <c r="M30" i="80"/>
  <c r="M32" i="76"/>
  <c r="A33" i="76"/>
  <c r="O32" i="85" l="1"/>
  <c r="O29" i="84"/>
  <c r="M24" i="81"/>
  <c r="M32" i="80"/>
  <c r="A34" i="76"/>
  <c r="M34" i="76" s="1"/>
  <c r="O27" i="85" l="1"/>
  <c r="O32" i="84"/>
  <c r="O21" i="82"/>
  <c r="M33" i="80"/>
  <c r="A35" i="76"/>
  <c r="M33" i="76"/>
  <c r="O34" i="85" l="1"/>
  <c r="O33" i="84"/>
  <c r="M34" i="80"/>
  <c r="A36" i="76"/>
  <c r="M29" i="76"/>
  <c r="M18" i="28"/>
  <c r="O35" i="85" l="1"/>
  <c r="A37" i="76"/>
  <c r="A38" i="76" l="1"/>
  <c r="AI24" i="49"/>
  <c r="AI48" i="49"/>
  <c r="AI52" i="49"/>
  <c r="AI19" i="49"/>
  <c r="AI26" i="49"/>
  <c r="AI43" i="49"/>
  <c r="AI13" i="49"/>
  <c r="AI23" i="49"/>
  <c r="AI32" i="49"/>
  <c r="AI39" i="49"/>
  <c r="AI16" i="49"/>
  <c r="AI51" i="49"/>
  <c r="AI42" i="49"/>
  <c r="AI37" i="49"/>
  <c r="AI18" i="49"/>
  <c r="AI31" i="49"/>
  <c r="AI45" i="49"/>
  <c r="AI30" i="49"/>
  <c r="AI33" i="49"/>
  <c r="AI29" i="49"/>
  <c r="AI15" i="49"/>
  <c r="AI50" i="49"/>
  <c r="AI34" i="49"/>
  <c r="AI27" i="49"/>
  <c r="AI47" i="49"/>
  <c r="AI41" i="49"/>
  <c r="AI46" i="49"/>
  <c r="M35" i="80" l="1"/>
  <c r="M35" i="76"/>
  <c r="O18" i="61" l="1"/>
  <c r="F42" i="43"/>
  <c r="H38" i="43"/>
  <c r="H39" i="43" s="1"/>
  <c r="H40" i="43" s="1"/>
  <c r="H41" i="43" s="1"/>
  <c r="H43" i="43" s="1"/>
  <c r="F15" i="43"/>
  <c r="H11" i="43"/>
  <c r="H12" i="43" s="1"/>
  <c r="H13" i="43" s="1"/>
  <c r="H14" i="43" s="1"/>
  <c r="H16" i="43" s="1"/>
  <c r="F33" i="43" l="1"/>
  <c r="H29" i="43"/>
  <c r="H30" i="43" s="1"/>
  <c r="H31" i="43" s="1"/>
  <c r="H32" i="43" s="1"/>
  <c r="H34" i="43" s="1"/>
  <c r="F24" i="43"/>
  <c r="H20" i="43"/>
  <c r="H21" i="43" s="1"/>
  <c r="H22" i="43" s="1"/>
  <c r="H23" i="43" s="1"/>
  <c r="H25" i="43" s="1"/>
  <c r="A17" i="51"/>
  <c r="A18" i="51"/>
  <c r="A19" i="51" s="1"/>
  <c r="A20" i="51" s="1"/>
  <c r="A21" i="51" s="1"/>
  <c r="A22" i="51" s="1"/>
  <c r="A23" i="51" s="1"/>
  <c r="A24" i="51" s="1"/>
  <c r="A25" i="51" s="1"/>
  <c r="A19" i="61"/>
  <c r="A20" i="61"/>
  <c r="A21" i="61" s="1"/>
  <c r="O19" i="61"/>
  <c r="A22" i="61" l="1"/>
  <c r="O21" i="61"/>
  <c r="O20" i="61"/>
  <c r="O22" i="61" l="1"/>
  <c r="A23" i="61"/>
  <c r="O23" i="61" l="1"/>
  <c r="A24" i="61"/>
  <c r="A25" i="61" l="1"/>
  <c r="O24" i="61"/>
  <c r="O25" i="61" l="1"/>
  <c r="A26" i="61"/>
  <c r="O26" i="61" s="1"/>
</calcChain>
</file>

<file path=xl/sharedStrings.xml><?xml version="1.0" encoding="utf-8"?>
<sst xmlns="http://schemas.openxmlformats.org/spreadsheetml/2006/main" count="2708" uniqueCount="716">
  <si>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</si>
  <si>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</si>
  <si>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</si>
  <si>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</si>
  <si>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</si>
  <si>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</si>
  <si>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</si>
  <si>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</si>
  <si>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</si>
  <si>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</si>
  <si>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</si>
  <si>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</si>
  <si>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</si>
  <si>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</si>
  <si>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</si>
  <si>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</si>
  <si>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</si>
  <si>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</si>
  <si>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</si>
  <si>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</si>
  <si>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</si>
  <si>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</si>
  <si>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</si>
  <si>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</si>
  <si>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</si>
  <si>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Рекорд России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</si>
  <si>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</si>
  <si>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</si>
  <si>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</si>
  <si>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</si>
  <si>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</si>
  <si>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Бородынкин Олег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</si>
  <si>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</si>
  <si>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</si>
  <si>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</si>
  <si>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</si>
  <si>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</si>
  <si>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</si>
  <si>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</si>
  <si>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</si>
  <si>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</si>
  <si>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</si>
  <si>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</si>
  <si>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</si>
  <si>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</si>
  <si>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</si>
  <si>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</si>
  <si>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</si>
  <si>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</si>
  <si>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</si>
  <si>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</si>
  <si>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</si>
  <si>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</si>
  <si>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</si>
  <si>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</si>
  <si>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</si>
  <si>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</si>
  <si>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</si>
  <si>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</si>
  <si>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</si>
  <si>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</si>
  <si>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Фамилия Имя</t>
  </si>
  <si>
    <t>Рачинский Александр</t>
  </si>
  <si>
    <t>Исионов В.Н.</t>
  </si>
  <si>
    <t>Весовая категория 63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</si>
  <si>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</si>
  <si>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</si>
  <si>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</si>
  <si>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</si>
  <si>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</si>
  <si>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</si>
  <si>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</si>
  <si>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</si>
  <si>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</si>
  <si>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</si>
  <si>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</si>
  <si>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</si>
  <si>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</si>
  <si>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</si>
  <si>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</si>
  <si>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</si>
  <si>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</si>
  <si>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</si>
  <si>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</si>
  <si>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</si>
  <si>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</si>
  <si>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</si>
  <si>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</si>
  <si>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</si>
  <si>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</si>
  <si>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</si>
  <si>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</si>
  <si>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</si>
  <si>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</si>
  <si>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</si>
  <si>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</si>
  <si>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</si>
  <si>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Брянская область</t>
  </si>
  <si>
    <t>Вес гирь  32 кг.</t>
  </si>
  <si>
    <t>ОДИНОЧНЫЙ РАЗРЯД — Мужчины</t>
  </si>
  <si>
    <t>ОДИНОЧНЫЙ РАЗРЯД — Женщины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</si>
  <si>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</si>
  <si>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</si>
  <si>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</si>
  <si>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</si>
  <si>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</si>
  <si>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</si>
  <si>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</si>
  <si>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</si>
  <si>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Жонглирование</t>
  </si>
  <si>
    <t>Мухитов Андрей</t>
  </si>
  <si>
    <t>Общероссийская общественная организация "Всероссийская  федерация гиревого спорта".</t>
  </si>
  <si>
    <t>Весовая категория 63 кг.</t>
  </si>
  <si>
    <t>эст-та</t>
  </si>
  <si>
    <t xml:space="preserve">Зам. главного секретаря     </t>
  </si>
  <si>
    <r>
      <t>Командный зачет среди субъектов Российской Федерации определяется по наибольшей сумме очков, набранных участниками соревнований (мужчины:5 ДЦ, 5 ДВ, эстафетаДЦ;женщины:2 Рывок  и 2 ДЦ ) - следующим образом:</t>
    </r>
    <r>
      <rPr>
        <sz val="10"/>
        <rFont val="Arial Cyr"/>
        <charset val="204"/>
      </rPr>
      <t xml:space="preserve"> </t>
    </r>
    <r>
      <rPr>
        <sz val="10"/>
        <color rgb="FF000000"/>
        <rFont val="Arial Cyr"/>
        <charset val="204"/>
      </rPr>
      <t xml:space="preserve">1 место - 20 очков, 2 место - 18 очков, 3 место - 16 очков, 4 место 15 -очков, последующие места на 1 очко меньше. </t>
    </r>
  </si>
  <si>
    <t>м</t>
  </si>
  <si>
    <t>ж</t>
  </si>
  <si>
    <t>пары</t>
  </si>
  <si>
    <t>Гомонов В.Н.</t>
  </si>
  <si>
    <t>№</t>
  </si>
  <si>
    <t>ФИО</t>
  </si>
  <si>
    <t>Кузьменков Алексей</t>
  </si>
  <si>
    <t>Фукс Карина</t>
  </si>
  <si>
    <t>Вес гирь  24 кг.</t>
  </si>
  <si>
    <t>ПАРНЫЙ РАЗРЯД — смешанная пара</t>
  </si>
  <si>
    <t>ПАРНЫЙ РАЗРЯД — женская пара</t>
  </si>
  <si>
    <t>Воронежская область</t>
  </si>
  <si>
    <t>Оценка за судейство</t>
  </si>
  <si>
    <t>ПАРНЫЙ РАЗРЯД — мужская пара</t>
  </si>
  <si>
    <t>место</t>
  </si>
  <si>
    <t>63+</t>
  </si>
  <si>
    <t xml:space="preserve">Список  судей </t>
  </si>
  <si>
    <t>ЕКП № 6432</t>
  </si>
  <si>
    <t>Толчок  - ДЦ (женщины)</t>
  </si>
  <si>
    <t>Двоеборье (мужчины)</t>
  </si>
  <si>
    <t>ЗМС</t>
  </si>
  <si>
    <t>"Профсоюзы"</t>
  </si>
  <si>
    <t>Лукьянчиков Юрий</t>
  </si>
  <si>
    <t>самостоятельно</t>
  </si>
  <si>
    <t>Белгородская область</t>
  </si>
  <si>
    <t>СШОР №5</t>
  </si>
  <si>
    <t>Лопин Станислав</t>
  </si>
  <si>
    <t>Калужская область</t>
  </si>
  <si>
    <t>СШ "Маршал"</t>
  </si>
  <si>
    <t>Пянко И.А.</t>
  </si>
  <si>
    <t>Кадыков Павел</t>
  </si>
  <si>
    <t>Трофимов М.А.</t>
  </si>
  <si>
    <t>Береза Егор</t>
  </si>
  <si>
    <t>Гуров В.А.</t>
  </si>
  <si>
    <t>Чирков Леонид</t>
  </si>
  <si>
    <t>Гуров Владимир</t>
  </si>
  <si>
    <t>Сафронова Елизавета</t>
  </si>
  <si>
    <t>Барбакова Александра</t>
  </si>
  <si>
    <t>Барбакова Наталья</t>
  </si>
  <si>
    <t>Мартынова Ирина</t>
  </si>
  <si>
    <t xml:space="preserve">Билибина Елизавета </t>
  </si>
  <si>
    <t>Васькина Алина</t>
  </si>
  <si>
    <t>Смоленская область</t>
  </si>
  <si>
    <t xml:space="preserve">СШОР №1/ ВС </t>
  </si>
  <si>
    <t>Шванев В.Б.</t>
  </si>
  <si>
    <t>Иванова Алиса</t>
  </si>
  <si>
    <t>СШОР №1</t>
  </si>
  <si>
    <t>Сергеев С.В.</t>
  </si>
  <si>
    <t>Овчинников Никита</t>
  </si>
  <si>
    <t>Болдырев Ярослав</t>
  </si>
  <si>
    <t>Москва</t>
  </si>
  <si>
    <t>Фёдоров Иван</t>
  </si>
  <si>
    <t>Кознов П.Н., Бронюков Ю.А.</t>
  </si>
  <si>
    <t>Карцова Татьяна</t>
  </si>
  <si>
    <t>Сергеев В.В.</t>
  </si>
  <si>
    <t>Ландина Алёна</t>
  </si>
  <si>
    <t>Ширшова В.Ф,Ландин А.Ю.,Турищев Д.В.</t>
  </si>
  <si>
    <t>Никифор О.А.</t>
  </si>
  <si>
    <t>Шишкина Варвара</t>
  </si>
  <si>
    <t>Сажко  Артемий</t>
  </si>
  <si>
    <t>Кораблин Павел</t>
  </si>
  <si>
    <t>Ярославская область</t>
  </si>
  <si>
    <t>Московская обл.</t>
  </si>
  <si>
    <t>КОМАНДА : Калужская область</t>
  </si>
  <si>
    <t>ВК</t>
  </si>
  <si>
    <t>11-15 июня 2022 г.</t>
  </si>
  <si>
    <t xml:space="preserve">г. Ханты-Мансийск. </t>
  </si>
  <si>
    <t>Чемпионата России по гиревому спорту среди мужчин и женщин</t>
  </si>
  <si>
    <t>Толчок - ДЦ(мужчины)</t>
  </si>
  <si>
    <t xml:space="preserve">Толчок ДЦ- эстафета(мужчины) </t>
  </si>
  <si>
    <t>Рывок(женщины)</t>
  </si>
  <si>
    <t>Шпартко Михаил Александрович</t>
  </si>
  <si>
    <t>ХМАО-Югра</t>
  </si>
  <si>
    <t>Максимов Александр Викторович</t>
  </si>
  <si>
    <t>Вологодская область</t>
  </si>
  <si>
    <t>Елисеев Виктор Сергеевич</t>
  </si>
  <si>
    <t>Омская область</t>
  </si>
  <si>
    <t>Ракова Елена Викторовна</t>
  </si>
  <si>
    <t>Зам.главного секретаря</t>
  </si>
  <si>
    <t>Тюменская область</t>
  </si>
  <si>
    <t>Побережная Наталья Александровна</t>
  </si>
  <si>
    <t>Судья-секретарь</t>
  </si>
  <si>
    <t>Гоголев  Михаил Николаевич</t>
  </si>
  <si>
    <t>Судья при участниках</t>
  </si>
  <si>
    <t>Сорокин Сергей Игоревич</t>
  </si>
  <si>
    <t>Сергеев Сергей Владимирович</t>
  </si>
  <si>
    <t>Судья информатор</t>
  </si>
  <si>
    <t>Баранов Андрей Владимирович</t>
  </si>
  <si>
    <t>Оренбургская область</t>
  </si>
  <si>
    <t>Козленко Владимир Николаевич</t>
  </si>
  <si>
    <t>Судья</t>
  </si>
  <si>
    <t>Малахова Ольга Юрьевна</t>
  </si>
  <si>
    <t>Мартьянов Анатолий Васильевич</t>
  </si>
  <si>
    <t>Эмирасанов Энвер Куртсеитович</t>
  </si>
  <si>
    <t>Гиниатуллин Альберт Зафарович</t>
  </si>
  <si>
    <t>Республика Татарстан</t>
  </si>
  <si>
    <t>Малков Евгений Игнатьевич</t>
  </si>
  <si>
    <t>Кировская область</t>
  </si>
  <si>
    <t>Егоров Валентин Владимирович</t>
  </si>
  <si>
    <t>Танаев Юрий Михайлович</t>
  </si>
  <si>
    <t>Краснодарский край</t>
  </si>
  <si>
    <t>Пянко Ирина Александровна</t>
  </si>
  <si>
    <t>Никифор Оксана Александровна</t>
  </si>
  <si>
    <t>1 кат.</t>
  </si>
  <si>
    <t xml:space="preserve">Судья </t>
  </si>
  <si>
    <t>г.Москва</t>
  </si>
  <si>
    <t>Семёнов Александр Георгиевич</t>
  </si>
  <si>
    <t>2 кат.</t>
  </si>
  <si>
    <t>Семенов Аркадий Николаевич</t>
  </si>
  <si>
    <t>г.Санкт-Петербург</t>
  </si>
  <si>
    <t>Челябинская область</t>
  </si>
  <si>
    <t>Потапов Сергей Васильевич</t>
  </si>
  <si>
    <t>Ростовская область</t>
  </si>
  <si>
    <t>Судейская категория</t>
  </si>
  <si>
    <t>Судейская должность</t>
  </si>
  <si>
    <t>Департамент физической культуры и спорта Ханты-Мансийского Автономного округа-Югры</t>
  </si>
  <si>
    <t>Автономное учреждение Ханты-Мансийского Автономного округа-Югры «ЮграМегаСпорт»</t>
  </si>
  <si>
    <t>Федерация гиревого спорта Ханты-Мансийского Автономного округа-Югры</t>
  </si>
  <si>
    <t>г. Ханты-Мансийск</t>
  </si>
  <si>
    <t>Шпартко М.А. ВК (ХМАО-Югра)</t>
  </si>
  <si>
    <t>Максимов А.В. ВК (Вологодская область )</t>
  </si>
  <si>
    <t>Автономное учреждение Ханты-Мансийского Автономного округа-Югры «ЮграМегаСпорт».</t>
  </si>
  <si>
    <t>Федерация гиревого спорта Ханты-Мансийского автономного округа – Югры.</t>
  </si>
  <si>
    <t>ЕКП № 6421</t>
  </si>
  <si>
    <t>Елисеев В.С. ВК (Омская область)</t>
  </si>
  <si>
    <t>Ракова Е.В. ВК (Тюменская область)</t>
  </si>
  <si>
    <t>Весовая категория 68 кг</t>
  </si>
  <si>
    <t>Весовая категория 73 кг</t>
  </si>
  <si>
    <t>Весовая категория 85 кг</t>
  </si>
  <si>
    <t>Весовая категория 85+ кг</t>
  </si>
  <si>
    <t xml:space="preserve">Департамент физической культуры и спорта Ханты-Мансийского автономного округа - Югры. </t>
  </si>
  <si>
    <t>Весовая категория 68 кг.</t>
  </si>
  <si>
    <t>Весовая категория 73 кг.</t>
  </si>
  <si>
    <t>Весовая категория 85 кг.</t>
  </si>
  <si>
    <t>Весовая категория 85+ кг.</t>
  </si>
  <si>
    <t xml:space="preserve">                Чемпионата России по гиревому спорту среди мужчин и женщин</t>
  </si>
  <si>
    <t>Владимирская область</t>
  </si>
  <si>
    <t>г. Санкт-Петербург</t>
  </si>
  <si>
    <t>Калининградская обл</t>
  </si>
  <si>
    <t>Кемеровская область</t>
  </si>
  <si>
    <t>Красноярский край</t>
  </si>
  <si>
    <t>Курганская область</t>
  </si>
  <si>
    <t>Ленинградская область</t>
  </si>
  <si>
    <t>Магаданская  область</t>
  </si>
  <si>
    <t>Московская область</t>
  </si>
  <si>
    <t>Нижегородская область</t>
  </si>
  <si>
    <t>Новгородская обл.</t>
  </si>
  <si>
    <t>Новосибирская область</t>
  </si>
  <si>
    <t>Пермский край</t>
  </si>
  <si>
    <t>Республика Башкортостан</t>
  </si>
  <si>
    <t>Республика Бурятия</t>
  </si>
  <si>
    <t>Республика Саха - Якутия</t>
  </si>
  <si>
    <t>Республики Коми</t>
  </si>
  <si>
    <t>Рязанская область</t>
  </si>
  <si>
    <t>Самарская область</t>
  </si>
  <si>
    <t>Свердловская область</t>
  </si>
  <si>
    <t>Томская область</t>
  </si>
  <si>
    <t>Чувашская Республика</t>
  </si>
  <si>
    <t>ЯНАО</t>
  </si>
  <si>
    <t>Алтайский край</t>
  </si>
  <si>
    <t xml:space="preserve">            Зам. главного секретаря             </t>
  </si>
  <si>
    <t xml:space="preserve">            Зам. главного судьи            </t>
  </si>
  <si>
    <t xml:space="preserve">             Елисеев В.С. ВК (Омская область)</t>
  </si>
  <si>
    <t xml:space="preserve">              Ракова Е.В. ВК (Тюменская область)</t>
  </si>
  <si>
    <t>КОМАНДА : ХМАО-Югра</t>
  </si>
  <si>
    <t>КОМАНДА :  Ростовская область</t>
  </si>
  <si>
    <t>КОМАНДА: г. Санкт-Петербург</t>
  </si>
  <si>
    <t>КОМАНДА : Кировская область</t>
  </si>
  <si>
    <t>КОМАНДА : Краснодарский край</t>
  </si>
  <si>
    <t>КОМАНДА: Р.Бурятия</t>
  </si>
  <si>
    <t>КОМАНДА :  Брянская область</t>
  </si>
  <si>
    <t>КОМАНДА :  Омская область</t>
  </si>
  <si>
    <t>КОМАНДА :  Калужская область</t>
  </si>
  <si>
    <t>КОМАНДА :  ХМАО-Югра</t>
  </si>
  <si>
    <t>Карасев Павел</t>
  </si>
  <si>
    <t>Климов Юрий</t>
  </si>
  <si>
    <t>Сеченов Виктор</t>
  </si>
  <si>
    <t>Балабанов Сергей</t>
  </si>
  <si>
    <t>Абдулллин Р.Р.,Фоменко А.А.,Потапов С.В.</t>
  </si>
  <si>
    <t>Морозов И.В.</t>
  </si>
  <si>
    <t>Фоменко А.А.</t>
  </si>
  <si>
    <t>Пастухов И.В..,Фоменко А.А.,Потапов С.В.</t>
  </si>
  <si>
    <t>Брюханов Данила</t>
  </si>
  <si>
    <t xml:space="preserve">Чуев Павел </t>
  </si>
  <si>
    <t xml:space="preserve">Марков Иван </t>
  </si>
  <si>
    <t xml:space="preserve">Кичимаев Николай </t>
  </si>
  <si>
    <t xml:space="preserve">Литвинко В.С., Семёнов М.М.
</t>
  </si>
  <si>
    <t>Кириллов С.А., Конев А.</t>
  </si>
  <si>
    <t>Семенов А.Н.. Фадеев А.С.</t>
  </si>
  <si>
    <t>Семенов А.Н.</t>
  </si>
  <si>
    <t>Муравьев Владимир</t>
  </si>
  <si>
    <t>Бежанов Василий</t>
  </si>
  <si>
    <t>Коломацкий Алексей</t>
  </si>
  <si>
    <t>Танаев А.Ю.,Танаев Ю.М.</t>
  </si>
  <si>
    <t>Рогоза А.А.</t>
  </si>
  <si>
    <t>Танаев А.Ю.,Мащенко О.В.</t>
  </si>
  <si>
    <t>Сахаров В.В.</t>
  </si>
  <si>
    <t>Майер Сергей</t>
  </si>
  <si>
    <t>Майер Олег</t>
  </si>
  <si>
    <t>Андреев И.Г., Толстов С.Б.</t>
  </si>
  <si>
    <t>Ефремов Сергей</t>
  </si>
  <si>
    <t>Шевелёв Дмитрий</t>
  </si>
  <si>
    <t xml:space="preserve">Рябченко А.В.
Бутенко А.А.
</t>
  </si>
  <si>
    <t>Загороднев Максим</t>
  </si>
  <si>
    <t>Коршунов Сергей</t>
  </si>
  <si>
    <t>Кудашев Денис</t>
  </si>
  <si>
    <t>Любимский Сергей</t>
  </si>
  <si>
    <t>Каргин Сергей</t>
  </si>
  <si>
    <t>Дягилев А.В.</t>
  </si>
  <si>
    <t xml:space="preserve">Тимофеев Н.А., 
Ажермачев А.Б.
</t>
  </si>
  <si>
    <t>Самостоятельно</t>
  </si>
  <si>
    <t>Леонов С.Т.</t>
  </si>
  <si>
    <t>Ташланов И.С., Блохин И.А., Леонов С.Т.</t>
  </si>
  <si>
    <t>Рассадин А.А., Каргин Я.Л., Леонов С.Т.</t>
  </si>
  <si>
    <t>Елисеев В.С., Переверзев Н.И.</t>
  </si>
  <si>
    <t>Дунаев Дмитрий</t>
  </si>
  <si>
    <t>Вахонин Егор</t>
  </si>
  <si>
    <t>Клепиков Артем</t>
  </si>
  <si>
    <t>Демышев Егор</t>
  </si>
  <si>
    <t>Малков Е.И.</t>
  </si>
  <si>
    <t>Ященко Виталий</t>
  </si>
  <si>
    <t>Штукатуров Дмитрий</t>
  </si>
  <si>
    <t>Беляев И.Н.,Станкевич И.В.</t>
  </si>
  <si>
    <t>Саврасов Вячеслав</t>
  </si>
  <si>
    <t>Дубков Артем</t>
  </si>
  <si>
    <t>Елисеев В.С.,
Ажермачев А.Б.,
Барков А.П.</t>
  </si>
  <si>
    <t xml:space="preserve">Беляев Иван </t>
  </si>
  <si>
    <t>Шпартко М.А</t>
  </si>
  <si>
    <t xml:space="preserve">Ковардинов Павел </t>
  </si>
  <si>
    <t>Барков А. П.</t>
  </si>
  <si>
    <t xml:space="preserve">Исламов Ильшат </t>
  </si>
  <si>
    <t xml:space="preserve">Пестерева  Алена  </t>
  </si>
  <si>
    <t xml:space="preserve">Зиновьева Ангелина </t>
  </si>
  <si>
    <t xml:space="preserve">Кошурникова Анастасия </t>
  </si>
  <si>
    <t xml:space="preserve">Любина Александра </t>
  </si>
  <si>
    <t>Садыков Р. И.</t>
  </si>
  <si>
    <t xml:space="preserve">Толчок ДЦ- эстафета(женщины) </t>
  </si>
  <si>
    <t>НЦВСМ</t>
  </si>
  <si>
    <t>Морозович Владислав</t>
  </si>
  <si>
    <t>Лупандин Сергей</t>
  </si>
  <si>
    <t>СШОР Губкин</t>
  </si>
  <si>
    <t xml:space="preserve">Руднев Руслан </t>
  </si>
  <si>
    <t xml:space="preserve">Жбанов Алексей </t>
  </si>
  <si>
    <t>СШОР им. Краевского</t>
  </si>
  <si>
    <t>Тананин Вячеслав</t>
  </si>
  <si>
    <t>б/р</t>
  </si>
  <si>
    <t>Якушев Роман</t>
  </si>
  <si>
    <t>ВС</t>
  </si>
  <si>
    <t xml:space="preserve">Черепанов Антон </t>
  </si>
  <si>
    <t xml:space="preserve">Сафонов Алексей </t>
  </si>
  <si>
    <t>Курунов Анатолий</t>
  </si>
  <si>
    <t>СШ № 1 им. Л.Д. Ковалевского</t>
  </si>
  <si>
    <t>Бутенко А.А. Бутенко И.А.</t>
  </si>
  <si>
    <t>Сагандыков К.К.</t>
  </si>
  <si>
    <t>Конев А.В.</t>
  </si>
  <si>
    <t>Руднев С.Л.</t>
  </si>
  <si>
    <t>Барков А.П.</t>
  </si>
  <si>
    <t>Латыпов Е.А.</t>
  </si>
  <si>
    <t>Любимский С.А. Леонов С.Т.</t>
  </si>
  <si>
    <t>Баранов В.В.</t>
  </si>
  <si>
    <t>Рябоконь О.Н</t>
  </si>
  <si>
    <t xml:space="preserve">Рябков Алексей </t>
  </si>
  <si>
    <t>Зуев Владислав</t>
  </si>
  <si>
    <t xml:space="preserve">Иванов Евгений </t>
  </si>
  <si>
    <t>Оленов Владимир</t>
  </si>
  <si>
    <t xml:space="preserve">Сергеев Алексей </t>
  </si>
  <si>
    <t>Волков Даниил</t>
  </si>
  <si>
    <t>ДЮСШ-2</t>
  </si>
  <si>
    <t>Васин Артем</t>
  </si>
  <si>
    <t>Коломин Дмитрий</t>
  </si>
  <si>
    <t>Колесниченко Н.А., Частихин А.А.</t>
  </si>
  <si>
    <t>Меркулин С.В.</t>
  </si>
  <si>
    <t>Танаев Ю.М.</t>
  </si>
  <si>
    <t>Катаев И.В., Бирюков С.Н.</t>
  </si>
  <si>
    <t xml:space="preserve">Рассадин А.А. Хлебодаров А.Г.
Леонов С.Т.
</t>
  </si>
  <si>
    <t>Синицын Сергей</t>
  </si>
  <si>
    <t xml:space="preserve">Каргин Сергей </t>
  </si>
  <si>
    <t xml:space="preserve">Зверев Рафаэль </t>
  </si>
  <si>
    <t>Сарсембаев Ильяс</t>
  </si>
  <si>
    <t xml:space="preserve">Камардин Максим </t>
  </si>
  <si>
    <t>СШ № 1 им Л.Д. Ковалевского</t>
  </si>
  <si>
    <t>Карагаев Юрий</t>
  </si>
  <si>
    <t>Ляукин Кирилл</t>
  </si>
  <si>
    <t xml:space="preserve">Скакунов Илья </t>
  </si>
  <si>
    <t>ДЮСШ - 2</t>
  </si>
  <si>
    <t>Перминов Максим</t>
  </si>
  <si>
    <t>КОГАУ "СШ Юность"</t>
  </si>
  <si>
    <t>Зубков Олег</t>
  </si>
  <si>
    <t>СШОР№5 г. Белгород/СШОР Губкин</t>
  </si>
  <si>
    <t>Ажермачев Данил</t>
  </si>
  <si>
    <t>Воробьев Виталий</t>
  </si>
  <si>
    <t xml:space="preserve">Рассадин А. А. Каргин Я. Л.
Леонов С.Т.
</t>
  </si>
  <si>
    <t>Шевелев Д.В Бутенко А.А.</t>
  </si>
  <si>
    <t>Абдуллин Р.Р.</t>
  </si>
  <si>
    <t>Конев А.В., Вильган А.П.</t>
  </si>
  <si>
    <t>Ажермачев А.Б.</t>
  </si>
  <si>
    <t>Трофимов С.Н.</t>
  </si>
  <si>
    <t>Самочернов Иван</t>
  </si>
  <si>
    <t xml:space="preserve">Любимский Сергей </t>
  </si>
  <si>
    <t>СШОР №1/ВС</t>
  </si>
  <si>
    <t>Селиверстов Семен</t>
  </si>
  <si>
    <t xml:space="preserve">Бобовский Александр </t>
  </si>
  <si>
    <t xml:space="preserve">Косухин Владислав </t>
  </si>
  <si>
    <t xml:space="preserve">Жибинов Федор </t>
  </si>
  <si>
    <t>Заварзин Павел</t>
  </si>
  <si>
    <t xml:space="preserve">Минуллин Марсель </t>
  </si>
  <si>
    <t xml:space="preserve">Гарифуллин Рустам </t>
  </si>
  <si>
    <t>Денисов Антон</t>
  </si>
  <si>
    <t>Порцев Роман</t>
  </si>
  <si>
    <t>ДС "Прикамье"</t>
  </si>
  <si>
    <t>Олехнович Олег</t>
  </si>
  <si>
    <t xml:space="preserve">Тюленев Дмитрий </t>
  </si>
  <si>
    <t>Стрекаловских С.К.</t>
  </si>
  <si>
    <t xml:space="preserve">Ташланов И.С. Блохин И.А.
Леонов С.Т.
</t>
  </si>
  <si>
    <t>Нестеренко Д.В., Ташланов И.С.</t>
  </si>
  <si>
    <t>Ванюков А.И.</t>
  </si>
  <si>
    <t>Дубровин Д.А.</t>
  </si>
  <si>
    <t>Денисов И.Н., Жибинов К.В.</t>
  </si>
  <si>
    <t>Елисеев В.С</t>
  </si>
  <si>
    <t>Хвостов А.В.</t>
  </si>
  <si>
    <t>Рябченко А.В., Меньшенин А.В.</t>
  </si>
  <si>
    <t>Кулаков Иван</t>
  </si>
  <si>
    <t>ДДЮ "Алые Паруса"</t>
  </si>
  <si>
    <t>Панов Александр</t>
  </si>
  <si>
    <t>Юдин Дмитрий</t>
  </si>
  <si>
    <t xml:space="preserve">Роганов Даниил </t>
  </si>
  <si>
    <t>Дубков Артём</t>
  </si>
  <si>
    <t>Кирюхин Роман</t>
  </si>
  <si>
    <t xml:space="preserve">Станкович Боян </t>
  </si>
  <si>
    <t>Шматов И.Б.</t>
  </si>
  <si>
    <t>Пастухов И.В.,Фоменко А.А.,Потапов С.В.</t>
  </si>
  <si>
    <t>Бабушкин М.Б., Егоров В.В.</t>
  </si>
  <si>
    <t xml:space="preserve">Бабичев М.А.
 Горбачёв В.В.
</t>
  </si>
  <si>
    <t>Кириллов С.А. Бирюков С.Н.</t>
  </si>
  <si>
    <t>Елисеев В.С., Барков А.П., Ажермачев А.Б.</t>
  </si>
  <si>
    <t>Сатлыкова Эльвира</t>
  </si>
  <si>
    <t xml:space="preserve">Лазарева Анастасия </t>
  </si>
  <si>
    <t>Петров В.М., Катаев И.В.</t>
  </si>
  <si>
    <t>Матвеева Елена</t>
  </si>
  <si>
    <t xml:space="preserve">Походяева Александра </t>
  </si>
  <si>
    <t>Жилин А.В.</t>
  </si>
  <si>
    <t xml:space="preserve">Полякова Полина </t>
  </si>
  <si>
    <t>Филимонова Карина</t>
  </si>
  <si>
    <t>Вяткина Вера</t>
  </si>
  <si>
    <t>Ельчанинова Вероника</t>
  </si>
  <si>
    <t>Берест Александра</t>
  </si>
  <si>
    <t>Дуброва Надежда</t>
  </si>
  <si>
    <t xml:space="preserve">Башарова Виктория </t>
  </si>
  <si>
    <t>Насонова Виктория</t>
  </si>
  <si>
    <t>Альянова Виктория</t>
  </si>
  <si>
    <t>"Юность России"</t>
  </si>
  <si>
    <t>Барков А.П., Мартьянов А.В., Садыков Р.И.</t>
  </si>
  <si>
    <t>Пуякин А.П.</t>
  </si>
  <si>
    <t>Кадыков П.А.</t>
  </si>
  <si>
    <t>Леонов С.Т.  Ходунова И.Г.</t>
  </si>
  <si>
    <t>Каргин С.Я.</t>
  </si>
  <si>
    <t xml:space="preserve">Шаров Н.Ф., 
Чепуштанов И.В.
</t>
  </si>
  <si>
    <t>Степанова Оксана</t>
  </si>
  <si>
    <t>Щербина Джанита</t>
  </si>
  <si>
    <t>Кашапова Розана</t>
  </si>
  <si>
    <t>МАУ СШ</t>
  </si>
  <si>
    <t>Кутенкова Анастасия</t>
  </si>
  <si>
    <t xml:space="preserve">Тарвердиева Мария </t>
  </si>
  <si>
    <t>Сорокина Ольга</t>
  </si>
  <si>
    <t>Сафронова Алена</t>
  </si>
  <si>
    <t>Уржумцева Светлана</t>
  </si>
  <si>
    <t>Покатилова Алиса</t>
  </si>
  <si>
    <t>Денисов И.Н. Степанов С.В.</t>
  </si>
  <si>
    <t>Минибаев Р.М.</t>
  </si>
  <si>
    <t>Рассадин А.А. Леонов С.Т.</t>
  </si>
  <si>
    <t>Семенов А.Н., Синцов Л.С.</t>
  </si>
  <si>
    <t>Афонин И.А.</t>
  </si>
  <si>
    <t>Дедюхин И.В. СимушинА.М.</t>
  </si>
  <si>
    <t>Елесов Е.Н.</t>
  </si>
  <si>
    <t xml:space="preserve">Бенидзе Елизавета </t>
  </si>
  <si>
    <t xml:space="preserve">Островская Надежда </t>
  </si>
  <si>
    <t>Фирса Анна</t>
  </si>
  <si>
    <t>СШ"Юность"</t>
  </si>
  <si>
    <t>Ширшова Валерия</t>
  </si>
  <si>
    <t>Бенидзе Д.Б., Огарев В.Я.</t>
  </si>
  <si>
    <t>Труш А.В.</t>
  </si>
  <si>
    <t>Кузнецов В.А., Сухинин В.Н.</t>
  </si>
  <si>
    <t xml:space="preserve">Бенидзе Джони </t>
  </si>
  <si>
    <t xml:space="preserve">Смагулов Нурсултан </t>
  </si>
  <si>
    <t>Недорезов Василий</t>
  </si>
  <si>
    <t>Манаков Трофим</t>
  </si>
  <si>
    <t xml:space="preserve">Середа Сергей </t>
  </si>
  <si>
    <t xml:space="preserve">Барков Егор </t>
  </si>
  <si>
    <t>Кириллов С.А., Огарев В.Я.</t>
  </si>
  <si>
    <t xml:space="preserve">Любимский С. А. Рассадин А.А.
Леонов С.Т.
</t>
  </si>
  <si>
    <t>Дементьев А.В.</t>
  </si>
  <si>
    <t>Казацкий В.Ю</t>
  </si>
  <si>
    <t>Щербин Олег</t>
  </si>
  <si>
    <t xml:space="preserve">Хвостов Александр </t>
  </si>
  <si>
    <t>Абдразаков Рафик</t>
  </si>
  <si>
    <t xml:space="preserve">Маскайкин Никита </t>
  </si>
  <si>
    <t>Барковский Владислав</t>
  </si>
  <si>
    <t>Антипов Александр</t>
  </si>
  <si>
    <t>Пупков Андрей</t>
  </si>
  <si>
    <t xml:space="preserve">Пуховец Николай </t>
  </si>
  <si>
    <t xml:space="preserve">Шокот Руслан </t>
  </si>
  <si>
    <t>Юбилейный</t>
  </si>
  <si>
    <t>Кириллов С.А., Руднев С.Л.</t>
  </si>
  <si>
    <t>Дедюхин И.В., Симушин А.М.</t>
  </si>
  <si>
    <t>Любимский С.А. Блохин И.А.</t>
  </si>
  <si>
    <t>Мошев Д.И., Бардин М.А.</t>
  </si>
  <si>
    <t>Дьяконов Н.Ю.</t>
  </si>
  <si>
    <t>Плотников Вячеслав</t>
  </si>
  <si>
    <t>Баранов Егор</t>
  </si>
  <si>
    <t>Сулейманов Мовсар</t>
  </si>
  <si>
    <t>Мащенко Олег</t>
  </si>
  <si>
    <t xml:space="preserve">Рассадин Андрей </t>
  </si>
  <si>
    <t xml:space="preserve">Воронов Иван </t>
  </si>
  <si>
    <t>Волдаев Александр</t>
  </si>
  <si>
    <t>Суслов Александр</t>
  </si>
  <si>
    <t xml:space="preserve">Примачук Владимир </t>
  </si>
  <si>
    <t xml:space="preserve">Тимоненков Станислав </t>
  </si>
  <si>
    <t xml:space="preserve">Ромадин Тимофей </t>
  </si>
  <si>
    <t>Потапов О.Ю., Симушин А.М.</t>
  </si>
  <si>
    <t>Шаповалов Е.Г.</t>
  </si>
  <si>
    <t>Трофимов М.А., Новиков И.В.</t>
  </si>
  <si>
    <t>Мащенко В.</t>
  </si>
  <si>
    <t>Леонов С.Т. Руднев С.Л.</t>
  </si>
  <si>
    <t>Кудашев Д. А. Балагуров С.В. Леонов С.Т.</t>
  </si>
  <si>
    <t>Марков И.Э.</t>
  </si>
  <si>
    <t>Квашнин Михаил</t>
  </si>
  <si>
    <t xml:space="preserve">Анасенко Антон </t>
  </si>
  <si>
    <t>Маликов Данил</t>
  </si>
  <si>
    <t>Филиппов Максим</t>
  </si>
  <si>
    <t>Павлов Валерий</t>
  </si>
  <si>
    <t>Иванов Алексей</t>
  </si>
  <si>
    <t>СШ "Энергия"</t>
  </si>
  <si>
    <t>Степанов Сергей</t>
  </si>
  <si>
    <t>Сисейкин Максим</t>
  </si>
  <si>
    <t>Ветров Денис</t>
  </si>
  <si>
    <t>Пивень Андрей</t>
  </si>
  <si>
    <t xml:space="preserve">Иванов Виталий </t>
  </si>
  <si>
    <t xml:space="preserve">Тюсенков Сергей </t>
  </si>
  <si>
    <t xml:space="preserve">Лукин Игорь </t>
  </si>
  <si>
    <t xml:space="preserve">Хвостов А.В.
Чагаев А. Е.
</t>
  </si>
  <si>
    <t>Мошев Д.И., Панфилов Г.Н.</t>
  </si>
  <si>
    <t>Кутепов Н.И.</t>
  </si>
  <si>
    <t>Глинкин Б.Н., Петров М.В.</t>
  </si>
  <si>
    <t>Денисов И.Н., Степанова О.А.</t>
  </si>
  <si>
    <t>Крупин А.В.,Шматов И.Б.</t>
  </si>
  <si>
    <t>Шульга Н. В.</t>
  </si>
  <si>
    <t>Мошев Д.И.</t>
  </si>
  <si>
    <t>Прутьян А.В</t>
  </si>
  <si>
    <t>Турищев Дмитрий</t>
  </si>
  <si>
    <t>Июльский Дмитрий</t>
  </si>
  <si>
    <t>Калининградская обл.</t>
  </si>
  <si>
    <t xml:space="preserve">МС </t>
  </si>
  <si>
    <t>Сидорко Виталий</t>
  </si>
  <si>
    <t xml:space="preserve">Судеев Вадим </t>
  </si>
  <si>
    <t xml:space="preserve">Квасков Эдуард </t>
  </si>
  <si>
    <t>Пирожников Александр</t>
  </si>
  <si>
    <t xml:space="preserve">Дедеш Одиссей </t>
  </si>
  <si>
    <t xml:space="preserve">Бархатов Артём </t>
  </si>
  <si>
    <t>Бирюков А.С.</t>
  </si>
  <si>
    <t>Салов П.С., Алферова В.Я.</t>
  </si>
  <si>
    <t>АбдуллинР.Р.Фоменко А.А.Потапов С.В.</t>
  </si>
  <si>
    <t>Болотников И.В.</t>
  </si>
  <si>
    <t>Бердышев Д.А</t>
  </si>
  <si>
    <t>Сибикин Илья</t>
  </si>
  <si>
    <t>МАОУ "ЦРКМиС"</t>
  </si>
  <si>
    <t>Лунев А.Г.</t>
  </si>
  <si>
    <t xml:space="preserve">Синцов Леонид </t>
  </si>
  <si>
    <t>Калабухов Тимофей</t>
  </si>
  <si>
    <t>Новицкий С.Н.</t>
  </si>
  <si>
    <t xml:space="preserve">Никифоров Сергей </t>
  </si>
  <si>
    <t>Синцов Л.А.</t>
  </si>
  <si>
    <t>Закарлюка Алексей</t>
  </si>
  <si>
    <t>Капинос Андрей</t>
  </si>
  <si>
    <t xml:space="preserve">Мацюк Кирилл </t>
  </si>
  <si>
    <t>Нургалиев Р.М.</t>
  </si>
  <si>
    <t xml:space="preserve">Коркин Вадим </t>
  </si>
  <si>
    <t>Губинов Игорь</t>
  </si>
  <si>
    <t>Волков А.А.</t>
  </si>
  <si>
    <t xml:space="preserve">Руднева Анна </t>
  </si>
  <si>
    <t>Попова Анна</t>
  </si>
  <si>
    <t>МАОУ ДЮСШ "Вихрь"</t>
  </si>
  <si>
    <t>Захарко Галина</t>
  </si>
  <si>
    <t>Магаданская обл.</t>
  </si>
  <si>
    <t>Савлова Викториия</t>
  </si>
  <si>
    <t>Денисов И.Н.,Симушин А.М.</t>
  </si>
  <si>
    <t>Денисова Любовь</t>
  </si>
  <si>
    <t>Шарова Елена</t>
  </si>
  <si>
    <t>Лени нградская область</t>
  </si>
  <si>
    <t>Тарвердиева М.А.</t>
  </si>
  <si>
    <t xml:space="preserve">Полякова Валерия </t>
  </si>
  <si>
    <t xml:space="preserve">Бритова Анастасия </t>
  </si>
  <si>
    <t>Синцов Л.С., Никифор О.А.</t>
  </si>
  <si>
    <t xml:space="preserve">Тарвердиева  Мария </t>
  </si>
  <si>
    <t>Синцов Л.С</t>
  </si>
  <si>
    <t>СШОР им.Краевского</t>
  </si>
  <si>
    <t>Мадаминова Карина</t>
  </si>
  <si>
    <t>Шпартко М.А.</t>
  </si>
  <si>
    <t>Синцов Л.С.</t>
  </si>
  <si>
    <t xml:space="preserve">Бердышев Дмитрий </t>
  </si>
  <si>
    <t>Холов Хусейн</t>
  </si>
  <si>
    <t>Мошев Дмитрий</t>
  </si>
  <si>
    <t>Весовая категория 63+ кг</t>
  </si>
  <si>
    <t xml:space="preserve">Евдокимова Елизавета </t>
  </si>
  <si>
    <t>-</t>
  </si>
  <si>
    <t xml:space="preserve">Денисов И.Н.
Евдокимов Ю.А.
</t>
  </si>
  <si>
    <t xml:space="preserve">Шмидт Татьяна </t>
  </si>
  <si>
    <t>Блынду А.С.</t>
  </si>
  <si>
    <t>Николаев Аркадий</t>
  </si>
  <si>
    <t>Рябков А.И.</t>
  </si>
  <si>
    <t>Бутенко А.А.,Филимонов М.О.</t>
  </si>
  <si>
    <t>Яркова Ирина</t>
  </si>
  <si>
    <t>Мурманская область</t>
  </si>
  <si>
    <t>Умурзакова Яна</t>
  </si>
  <si>
    <t>Весовая категория 63 + кг</t>
  </si>
  <si>
    <t>Томская область\Красноярский край</t>
  </si>
  <si>
    <t xml:space="preserve">Целуйко Александр </t>
  </si>
  <si>
    <t>Бадашкова Нина</t>
  </si>
  <si>
    <t>Садыков Р.И.,Барков А. П.</t>
  </si>
  <si>
    <t>Садыков Р. И.,Лепехов Г.А.</t>
  </si>
  <si>
    <t>вк</t>
  </si>
  <si>
    <t>84.75</t>
  </si>
  <si>
    <t>94.25</t>
  </si>
  <si>
    <t>Баер П.А.,Бутенко И.А.</t>
  </si>
  <si>
    <t>Колесниченко Н.А., Полуян А.В.</t>
  </si>
  <si>
    <t>Садыков Р.И.,Лепехов Г.А</t>
  </si>
  <si>
    <t>Катаев И.В.Смагулов Ш.А.</t>
  </si>
  <si>
    <t>Показан результат , превышающий рекорд России - Мартынова Ирина (Калужская область)-77 подъёмов</t>
  </si>
  <si>
    <t>Показан результат , превышающий рекорд России - Кулаков Иван  (Рязанская область)-102 подъёма</t>
  </si>
  <si>
    <t>Елисеева Н.А., Переверзев Н.И.</t>
  </si>
  <si>
    <t xml:space="preserve">Департамент физической культуры и спорта Ханты-Мансийского автономного округа - Югры	</t>
  </si>
  <si>
    <t>Федерация гиревого спорта Ханты-Мансийского автономного округа – Югры</t>
  </si>
  <si>
    <t>Департамент физической культуры и спорта Ханты-Мансийского автономного округа - Югры</t>
  </si>
  <si>
    <t>Вес гирь 24 кг.</t>
  </si>
  <si>
    <t>Семенов А.Н., Руднев С.Л.</t>
  </si>
  <si>
    <t>Никифор О.А.,Анасенко А.В.</t>
  </si>
  <si>
    <t>Садыков Р. И.,Никифор О.А.</t>
  </si>
  <si>
    <t>Показан результат , превышающий рекорд России в рывке  - Рассадин Андрей (Республика Бурятия)-201 подъём</t>
  </si>
  <si>
    <t>97.25</t>
  </si>
  <si>
    <t>88.35</t>
  </si>
  <si>
    <t>92.7</t>
  </si>
  <si>
    <t>91.8</t>
  </si>
  <si>
    <t>94.35</t>
  </si>
  <si>
    <t>Садыков Р.И.Барков А. П.</t>
  </si>
  <si>
    <t>КМС+</t>
  </si>
  <si>
    <t>Войнов А.Б. Алтухов Д.В.</t>
  </si>
  <si>
    <t>Шпартко М.А. Власов А.П. Меркулин С.В.</t>
  </si>
  <si>
    <t>СШОР "Югория"</t>
  </si>
  <si>
    <t>Гарифуллин Р.Ф. Лавринович Ю.Я</t>
  </si>
  <si>
    <t>Шпартко М.А. Рябоконь О.Н.</t>
  </si>
  <si>
    <t>Шпартко М.А. Рябоконь О.Н</t>
  </si>
  <si>
    <t>Приходько С,А. Чкалов А.А.</t>
  </si>
  <si>
    <t>Козленко В.Н.</t>
  </si>
  <si>
    <t>Никифоров А.В.Кириллов С.А.</t>
  </si>
  <si>
    <t>Никифоров Ф.В.Кириллов С.А.</t>
  </si>
  <si>
    <t>ВС РФ ,                  СШОР им. Краевского</t>
  </si>
  <si>
    <t>23-24</t>
  </si>
  <si>
    <t>30-31</t>
  </si>
  <si>
    <t>33-34</t>
  </si>
  <si>
    <t>34-34</t>
  </si>
  <si>
    <t>36-42</t>
  </si>
  <si>
    <t>Чемпионата России по гиревому спорту среди мужчин и женщин  ЕКП № 6421</t>
  </si>
  <si>
    <t>Город, регион</t>
  </si>
  <si>
    <t>хорошо</t>
  </si>
  <si>
    <t>отлично</t>
  </si>
  <si>
    <t>Республика Крым</t>
  </si>
  <si>
    <t>Барков Александр Петрович</t>
  </si>
  <si>
    <t>Рассказов Владимир Семенович</t>
  </si>
  <si>
    <t>Липецкая область</t>
  </si>
  <si>
    <t>Койше Кенесар Куанышевич</t>
  </si>
  <si>
    <t>Карпов Юрий Михайлович</t>
  </si>
  <si>
    <t>Республика Чувашия</t>
  </si>
  <si>
    <t>Романов Роман Александрович</t>
  </si>
  <si>
    <t>Дубровин Дмитрий Александрович</t>
  </si>
  <si>
    <t>Трофимов Михаил Александрович</t>
  </si>
  <si>
    <t>Ажермачев Алексей Борисович</t>
  </si>
  <si>
    <t>Рогоза Александр Андреевич</t>
  </si>
  <si>
    <t>Трофимов Сергей Николаевич</t>
  </si>
  <si>
    <t>Новгородская область</t>
  </si>
  <si>
    <t>удовлетворительно</t>
  </si>
  <si>
    <t>Алексанян Юлия Олеговна</t>
  </si>
  <si>
    <t>Садыков Руслан Ильтизарович</t>
  </si>
  <si>
    <t>Колесниченко Никита Алексеевич</t>
  </si>
  <si>
    <t>Дудин Роман Геннадьевич</t>
  </si>
  <si>
    <t>Чагаев Александр Евгеньевич</t>
  </si>
  <si>
    <t>Маркичев Эдуард Федорович</t>
  </si>
  <si>
    <t>Чалая Татьяна Ивановна</t>
  </si>
  <si>
    <t>Труш Александр Валерьевич</t>
  </si>
  <si>
    <t>Частихин Алексей Александрович</t>
  </si>
  <si>
    <t>Шемякин Олег Леонидович</t>
  </si>
  <si>
    <t>Соловьёв Дмитрий Владимирович</t>
  </si>
  <si>
    <t>Арифулин Александр Насимиевич</t>
  </si>
  <si>
    <t>Симушин Андрей Михайлович</t>
  </si>
  <si>
    <t>Нестеренко Дмитрий Викторович</t>
  </si>
  <si>
    <t>Дровалев Игорь Николаевич</t>
  </si>
  <si>
    <t>Никифор О.А., Руднев С.Л.</t>
  </si>
  <si>
    <t xml:space="preserve"> Никифор О.А., Меркулин С.В.</t>
  </si>
  <si>
    <t>Вып. Разряд</t>
  </si>
  <si>
    <t>Шпартко М.А Барков А. П.</t>
  </si>
  <si>
    <t>Шпартко М.А., Барков А. П.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</si>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</sst>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57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rgb="FF262626"/>
      <name val="Arial Cyr"/>
      <charset val="204"/>
    </font>
    <font>
      <sz val="12"/>
      <name val="Arial Cyr"/>
      <charset val="204"/>
    </font>
    <font>
      <b/>
      <i/>
      <sz val="1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4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sz val="11"/>
      <color rgb="FF000000"/>
      <name val="Book Antiqua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4"/>
      <name val="Arial Cyr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7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33" fillId="0" borderId="0"/>
    <xf numFmtId="0" fontId="35" fillId="0" borderId="0"/>
    <xf numFmtId="0" fontId="10" fillId="0" borderId="0"/>
    <xf numFmtId="0" fontId="2" fillId="0" borderId="0"/>
    <xf numFmtId="0" fontId="2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/>
    <xf numFmtId="0" fontId="0" fillId="2" borderId="0" xfId="0" applyFont="1" applyFill="1" applyAlignment="1"/>
    <xf numFmtId="0" fontId="0" fillId="2" borderId="0" xfId="0" applyFill="1"/>
    <xf numFmtId="0" fontId="0" fillId="2" borderId="0" xfId="0" applyFill="1" applyAlignment="1"/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1" fillId="0" borderId="3" xfId="1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/>
    <xf numFmtId="0" fontId="10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0" xfId="0" applyFont="1" applyBorder="1" applyAlignment="1"/>
    <xf numFmtId="0" fontId="17" fillId="0" borderId="0" xfId="0" applyFo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10" fillId="2" borderId="0" xfId="0" applyFont="1" applyFill="1" applyAlignment="1"/>
    <xf numFmtId="0" fontId="10" fillId="0" borderId="0" xfId="0" applyFont="1" applyAlignment="1">
      <alignment horizontal="center"/>
    </xf>
    <xf numFmtId="0" fontId="19" fillId="0" borderId="0" xfId="60" applyFont="1" applyBorder="1" applyAlignment="1"/>
    <xf numFmtId="0" fontId="21" fillId="0" borderId="42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0" fillId="0" borderId="3" xfId="0" applyFont="1" applyFill="1" applyBorder="1" applyAlignment="1">
      <alignment vertical="center"/>
    </xf>
    <xf numFmtId="0" fontId="10" fillId="5" borderId="3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25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8" xfId="0" applyFont="1" applyBorder="1"/>
    <xf numFmtId="0" fontId="0" fillId="0" borderId="3" xfId="0" applyFont="1" applyBorder="1" applyAlignment="1">
      <alignment horizontal="center"/>
    </xf>
    <xf numFmtId="0" fontId="23" fillId="3" borderId="3" xfId="0" applyFont="1" applyFill="1" applyBorder="1" applyAlignment="1">
      <alignment horizontal="left" vertical="center"/>
    </xf>
    <xf numFmtId="0" fontId="23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9" xfId="0" applyFont="1" applyBorder="1" applyAlignment="1"/>
    <xf numFmtId="0" fontId="0" fillId="0" borderId="3" xfId="0" applyBorder="1" applyAlignment="1">
      <alignment horizontal="center" vertical="center"/>
    </xf>
    <xf numFmtId="0" fontId="23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50" xfId="0" applyFont="1" applyBorder="1" applyAlignment="1">
      <alignment wrapText="1"/>
    </xf>
    <xf numFmtId="0" fontId="7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2" fontId="23" fillId="0" borderId="0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27" fillId="0" borderId="19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51" xfId="0" applyFont="1" applyBorder="1" applyAlignment="1">
      <alignment wrapText="1"/>
    </xf>
    <xf numFmtId="0" fontId="0" fillId="0" borderId="14" xfId="0" applyFont="1" applyBorder="1"/>
    <xf numFmtId="0" fontId="7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7" fillId="4" borderId="3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7" fillId="0" borderId="0" xfId="0" applyFont="1" applyBorder="1" applyAlignment="1"/>
    <xf numFmtId="2" fontId="23" fillId="4" borderId="3" xfId="0" applyNumberFormat="1" applyFont="1" applyFill="1" applyBorder="1" applyAlignment="1">
      <alignment horizontal="center" vertical="center"/>
    </xf>
    <xf numFmtId="2" fontId="11" fillId="4" borderId="3" xfId="0" applyNumberFormat="1" applyFont="1" applyFill="1" applyBorder="1" applyAlignment="1">
      <alignment horizontal="center"/>
    </xf>
    <xf numFmtId="0" fontId="10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9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23" fillId="4" borderId="3" xfId="0" applyNumberFormat="1" applyFont="1" applyFill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9" fillId="0" borderId="0" xfId="0" applyFont="1" applyBorder="1" applyAlignment="1"/>
    <xf numFmtId="0" fontId="30" fillId="0" borderId="0" xfId="0" applyFont="1" applyAlignment="1"/>
    <xf numFmtId="0" fontId="30" fillId="2" borderId="0" xfId="0" applyFont="1" applyFill="1" applyAlignment="1"/>
    <xf numFmtId="0" fontId="29" fillId="0" borderId="0" xfId="0" applyFont="1" applyBorder="1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3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center"/>
    </xf>
    <xf numFmtId="0" fontId="20" fillId="0" borderId="0" xfId="0" applyFont="1" applyAlignment="1">
      <alignment horizontal="left" wrapText="1"/>
    </xf>
    <xf numFmtId="0" fontId="16" fillId="0" borderId="15" xfId="0" applyFont="1" applyBorder="1" applyAlignment="1">
      <alignment horizontal="center" vertical="center"/>
    </xf>
    <xf numFmtId="0" fontId="35" fillId="0" borderId="0" xfId="74"/>
    <xf numFmtId="0" fontId="37" fillId="0" borderId="0" xfId="74" applyFont="1"/>
    <xf numFmtId="0" fontId="31" fillId="0" borderId="0" xfId="0" applyFont="1" applyBorder="1" applyAlignment="1">
      <alignment vertical="center"/>
    </xf>
    <xf numFmtId="0" fontId="10" fillId="0" borderId="55" xfId="0" applyFont="1" applyBorder="1" applyAlignment="1">
      <alignment horizontal="left"/>
    </xf>
    <xf numFmtId="0" fontId="10" fillId="0" borderId="55" xfId="0" applyFont="1" applyBorder="1" applyAlignment="1">
      <alignment horizontal="center"/>
    </xf>
    <xf numFmtId="0" fontId="10" fillId="0" borderId="56" xfId="0" applyFont="1" applyBorder="1" applyAlignment="1">
      <alignment horizontal="left"/>
    </xf>
    <xf numFmtId="0" fontId="10" fillId="0" borderId="57" xfId="0" applyFont="1" applyBorder="1" applyAlignment="1">
      <alignment horizontal="center"/>
    </xf>
    <xf numFmtId="0" fontId="10" fillId="0" borderId="5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21" fillId="0" borderId="63" xfId="0" applyFont="1" applyBorder="1" applyAlignment="1">
      <alignment horizontal="center" vertical="center" wrapText="1"/>
    </xf>
    <xf numFmtId="0" fontId="21" fillId="0" borderId="64" xfId="0" applyFont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 wrapText="1"/>
    </xf>
    <xf numFmtId="0" fontId="35" fillId="0" borderId="0" xfId="74" applyBorder="1"/>
    <xf numFmtId="0" fontId="35" fillId="4" borderId="0" xfId="74" applyFill="1" applyBorder="1"/>
    <xf numFmtId="0" fontId="38" fillId="4" borderId="0" xfId="74" applyFont="1" applyFill="1" applyBorder="1" applyAlignment="1">
      <alignment horizontal="center" vertical="center" wrapText="1"/>
    </xf>
    <xf numFmtId="164" fontId="11" fillId="4" borderId="0" xfId="74" applyNumberFormat="1" applyFont="1" applyFill="1" applyBorder="1" applyAlignment="1">
      <alignment horizontal="center" vertical="center"/>
    </xf>
    <xf numFmtId="2" fontId="11" fillId="4" borderId="0" xfId="74" applyNumberFormat="1" applyFont="1" applyFill="1" applyBorder="1" applyAlignment="1">
      <alignment horizontal="center" vertical="center"/>
    </xf>
    <xf numFmtId="0" fontId="38" fillId="0" borderId="42" xfId="74" applyFont="1" applyBorder="1" applyAlignment="1">
      <alignment horizontal="center" vertical="center" wrapText="1"/>
    </xf>
    <xf numFmtId="0" fontId="38" fillId="0" borderId="61" xfId="74" applyFont="1" applyBorder="1" applyAlignment="1">
      <alignment horizontal="center" vertical="center" wrapText="1"/>
    </xf>
    <xf numFmtId="0" fontId="38" fillId="0" borderId="43" xfId="74" applyFont="1" applyBorder="1" applyAlignment="1">
      <alignment horizontal="center" vertical="center"/>
    </xf>
    <xf numFmtId="0" fontId="38" fillId="0" borderId="43" xfId="74" applyFont="1" applyBorder="1" applyAlignment="1">
      <alignment horizontal="center" vertical="center" wrapText="1"/>
    </xf>
    <xf numFmtId="0" fontId="38" fillId="0" borderId="66" xfId="74" applyFont="1" applyBorder="1" applyAlignment="1">
      <alignment horizontal="center" vertical="center" wrapText="1"/>
    </xf>
    <xf numFmtId="0" fontId="40" fillId="0" borderId="44" xfId="74" applyFont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2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3" xfId="1" applyNumberFormat="1" applyFont="1" applyFill="1" applyBorder="1" applyAlignment="1">
      <alignment horizontal="center" vertical="center"/>
    </xf>
    <xf numFmtId="0" fontId="41" fillId="4" borderId="3" xfId="0" applyFont="1" applyFill="1" applyBorder="1" applyAlignment="1">
      <alignment horizontal="center" vertical="center"/>
    </xf>
    <xf numFmtId="2" fontId="41" fillId="4" borderId="3" xfId="0" applyNumberFormat="1" applyFont="1" applyFill="1" applyBorder="1" applyAlignment="1">
      <alignment horizontal="center" vertical="center"/>
    </xf>
    <xf numFmtId="0" fontId="0" fillId="4" borderId="0" xfId="0" applyFill="1"/>
    <xf numFmtId="0" fontId="41" fillId="5" borderId="5" xfId="0" applyFont="1" applyFill="1" applyBorder="1" applyAlignment="1">
      <alignment horizontal="left" vertical="center"/>
    </xf>
    <xf numFmtId="0" fontId="22" fillId="0" borderId="75" xfId="74" applyFont="1" applyBorder="1" applyAlignment="1">
      <alignment horizontal="center" vertical="center"/>
    </xf>
    <xf numFmtId="0" fontId="41" fillId="4" borderId="76" xfId="0" applyFont="1" applyFill="1" applyBorder="1" applyAlignment="1">
      <alignment horizontal="left" vertical="center"/>
    </xf>
    <xf numFmtId="0" fontId="39" fillId="4" borderId="74" xfId="74" applyFont="1" applyFill="1" applyBorder="1" applyAlignment="1"/>
    <xf numFmtId="0" fontId="22" fillId="4" borderId="75" xfId="74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center" vertical="center"/>
    </xf>
    <xf numFmtId="0" fontId="10" fillId="4" borderId="0" xfId="0" applyFont="1" applyFill="1" applyBorder="1" applyAlignment="1"/>
    <xf numFmtId="0" fontId="21" fillId="4" borderId="43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 wrapText="1"/>
    </xf>
    <xf numFmtId="0" fontId="10" fillId="4" borderId="0" xfId="0" applyFont="1" applyFill="1"/>
    <xf numFmtId="0" fontId="0" fillId="4" borderId="0" xfId="0" applyFont="1" applyFill="1" applyAlignment="1"/>
    <xf numFmtId="0" fontId="10" fillId="4" borderId="0" xfId="0" applyFont="1" applyFill="1" applyAlignment="1"/>
    <xf numFmtId="0" fontId="0" fillId="4" borderId="0" xfId="0" applyFill="1" applyAlignment="1"/>
    <xf numFmtId="0" fontId="0" fillId="4" borderId="0" xfId="0" applyFill="1" applyBorder="1" applyAlignment="1">
      <alignment vertical="center"/>
    </xf>
    <xf numFmtId="0" fontId="21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/>
    <xf numFmtId="0" fontId="10" fillId="5" borderId="18" xfId="0" applyFont="1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38" fillId="0" borderId="61" xfId="74" applyFont="1" applyBorder="1" applyAlignment="1">
      <alignment horizontal="center" vertical="center"/>
    </xf>
    <xf numFmtId="0" fontId="11" fillId="0" borderId="0" xfId="74" applyFont="1" applyBorder="1" applyAlignment="1">
      <alignment horizontal="center" vertical="center"/>
    </xf>
    <xf numFmtId="0" fontId="11" fillId="4" borderId="0" xfId="74" applyFont="1" applyFill="1" applyBorder="1" applyAlignment="1">
      <alignment horizontal="center" vertical="center"/>
    </xf>
    <xf numFmtId="0" fontId="44" fillId="0" borderId="0" xfId="78" applyAlignment="1">
      <alignment horizontal="center" vertical="center"/>
    </xf>
    <xf numFmtId="0" fontId="44" fillId="0" borderId="0" xfId="78"/>
    <xf numFmtId="0" fontId="41" fillId="4" borderId="5" xfId="0" applyFont="1" applyFill="1" applyBorder="1" applyAlignment="1">
      <alignment horizontal="left" vertical="center"/>
    </xf>
    <xf numFmtId="0" fontId="36" fillId="0" borderId="74" xfId="74" applyFont="1" applyBorder="1"/>
    <xf numFmtId="0" fontId="32" fillId="0" borderId="0" xfId="0" applyFont="1"/>
    <xf numFmtId="0" fontId="12" fillId="0" borderId="3" xfId="0" applyNumberFormat="1" applyFont="1" applyBorder="1" applyAlignment="1">
      <alignment horizontal="center" vertical="center"/>
    </xf>
    <xf numFmtId="0" fontId="12" fillId="4" borderId="5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2" fontId="12" fillId="0" borderId="3" xfId="0" applyNumberFormat="1" applyFont="1" applyFill="1" applyBorder="1" applyAlignment="1">
      <alignment horizontal="center" vertical="center"/>
    </xf>
    <xf numFmtId="0" fontId="15" fillId="0" borderId="40" xfId="0" applyFont="1" applyBorder="1" applyAlignment="1">
      <alignment vertical="center"/>
    </xf>
    <xf numFmtId="0" fontId="12" fillId="5" borderId="5" xfId="0" applyFont="1" applyFill="1" applyBorder="1" applyAlignment="1">
      <alignment horizontal="left" vertical="center"/>
    </xf>
    <xf numFmtId="0" fontId="45" fillId="0" borderId="0" xfId="0" applyFont="1" applyAlignment="1"/>
    <xf numFmtId="0" fontId="12" fillId="0" borderId="0" xfId="0" applyFont="1" applyAlignment="1"/>
    <xf numFmtId="0" fontId="12" fillId="0" borderId="0" xfId="0" applyFont="1" applyFill="1" applyAlignment="1"/>
    <xf numFmtId="0" fontId="12" fillId="0" borderId="0" xfId="0" applyFont="1"/>
    <xf numFmtId="0" fontId="12" fillId="0" borderId="0" xfId="0" applyFont="1" applyBorder="1" applyAlignment="1"/>
    <xf numFmtId="0" fontId="12" fillId="0" borderId="0" xfId="0" applyFont="1" applyFill="1" applyBorder="1" applyAlignment="1"/>
    <xf numFmtId="0" fontId="4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0" xfId="0" applyFont="1" applyBorder="1"/>
    <xf numFmtId="0" fontId="12" fillId="0" borderId="5" xfId="0" applyFont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4" borderId="67" xfId="0" applyFont="1" applyFill="1" applyBorder="1" applyAlignment="1">
      <alignment horizontal="left" vertical="center"/>
    </xf>
    <xf numFmtId="0" fontId="0" fillId="4" borderId="89" xfId="0" applyFill="1" applyBorder="1" applyAlignment="1">
      <alignment horizontal="center" vertical="center"/>
    </xf>
    <xf numFmtId="0" fontId="46" fillId="0" borderId="0" xfId="78" applyFont="1"/>
    <xf numFmtId="0" fontId="16" fillId="0" borderId="95" xfId="0" applyNumberFormat="1" applyFont="1" applyBorder="1" applyAlignment="1">
      <alignment horizontal="center" vertical="center"/>
    </xf>
    <xf numFmtId="0" fontId="10" fillId="5" borderId="90" xfId="0" applyFont="1" applyFill="1" applyBorder="1" applyAlignment="1">
      <alignment horizontal="center" vertical="center"/>
    </xf>
    <xf numFmtId="0" fontId="10" fillId="5" borderId="96" xfId="0" applyFont="1" applyFill="1" applyBorder="1" applyAlignment="1">
      <alignment horizontal="center" vertical="center"/>
    </xf>
    <xf numFmtId="0" fontId="10" fillId="5" borderId="82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98" xfId="0" applyNumberFormat="1" applyFont="1" applyBorder="1" applyAlignment="1">
      <alignment horizontal="center" vertical="center"/>
    </xf>
    <xf numFmtId="0" fontId="10" fillId="5" borderId="99" xfId="0" applyFont="1" applyFill="1" applyBorder="1" applyAlignment="1">
      <alignment horizontal="center" vertical="center"/>
    </xf>
    <xf numFmtId="0" fontId="10" fillId="5" borderId="100" xfId="0" applyFont="1" applyFill="1" applyBorder="1" applyAlignment="1">
      <alignment horizontal="center" vertical="center"/>
    </xf>
    <xf numFmtId="0" fontId="10" fillId="5" borderId="79" xfId="0" applyFont="1" applyFill="1" applyBorder="1" applyAlignment="1">
      <alignment horizontal="center" vertical="center"/>
    </xf>
    <xf numFmtId="0" fontId="10" fillId="5" borderId="80" xfId="0" applyFont="1" applyFill="1" applyBorder="1" applyAlignment="1">
      <alignment horizontal="center" vertical="center"/>
    </xf>
    <xf numFmtId="0" fontId="10" fillId="5" borderId="7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16" fillId="0" borderId="92" xfId="0" applyFont="1" applyBorder="1" applyAlignment="1">
      <alignment horizontal="center"/>
    </xf>
    <xf numFmtId="0" fontId="10" fillId="0" borderId="92" xfId="0" applyFont="1" applyBorder="1" applyAlignment="1">
      <alignment horizontal="center" vertical="center"/>
    </xf>
    <xf numFmtId="0" fontId="10" fillId="4" borderId="92" xfId="0" applyFont="1" applyFill="1" applyBorder="1" applyAlignment="1">
      <alignment horizontal="center" vertical="center"/>
    </xf>
    <xf numFmtId="0" fontId="10" fillId="0" borderId="105" xfId="0" applyFont="1" applyBorder="1" applyAlignment="1">
      <alignment horizontal="left"/>
    </xf>
    <xf numFmtId="0" fontId="10" fillId="0" borderId="105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0" fillId="0" borderId="102" xfId="0" applyFont="1" applyBorder="1" applyAlignment="1">
      <alignment horizontal="left"/>
    </xf>
    <xf numFmtId="0" fontId="10" fillId="0" borderId="106" xfId="0" applyFont="1" applyBorder="1" applyAlignment="1">
      <alignment horizontal="center"/>
    </xf>
    <xf numFmtId="0" fontId="10" fillId="0" borderId="107" xfId="0" applyFont="1" applyBorder="1" applyAlignment="1">
      <alignment horizontal="center"/>
    </xf>
    <xf numFmtId="0" fontId="0" fillId="0" borderId="105" xfId="0" applyBorder="1" applyAlignment="1">
      <alignment horizontal="center" vertical="center"/>
    </xf>
    <xf numFmtId="0" fontId="9" fillId="0" borderId="105" xfId="0" applyFont="1" applyBorder="1" applyAlignment="1">
      <alignment horizontal="center" vertical="center" wrapText="1"/>
    </xf>
    <xf numFmtId="0" fontId="23" fillId="4" borderId="105" xfId="0" applyFont="1" applyFill="1" applyBorder="1" applyAlignment="1">
      <alignment horizontal="center" vertical="center"/>
    </xf>
    <xf numFmtId="0" fontId="12" fillId="4" borderId="105" xfId="0" applyFont="1" applyFill="1" applyBorder="1" applyAlignment="1">
      <alignment horizontal="center" vertical="center"/>
    </xf>
    <xf numFmtId="0" fontId="34" fillId="0" borderId="103" xfId="0" applyFont="1" applyBorder="1" applyAlignment="1">
      <alignment horizontal="center" vertical="center" wrapText="1"/>
    </xf>
    <xf numFmtId="0" fontId="0" fillId="0" borderId="104" xfId="0" applyBorder="1"/>
    <xf numFmtId="2" fontId="12" fillId="4" borderId="105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0" fillId="0" borderId="105" xfId="0" applyNumberFormat="1" applyBorder="1" applyAlignment="1">
      <alignment horizontal="center"/>
    </xf>
    <xf numFmtId="0" fontId="7" fillId="0" borderId="10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2" fontId="11" fillId="0" borderId="108" xfId="0" applyNumberFormat="1" applyFont="1" applyBorder="1" applyAlignment="1">
      <alignment horizontal="center" vertical="center"/>
    </xf>
    <xf numFmtId="0" fontId="12" fillId="4" borderId="105" xfId="0" applyFont="1" applyFill="1" applyBorder="1" applyAlignment="1">
      <alignment horizontal="center" vertical="center" wrapText="1"/>
    </xf>
    <xf numFmtId="0" fontId="41" fillId="4" borderId="105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10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0" fillId="0" borderId="105" xfId="0" applyBorder="1" applyAlignment="1">
      <alignment horizontal="center" vertical="center" shrinkToFit="1"/>
    </xf>
    <xf numFmtId="2" fontId="12" fillId="0" borderId="105" xfId="0" applyNumberFormat="1" applyFont="1" applyBorder="1" applyAlignment="1">
      <alignment horizontal="center" vertical="center"/>
    </xf>
    <xf numFmtId="0" fontId="16" fillId="0" borderId="0" xfId="0" applyFont="1"/>
    <xf numFmtId="2" fontId="12" fillId="4" borderId="110" xfId="0" applyNumberFormat="1" applyFont="1" applyFill="1" applyBorder="1" applyAlignment="1">
      <alignment horizontal="center" vertical="center"/>
    </xf>
    <xf numFmtId="0" fontId="12" fillId="0" borderId="105" xfId="0" applyFont="1" applyFill="1" applyBorder="1" applyAlignment="1">
      <alignment horizontal="center" vertical="center"/>
    </xf>
    <xf numFmtId="2" fontId="11" fillId="0" borderId="105" xfId="0" applyNumberFormat="1" applyFont="1" applyBorder="1" applyAlignment="1">
      <alignment horizontal="center" vertical="center"/>
    </xf>
    <xf numFmtId="0" fontId="41" fillId="4" borderId="93" xfId="0" applyFont="1" applyFill="1" applyBorder="1" applyAlignment="1">
      <alignment horizontal="left" vertical="center"/>
    </xf>
    <xf numFmtId="0" fontId="0" fillId="0" borderId="109" xfId="0" applyBorder="1"/>
    <xf numFmtId="0" fontId="12" fillId="0" borderId="109" xfId="0" applyFont="1" applyBorder="1" applyAlignment="1">
      <alignment horizontal="center"/>
    </xf>
    <xf numFmtId="2" fontId="41" fillId="4" borderId="108" xfId="0" applyNumberFormat="1" applyFont="1" applyFill="1" applyBorder="1" applyAlignment="1">
      <alignment horizontal="center" vertical="center"/>
    </xf>
    <xf numFmtId="0" fontId="0" fillId="0" borderId="105" xfId="0" applyBorder="1" applyAlignment="1">
      <alignment horizontal="center"/>
    </xf>
    <xf numFmtId="0" fontId="7" fillId="0" borderId="0" xfId="0" applyFont="1"/>
    <xf numFmtId="0" fontId="9" fillId="0" borderId="102" xfId="0" applyFont="1" applyBorder="1" applyAlignment="1">
      <alignment horizontal="center" vertical="center" wrapText="1"/>
    </xf>
    <xf numFmtId="0" fontId="34" fillId="0" borderId="111" xfId="0" applyFont="1" applyBorder="1" applyAlignment="1">
      <alignment horizontal="center" vertical="center" wrapText="1"/>
    </xf>
    <xf numFmtId="0" fontId="12" fillId="4" borderId="102" xfId="0" applyFont="1" applyFill="1" applyBorder="1" applyAlignment="1">
      <alignment horizontal="left" vertical="center"/>
    </xf>
    <xf numFmtId="2" fontId="12" fillId="0" borderId="3" xfId="0" applyNumberFormat="1" applyFont="1" applyBorder="1" applyAlignment="1">
      <alignment horizontal="center" vertical="center" wrapText="1"/>
    </xf>
    <xf numFmtId="2" fontId="12" fillId="4" borderId="3" xfId="0" applyNumberFormat="1" applyFont="1" applyFill="1" applyBorder="1" applyAlignment="1">
      <alignment horizontal="center" vertical="center" wrapText="1"/>
    </xf>
    <xf numFmtId="0" fontId="23" fillId="4" borderId="70" xfId="0" applyFont="1" applyFill="1" applyBorder="1" applyAlignment="1">
      <alignment horizontal="center" vertical="center"/>
    </xf>
    <xf numFmtId="0" fontId="41" fillId="4" borderId="116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6" fillId="0" borderId="92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105" xfId="0" applyFont="1" applyBorder="1" applyAlignment="1">
      <alignment horizontal="center" vertical="center"/>
    </xf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/>
    <xf numFmtId="0" fontId="16" fillId="0" borderId="0" xfId="0" applyFont="1" applyAlignment="1"/>
    <xf numFmtId="0" fontId="0" fillId="0" borderId="0" xfId="0" applyFill="1" applyBorder="1" applyAlignment="1"/>
    <xf numFmtId="0" fontId="10" fillId="5" borderId="122" xfId="0" applyFont="1" applyFill="1" applyBorder="1" applyAlignment="1">
      <alignment horizontal="center" vertical="center"/>
    </xf>
    <xf numFmtId="0" fontId="10" fillId="5" borderId="121" xfId="0" applyFont="1" applyFill="1" applyBorder="1" applyAlignment="1">
      <alignment horizontal="center" vertical="center"/>
    </xf>
    <xf numFmtId="0" fontId="24" fillId="4" borderId="105" xfId="0" applyFont="1" applyFill="1" applyBorder="1" applyAlignment="1">
      <alignment horizontal="center" vertical="center"/>
    </xf>
    <xf numFmtId="0" fontId="27" fillId="4" borderId="105" xfId="0" applyFont="1" applyFill="1" applyBorder="1" applyAlignment="1">
      <alignment horizontal="center" vertical="center"/>
    </xf>
    <xf numFmtId="0" fontId="11" fillId="4" borderId="105" xfId="0" applyFont="1" applyFill="1" applyBorder="1" applyAlignment="1">
      <alignment horizontal="center" vertical="center"/>
    </xf>
    <xf numFmtId="0" fontId="12" fillId="4" borderId="105" xfId="1" applyFont="1" applyFill="1" applyBorder="1" applyAlignment="1">
      <alignment horizontal="center" vertical="center"/>
    </xf>
    <xf numFmtId="0" fontId="23" fillId="3" borderId="105" xfId="0" applyFont="1" applyFill="1" applyBorder="1" applyAlignment="1">
      <alignment horizontal="left"/>
    </xf>
    <xf numFmtId="0" fontId="11" fillId="2" borderId="105" xfId="0" applyFont="1" applyFill="1" applyBorder="1" applyAlignment="1">
      <alignment horizontal="center" wrapText="1"/>
    </xf>
    <xf numFmtId="0" fontId="11" fillId="0" borderId="105" xfId="0" applyFont="1" applyBorder="1" applyAlignment="1">
      <alignment horizontal="left"/>
    </xf>
    <xf numFmtId="0" fontId="11" fillId="0" borderId="105" xfId="0" applyFont="1" applyBorder="1"/>
    <xf numFmtId="0" fontId="48" fillId="0" borderId="105" xfId="0" applyFont="1" applyBorder="1"/>
    <xf numFmtId="0" fontId="23" fillId="3" borderId="105" xfId="0" applyFont="1" applyFill="1" applyBorder="1" applyAlignment="1">
      <alignment horizontal="left" vertical="center"/>
    </xf>
    <xf numFmtId="0" fontId="11" fillId="2" borderId="105" xfId="0" applyFont="1" applyFill="1" applyBorder="1" applyAlignment="1">
      <alignment horizontal="center" vertical="center" wrapText="1"/>
    </xf>
    <xf numFmtId="0" fontId="0" fillId="0" borderId="119" xfId="0" applyBorder="1"/>
    <xf numFmtId="0" fontId="27" fillId="0" borderId="124" xfId="0" applyFont="1" applyBorder="1"/>
    <xf numFmtId="0" fontId="27" fillId="0" borderId="67" xfId="0" applyFont="1" applyBorder="1" applyAlignment="1">
      <alignment horizontal="left" vertical="center"/>
    </xf>
    <xf numFmtId="0" fontId="27" fillId="0" borderId="120" xfId="0" applyFont="1" applyBorder="1" applyAlignment="1">
      <alignment horizontal="left" vertical="center"/>
    </xf>
    <xf numFmtId="0" fontId="27" fillId="0" borderId="105" xfId="0" applyFont="1" applyBorder="1" applyAlignment="1">
      <alignment horizontal="center" vertical="center"/>
    </xf>
    <xf numFmtId="0" fontId="27" fillId="0" borderId="105" xfId="66" applyFont="1" applyBorder="1" applyAlignment="1">
      <alignment horizontal="center" vertical="center"/>
    </xf>
    <xf numFmtId="0" fontId="27" fillId="0" borderId="119" xfId="0" applyFont="1" applyBorder="1"/>
    <xf numFmtId="0" fontId="27" fillId="0" borderId="69" xfId="0" applyFont="1" applyBorder="1" applyAlignment="1">
      <alignment vertical="center"/>
    </xf>
    <xf numFmtId="0" fontId="27" fillId="0" borderId="119" xfId="0" applyFont="1" applyBorder="1" applyAlignment="1">
      <alignment vertical="center"/>
    </xf>
    <xf numFmtId="0" fontId="27" fillId="0" borderId="70" xfId="66" applyFont="1" applyBorder="1" applyAlignment="1">
      <alignment horizontal="center" vertical="center"/>
    </xf>
    <xf numFmtId="0" fontId="27" fillId="0" borderId="105" xfId="0" applyFont="1" applyBorder="1" applyAlignment="1">
      <alignment horizontal="left" vertical="center"/>
    </xf>
    <xf numFmtId="0" fontId="27" fillId="0" borderId="125" xfId="0" applyFont="1" applyBorder="1"/>
    <xf numFmtId="0" fontId="27" fillId="0" borderId="123" xfId="0" applyFont="1" applyBorder="1" applyAlignment="1">
      <alignment horizontal="center" vertical="center"/>
    </xf>
    <xf numFmtId="0" fontId="27" fillId="0" borderId="68" xfId="66" applyFont="1" applyBorder="1" applyAlignment="1">
      <alignment horizontal="center" vertical="center" shrinkToFit="1"/>
    </xf>
    <xf numFmtId="0" fontId="12" fillId="0" borderId="119" xfId="0" applyFont="1" applyBorder="1"/>
    <xf numFmtId="0" fontId="27" fillId="0" borderId="126" xfId="0" applyFont="1" applyBorder="1"/>
    <xf numFmtId="0" fontId="12" fillId="0" borderId="124" xfId="0" applyFont="1" applyBorder="1" applyAlignment="1">
      <alignment vertical="center"/>
    </xf>
    <xf numFmtId="0" fontId="41" fillId="5" borderId="119" xfId="0" applyFont="1" applyFill="1" applyBorder="1" applyAlignment="1">
      <alignment horizontal="left" vertical="center"/>
    </xf>
    <xf numFmtId="0" fontId="12" fillId="4" borderId="119" xfId="0" applyFont="1" applyFill="1" applyBorder="1" applyAlignment="1">
      <alignment horizontal="left" vertical="center"/>
    </xf>
    <xf numFmtId="0" fontId="41" fillId="4" borderId="119" xfId="0" applyFont="1" applyFill="1" applyBorder="1" applyAlignment="1">
      <alignment horizontal="left" vertical="center"/>
    </xf>
    <xf numFmtId="0" fontId="12" fillId="0" borderId="127" xfId="0" applyFont="1" applyBorder="1" applyAlignment="1">
      <alignment horizontal="center" vertical="center"/>
    </xf>
    <xf numFmtId="0" fontId="12" fillId="0" borderId="128" xfId="0" applyFont="1" applyBorder="1" applyAlignment="1">
      <alignment vertical="center"/>
    </xf>
    <xf numFmtId="0" fontId="12" fillId="0" borderId="129" xfId="0" applyFont="1" applyBorder="1" applyAlignment="1">
      <alignment vertical="center"/>
    </xf>
    <xf numFmtId="0" fontId="12" fillId="0" borderId="113" xfId="0" applyFont="1" applyBorder="1" applyAlignment="1">
      <alignment horizontal="left" vertical="center"/>
    </xf>
    <xf numFmtId="0" fontId="12" fillId="0" borderId="69" xfId="0" applyFont="1" applyBorder="1" applyAlignment="1">
      <alignment horizontal="left" vertical="center"/>
    </xf>
    <xf numFmtId="0" fontId="12" fillId="0" borderId="119" xfId="0" applyFont="1" applyBorder="1" applyAlignment="1">
      <alignment horizontal="left" vertical="top"/>
    </xf>
    <xf numFmtId="0" fontId="12" fillId="0" borderId="105" xfId="0" applyFont="1" applyBorder="1" applyAlignment="1">
      <alignment horizontal="center" vertical="top"/>
    </xf>
    <xf numFmtId="0" fontId="12" fillId="0" borderId="130" xfId="0" applyFont="1" applyBorder="1" applyAlignment="1">
      <alignment horizontal="center" vertical="top"/>
    </xf>
    <xf numFmtId="0" fontId="12" fillId="0" borderId="68" xfId="0" applyFont="1" applyBorder="1" applyAlignment="1">
      <alignment horizontal="center" vertical="top"/>
    </xf>
    <xf numFmtId="0" fontId="12" fillId="0" borderId="119" xfId="0" applyFont="1" applyBorder="1" applyAlignment="1">
      <alignment vertical="top"/>
    </xf>
    <xf numFmtId="0" fontId="12" fillId="0" borderId="119" xfId="0" applyFont="1" applyBorder="1" applyAlignment="1">
      <alignment horizontal="center" vertical="top"/>
    </xf>
    <xf numFmtId="0" fontId="27" fillId="4" borderId="119" xfId="0" applyFont="1" applyFill="1" applyBorder="1" applyAlignment="1">
      <alignment horizontal="left" vertical="center"/>
    </xf>
    <xf numFmtId="0" fontId="27" fillId="4" borderId="127" xfId="0" applyFont="1" applyFill="1" applyBorder="1" applyAlignment="1">
      <alignment vertical="center"/>
    </xf>
    <xf numFmtId="0" fontId="27" fillId="4" borderId="119" xfId="0" applyFont="1" applyFill="1" applyBorder="1" applyAlignment="1">
      <alignment vertical="center"/>
    </xf>
    <xf numFmtId="0" fontId="46" fillId="4" borderId="105" xfId="0" applyFont="1" applyFill="1" applyBorder="1" applyAlignment="1">
      <alignment horizontal="center" vertical="center" wrapText="1"/>
    </xf>
    <xf numFmtId="0" fontId="12" fillId="4" borderId="126" xfId="0" applyFont="1" applyFill="1" applyBorder="1" applyAlignment="1">
      <alignment vertical="center"/>
    </xf>
    <xf numFmtId="0" fontId="12" fillId="4" borderId="119" xfId="0" applyFont="1" applyFill="1" applyBorder="1" applyAlignment="1">
      <alignment vertical="center"/>
    </xf>
    <xf numFmtId="0" fontId="46" fillId="0" borderId="68" xfId="0" applyFont="1" applyBorder="1" applyAlignment="1">
      <alignment horizontal="center" vertical="center" wrapText="1"/>
    </xf>
    <xf numFmtId="0" fontId="0" fillId="0" borderId="132" xfId="0" applyBorder="1" applyAlignment="1">
      <alignment horizontal="center" vertical="center"/>
    </xf>
    <xf numFmtId="0" fontId="0" fillId="0" borderId="133" xfId="0" applyBorder="1" applyAlignment="1">
      <alignment horizontal="center" vertical="center"/>
    </xf>
    <xf numFmtId="0" fontId="12" fillId="4" borderId="127" xfId="0" applyFont="1" applyFill="1" applyBorder="1" applyAlignment="1">
      <alignment horizontal="left" vertical="center"/>
    </xf>
    <xf numFmtId="0" fontId="27" fillId="4" borderId="127" xfId="0" applyFont="1" applyFill="1" applyBorder="1" applyAlignment="1">
      <alignment horizontal="center" vertical="center"/>
    </xf>
    <xf numFmtId="0" fontId="12" fillId="4" borderId="127" xfId="0" applyFont="1" applyFill="1" applyBorder="1" applyAlignment="1">
      <alignment vertical="center"/>
    </xf>
    <xf numFmtId="0" fontId="15" fillId="4" borderId="105" xfId="0" applyFont="1" applyFill="1" applyBorder="1" applyAlignment="1">
      <alignment horizontal="center" vertical="center" wrapText="1"/>
    </xf>
    <xf numFmtId="0" fontId="27" fillId="4" borderId="134" xfId="0" applyFont="1" applyFill="1" applyBorder="1" applyAlignment="1">
      <alignment horizontal="center" vertical="center"/>
    </xf>
    <xf numFmtId="0" fontId="46" fillId="4" borderId="135" xfId="0" applyFont="1" applyFill="1" applyBorder="1" applyAlignment="1">
      <alignment horizontal="center" vertical="center" wrapText="1"/>
    </xf>
    <xf numFmtId="0" fontId="46" fillId="4" borderId="133" xfId="0" applyFont="1" applyFill="1" applyBorder="1" applyAlignment="1">
      <alignment horizontal="center" vertical="center" wrapText="1"/>
    </xf>
    <xf numFmtId="0" fontId="46" fillId="4" borderId="132" xfId="0" applyFont="1" applyFill="1" applyBorder="1" applyAlignment="1">
      <alignment horizontal="center" vertical="center" wrapText="1"/>
    </xf>
    <xf numFmtId="0" fontId="14" fillId="4" borderId="105" xfId="0" applyFont="1" applyFill="1" applyBorder="1" applyAlignment="1">
      <alignment horizontal="center" vertical="center"/>
    </xf>
    <xf numFmtId="0" fontId="12" fillId="4" borderId="128" xfId="0" applyFont="1" applyFill="1" applyBorder="1" applyAlignment="1">
      <alignment vertical="center"/>
    </xf>
    <xf numFmtId="0" fontId="12" fillId="4" borderId="105" xfId="2" applyFont="1" applyFill="1" applyBorder="1" applyAlignment="1">
      <alignment horizontal="center" vertical="center"/>
    </xf>
    <xf numFmtId="0" fontId="12" fillId="4" borderId="68" xfId="1" applyFont="1" applyFill="1" applyBorder="1" applyAlignment="1">
      <alignment horizontal="center" vertical="center"/>
    </xf>
    <xf numFmtId="0" fontId="12" fillId="4" borderId="130" xfId="0" applyFont="1" applyFill="1" applyBorder="1" applyAlignment="1">
      <alignment horizontal="left" vertical="center"/>
    </xf>
    <xf numFmtId="0" fontId="24" fillId="4" borderId="130" xfId="0" applyFont="1" applyFill="1" applyBorder="1" applyAlignment="1">
      <alignment vertical="center"/>
    </xf>
    <xf numFmtId="0" fontId="41" fillId="5" borderId="105" xfId="0" applyFont="1" applyFill="1" applyBorder="1" applyAlignment="1">
      <alignment horizontal="left" vertical="center"/>
    </xf>
    <xf numFmtId="0" fontId="12" fillId="4" borderId="105" xfId="0" applyFont="1" applyFill="1" applyBorder="1" applyAlignment="1">
      <alignment vertical="center"/>
    </xf>
    <xf numFmtId="0" fontId="42" fillId="4" borderId="139" xfId="0" applyFont="1" applyFill="1" applyBorder="1" applyAlignment="1">
      <alignment vertical="center"/>
    </xf>
    <xf numFmtId="164" fontId="11" fillId="4" borderId="68" xfId="74" applyNumberFormat="1" applyFont="1" applyFill="1" applyBorder="1" applyAlignment="1">
      <alignment horizontal="center" vertical="center"/>
    </xf>
    <xf numFmtId="1" fontId="11" fillId="4" borderId="68" xfId="74" applyNumberFormat="1" applyFont="1" applyFill="1" applyBorder="1" applyAlignment="1">
      <alignment horizontal="center" vertical="center"/>
    </xf>
    <xf numFmtId="0" fontId="11" fillId="4" borderId="119" xfId="74" applyFont="1" applyFill="1" applyBorder="1" applyAlignment="1">
      <alignment horizontal="center" vertical="center"/>
    </xf>
    <xf numFmtId="0" fontId="11" fillId="4" borderId="105" xfId="74" applyFont="1" applyFill="1" applyBorder="1" applyAlignment="1">
      <alignment horizontal="center" vertical="center" wrapText="1"/>
    </xf>
    <xf numFmtId="165" fontId="11" fillId="4" borderId="105" xfId="74" applyNumberFormat="1" applyFont="1" applyFill="1" applyBorder="1" applyAlignment="1">
      <alignment horizontal="center" vertical="center"/>
    </xf>
    <xf numFmtId="0" fontId="12" fillId="4" borderId="119" xfId="74" applyFont="1" applyFill="1" applyBorder="1" applyAlignment="1">
      <alignment vertical="center"/>
    </xf>
    <xf numFmtId="0" fontId="12" fillId="4" borderId="105" xfId="74" applyFont="1" applyFill="1" applyBorder="1" applyAlignment="1">
      <alignment horizontal="center" vertical="center" wrapText="1"/>
    </xf>
    <xf numFmtId="0" fontId="49" fillId="4" borderId="76" xfId="74" applyFont="1" applyFill="1" applyBorder="1" applyAlignment="1">
      <alignment horizontal="left" vertical="center" wrapText="1"/>
    </xf>
    <xf numFmtId="164" fontId="11" fillId="4" borderId="105" xfId="74" applyNumberFormat="1" applyFont="1" applyFill="1" applyBorder="1" applyAlignment="1">
      <alignment horizontal="center" vertical="center"/>
    </xf>
    <xf numFmtId="0" fontId="11" fillId="4" borderId="105" xfId="74" applyFont="1" applyFill="1" applyBorder="1" applyAlignment="1">
      <alignment horizontal="center" vertical="center"/>
    </xf>
    <xf numFmtId="0" fontId="12" fillId="4" borderId="105" xfId="0" applyFont="1" applyFill="1" applyBorder="1" applyAlignment="1">
      <alignment horizontal="left" vertical="center"/>
    </xf>
    <xf numFmtId="0" fontId="12" fillId="4" borderId="54" xfId="0" applyFont="1" applyFill="1" applyBorder="1" applyAlignment="1">
      <alignment horizontal="center" vertical="center"/>
    </xf>
    <xf numFmtId="0" fontId="11" fillId="4" borderId="117" xfId="74" applyFont="1" applyFill="1" applyBorder="1" applyAlignment="1">
      <alignment horizontal="left"/>
    </xf>
    <xf numFmtId="0" fontId="11" fillId="4" borderId="123" xfId="74" applyFont="1" applyFill="1" applyBorder="1" applyAlignment="1">
      <alignment horizontal="center" vertical="center" wrapText="1"/>
    </xf>
    <xf numFmtId="0" fontId="11" fillId="4" borderId="140" xfId="74" applyFont="1" applyFill="1" applyBorder="1" applyAlignment="1">
      <alignment horizontal="center" vertical="center" wrapText="1"/>
    </xf>
    <xf numFmtId="0" fontId="11" fillId="4" borderId="69" xfId="74" applyFont="1" applyFill="1" applyBorder="1"/>
    <xf numFmtId="0" fontId="11" fillId="4" borderId="68" xfId="74" applyFont="1" applyFill="1" applyBorder="1" applyAlignment="1">
      <alignment horizontal="center" vertical="center" wrapText="1"/>
    </xf>
    <xf numFmtId="0" fontId="36" fillId="4" borderId="0" xfId="74" applyFont="1" applyFill="1" applyBorder="1"/>
    <xf numFmtId="0" fontId="37" fillId="4" borderId="75" xfId="74" applyFont="1" applyFill="1" applyBorder="1"/>
    <xf numFmtId="0" fontId="41" fillId="5" borderId="70" xfId="0" applyFont="1" applyFill="1" applyBorder="1" applyAlignment="1">
      <alignment horizontal="left" vertical="center"/>
    </xf>
    <xf numFmtId="0" fontId="24" fillId="4" borderId="70" xfId="0" applyFont="1" applyFill="1" applyBorder="1" applyAlignment="1">
      <alignment horizontal="center" vertical="center"/>
    </xf>
    <xf numFmtId="0" fontId="14" fillId="4" borderId="70" xfId="0" applyFont="1" applyFill="1" applyBorder="1" applyAlignment="1">
      <alignment horizontal="center" vertical="center"/>
    </xf>
    <xf numFmtId="164" fontId="11" fillId="4" borderId="70" xfId="74" applyNumberFormat="1" applyFont="1" applyFill="1" applyBorder="1" applyAlignment="1">
      <alignment horizontal="center" vertical="center"/>
    </xf>
    <xf numFmtId="1" fontId="11" fillId="4" borderId="70" xfId="74" applyNumberFormat="1" applyFont="1" applyFill="1" applyBorder="1" applyAlignment="1">
      <alignment horizontal="center" vertical="center"/>
    </xf>
    <xf numFmtId="0" fontId="11" fillId="4" borderId="70" xfId="74" applyFont="1" applyFill="1" applyBorder="1" applyAlignment="1">
      <alignment horizontal="center" vertical="center" wrapText="1"/>
    </xf>
    <xf numFmtId="165" fontId="11" fillId="4" borderId="70" xfId="74" applyNumberFormat="1" applyFont="1" applyFill="1" applyBorder="1" applyAlignment="1">
      <alignment horizontal="center" vertical="center"/>
    </xf>
    <xf numFmtId="0" fontId="12" fillId="4" borderId="76" xfId="0" applyFont="1" applyFill="1" applyBorder="1" applyAlignment="1">
      <alignment vertical="center"/>
    </xf>
    <xf numFmtId="0" fontId="12" fillId="4" borderId="142" xfId="0" applyFont="1" applyFill="1" applyBorder="1" applyAlignment="1">
      <alignment vertical="center"/>
    </xf>
    <xf numFmtId="0" fontId="11" fillId="4" borderId="84" xfId="74" applyFont="1" applyFill="1" applyBorder="1" applyAlignment="1">
      <alignment horizontal="left"/>
    </xf>
    <xf numFmtId="0" fontId="11" fillId="4" borderId="83" xfId="74" applyFont="1" applyFill="1" applyBorder="1" applyAlignment="1">
      <alignment horizontal="center" vertical="center" wrapText="1"/>
    </xf>
    <xf numFmtId="0" fontId="11" fillId="4" borderId="88" xfId="74" applyFont="1" applyFill="1" applyBorder="1" applyAlignment="1">
      <alignment horizontal="center" vertical="center" wrapText="1"/>
    </xf>
    <xf numFmtId="0" fontId="11" fillId="4" borderId="73" xfId="74" applyFont="1" applyFill="1" applyBorder="1"/>
    <xf numFmtId="0" fontId="11" fillId="4" borderId="64" xfId="74" applyFont="1" applyFill="1" applyBorder="1" applyAlignment="1">
      <alignment horizontal="center" vertical="center" wrapText="1"/>
    </xf>
    <xf numFmtId="0" fontId="18" fillId="0" borderId="105" xfId="0" applyFont="1" applyBorder="1" applyAlignment="1">
      <alignment horizontal="center"/>
    </xf>
    <xf numFmtId="0" fontId="18" fillId="0" borderId="71" xfId="0" applyFont="1" applyBorder="1" applyAlignment="1">
      <alignment horizontal="center"/>
    </xf>
    <xf numFmtId="0" fontId="10" fillId="0" borderId="76" xfId="0" applyFont="1" applyBorder="1" applyAlignment="1">
      <alignment horizontal="center"/>
    </xf>
    <xf numFmtId="0" fontId="10" fillId="0" borderId="85" xfId="0" applyFont="1" applyBorder="1" applyAlignment="1">
      <alignment horizontal="center"/>
    </xf>
    <xf numFmtId="0" fontId="29" fillId="0" borderId="23" xfId="0" applyFont="1" applyBorder="1" applyAlignment="1">
      <alignment vertical="center"/>
    </xf>
    <xf numFmtId="0" fontId="18" fillId="0" borderId="68" xfId="0" applyFont="1" applyFill="1" applyBorder="1" applyAlignment="1">
      <alignment horizontal="center" vertical="center"/>
    </xf>
    <xf numFmtId="0" fontId="28" fillId="0" borderId="89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/>
    </xf>
    <xf numFmtId="0" fontId="10" fillId="0" borderId="78" xfId="0" applyFont="1" applyBorder="1" applyAlignment="1">
      <alignment horizontal="center"/>
    </xf>
    <xf numFmtId="0" fontId="28" fillId="0" borderId="66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8" fillId="0" borderId="138" xfId="0" applyFont="1" applyFill="1" applyBorder="1" applyAlignment="1">
      <alignment horizontal="center" vertical="center"/>
    </xf>
    <xf numFmtId="0" fontId="18" fillId="0" borderId="127" xfId="0" applyFont="1" applyBorder="1" applyAlignment="1">
      <alignment horizontal="center"/>
    </xf>
    <xf numFmtId="0" fontId="18" fillId="0" borderId="80" xfId="0" applyFont="1" applyBorder="1" applyAlignment="1">
      <alignment horizontal="center"/>
    </xf>
    <xf numFmtId="0" fontId="28" fillId="0" borderId="34" xfId="0" applyFont="1" applyFill="1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127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2" fillId="4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vertical="center"/>
    </xf>
    <xf numFmtId="0" fontId="12" fillId="4" borderId="0" xfId="0" applyFont="1" applyFill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24" fillId="4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2" fillId="4" borderId="109" xfId="0" applyFont="1" applyFill="1" applyBorder="1" applyAlignment="1">
      <alignment vertical="center"/>
    </xf>
    <xf numFmtId="0" fontId="24" fillId="0" borderId="130" xfId="0" applyFont="1" applyBorder="1" applyAlignment="1">
      <alignment vertical="center"/>
    </xf>
    <xf numFmtId="0" fontId="24" fillId="4" borderId="145" xfId="0" applyFont="1" applyFill="1" applyBorder="1" applyAlignment="1">
      <alignment vertical="center"/>
    </xf>
    <xf numFmtId="0" fontId="27" fillId="4" borderId="67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27" fillId="4" borderId="120" xfId="0" applyFont="1" applyFill="1" applyBorder="1" applyAlignment="1">
      <alignment horizontal="left" vertical="center"/>
    </xf>
    <xf numFmtId="0" fontId="27" fillId="4" borderId="68" xfId="0" applyFont="1" applyFill="1" applyBorder="1" applyAlignment="1">
      <alignment horizontal="center" vertical="center"/>
    </xf>
    <xf numFmtId="0" fontId="50" fillId="0" borderId="105" xfId="0" applyFont="1" applyBorder="1" applyAlignment="1">
      <alignment horizontal="center" vertical="center"/>
    </xf>
    <xf numFmtId="2" fontId="51" fillId="4" borderId="3" xfId="0" applyNumberFormat="1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/>
    </xf>
    <xf numFmtId="2" fontId="52" fillId="0" borderId="3" xfId="0" applyNumberFormat="1" applyFont="1" applyBorder="1" applyAlignment="1">
      <alignment horizontal="center" vertical="center"/>
    </xf>
    <xf numFmtId="0" fontId="50" fillId="0" borderId="105" xfId="0" applyFont="1" applyBorder="1" applyAlignment="1">
      <alignment horizontal="center" vertical="center" shrinkToFit="1"/>
    </xf>
    <xf numFmtId="2" fontId="52" fillId="4" borderId="3" xfId="0" applyNumberFormat="1" applyFont="1" applyFill="1" applyBorder="1" applyAlignment="1">
      <alignment horizontal="center" vertical="center" wrapText="1"/>
    </xf>
    <xf numFmtId="0" fontId="27" fillId="0" borderId="126" xfId="0" applyFont="1" applyBorder="1" applyAlignment="1">
      <alignment vertical="center"/>
    </xf>
    <xf numFmtId="0" fontId="52" fillId="0" borderId="3" xfId="0" applyFont="1" applyBorder="1" applyAlignment="1">
      <alignment horizontal="center" vertical="center"/>
    </xf>
    <xf numFmtId="0" fontId="52" fillId="4" borderId="5" xfId="0" applyFont="1" applyFill="1" applyBorder="1" applyAlignment="1">
      <alignment horizontal="left" vertical="center"/>
    </xf>
    <xf numFmtId="0" fontId="51" fillId="4" borderId="3" xfId="0" applyFont="1" applyFill="1" applyBorder="1" applyAlignment="1">
      <alignment horizontal="center" vertical="center"/>
    </xf>
    <xf numFmtId="0" fontId="51" fillId="5" borderId="5" xfId="0" applyFont="1" applyFill="1" applyBorder="1" applyAlignment="1">
      <alignment horizontal="left" vertical="center"/>
    </xf>
    <xf numFmtId="0" fontId="52" fillId="4" borderId="3" xfId="1" applyNumberFormat="1" applyFont="1" applyFill="1" applyBorder="1" applyAlignment="1">
      <alignment horizontal="center" vertical="center"/>
    </xf>
    <xf numFmtId="0" fontId="51" fillId="4" borderId="93" xfId="0" applyFont="1" applyFill="1" applyBorder="1" applyAlignment="1">
      <alignment horizontal="left" vertical="center"/>
    </xf>
    <xf numFmtId="0" fontId="52" fillId="4" borderId="3" xfId="0" applyFont="1" applyFill="1" applyBorder="1" applyAlignment="1">
      <alignment horizontal="center" vertical="center" wrapText="1"/>
    </xf>
    <xf numFmtId="0" fontId="51" fillId="4" borderId="5" xfId="0" applyFont="1" applyFill="1" applyBorder="1" applyAlignment="1">
      <alignment horizontal="left" vertical="center"/>
    </xf>
    <xf numFmtId="0" fontId="52" fillId="0" borderId="3" xfId="0" applyNumberFormat="1" applyFont="1" applyBorder="1" applyAlignment="1">
      <alignment horizontal="center" vertical="center"/>
    </xf>
    <xf numFmtId="0" fontId="52" fillId="0" borderId="114" xfId="0" applyFont="1" applyFill="1" applyBorder="1" applyAlignment="1">
      <alignment vertical="center"/>
    </xf>
    <xf numFmtId="0" fontId="50" fillId="0" borderId="104" xfId="0" applyFont="1" applyBorder="1"/>
    <xf numFmtId="0" fontId="52" fillId="0" borderId="3" xfId="0" applyFont="1" applyBorder="1" applyAlignment="1">
      <alignment horizontal="center" vertical="center" wrapText="1"/>
    </xf>
    <xf numFmtId="0" fontId="51" fillId="4" borderId="102" xfId="0" applyFont="1" applyFill="1" applyBorder="1" applyAlignment="1">
      <alignment horizontal="left" vertical="center"/>
    </xf>
    <xf numFmtId="0" fontId="52" fillId="0" borderId="3" xfId="0" applyFont="1" applyFill="1" applyBorder="1" applyAlignment="1">
      <alignment horizontal="center"/>
    </xf>
    <xf numFmtId="0" fontId="52" fillId="0" borderId="115" xfId="0" applyFont="1" applyFill="1" applyBorder="1" applyAlignment="1">
      <alignment vertical="center"/>
    </xf>
    <xf numFmtId="2" fontId="52" fillId="4" borderId="119" xfId="0" applyNumberFormat="1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vertical="center"/>
    </xf>
    <xf numFmtId="0" fontId="27" fillId="4" borderId="0" xfId="0" applyFont="1" applyFill="1" applyBorder="1" applyAlignment="1">
      <alignment horizontal="center" vertical="center"/>
    </xf>
    <xf numFmtId="2" fontId="41" fillId="4" borderId="0" xfId="0" applyNumberFormat="1" applyFont="1" applyFill="1" applyBorder="1" applyAlignment="1">
      <alignment horizontal="center" vertical="center"/>
    </xf>
    <xf numFmtId="0" fontId="46" fillId="4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27" fillId="0" borderId="3" xfId="0" applyNumberFormat="1" applyFont="1" applyBorder="1" applyAlignment="1">
      <alignment horizontal="center" vertical="center"/>
    </xf>
    <xf numFmtId="2" fontId="53" fillId="4" borderId="3" xfId="0" applyNumberFormat="1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3" xfId="0" applyNumberFormat="1" applyFont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0" fontId="27" fillId="0" borderId="3" xfId="0" applyFont="1" applyBorder="1" applyAlignment="1"/>
    <xf numFmtId="0" fontId="54" fillId="0" borderId="0" xfId="0" applyFont="1" applyAlignment="1"/>
    <xf numFmtId="0" fontId="27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/>
    <xf numFmtId="0" fontId="27" fillId="0" borderId="0" xfId="0" applyFont="1" applyFill="1" applyBorder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 applyBorder="1" applyAlignment="1">
      <alignment horizontal="left"/>
    </xf>
    <xf numFmtId="0" fontId="54" fillId="0" borderId="0" xfId="0" applyFont="1" applyAlignment="1">
      <alignment horizontal="right"/>
    </xf>
    <xf numFmtId="0" fontId="27" fillId="0" borderId="0" xfId="0" applyFont="1" applyFill="1" applyAlignment="1"/>
    <xf numFmtId="0" fontId="27" fillId="4" borderId="126" xfId="0" applyFont="1" applyFill="1" applyBorder="1" applyAlignment="1">
      <alignment vertical="center"/>
    </xf>
    <xf numFmtId="0" fontId="46" fillId="4" borderId="105" xfId="0" applyFont="1" applyFill="1" applyBorder="1" applyAlignment="1">
      <alignment horizontal="center" vertical="center"/>
    </xf>
    <xf numFmtId="0" fontId="27" fillId="4" borderId="105" xfId="0" applyFont="1" applyFill="1" applyBorder="1" applyAlignment="1">
      <alignment horizontal="center" vertical="center" wrapText="1"/>
    </xf>
    <xf numFmtId="0" fontId="27" fillId="4" borderId="126" xfId="0" applyFont="1" applyFill="1" applyBorder="1" applyAlignment="1">
      <alignment horizontal="left" vertical="center"/>
    </xf>
    <xf numFmtId="0" fontId="27" fillId="0" borderId="127" xfId="0" applyFont="1" applyBorder="1" applyAlignment="1">
      <alignment horizontal="left" vertical="center"/>
    </xf>
    <xf numFmtId="2" fontId="53" fillId="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0" xfId="0" applyNumberFormat="1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21" xfId="0" applyFont="1" applyBorder="1" applyAlignment="1">
      <alignment horizontal="center" vertical="center"/>
    </xf>
    <xf numFmtId="0" fontId="27" fillId="5" borderId="5" xfId="0" applyFont="1" applyFill="1" applyBorder="1" applyAlignment="1">
      <alignment horizontal="center" vertical="center"/>
    </xf>
    <xf numFmtId="0" fontId="54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4" borderId="105" xfId="0" applyFont="1" applyFill="1" applyBorder="1" applyAlignment="1">
      <alignment horizontal="center"/>
    </xf>
    <xf numFmtId="0" fontId="27" fillId="4" borderId="105" xfId="0" applyFont="1" applyFill="1" applyBorder="1" applyAlignment="1">
      <alignment horizontal="left"/>
    </xf>
    <xf numFmtId="0" fontId="27" fillId="4" borderId="105" xfId="1" applyFont="1" applyFill="1" applyBorder="1" applyAlignment="1">
      <alignment horizontal="center"/>
    </xf>
    <xf numFmtId="0" fontId="46" fillId="4" borderId="105" xfId="0" applyFont="1" applyFill="1" applyBorder="1" applyAlignment="1">
      <alignment horizontal="center"/>
    </xf>
    <xf numFmtId="0" fontId="53" fillId="4" borderId="105" xfId="0" applyFont="1" applyFill="1" applyBorder="1" applyAlignment="1">
      <alignment horizontal="center" vertical="center"/>
    </xf>
    <xf numFmtId="0" fontId="27" fillId="5" borderId="0" xfId="0" applyFont="1" applyFill="1" applyBorder="1" applyAlignment="1">
      <alignment horizontal="center" vertical="center"/>
    </xf>
    <xf numFmtId="0" fontId="27" fillId="4" borderId="127" xfId="0" applyFont="1" applyFill="1" applyBorder="1" applyAlignment="1">
      <alignment horizontal="left" vertical="center"/>
    </xf>
    <xf numFmtId="0" fontId="27" fillId="5" borderId="119" xfId="0" applyFont="1" applyFill="1" applyBorder="1" applyAlignment="1">
      <alignment horizontal="left" vertical="center"/>
    </xf>
    <xf numFmtId="0" fontId="27" fillId="4" borderId="127" xfId="0" applyFont="1" applyFill="1" applyBorder="1" applyAlignment="1">
      <alignment horizontal="center" vertical="top"/>
    </xf>
    <xf numFmtId="0" fontId="27" fillId="4" borderId="105" xfId="0" applyFont="1" applyFill="1" applyBorder="1" applyAlignment="1">
      <alignment horizontal="center" vertical="top"/>
    </xf>
    <xf numFmtId="0" fontId="27" fillId="4" borderId="105" xfId="0" applyFont="1" applyFill="1" applyBorder="1" applyAlignment="1">
      <alignment horizontal="center" vertical="top" wrapText="1"/>
    </xf>
    <xf numFmtId="0" fontId="27" fillId="4" borderId="105" xfId="1" applyFont="1" applyFill="1" applyBorder="1" applyAlignment="1">
      <alignment horizontal="center" vertical="center"/>
    </xf>
    <xf numFmtId="0" fontId="27" fillId="4" borderId="105" xfId="1" applyFont="1" applyFill="1" applyBorder="1" applyAlignment="1">
      <alignment horizontal="center" vertical="top"/>
    </xf>
    <xf numFmtId="0" fontId="27" fillId="5" borderId="0" xfId="0" applyFont="1" applyFill="1" applyBorder="1" applyAlignment="1">
      <alignment horizontal="left" vertical="center"/>
    </xf>
    <xf numFmtId="0" fontId="27" fillId="4" borderId="105" xfId="0" applyFont="1" applyFill="1" applyBorder="1" applyAlignment="1">
      <alignment horizontal="center" wrapText="1"/>
    </xf>
    <xf numFmtId="0" fontId="53" fillId="5" borderId="119" xfId="0" applyFont="1" applyFill="1" applyBorder="1" applyAlignment="1">
      <alignment horizontal="left" vertical="center"/>
    </xf>
    <xf numFmtId="0" fontId="27" fillId="4" borderId="133" xfId="0" applyFont="1" applyFill="1" applyBorder="1" applyAlignment="1">
      <alignment horizontal="center" vertical="center"/>
    </xf>
    <xf numFmtId="0" fontId="27" fillId="4" borderId="132" xfId="0" applyFont="1" applyFill="1" applyBorder="1" applyAlignment="1">
      <alignment horizontal="center" vertical="center" wrapText="1"/>
    </xf>
    <xf numFmtId="0" fontId="27" fillId="4" borderId="127" xfId="0" applyFont="1" applyFill="1" applyBorder="1" applyAlignment="1">
      <alignment horizontal="center" vertical="center" wrapText="1"/>
    </xf>
    <xf numFmtId="0" fontId="27" fillId="4" borderId="124" xfId="0" applyFont="1" applyFill="1" applyBorder="1" applyAlignment="1">
      <alignment horizontal="center" vertical="center" wrapText="1"/>
    </xf>
    <xf numFmtId="0" fontId="27" fillId="4" borderId="135" xfId="0" applyFont="1" applyFill="1" applyBorder="1" applyAlignment="1">
      <alignment horizontal="center" vertical="center" wrapText="1"/>
    </xf>
    <xf numFmtId="0" fontId="27" fillId="4" borderId="136" xfId="0" applyFont="1" applyFill="1" applyBorder="1" applyAlignment="1">
      <alignment horizontal="center" vertical="top"/>
    </xf>
    <xf numFmtId="0" fontId="27" fillId="4" borderId="68" xfId="0" applyFont="1" applyFill="1" applyBorder="1" applyAlignment="1">
      <alignment horizontal="center" vertical="top"/>
    </xf>
    <xf numFmtId="0" fontId="27" fillId="4" borderId="131" xfId="0" applyFont="1" applyFill="1" applyBorder="1" applyAlignment="1">
      <alignment horizontal="center" vertical="top"/>
    </xf>
    <xf numFmtId="0" fontId="27" fillId="4" borderId="133" xfId="0" applyFont="1" applyFill="1" applyBorder="1" applyAlignment="1">
      <alignment horizontal="center" vertical="top" wrapText="1"/>
    </xf>
    <xf numFmtId="0" fontId="53" fillId="4" borderId="137" xfId="0" applyFont="1" applyFill="1" applyBorder="1" applyAlignment="1">
      <alignment horizontal="center" vertical="center"/>
    </xf>
    <xf numFmtId="0" fontId="27" fillId="4" borderId="131" xfId="0" applyFont="1" applyFill="1" applyBorder="1" applyAlignment="1">
      <alignment horizontal="center" vertical="center"/>
    </xf>
    <xf numFmtId="0" fontId="53" fillId="4" borderId="134" xfId="0" applyFont="1" applyFill="1" applyBorder="1" applyAlignment="1">
      <alignment horizontal="center" vertical="center"/>
    </xf>
    <xf numFmtId="0" fontId="53" fillId="4" borderId="119" xfId="0" applyFont="1" applyFill="1" applyBorder="1" applyAlignment="1">
      <alignment horizontal="left" vertical="center"/>
    </xf>
    <xf numFmtId="0" fontId="53" fillId="4" borderId="0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horizontal="center" vertical="center" wrapText="1"/>
    </xf>
    <xf numFmtId="0" fontId="53" fillId="4" borderId="0" xfId="0" applyFont="1" applyFill="1" applyBorder="1" applyAlignment="1">
      <alignment horizontal="center" vertical="center"/>
    </xf>
    <xf numFmtId="2" fontId="53" fillId="4" borderId="119" xfId="0" applyNumberFormat="1" applyFont="1" applyFill="1" applyBorder="1" applyAlignment="1">
      <alignment horizontal="center" vertical="center"/>
    </xf>
    <xf numFmtId="2" fontId="27" fillId="4" borderId="119" xfId="0" applyNumberFormat="1" applyFont="1" applyFill="1" applyBorder="1" applyAlignment="1">
      <alignment horizontal="center" vertical="center"/>
    </xf>
    <xf numFmtId="2" fontId="53" fillId="4" borderId="105" xfId="0" applyNumberFormat="1" applyFont="1" applyFill="1" applyBorder="1" applyAlignment="1">
      <alignment horizontal="center" vertical="center"/>
    </xf>
    <xf numFmtId="0" fontId="53" fillId="5" borderId="0" xfId="0" applyFont="1" applyFill="1" applyBorder="1" applyAlignment="1">
      <alignment horizontal="left" vertical="center"/>
    </xf>
    <xf numFmtId="0" fontId="27" fillId="4" borderId="0" xfId="1" applyFont="1" applyFill="1" applyBorder="1" applyAlignment="1">
      <alignment horizontal="center" vertical="center"/>
    </xf>
    <xf numFmtId="0" fontId="46" fillId="4" borderId="0" xfId="0" applyFont="1" applyFill="1" applyBorder="1" applyAlignment="1">
      <alignment horizontal="center" vertical="center"/>
    </xf>
    <xf numFmtId="0" fontId="27" fillId="0" borderId="12" xfId="0" applyFont="1" applyBorder="1" applyAlignment="1">
      <alignment vertical="center"/>
    </xf>
    <xf numFmtId="0" fontId="46" fillId="4" borderId="3" xfId="0" applyNumberFormat="1" applyFont="1" applyFill="1" applyBorder="1" applyAlignment="1">
      <alignment horizontal="center" vertical="center"/>
    </xf>
    <xf numFmtId="0" fontId="46" fillId="4" borderId="3" xfId="0" applyFont="1" applyFill="1" applyBorder="1" applyAlignment="1">
      <alignment horizontal="center" vertical="center"/>
    </xf>
    <xf numFmtId="0" fontId="46" fillId="4" borderId="3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/>
    </xf>
    <xf numFmtId="0" fontId="53" fillId="4" borderId="5" xfId="0" applyFont="1" applyFill="1" applyBorder="1" applyAlignment="1">
      <alignment horizontal="left" vertical="center"/>
    </xf>
    <xf numFmtId="0" fontId="11" fillId="0" borderId="119" xfId="0" applyFont="1" applyBorder="1" applyAlignment="1"/>
    <xf numFmtId="0" fontId="11" fillId="0" borderId="126" xfId="0" applyFont="1" applyBorder="1" applyAlignment="1"/>
    <xf numFmtId="0" fontId="11" fillId="0" borderId="127" xfId="0" applyFont="1" applyBorder="1" applyAlignment="1"/>
    <xf numFmtId="0" fontId="27" fillId="0" borderId="127" xfId="0" applyFont="1" applyBorder="1" applyAlignment="1">
      <alignment vertical="center"/>
    </xf>
    <xf numFmtId="0" fontId="27" fillId="4" borderId="128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105" xfId="0" applyFont="1" applyBorder="1" applyAlignment="1">
      <alignment horizontal="center"/>
    </xf>
    <xf numFmtId="2" fontId="27" fillId="0" borderId="3" xfId="0" applyNumberFormat="1" applyFont="1" applyBorder="1" applyAlignment="1">
      <alignment horizontal="center" vertical="center"/>
    </xf>
    <xf numFmtId="0" fontId="27" fillId="0" borderId="105" xfId="0" applyFont="1" applyBorder="1" applyAlignment="1">
      <alignment horizontal="center" vertical="center" wrapText="1"/>
    </xf>
    <xf numFmtId="0" fontId="27" fillId="0" borderId="10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128" xfId="0" applyFont="1" applyBorder="1" applyAlignment="1">
      <alignment vertical="center"/>
    </xf>
    <xf numFmtId="0" fontId="27" fillId="4" borderId="118" xfId="0" applyFont="1" applyFill="1" applyBorder="1" applyAlignment="1">
      <alignment horizontal="center" vertical="center"/>
    </xf>
    <xf numFmtId="2" fontId="53" fillId="4" borderId="118" xfId="0" applyNumberFormat="1" applyFont="1" applyFill="1" applyBorder="1" applyAlignment="1">
      <alignment horizontal="center" vertical="center"/>
    </xf>
    <xf numFmtId="0" fontId="27" fillId="0" borderId="118" xfId="0" applyFont="1" applyBorder="1" applyAlignment="1">
      <alignment horizontal="center" vertical="center"/>
    </xf>
    <xf numFmtId="0" fontId="27" fillId="0" borderId="114" xfId="0" applyFont="1" applyBorder="1" applyAlignment="1">
      <alignment horizontal="center" vertical="center"/>
    </xf>
    <xf numFmtId="0" fontId="27" fillId="0" borderId="40" xfId="0" applyNumberFormat="1" applyFont="1" applyBorder="1" applyAlignment="1">
      <alignment horizontal="center" vertical="center"/>
    </xf>
    <xf numFmtId="0" fontId="27" fillId="4" borderId="114" xfId="0" applyFont="1" applyFill="1" applyBorder="1" applyAlignment="1">
      <alignment vertical="center"/>
    </xf>
    <xf numFmtId="0" fontId="27" fillId="4" borderId="102" xfId="0" applyFont="1" applyFill="1" applyBorder="1" applyAlignment="1">
      <alignment horizontal="left" vertical="center"/>
    </xf>
    <xf numFmtId="0" fontId="27" fillId="4" borderId="109" xfId="0" applyFont="1" applyFill="1" applyBorder="1" applyAlignment="1">
      <alignment vertical="center"/>
    </xf>
    <xf numFmtId="0" fontId="27" fillId="4" borderId="0" xfId="0" applyFont="1" applyFill="1" applyBorder="1" applyAlignment="1">
      <alignment horizontal="center"/>
    </xf>
    <xf numFmtId="0" fontId="27" fillId="4" borderId="127" xfId="0" applyFont="1" applyFill="1" applyBorder="1" applyAlignment="1">
      <alignment horizontal="center"/>
    </xf>
    <xf numFmtId="0" fontId="46" fillId="4" borderId="68" xfId="0" applyFont="1" applyFill="1" applyBorder="1" applyAlignment="1">
      <alignment horizontal="center"/>
    </xf>
    <xf numFmtId="0" fontId="27" fillId="4" borderId="123" xfId="0" applyFont="1" applyFill="1" applyBorder="1" applyAlignment="1">
      <alignment horizontal="center" vertical="center"/>
    </xf>
    <xf numFmtId="0" fontId="46" fillId="4" borderId="127" xfId="0" applyFont="1" applyFill="1" applyBorder="1" applyAlignment="1">
      <alignment horizontal="center" vertical="center" wrapText="1"/>
    </xf>
    <xf numFmtId="0" fontId="46" fillId="4" borderId="138" xfId="0" applyFont="1" applyFill="1" applyBorder="1" applyAlignment="1">
      <alignment horizontal="center" vertical="center"/>
    </xf>
    <xf numFmtId="0" fontId="53" fillId="5" borderId="5" xfId="0" applyFont="1" applyFill="1" applyBorder="1" applyAlignment="1">
      <alignment horizontal="left" vertical="center"/>
    </xf>
    <xf numFmtId="0" fontId="11" fillId="4" borderId="0" xfId="1" applyFont="1" applyFill="1" applyBorder="1" applyAlignment="1">
      <alignment horizontal="center" vertical="center"/>
    </xf>
    <xf numFmtId="0" fontId="7" fillId="0" borderId="94" xfId="0" applyFont="1" applyBorder="1" applyAlignment="1">
      <alignment horizontal="left"/>
    </xf>
    <xf numFmtId="0" fontId="7" fillId="0" borderId="0" xfId="0" applyFont="1"/>
    <xf numFmtId="0" fontId="0" fillId="0" borderId="102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0" fillId="0" borderId="104" xfId="0" applyBorder="1" applyAlignment="1">
      <alignment horizontal="center" vertical="center" wrapText="1"/>
    </xf>
    <xf numFmtId="0" fontId="0" fillId="0" borderId="111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0" fontId="27" fillId="0" borderId="0" xfId="0" applyFont="1" applyAlignment="1"/>
    <xf numFmtId="0" fontId="27" fillId="0" borderId="3" xfId="0" applyFont="1" applyBorder="1" applyAlignment="1"/>
    <xf numFmtId="0" fontId="0" fillId="0" borderId="0" xfId="0" applyAlignment="1"/>
    <xf numFmtId="0" fontId="0" fillId="4" borderId="0" xfId="0" applyFont="1" applyFill="1" applyAlignment="1"/>
    <xf numFmtId="0" fontId="10" fillId="5" borderId="34" xfId="0" applyFont="1" applyFill="1" applyBorder="1" applyAlignment="1">
      <alignment horizontal="center" vertical="center"/>
    </xf>
    <xf numFmtId="0" fontId="27" fillId="0" borderId="68" xfId="66" applyFont="1" applyBorder="1" applyAlignment="1">
      <alignment horizontal="center" vertical="center"/>
    </xf>
    <xf numFmtId="0" fontId="9" fillId="0" borderId="118" xfId="0" applyFont="1" applyBorder="1" applyAlignment="1">
      <alignment horizontal="center" vertical="center" wrapText="1"/>
    </xf>
    <xf numFmtId="0" fontId="27" fillId="4" borderId="149" xfId="0" applyFont="1" applyFill="1" applyBorder="1" applyAlignment="1">
      <alignment horizontal="center" vertical="center"/>
    </xf>
    <xf numFmtId="0" fontId="27" fillId="3" borderId="105" xfId="0" applyFont="1" applyFill="1" applyBorder="1" applyAlignment="1">
      <alignment horizontal="left"/>
    </xf>
    <xf numFmtId="0" fontId="12" fillId="0" borderId="127" xfId="0" applyFont="1" applyBorder="1" applyAlignment="1">
      <alignment horizontal="left" vertical="center"/>
    </xf>
    <xf numFmtId="0" fontId="42" fillId="4" borderId="119" xfId="0" applyFont="1" applyFill="1" applyBorder="1" applyAlignment="1">
      <alignment vertical="center"/>
    </xf>
    <xf numFmtId="0" fontId="42" fillId="0" borderId="127" xfId="0" applyFont="1" applyBorder="1" applyAlignment="1">
      <alignment horizontal="left" vertical="center"/>
    </xf>
    <xf numFmtId="0" fontId="27" fillId="4" borderId="118" xfId="0" applyFont="1" applyFill="1" applyBorder="1" applyAlignment="1">
      <alignment horizontal="center"/>
    </xf>
    <xf numFmtId="0" fontId="27" fillId="4" borderId="118" xfId="0" applyFont="1" applyFill="1" applyBorder="1" applyAlignment="1">
      <alignment horizontal="center" vertical="center" wrapText="1"/>
    </xf>
    <xf numFmtId="0" fontId="10" fillId="5" borderId="126" xfId="0" applyFont="1" applyFill="1" applyBorder="1" applyAlignment="1">
      <alignment horizontal="center" vertical="center"/>
    </xf>
    <xf numFmtId="0" fontId="16" fillId="0" borderId="150" xfId="0" applyNumberFormat="1" applyFont="1" applyBorder="1" applyAlignment="1">
      <alignment horizontal="center" vertical="center"/>
    </xf>
    <xf numFmtId="0" fontId="10" fillId="5" borderId="57" xfId="0" applyFont="1" applyFill="1" applyBorder="1" applyAlignment="1">
      <alignment horizontal="center" vertical="center"/>
    </xf>
    <xf numFmtId="0" fontId="10" fillId="5" borderId="119" xfId="0" applyFont="1" applyFill="1" applyBorder="1" applyAlignment="1">
      <alignment horizontal="center" vertical="center"/>
    </xf>
    <xf numFmtId="0" fontId="10" fillId="5" borderId="127" xfId="0" applyFont="1" applyFill="1" applyBorder="1" applyAlignment="1">
      <alignment horizontal="center" vertical="center"/>
    </xf>
    <xf numFmtId="0" fontId="10" fillId="5" borderId="151" xfId="0" applyFont="1" applyFill="1" applyBorder="1" applyAlignment="1">
      <alignment horizontal="center" vertical="center"/>
    </xf>
    <xf numFmtId="0" fontId="10" fillId="5" borderId="139" xfId="0" applyFont="1" applyFill="1" applyBorder="1" applyAlignment="1">
      <alignment horizontal="center" vertical="center"/>
    </xf>
    <xf numFmtId="0" fontId="10" fillId="5" borderId="146" xfId="0" applyFont="1" applyFill="1" applyBorder="1" applyAlignment="1">
      <alignment horizontal="center" vertical="center"/>
    </xf>
    <xf numFmtId="0" fontId="10" fillId="5" borderId="140" xfId="0" applyFont="1" applyFill="1" applyBorder="1" applyAlignment="1">
      <alignment horizontal="center" vertical="center"/>
    </xf>
    <xf numFmtId="0" fontId="10" fillId="5" borderId="147" xfId="0" applyFont="1" applyFill="1" applyBorder="1" applyAlignment="1">
      <alignment horizontal="center" vertical="center"/>
    </xf>
    <xf numFmtId="0" fontId="12" fillId="4" borderId="71" xfId="0" applyFont="1" applyFill="1" applyBorder="1" applyAlignment="1">
      <alignment horizontal="center" vertical="center"/>
    </xf>
    <xf numFmtId="0" fontId="16" fillId="0" borderId="153" xfId="0" applyFont="1" applyBorder="1" applyAlignment="1">
      <alignment horizontal="center" vertical="center"/>
    </xf>
    <xf numFmtId="0" fontId="12" fillId="0" borderId="158" xfId="0" applyFont="1" applyBorder="1" applyAlignment="1">
      <alignment horizontal="center" vertical="center"/>
    </xf>
    <xf numFmtId="0" fontId="10" fillId="5" borderId="160" xfId="0" applyFont="1" applyFill="1" applyBorder="1" applyAlignment="1">
      <alignment horizontal="center" vertical="center"/>
    </xf>
    <xf numFmtId="0" fontId="12" fillId="0" borderId="105" xfId="0" applyNumberFormat="1" applyFont="1" applyBorder="1" applyAlignment="1">
      <alignment horizontal="center" vertical="center"/>
    </xf>
    <xf numFmtId="0" fontId="15" fillId="0" borderId="142" xfId="0" applyFont="1" applyBorder="1" applyAlignment="1">
      <alignment vertical="center"/>
    </xf>
    <xf numFmtId="0" fontId="10" fillId="0" borderId="160" xfId="0" applyFont="1" applyBorder="1" applyAlignment="1">
      <alignment horizontal="center"/>
    </xf>
    <xf numFmtId="0" fontId="10" fillId="0" borderId="161" xfId="0" applyFont="1" applyBorder="1" applyAlignment="1">
      <alignment horizontal="center"/>
    </xf>
    <xf numFmtId="0" fontId="41" fillId="5" borderId="71" xfId="0" applyFont="1" applyFill="1" applyBorder="1" applyAlignment="1">
      <alignment horizontal="left" vertical="center"/>
    </xf>
    <xf numFmtId="0" fontId="12" fillId="4" borderId="71" xfId="0" applyFont="1" applyFill="1" applyBorder="1" applyAlignment="1">
      <alignment vertical="center"/>
    </xf>
    <xf numFmtId="0" fontId="41" fillId="4" borderId="71" xfId="0" applyFont="1" applyFill="1" applyBorder="1" applyAlignment="1">
      <alignment horizontal="center" vertical="center"/>
    </xf>
    <xf numFmtId="0" fontId="15" fillId="4" borderId="71" xfId="0" applyFont="1" applyFill="1" applyBorder="1" applyAlignment="1">
      <alignment horizontal="center" vertical="center" wrapText="1"/>
    </xf>
    <xf numFmtId="2" fontId="11" fillId="0" borderId="71" xfId="0" applyNumberFormat="1" applyFont="1" applyBorder="1" applyAlignment="1">
      <alignment horizontal="center" vertical="center"/>
    </xf>
    <xf numFmtId="0" fontId="12" fillId="0" borderId="71" xfId="0" applyFont="1" applyBorder="1" applyAlignment="1">
      <alignment horizontal="center" vertical="center"/>
    </xf>
    <xf numFmtId="0" fontId="12" fillId="0" borderId="71" xfId="0" applyNumberFormat="1" applyFont="1" applyBorder="1" applyAlignment="1">
      <alignment horizontal="center" vertical="center"/>
    </xf>
    <xf numFmtId="0" fontId="42" fillId="4" borderId="100" xfId="0" applyFont="1" applyFill="1" applyBorder="1" applyAlignment="1">
      <alignment vertical="center"/>
    </xf>
    <xf numFmtId="0" fontId="15" fillId="0" borderId="72" xfId="0" applyFont="1" applyBorder="1" applyAlignment="1">
      <alignment vertical="center"/>
    </xf>
    <xf numFmtId="0" fontId="15" fillId="4" borderId="139" xfId="0" applyFont="1" applyFill="1" applyBorder="1" applyAlignment="1">
      <alignment vertical="center"/>
    </xf>
    <xf numFmtId="164" fontId="11" fillId="4" borderId="70" xfId="0" applyNumberFormat="1" applyFont="1" applyFill="1" applyBorder="1" applyAlignment="1">
      <alignment horizontal="center" vertical="center" wrapText="1"/>
    </xf>
    <xf numFmtId="164" fontId="11" fillId="4" borderId="105" xfId="0" applyNumberFormat="1" applyFont="1" applyFill="1" applyBorder="1" applyAlignment="1">
      <alignment horizontal="center" vertical="center" wrapText="1"/>
    </xf>
    <xf numFmtId="0" fontId="11" fillId="4" borderId="70" xfId="74" applyNumberFormat="1" applyFont="1" applyFill="1" applyBorder="1" applyAlignment="1">
      <alignment horizontal="center" vertical="center"/>
    </xf>
    <xf numFmtId="0" fontId="11" fillId="4" borderId="68" xfId="74" applyNumberFormat="1" applyFont="1" applyFill="1" applyBorder="1" applyAlignment="1">
      <alignment horizontal="center" vertical="center"/>
    </xf>
    <xf numFmtId="0" fontId="11" fillId="4" borderId="105" xfId="74" applyNumberFormat="1" applyFont="1" applyFill="1" applyBorder="1" applyAlignment="1">
      <alignment horizontal="center" vertical="center"/>
    </xf>
    <xf numFmtId="0" fontId="11" fillId="4" borderId="71" xfId="74" applyNumberFormat="1" applyFont="1" applyFill="1" applyBorder="1" applyAlignment="1">
      <alignment horizontal="center" vertical="center"/>
    </xf>
    <xf numFmtId="0" fontId="41" fillId="5" borderId="146" xfId="0" applyFont="1" applyFill="1" applyBorder="1" applyAlignment="1">
      <alignment horizontal="left" vertical="center"/>
    </xf>
    <xf numFmtId="0" fontId="12" fillId="4" borderId="79" xfId="0" applyFont="1" applyFill="1" applyBorder="1" applyAlignment="1">
      <alignment horizontal="left" vertical="center"/>
    </xf>
    <xf numFmtId="0" fontId="11" fillId="4" borderId="54" xfId="74" applyFont="1" applyFill="1" applyBorder="1" applyAlignment="1">
      <alignment horizontal="center" vertical="center" wrapText="1"/>
    </xf>
    <xf numFmtId="0" fontId="11" fillId="4" borderId="0" xfId="74" applyFont="1" applyFill="1" applyBorder="1" applyAlignment="1">
      <alignment horizontal="center" vertical="center" wrapText="1"/>
    </xf>
    <xf numFmtId="0" fontId="12" fillId="4" borderId="140" xfId="0" applyFont="1" applyFill="1" applyBorder="1" applyAlignment="1">
      <alignment horizontal="center" vertical="center"/>
    </xf>
    <xf numFmtId="0" fontId="12" fillId="4" borderId="68" xfId="74" applyFont="1" applyFill="1" applyBorder="1" applyAlignment="1">
      <alignment horizontal="center" vertical="center" wrapText="1"/>
    </xf>
    <xf numFmtId="0" fontId="12" fillId="4" borderId="71" xfId="74" applyFont="1" applyFill="1" applyBorder="1" applyAlignment="1">
      <alignment horizontal="center" vertical="center" wrapText="1"/>
    </xf>
    <xf numFmtId="164" fontId="11" fillId="4" borderId="71" xfId="74" applyNumberFormat="1" applyFont="1" applyFill="1" applyBorder="1" applyAlignment="1">
      <alignment horizontal="center" vertical="center"/>
    </xf>
    <xf numFmtId="1" fontId="11" fillId="4" borderId="105" xfId="74" applyNumberFormat="1" applyFont="1" applyFill="1" applyBorder="1" applyAlignment="1">
      <alignment horizontal="center" vertical="center"/>
    </xf>
    <xf numFmtId="0" fontId="12" fillId="4" borderId="127" xfId="0" applyFont="1" applyFill="1" applyBorder="1" applyAlignment="1">
      <alignment horizontal="center" vertical="center"/>
    </xf>
    <xf numFmtId="2" fontId="11" fillId="4" borderId="146" xfId="74" applyNumberFormat="1" applyFont="1" applyFill="1" applyBorder="1" applyAlignment="1">
      <alignment horizontal="center" vertical="center"/>
    </xf>
    <xf numFmtId="0" fontId="12" fillId="4" borderId="79" xfId="0" applyFont="1" applyFill="1" applyBorder="1" applyAlignment="1">
      <alignment horizontal="center" vertical="center"/>
    </xf>
    <xf numFmtId="0" fontId="41" fillId="4" borderId="142" xfId="0" applyFont="1" applyFill="1" applyBorder="1" applyAlignment="1">
      <alignment horizontal="left" vertical="center"/>
    </xf>
    <xf numFmtId="0" fontId="12" fillId="4" borderId="85" xfId="0" applyFont="1" applyFill="1" applyBorder="1" applyAlignment="1">
      <alignment vertical="center"/>
    </xf>
    <xf numFmtId="0" fontId="12" fillId="0" borderId="0" xfId="0" applyFont="1" applyAlignment="1"/>
    <xf numFmtId="0" fontId="55" fillId="4" borderId="119" xfId="0" applyFont="1" applyFill="1" applyBorder="1" applyAlignment="1">
      <alignment horizontal="left" vertical="center"/>
    </xf>
    <xf numFmtId="0" fontId="10" fillId="5" borderId="91" xfId="0" applyFont="1" applyFill="1" applyBorder="1" applyAlignment="1">
      <alignment horizontal="center" vertical="center"/>
    </xf>
    <xf numFmtId="0" fontId="10" fillId="5" borderId="97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5" borderId="162" xfId="0" applyFont="1" applyFill="1" applyBorder="1" applyAlignment="1">
      <alignment horizontal="center" vertical="center"/>
    </xf>
    <xf numFmtId="0" fontId="10" fillId="5" borderId="163" xfId="0" applyFont="1" applyFill="1" applyBorder="1" applyAlignment="1">
      <alignment horizontal="center" vertical="center"/>
    </xf>
    <xf numFmtId="0" fontId="16" fillId="0" borderId="105" xfId="0" applyFont="1" applyBorder="1" applyAlignment="1">
      <alignment horizontal="center"/>
    </xf>
    <xf numFmtId="0" fontId="0" fillId="0" borderId="105" xfId="0" applyFont="1" applyBorder="1" applyAlignment="1">
      <alignment horizontal="center" vertical="center"/>
    </xf>
    <xf numFmtId="0" fontId="12" fillId="0" borderId="0" xfId="0" applyFont="1" applyAlignment="1"/>
    <xf numFmtId="0" fontId="11" fillId="0" borderId="77" xfId="74" applyFont="1" applyBorder="1" applyAlignment="1">
      <alignment horizontal="center" vertical="center"/>
    </xf>
    <xf numFmtId="165" fontId="11" fillId="4" borderId="68" xfId="74" applyNumberFormat="1" applyFont="1" applyFill="1" applyBorder="1" applyAlignment="1">
      <alignment horizontal="center" vertical="center"/>
    </xf>
    <xf numFmtId="0" fontId="11" fillId="0" borderId="63" xfId="74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20" fillId="0" borderId="0" xfId="0" applyFont="1" applyAlignment="1">
      <alignment horizontal="left" wrapText="1"/>
    </xf>
    <xf numFmtId="0" fontId="46" fillId="0" borderId="0" xfId="78" applyFont="1" applyAlignment="1">
      <alignment horizontal="center" vertical="center"/>
    </xf>
    <xf numFmtId="0" fontId="15" fillId="4" borderId="130" xfId="0" applyFont="1" applyFill="1" applyBorder="1" applyAlignment="1">
      <alignment horizontal="left" vertical="center"/>
    </xf>
    <xf numFmtId="0" fontId="11" fillId="4" borderId="84" xfId="74" applyFont="1" applyFill="1" applyBorder="1" applyAlignment="1">
      <alignment horizontal="center" vertical="center"/>
    </xf>
    <xf numFmtId="0" fontId="11" fillId="4" borderId="70" xfId="74" applyFont="1" applyFill="1" applyBorder="1" applyAlignment="1">
      <alignment horizontal="center" vertical="center"/>
    </xf>
    <xf numFmtId="0" fontId="12" fillId="4" borderId="146" xfId="0" applyFont="1" applyFill="1" applyBorder="1" applyAlignment="1">
      <alignment horizontal="left" vertical="center"/>
    </xf>
    <xf numFmtId="0" fontId="12" fillId="4" borderId="152" xfId="0" applyFont="1" applyFill="1" applyBorder="1" applyAlignment="1">
      <alignment horizontal="center" vertical="center"/>
    </xf>
    <xf numFmtId="0" fontId="0" fillId="4" borderId="152" xfId="0" applyFont="1" applyFill="1" applyBorder="1" applyAlignment="1">
      <alignment horizontal="center" vertical="center" wrapText="1"/>
    </xf>
    <xf numFmtId="0" fontId="12" fillId="4" borderId="152" xfId="0" applyFont="1" applyFill="1" applyBorder="1" applyAlignment="1">
      <alignment horizontal="center" vertical="center" wrapText="1"/>
    </xf>
    <xf numFmtId="2" fontId="11" fillId="4" borderId="152" xfId="0" applyNumberFormat="1" applyFont="1" applyFill="1" applyBorder="1" applyAlignment="1">
      <alignment horizontal="center" vertical="center" wrapText="1"/>
    </xf>
    <xf numFmtId="2" fontId="11" fillId="4" borderId="152" xfId="74" applyNumberFormat="1" applyFont="1" applyFill="1" applyBorder="1" applyAlignment="1">
      <alignment horizontal="center" vertical="center"/>
    </xf>
    <xf numFmtId="0" fontId="11" fillId="4" borderId="152" xfId="74" applyNumberFormat="1" applyFont="1" applyFill="1" applyBorder="1" applyAlignment="1">
      <alignment horizontal="center" vertical="center"/>
    </xf>
    <xf numFmtId="0" fontId="56" fillId="4" borderId="130" xfId="0" applyFont="1" applyFill="1" applyBorder="1" applyAlignment="1">
      <alignment vertical="center"/>
    </xf>
    <xf numFmtId="0" fontId="53" fillId="4" borderId="139" xfId="0" applyFont="1" applyFill="1" applyBorder="1" applyAlignment="1">
      <alignment horizontal="left" vertical="center"/>
    </xf>
    <xf numFmtId="0" fontId="39" fillId="0" borderId="74" xfId="74" applyFont="1" applyBorder="1" applyAlignment="1">
      <alignment vertical="center"/>
    </xf>
    <xf numFmtId="0" fontId="39" fillId="4" borderId="74" xfId="74" applyFont="1" applyFill="1" applyBorder="1" applyAlignment="1">
      <alignment vertical="center"/>
    </xf>
    <xf numFmtId="0" fontId="11" fillId="0" borderId="141" xfId="74" applyFont="1" applyBorder="1" applyAlignment="1">
      <alignment horizontal="center" vertical="center"/>
    </xf>
    <xf numFmtId="0" fontId="37" fillId="0" borderId="0" xfId="74" applyFont="1" applyAlignment="1">
      <alignment vertical="center"/>
    </xf>
    <xf numFmtId="0" fontId="35" fillId="0" borderId="0" xfId="74" applyAlignment="1">
      <alignment vertical="center"/>
    </xf>
    <xf numFmtId="0" fontId="0" fillId="4" borderId="105" xfId="0" applyFill="1" applyBorder="1" applyAlignment="1">
      <alignment horizontal="center" vertical="center"/>
    </xf>
    <xf numFmtId="0" fontId="49" fillId="4" borderId="116" xfId="74" applyFont="1" applyFill="1" applyBorder="1" applyAlignment="1">
      <alignment horizontal="left" vertical="center" wrapText="1"/>
    </xf>
    <xf numFmtId="0" fontId="12" fillId="4" borderId="70" xfId="74" applyFont="1" applyFill="1" applyBorder="1" applyAlignment="1">
      <alignment horizontal="center" vertical="center" wrapText="1"/>
    </xf>
    <xf numFmtId="0" fontId="12" fillId="4" borderId="82" xfId="74" applyFont="1" applyFill="1" applyBorder="1" applyAlignment="1">
      <alignment vertical="center"/>
    </xf>
    <xf numFmtId="0" fontId="12" fillId="4" borderId="59" xfId="74" applyFont="1" applyFill="1" applyBorder="1" applyAlignment="1">
      <alignment horizontal="left" vertical="center"/>
    </xf>
    <xf numFmtId="0" fontId="10" fillId="0" borderId="160" xfId="0" applyFont="1" applyBorder="1" applyAlignment="1">
      <alignment horizontal="center" vertical="center"/>
    </xf>
    <xf numFmtId="0" fontId="24" fillId="4" borderId="152" xfId="0" applyFont="1" applyFill="1" applyBorder="1" applyAlignment="1">
      <alignment horizontal="center" vertical="center"/>
    </xf>
    <xf numFmtId="0" fontId="10" fillId="4" borderId="162" xfId="0" applyFont="1" applyFill="1" applyBorder="1"/>
    <xf numFmtId="0" fontId="27" fillId="0" borderId="118" xfId="78" applyFont="1" applyBorder="1" applyAlignment="1">
      <alignment horizontal="center" vertical="center"/>
    </xf>
    <xf numFmtId="0" fontId="27" fillId="0" borderId="164" xfId="78" applyFont="1" applyBorder="1" applyAlignment="1">
      <alignment horizontal="center" vertical="center"/>
    </xf>
    <xf numFmtId="0" fontId="27" fillId="0" borderId="118" xfId="0" applyFont="1" applyBorder="1" applyAlignment="1">
      <alignment horizontal="center" vertical="center" wrapText="1"/>
    </xf>
    <xf numFmtId="0" fontId="27" fillId="0" borderId="118" xfId="78" applyFont="1" applyBorder="1" applyAlignment="1">
      <alignment horizontal="center" vertical="center" wrapText="1"/>
    </xf>
    <xf numFmtId="0" fontId="27" fillId="4" borderId="118" xfId="0" applyFont="1" applyFill="1" applyBorder="1" applyAlignment="1">
      <alignment horizontal="left" vertical="center"/>
    </xf>
    <xf numFmtId="0" fontId="27" fillId="0" borderId="118" xfId="78" applyFont="1" applyBorder="1" applyAlignment="1">
      <alignment horizontal="left" vertical="center"/>
    </xf>
    <xf numFmtId="0" fontId="27" fillId="0" borderId="118" xfId="0" applyFont="1" applyBorder="1" applyAlignment="1">
      <alignment horizontal="center"/>
    </xf>
    <xf numFmtId="0" fontId="46" fillId="0" borderId="118" xfId="0" applyFont="1" applyBorder="1" applyAlignment="1">
      <alignment horizontal="center" vertical="center" wrapText="1"/>
    </xf>
    <xf numFmtId="0" fontId="27" fillId="0" borderId="119" xfId="78" applyFont="1" applyBorder="1" applyAlignment="1">
      <alignment horizontal="left" vertical="center"/>
    </xf>
    <xf numFmtId="0" fontId="27" fillId="4" borderId="119" xfId="78" applyFont="1" applyFill="1" applyBorder="1" applyAlignment="1">
      <alignment horizontal="left" vertical="center"/>
    </xf>
    <xf numFmtId="0" fontId="11" fillId="4" borderId="164" xfId="74" applyFont="1" applyFill="1" applyBorder="1" applyAlignment="1">
      <alignment horizontal="center" vertical="center" wrapText="1"/>
    </xf>
    <xf numFmtId="0" fontId="11" fillId="4" borderId="59" xfId="74" applyFont="1" applyFill="1" applyBorder="1" applyAlignment="1">
      <alignment horizontal="left"/>
    </xf>
    <xf numFmtId="0" fontId="11" fillId="4" borderId="45" xfId="74" applyFont="1" applyFill="1" applyBorder="1" applyAlignment="1">
      <alignment horizontal="center" vertical="center" wrapText="1"/>
    </xf>
    <xf numFmtId="0" fontId="11" fillId="4" borderId="58" xfId="74" applyFont="1" applyFill="1" applyBorder="1"/>
    <xf numFmtId="0" fontId="11" fillId="4" borderId="167" xfId="74" applyFont="1" applyFill="1" applyBorder="1" applyAlignment="1">
      <alignment horizontal="left"/>
    </xf>
    <xf numFmtId="0" fontId="11" fillId="4" borderId="168" xfId="74" applyFont="1" applyFill="1" applyBorder="1" applyAlignment="1">
      <alignment horizontal="center" vertical="center" wrapText="1"/>
    </xf>
    <xf numFmtId="0" fontId="27" fillId="0" borderId="3" xfId="0" applyFont="1" applyBorder="1" applyAlignment="1"/>
    <xf numFmtId="0" fontId="11" fillId="4" borderId="73" xfId="74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47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/>
    </xf>
    <xf numFmtId="0" fontId="27" fillId="0" borderId="3" xfId="0" applyFont="1" applyBorder="1" applyAlignment="1"/>
    <xf numFmtId="0" fontId="27" fillId="0" borderId="25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30" fillId="0" borderId="26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0" fillId="0" borderId="52" xfId="0" applyFont="1" applyFill="1" applyBorder="1" applyAlignment="1">
      <alignment horizontal="center" vertical="center"/>
    </xf>
    <xf numFmtId="0" fontId="29" fillId="0" borderId="26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54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 applyAlignment="1"/>
    <xf numFmtId="0" fontId="0" fillId="0" borderId="0" xfId="0" applyAlignment="1"/>
    <xf numFmtId="0" fontId="32" fillId="0" borderId="0" xfId="0" applyFont="1" applyAlignment="1"/>
    <xf numFmtId="0" fontId="9" fillId="0" borderId="0" xfId="0" applyFont="1" applyAlignment="1"/>
    <xf numFmtId="0" fontId="0" fillId="0" borderId="102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0" fillId="0" borderId="104" xfId="0" applyBorder="1" applyAlignment="1">
      <alignment horizontal="center" vertical="center" wrapText="1"/>
    </xf>
    <xf numFmtId="0" fontId="26" fillId="0" borderId="105" xfId="0" applyFont="1" applyBorder="1" applyAlignment="1">
      <alignment horizontal="center" vertical="center"/>
    </xf>
    <xf numFmtId="0" fontId="34" fillId="0" borderId="112" xfId="0" applyFont="1" applyBorder="1" applyAlignment="1">
      <alignment horizontal="center" vertical="center" wrapText="1"/>
    </xf>
    <xf numFmtId="0" fontId="34" fillId="0" borderId="59" xfId="0" applyFont="1" applyBorder="1" applyAlignment="1">
      <alignment horizontal="center" vertical="center" wrapText="1"/>
    </xf>
    <xf numFmtId="0" fontId="34" fillId="0" borderId="69" xfId="0" applyFont="1" applyBorder="1" applyAlignment="1">
      <alignment horizontal="center" vertical="center" wrapText="1"/>
    </xf>
    <xf numFmtId="0" fontId="0" fillId="0" borderId="111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0" fontId="7" fillId="0" borderId="0" xfId="0" applyFont="1"/>
    <xf numFmtId="0" fontId="27" fillId="0" borderId="119" xfId="0" applyFont="1" applyBorder="1" applyAlignment="1"/>
    <xf numFmtId="0" fontId="0" fillId="0" borderId="126" xfId="0" applyBorder="1" applyAlignment="1"/>
    <xf numFmtId="0" fontId="0" fillId="0" borderId="127" xfId="0" applyBorder="1" applyAlignment="1"/>
    <xf numFmtId="0" fontId="34" fillId="0" borderId="87" xfId="0" applyFont="1" applyBorder="1" applyAlignment="1">
      <alignment horizontal="center" vertical="center" wrapText="1"/>
    </xf>
    <xf numFmtId="0" fontId="34" fillId="0" borderId="5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8" fillId="0" borderId="0" xfId="0" applyFont="1" applyAlignment="1">
      <alignment horizontal="center" vertical="center"/>
    </xf>
    <xf numFmtId="0" fontId="16" fillId="0" borderId="92" xfId="0" applyFont="1" applyBorder="1" applyAlignment="1">
      <alignment horizontal="center"/>
    </xf>
    <xf numFmtId="0" fontId="28" fillId="0" borderId="102" xfId="0" applyFont="1" applyBorder="1" applyAlignment="1">
      <alignment horizontal="center" vertical="center"/>
    </xf>
    <xf numFmtId="0" fontId="28" fillId="0" borderId="103" xfId="0" applyFont="1" applyBorder="1" applyAlignment="1">
      <alignment horizontal="center" vertical="center"/>
    </xf>
    <xf numFmtId="0" fontId="28" fillId="0" borderId="10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6" fillId="0" borderId="10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94" xfId="0" applyFont="1" applyBorder="1" applyAlignment="1">
      <alignment horizontal="left"/>
    </xf>
    <xf numFmtId="0" fontId="7" fillId="0" borderId="120" xfId="0" applyFont="1" applyBorder="1"/>
    <xf numFmtId="0" fontId="0" fillId="0" borderId="119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127" xfId="0" applyBorder="1" applyAlignment="1">
      <alignment horizontal="center" vertical="center" wrapText="1"/>
    </xf>
    <xf numFmtId="0" fontId="26" fillId="0" borderId="148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26" fillId="0" borderId="68" xfId="0" applyFont="1" applyBorder="1" applyAlignment="1">
      <alignment horizontal="center" vertical="center"/>
    </xf>
    <xf numFmtId="0" fontId="34" fillId="0" borderId="86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34" fillId="0" borderId="6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0" borderId="0" xfId="0" applyFont="1" applyAlignment="1"/>
    <xf numFmtId="0" fontId="12" fillId="0" borderId="7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05" xfId="0" applyFont="1" applyBorder="1" applyAlignment="1">
      <alignment horizontal="center"/>
    </xf>
    <xf numFmtId="0" fontId="2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Border="1" applyAlignment="1"/>
    <xf numFmtId="0" fontId="7" fillId="0" borderId="2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22" xfId="0" applyFont="1" applyBorder="1" applyAlignment="1">
      <alignment horizontal="left"/>
    </xf>
    <xf numFmtId="0" fontId="7" fillId="0" borderId="45" xfId="0" applyFont="1" applyBorder="1" applyAlignment="1">
      <alignment horizontal="left"/>
    </xf>
    <xf numFmtId="0" fontId="12" fillId="0" borderId="155" xfId="0" applyFont="1" applyBorder="1" applyAlignment="1">
      <alignment horizontal="center" vertical="center" wrapText="1"/>
    </xf>
    <xf numFmtId="0" fontId="12" fillId="0" borderId="156" xfId="0" applyFont="1" applyBorder="1" applyAlignment="1">
      <alignment horizontal="center" vertical="center" wrapText="1"/>
    </xf>
    <xf numFmtId="0" fontId="12" fillId="0" borderId="158" xfId="0" applyFont="1" applyBorder="1" applyAlignment="1">
      <alignment horizontal="center" vertical="center" wrapText="1"/>
    </xf>
    <xf numFmtId="0" fontId="12" fillId="0" borderId="159" xfId="0" applyFont="1" applyBorder="1" applyAlignment="1">
      <alignment horizontal="center" vertical="center" wrapText="1"/>
    </xf>
    <xf numFmtId="0" fontId="12" fillId="0" borderId="155" xfId="0" applyFont="1" applyBorder="1" applyAlignment="1">
      <alignment horizontal="center" vertical="center"/>
    </xf>
    <xf numFmtId="0" fontId="12" fillId="0" borderId="154" xfId="0" applyFont="1" applyBorder="1" applyAlignment="1">
      <alignment horizontal="center" vertical="center" wrapText="1"/>
    </xf>
    <xf numFmtId="0" fontId="12" fillId="0" borderId="157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0" fontId="12" fillId="0" borderId="148" xfId="0" applyFont="1" applyBorder="1" applyAlignment="1">
      <alignment horizontal="center" vertical="center" wrapText="1"/>
    </xf>
    <xf numFmtId="0" fontId="22" fillId="4" borderId="167" xfId="74" applyFont="1" applyFill="1" applyBorder="1" applyAlignment="1">
      <alignment horizontal="left" vertical="center"/>
    </xf>
    <xf numFmtId="0" fontId="22" fillId="4" borderId="169" xfId="74" applyFont="1" applyFill="1" applyBorder="1" applyAlignment="1">
      <alignment horizontal="left" vertical="center"/>
    </xf>
    <xf numFmtId="0" fontId="22" fillId="4" borderId="69" xfId="74" applyFont="1" applyFill="1" applyBorder="1" applyAlignment="1">
      <alignment horizontal="left" vertical="center"/>
    </xf>
    <xf numFmtId="0" fontId="22" fillId="4" borderId="170" xfId="74" applyFont="1" applyFill="1" applyBorder="1" applyAlignment="1">
      <alignment horizontal="left" vertical="center"/>
    </xf>
    <xf numFmtId="0" fontId="22" fillId="4" borderId="73" xfId="74" applyFont="1" applyFill="1" applyBorder="1" applyAlignment="1">
      <alignment horizontal="left" vertical="center"/>
    </xf>
    <xf numFmtId="0" fontId="22" fillId="4" borderId="14" xfId="74" applyFont="1" applyFill="1" applyBorder="1" applyAlignment="1">
      <alignment horizontal="left" vertical="center"/>
    </xf>
    <xf numFmtId="0" fontId="22" fillId="4" borderId="84" xfId="74" applyFont="1" applyFill="1" applyBorder="1" applyAlignment="1">
      <alignment horizontal="left" vertical="center"/>
    </xf>
    <xf numFmtId="0" fontId="22" fillId="4" borderId="48" xfId="74" applyFont="1" applyFill="1" applyBorder="1" applyAlignment="1">
      <alignment horizontal="left" vertical="center"/>
    </xf>
    <xf numFmtId="0" fontId="11" fillId="4" borderId="164" xfId="74" applyFont="1" applyFill="1" applyBorder="1" applyAlignment="1">
      <alignment horizontal="center" vertical="center"/>
    </xf>
    <xf numFmtId="0" fontId="11" fillId="4" borderId="64" xfId="74" applyFont="1" applyFill="1" applyBorder="1" applyAlignment="1">
      <alignment horizontal="center" vertical="center"/>
    </xf>
    <xf numFmtId="165" fontId="11" fillId="4" borderId="164" xfId="74" applyNumberFormat="1" applyFont="1" applyFill="1" applyBorder="1" applyAlignment="1">
      <alignment horizontal="center" vertical="center"/>
    </xf>
    <xf numFmtId="165" fontId="11" fillId="4" borderId="68" xfId="74" applyNumberFormat="1" applyFont="1" applyFill="1" applyBorder="1" applyAlignment="1">
      <alignment horizontal="center" vertical="center"/>
    </xf>
    <xf numFmtId="0" fontId="38" fillId="0" borderId="61" xfId="74" applyFont="1" applyBorder="1" applyAlignment="1">
      <alignment horizontal="center" vertical="center"/>
    </xf>
    <xf numFmtId="0" fontId="38" fillId="0" borderId="33" xfId="74" applyFont="1" applyBorder="1" applyAlignment="1">
      <alignment horizontal="center" vertical="center"/>
    </xf>
    <xf numFmtId="0" fontId="11" fillId="4" borderId="68" xfId="74" applyFont="1" applyFill="1" applyBorder="1" applyAlignment="1">
      <alignment horizontal="center" vertical="center"/>
    </xf>
    <xf numFmtId="165" fontId="11" fillId="4" borderId="54" xfId="74" applyNumberFormat="1" applyFont="1" applyFill="1" applyBorder="1" applyAlignment="1">
      <alignment horizontal="center" vertical="center"/>
    </xf>
    <xf numFmtId="165" fontId="11" fillId="4" borderId="64" xfId="74" applyNumberFormat="1" applyFont="1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4" borderId="64" xfId="0" applyFill="1" applyBorder="1" applyAlignment="1">
      <alignment horizontal="center" vertical="center"/>
    </xf>
    <xf numFmtId="165" fontId="11" fillId="4" borderId="83" xfId="74" applyNumberFormat="1" applyFont="1" applyFill="1" applyBorder="1" applyAlignment="1">
      <alignment horizontal="center" vertical="center"/>
    </xf>
    <xf numFmtId="0" fontId="11" fillId="4" borderId="83" xfId="74" applyFont="1" applyFill="1" applyBorder="1" applyAlignment="1">
      <alignment horizontal="center" vertical="center"/>
    </xf>
    <xf numFmtId="0" fontId="11" fillId="0" borderId="166" xfId="74" applyFont="1" applyBorder="1" applyAlignment="1">
      <alignment horizontal="center" vertical="center"/>
    </xf>
    <xf numFmtId="0" fontId="11" fillId="0" borderId="77" xfId="74" applyFont="1" applyBorder="1" applyAlignment="1">
      <alignment horizontal="center" vertical="center"/>
    </xf>
    <xf numFmtId="0" fontId="11" fillId="0" borderId="63" xfId="74" applyFont="1" applyBorder="1" applyAlignment="1">
      <alignment horizontal="center" vertical="center"/>
    </xf>
    <xf numFmtId="0" fontId="35" fillId="0" borderId="164" xfId="74" applyBorder="1" applyAlignment="1">
      <alignment horizontal="center" vertical="center"/>
    </xf>
    <xf numFmtId="0" fontId="35" fillId="0" borderId="64" xfId="74" applyBorder="1" applyAlignment="1">
      <alignment horizontal="center" vertical="center"/>
    </xf>
    <xf numFmtId="0" fontId="11" fillId="0" borderId="165" xfId="74" applyFont="1" applyBorder="1" applyAlignment="1">
      <alignment horizontal="center" vertical="center"/>
    </xf>
    <xf numFmtId="165" fontId="11" fillId="4" borderId="45" xfId="74" applyNumberFormat="1" applyFont="1" applyFill="1" applyBorder="1" applyAlignment="1">
      <alignment horizontal="center" vertical="center"/>
    </xf>
    <xf numFmtId="165" fontId="11" fillId="4" borderId="144" xfId="74" applyNumberFormat="1" applyFont="1" applyFill="1" applyBorder="1" applyAlignment="1">
      <alignment horizontal="center" vertical="center"/>
    </xf>
    <xf numFmtId="0" fontId="11" fillId="0" borderId="81" xfId="74" applyFont="1" applyBorder="1" applyAlignment="1">
      <alignment horizontal="center" vertical="center"/>
    </xf>
    <xf numFmtId="0" fontId="11" fillId="0" borderId="143" xfId="74" applyFont="1" applyBorder="1" applyAlignment="1">
      <alignment horizontal="center" vertical="center"/>
    </xf>
    <xf numFmtId="165" fontId="11" fillId="4" borderId="123" xfId="74" applyNumberFormat="1" applyFont="1" applyFill="1" applyBorder="1" applyAlignment="1">
      <alignment horizontal="center" vertical="center"/>
    </xf>
    <xf numFmtId="0" fontId="11" fillId="4" borderId="54" xfId="74" applyFont="1" applyFill="1" applyBorder="1" applyAlignment="1">
      <alignment horizontal="center" vertical="center"/>
    </xf>
    <xf numFmtId="0" fontId="0" fillId="4" borderId="0" xfId="0" applyFont="1" applyFill="1" applyAlignment="1"/>
    <xf numFmtId="0" fontId="0" fillId="0" borderId="0" xfId="0" applyFont="1" applyAlignment="1"/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2" xfId="0" applyBorder="1" applyAlignment="1"/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0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0" borderId="37" xfId="0" applyFont="1" applyBorder="1" applyAlignment="1">
      <alignment horizontal="center" vertical="center" textRotation="90"/>
    </xf>
    <xf numFmtId="0" fontId="0" fillId="0" borderId="30" xfId="0" applyFont="1" applyBorder="1" applyAlignment="1">
      <alignment horizontal="center" vertical="center" textRotation="90"/>
    </xf>
    <xf numFmtId="0" fontId="0" fillId="0" borderId="3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62" xfId="0" applyBorder="1" applyAlignment="1"/>
    <xf numFmtId="0" fontId="0" fillId="0" borderId="3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7" fillId="0" borderId="0" xfId="78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46" fillId="0" borderId="0" xfId="78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85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2" xfId="15"/>
    <cellStyle name="Обычный 2 2 2" xfId="7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52" xfId="78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2 2 2" xfId="81"/>
    <cellStyle name="Обычный 7 2 3" xfId="77"/>
    <cellStyle name="Обычный 7 2 3 2" xfId="84"/>
    <cellStyle name="Обычный 7 2 4" xfId="79"/>
    <cellStyle name="Обычный 7 3" xfId="70"/>
    <cellStyle name="Обычный 7 3 2" xfId="72"/>
    <cellStyle name="Обычный 7 3 2 2" xfId="82"/>
    <cellStyle name="Обычный 7 3 3" xfId="80"/>
    <cellStyle name="Обычный 7 4" xfId="76"/>
    <cellStyle name="Обычный 7 4 2" xfId="83"/>
    <cellStyle name="Обычный 8" xfId="58"/>
    <cellStyle name="Обычный 8 2" xfId="68"/>
    <cellStyle name="Обычный 9" xfId="59"/>
    <cellStyle name="Обычный 9 2" xfId="69"/>
    <cellStyle name="Обычный_Лист1" xfId="6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6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6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6" Type="http://schemas.openxmlformats.org/officeDocument/2006/relationships/image" Target="../media/image2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6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2.jpeg"/><Relationship Id="rId1" Type="http://schemas.openxmlformats.org/officeDocument/2006/relationships/image" Target="../media/image1.png"/><Relationship Id="rId5" Type="http://schemas.openxmlformats.org/officeDocument/2006/relationships/image" Target="../media/image14.jpeg"/><Relationship Id="rId4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5.jpeg"/><Relationship Id="rId1" Type="http://schemas.openxmlformats.org/officeDocument/2006/relationships/image" Target="../media/image1.png"/><Relationship Id="rId5" Type="http://schemas.openxmlformats.org/officeDocument/2006/relationships/image" Target="../media/image16.jpeg"/><Relationship Id="rId4" Type="http://schemas.openxmlformats.org/officeDocument/2006/relationships/image" Target="../media/image1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17.jpeg"/><Relationship Id="rId1" Type="http://schemas.openxmlformats.org/officeDocument/2006/relationships/image" Target="../media/image1.pn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6" Type="http://schemas.openxmlformats.org/officeDocument/2006/relationships/image" Target="../media/image2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5.jpeg"/><Relationship Id="rId1" Type="http://schemas.openxmlformats.org/officeDocument/2006/relationships/image" Target="../media/image1.png"/><Relationship Id="rId6" Type="http://schemas.openxmlformats.org/officeDocument/2006/relationships/image" Target="../media/image2.jpeg"/><Relationship Id="rId5" Type="http://schemas.openxmlformats.org/officeDocument/2006/relationships/image" Target="../media/image7.jpeg"/><Relationship Id="rId4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2.jpeg"/><Relationship Id="rId4" Type="http://schemas.openxmlformats.org/officeDocument/2006/relationships/image" Target="../media/image2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2.jpeg"/><Relationship Id="rId4" Type="http://schemas.openxmlformats.org/officeDocument/2006/relationships/image" Target="../media/image2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2.jpeg"/><Relationship Id="rId4" Type="http://schemas.openxmlformats.org/officeDocument/2006/relationships/image" Target="../media/image2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7.jpeg"/><Relationship Id="rId4" Type="http://schemas.openxmlformats.org/officeDocument/2006/relationships/image" Target="../media/image2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29.jpeg"/><Relationship Id="rId4" Type="http://schemas.openxmlformats.org/officeDocument/2006/relationships/image" Target="../media/image28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0.jpeg"/><Relationship Id="rId1" Type="http://schemas.openxmlformats.org/officeDocument/2006/relationships/image" Target="../media/image1.png"/><Relationship Id="rId5" Type="http://schemas.openxmlformats.org/officeDocument/2006/relationships/image" Target="../media/image31.jpeg"/><Relationship Id="rId4" Type="http://schemas.openxmlformats.org/officeDocument/2006/relationships/image" Target="../media/image30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33.png"/><Relationship Id="rId1" Type="http://schemas.openxmlformats.org/officeDocument/2006/relationships/image" Target="../media/image32.png"/><Relationship Id="rId4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5974" cy="922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8883" y="50800"/>
          <a:ext cx="812800" cy="889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578A59C-A567-F707-B653-D8537B8FC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0935" y="51934"/>
          <a:ext cx="928059" cy="862466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702733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EFC29D3-CDA8-B430-9B27-2DC72FB2D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0" y="59267"/>
          <a:ext cx="973667" cy="911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E2BD16D2-59A1-4E50-90BB-78AB0A58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68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013C30FB-644C-4B0C-9250-17829F5A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284593</xdr:colOff>
      <xdr:row>5</xdr:row>
      <xdr:rowOff>84667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0D2750F-3B2C-4DF5-B786-E280799BA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548" y="51934"/>
          <a:ext cx="926366" cy="855693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651934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ECCA9A2-1DAC-44AB-92B7-5C96E4DD6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920" y="59267"/>
          <a:ext cx="974514" cy="900059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32F9E474-93C4-4B71-AE5D-349C223C7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7016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E58D5A40-ECF7-4D12-8947-BEE54103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61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288CB4B-426A-474E-8DC1-837F6345E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848" y="51934"/>
          <a:ext cx="926366" cy="855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912CECF1-1E5C-4B97-851C-D5740FDF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68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9CF49C99-CF02-4330-B010-AC8C7523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F397991-C9B7-4392-BCC8-D1E84CD6F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548" y="51934"/>
          <a:ext cx="926366" cy="855693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635000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E55C3A9-DB04-4FDE-99BE-04A0FF4C7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920" y="59267"/>
          <a:ext cx="974514" cy="900059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2EBDABE5-98F1-420E-9D2F-E97B0420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7016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0D4B8072-18DB-401D-B7A8-D794A1DF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61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99B8973-909C-482F-BEE1-9B5BCA68F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848" y="51934"/>
          <a:ext cx="926366" cy="855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BECF4770-DF12-49DF-A30E-F42E53D2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68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B79ADD03-B6CB-4A3C-AB27-D835DFC3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8A60137-E6C7-4DD3-8FCF-D13934387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548" y="51934"/>
          <a:ext cx="926366" cy="855693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649394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7D4FE0F-E595-466B-B338-9D1FF3F87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920" y="59267"/>
          <a:ext cx="974514" cy="900059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4FAFD49-967C-43EA-95B9-8B4C321A7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7016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DE37FA67-78C1-405C-9510-3B0F0D090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61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00FF88A-DAB1-4CE3-A997-588C6DEB6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848" y="51934"/>
          <a:ext cx="926366" cy="855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3B2B739D-42D5-4D6B-B6BE-3B547750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68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7715547C-8BC5-4F44-A880-2CFDCEB6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FFC59E2-369C-479F-B3C9-73BD5A8DF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548" y="51934"/>
          <a:ext cx="926366" cy="855693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651934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786C594-53B2-4046-82DB-2B2D798F9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920" y="59267"/>
          <a:ext cx="974514" cy="900059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6FFF7EA-42F0-47B8-9C5C-9892BED3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7016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E1DF1FC5-A4BA-40C1-9016-EDCFAE1ED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61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47FCE25-5BC5-41B3-971C-56C807BAB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848" y="51934"/>
          <a:ext cx="926366" cy="8556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735BA4DC-D5AA-4D0E-8C00-57FCFF8D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68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4877EB9D-A2F1-423C-8016-6DA7A4D4C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75CE6A2-77AF-4C8C-A535-0C388FE9A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548" y="51934"/>
          <a:ext cx="926366" cy="855693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702734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3A2478F-C6CC-45F8-B491-4A944B580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920" y="59267"/>
          <a:ext cx="974514" cy="900059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1D2EE35A-040D-411A-832D-D2438D3D2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7016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CD94870E-1E79-4E94-89F9-5CB6A7BC1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61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18D3C62-B27B-43D4-B487-D772C4E0B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848" y="51934"/>
          <a:ext cx="926366" cy="85569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1B47B692-568A-4B27-BA06-55DDE41F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68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FD78B6AD-B83C-485D-AD92-C4EB6518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7E9F8F0-9CC9-4CD1-8AF1-3FC64368A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548" y="51934"/>
          <a:ext cx="926366" cy="855693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643467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2180BCA-5502-4DF2-B6F0-0CD728270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920" y="59267"/>
          <a:ext cx="974514" cy="900059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E791808A-30B1-4AC5-928A-773AB95F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7016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C896269E-108E-4717-A6B9-B2AFAE5D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561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382387-2959-4541-8F6A-4DFD8F292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1848" y="51934"/>
          <a:ext cx="926366" cy="85569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118532</xdr:colOff>
      <xdr:row>0</xdr:row>
      <xdr:rowOff>43646</xdr:rowOff>
    </xdr:from>
    <xdr:to>
      <xdr:col>1</xdr:col>
      <xdr:colOff>279399</xdr:colOff>
      <xdr:row>5</xdr:row>
      <xdr:rowOff>8466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FCF71CD6-A92A-4892-AB52-FE7AE25B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2" y="43646"/>
          <a:ext cx="770467" cy="836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440267</xdr:colOff>
      <xdr:row>0</xdr:row>
      <xdr:rowOff>110067</xdr:rowOff>
    </xdr:from>
    <xdr:to>
      <xdr:col>2</xdr:col>
      <xdr:colOff>609599</xdr:colOff>
      <xdr:row>4</xdr:row>
      <xdr:rowOff>152400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F694D722-8371-4F25-9721-567022DA6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867" y="110067"/>
          <a:ext cx="745065" cy="753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372533</xdr:colOff>
      <xdr:row>0</xdr:row>
      <xdr:rowOff>7305</xdr:rowOff>
    </xdr:from>
    <xdr:to>
      <xdr:col>10</xdr:col>
      <xdr:colOff>372534</xdr:colOff>
      <xdr:row>4</xdr:row>
      <xdr:rowOff>75064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5117D72-E59E-49B9-8D77-E2A67B1F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9266" y="7305"/>
          <a:ext cx="838201" cy="778959"/>
        </a:xfrm>
        <a:prstGeom prst="rect">
          <a:avLst/>
        </a:prstGeom>
      </xdr:spPr>
    </xdr:pic>
    <xdr:clientData/>
  </xdr:twoCellAnchor>
  <xdr:twoCellAnchor editAs="oneCell">
    <xdr:from>
      <xdr:col>10</xdr:col>
      <xdr:colOff>609601</xdr:colOff>
      <xdr:row>0</xdr:row>
      <xdr:rowOff>135466</xdr:rowOff>
    </xdr:from>
    <xdr:to>
      <xdr:col>11</xdr:col>
      <xdr:colOff>522929</xdr:colOff>
      <xdr:row>5</xdr:row>
      <xdr:rowOff>22065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F348CE5-4960-45D2-9095-1F116D019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4534" y="135466"/>
          <a:ext cx="810795" cy="7586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78674</xdr:rowOff>
    </xdr:from>
    <xdr:to>
      <xdr:col>1</xdr:col>
      <xdr:colOff>287867</xdr:colOff>
      <xdr:row>6</xdr:row>
      <xdr:rowOff>18094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76D95762-0CEB-493D-A389-8FADDD07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78674"/>
          <a:ext cx="770467" cy="836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397935</xdr:colOff>
      <xdr:row>0</xdr:row>
      <xdr:rowOff>111228</xdr:rowOff>
    </xdr:from>
    <xdr:to>
      <xdr:col>2</xdr:col>
      <xdr:colOff>567267</xdr:colOff>
      <xdr:row>5</xdr:row>
      <xdr:rowOff>102761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1084A3A5-B338-4F74-9290-A1968D13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535" y="111228"/>
          <a:ext cx="745065" cy="753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254001</xdr:colOff>
      <xdr:row>0</xdr:row>
      <xdr:rowOff>76200</xdr:rowOff>
    </xdr:from>
    <xdr:to>
      <xdr:col>10</xdr:col>
      <xdr:colOff>338668</xdr:colOff>
      <xdr:row>4</xdr:row>
      <xdr:rowOff>135492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4ECA4D7-3791-4713-BF35-EC98AAE52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0734" y="76200"/>
          <a:ext cx="838201" cy="778959"/>
        </a:xfrm>
        <a:prstGeom prst="rect">
          <a:avLst/>
        </a:prstGeom>
      </xdr:spPr>
    </xdr:pic>
    <xdr:clientData/>
  </xdr:twoCellAnchor>
  <xdr:twoCellAnchor editAs="oneCell">
    <xdr:from>
      <xdr:col>10</xdr:col>
      <xdr:colOff>575736</xdr:colOff>
      <xdr:row>0</xdr:row>
      <xdr:rowOff>123021</xdr:rowOff>
    </xdr:from>
    <xdr:to>
      <xdr:col>11</xdr:col>
      <xdr:colOff>558801</xdr:colOff>
      <xdr:row>4</xdr:row>
      <xdr:rowOff>116360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175AB3A-DC0B-488E-A1CC-2F426F079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3" y="123021"/>
          <a:ext cx="761998" cy="71300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143933</xdr:colOff>
      <xdr:row>0</xdr:row>
      <xdr:rowOff>36340</xdr:rowOff>
    </xdr:from>
    <xdr:to>
      <xdr:col>1</xdr:col>
      <xdr:colOff>304800</xdr:colOff>
      <xdr:row>5</xdr:row>
      <xdr:rowOff>111227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1695EFEE-E533-427B-BEE5-8833C278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933" y="36340"/>
          <a:ext cx="770467" cy="836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491068</xdr:colOff>
      <xdr:row>0</xdr:row>
      <xdr:rowOff>35029</xdr:rowOff>
    </xdr:from>
    <xdr:to>
      <xdr:col>2</xdr:col>
      <xdr:colOff>660400</xdr:colOff>
      <xdr:row>5</xdr:row>
      <xdr:rowOff>26562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1119FA24-E429-4028-8E2C-9C493C7E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68" y="35029"/>
          <a:ext cx="745065" cy="753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110066</xdr:rowOff>
    </xdr:from>
    <xdr:to>
      <xdr:col>10</xdr:col>
      <xdr:colOff>84668</xdr:colOff>
      <xdr:row>5</xdr:row>
      <xdr:rowOff>16958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BD41C31-27D0-4A35-B280-978B62116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1667" y="110066"/>
          <a:ext cx="838201" cy="778959"/>
        </a:xfrm>
        <a:prstGeom prst="rect">
          <a:avLst/>
        </a:prstGeom>
      </xdr:spPr>
    </xdr:pic>
    <xdr:clientData/>
  </xdr:twoCellAnchor>
  <xdr:twoCellAnchor editAs="oneCell">
    <xdr:from>
      <xdr:col>10</xdr:col>
      <xdr:colOff>330202</xdr:colOff>
      <xdr:row>0</xdr:row>
      <xdr:rowOff>153560</xdr:rowOff>
    </xdr:from>
    <xdr:to>
      <xdr:col>11</xdr:col>
      <xdr:colOff>362064</xdr:colOff>
      <xdr:row>5</xdr:row>
      <xdr:rowOff>40159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FC01174-7B16-4588-A982-681F0E41C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2" y="153560"/>
          <a:ext cx="810795" cy="75866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21490489-B69B-4185-86A5-175A21059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68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7E8AB8F9-48C3-46B2-ADDB-E797357A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284593</xdr:colOff>
      <xdr:row>5</xdr:row>
      <xdr:rowOff>84667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204194E-8B3D-4362-96F8-A4E344E86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548" y="51934"/>
          <a:ext cx="926366" cy="855693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702734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3D9FE0A-F912-41B1-BAE9-89BC37CC0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920" y="59267"/>
          <a:ext cx="974514" cy="900059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B4BC7471-E5A4-4D07-8EC6-634B62A7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549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2B5FA39B-CA4B-46FE-9D66-2661D812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3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6F35373-8531-471D-A3EE-FD388BE44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5648" y="51934"/>
          <a:ext cx="926366" cy="855693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9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2BEF118A-3443-4780-8EC4-9DBACCA4A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549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10" name="Рисунок 9" descr="http://www.vfgs.ru/imgs/GIRLOGO.jpg">
          <a:extLst>
            <a:ext uri="{FF2B5EF4-FFF2-40B4-BE49-F238E27FC236}">
              <a16:creationId xmlns:a16="http://schemas.microsoft.com/office/drawing/2014/main" id="{FAD5CBA3-7C3B-4094-AC23-181EB882D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3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7105BC7-FCEF-4C9D-B006-08ED72DE9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5648" y="51934"/>
          <a:ext cx="926366" cy="85569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E0FCA784-EDFF-409B-ACB4-A335E8C01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168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44105EB2-8822-4921-91D1-48035F8E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22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284593</xdr:colOff>
      <xdr:row>5</xdr:row>
      <xdr:rowOff>84667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C6DBE47-1EA0-4A96-939D-9C18DEDEF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7548" y="51934"/>
          <a:ext cx="926366" cy="855693"/>
        </a:xfrm>
        <a:prstGeom prst="rect">
          <a:avLst/>
        </a:prstGeom>
      </xdr:spPr>
    </xdr:pic>
    <xdr:clientData/>
  </xdr:twoCellAnchor>
  <xdr:twoCellAnchor editAs="oneCell">
    <xdr:from>
      <xdr:col>14</xdr:col>
      <xdr:colOff>863600</xdr:colOff>
      <xdr:row>0</xdr:row>
      <xdr:rowOff>59267</xdr:rowOff>
    </xdr:from>
    <xdr:to>
      <xdr:col>15</xdr:col>
      <xdr:colOff>635001</xdr:colOff>
      <xdr:row>6</xdr:row>
      <xdr:rowOff>22066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752B12D-F2CB-43AC-9858-F67C1336C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2920" y="59267"/>
          <a:ext cx="974514" cy="900059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E84DB1F0-3D91-4C12-B051-143F8FC3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549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E538365D-E768-42EA-A6E8-BB0F9683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3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ADF7FBC-A31B-42F7-ADE9-26CFE6B30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5648" y="51934"/>
          <a:ext cx="926366" cy="855693"/>
        </a:xfrm>
        <a:prstGeom prst="rect">
          <a:avLst/>
        </a:prstGeom>
      </xdr:spPr>
    </xdr:pic>
    <xdr:clientData/>
  </xdr:twoCellAnchor>
  <xdr:twoCellAnchor>
    <xdr:from>
      <xdr:col>0</xdr:col>
      <xdr:colOff>445559</xdr:colOff>
      <xdr:row>0</xdr:row>
      <xdr:rowOff>16933</xdr:rowOff>
    </xdr:from>
    <xdr:to>
      <xdr:col>1</xdr:col>
      <xdr:colOff>812800</xdr:colOff>
      <xdr:row>5</xdr:row>
      <xdr:rowOff>110046</xdr:rowOff>
    </xdr:to>
    <xdr:pic>
      <xdr:nvPicPr>
        <xdr:cNvPr id="9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F8314683-33A7-4F0F-8361-7FDB3998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559" y="16933"/>
          <a:ext cx="854921" cy="916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6350</xdr:colOff>
      <xdr:row>0</xdr:row>
      <xdr:rowOff>50800</xdr:rowOff>
    </xdr:from>
    <xdr:to>
      <xdr:col>3</xdr:col>
      <xdr:colOff>319616</xdr:colOff>
      <xdr:row>5</xdr:row>
      <xdr:rowOff>111024</xdr:rowOff>
    </xdr:to>
    <xdr:pic>
      <xdr:nvPicPr>
        <xdr:cNvPr id="10" name="Рисунок 9" descr="http://www.vfgs.ru/imgs/GIRLOGO.jpg">
          <a:extLst>
            <a:ext uri="{FF2B5EF4-FFF2-40B4-BE49-F238E27FC236}">
              <a16:creationId xmlns:a16="http://schemas.microsoft.com/office/drawing/2014/main" id="{8651CC53-667A-460C-A73E-DB2575CA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0370" y="50800"/>
          <a:ext cx="816186" cy="88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135468</xdr:colOff>
      <xdr:row>0</xdr:row>
      <xdr:rowOff>51934</xdr:rowOff>
    </xdr:from>
    <xdr:to>
      <xdr:col>14</xdr:col>
      <xdr:colOff>284594</xdr:colOff>
      <xdr:row>5</xdr:row>
      <xdr:rowOff>84667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35858DF1-CBCA-4BEC-A6FA-D18B6D0D6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5648" y="51934"/>
          <a:ext cx="926366" cy="85569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73188" cy="751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8901" y="95251"/>
          <a:ext cx="664632" cy="709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03F0917-7724-44F3-A319-060EF6A8A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0667" y="59267"/>
          <a:ext cx="928059" cy="862466"/>
        </a:xfrm>
        <a:prstGeom prst="rect">
          <a:avLst/>
        </a:prstGeom>
      </xdr:spPr>
    </xdr:pic>
    <xdr:clientData/>
  </xdr:twoCellAnchor>
  <xdr:twoCellAnchor editAs="oneCell">
    <xdr:from>
      <xdr:col>16</xdr:col>
      <xdr:colOff>287866</xdr:colOff>
      <xdr:row>0</xdr:row>
      <xdr:rowOff>50800</xdr:rowOff>
    </xdr:from>
    <xdr:to>
      <xdr:col>17</xdr:col>
      <xdr:colOff>338666</xdr:colOff>
      <xdr:row>6</xdr:row>
      <xdr:rowOff>5133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127DFDB5-4952-4FAE-99F1-992EFF4DC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5466" y="50800"/>
          <a:ext cx="973667" cy="91106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114300" y="5455"/>
          <a:ext cx="9012648" cy="672849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6BAF105D-CD31-4311-85CA-F85447282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68955" cy="743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75FC8417-A337-4836-9946-FC29A78C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974" y="95251"/>
          <a:ext cx="664632" cy="703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52BC089-18C7-4641-A719-E7A93CABE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347" y="59267"/>
          <a:ext cx="929752" cy="854846"/>
        </a:xfrm>
        <a:prstGeom prst="rect">
          <a:avLst/>
        </a:prstGeom>
      </xdr:spPr>
    </xdr:pic>
    <xdr:clientData/>
  </xdr:twoCellAnchor>
  <xdr:twoCellAnchor editAs="oneCell">
    <xdr:from>
      <xdr:col>16</xdr:col>
      <xdr:colOff>287866</xdr:colOff>
      <xdr:row>0</xdr:row>
      <xdr:rowOff>50800</xdr:rowOff>
    </xdr:from>
    <xdr:to>
      <xdr:col>17</xdr:col>
      <xdr:colOff>338666</xdr:colOff>
      <xdr:row>6</xdr:row>
      <xdr:rowOff>5133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D3894F3-7A9C-4377-B176-45A49586B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5146" y="50800"/>
          <a:ext cx="972820" cy="899213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520B5EB1-998C-4ED7-929C-32E6C2C3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68955" cy="743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7A5C8A16-B536-490F-B36B-238461F0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974" y="95251"/>
          <a:ext cx="664632" cy="703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66A7B85-D36D-47D1-B068-F9004CB22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347" y="59267"/>
          <a:ext cx="929752" cy="85484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B0230933-ABA6-4F28-B6D2-9EDA16AB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68955" cy="743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E54DEB1D-23BD-4F5C-ACC4-60471705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974" y="95251"/>
          <a:ext cx="664632" cy="703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66F825F-50B8-4803-A4A3-6610DD6C6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347" y="59267"/>
          <a:ext cx="929752" cy="854846"/>
        </a:xfrm>
        <a:prstGeom prst="rect">
          <a:avLst/>
        </a:prstGeom>
      </xdr:spPr>
    </xdr:pic>
    <xdr:clientData/>
  </xdr:twoCellAnchor>
  <xdr:twoCellAnchor editAs="oneCell">
    <xdr:from>
      <xdr:col>16</xdr:col>
      <xdr:colOff>287866</xdr:colOff>
      <xdr:row>0</xdr:row>
      <xdr:rowOff>50800</xdr:rowOff>
    </xdr:from>
    <xdr:to>
      <xdr:col>17</xdr:col>
      <xdr:colOff>338666</xdr:colOff>
      <xdr:row>6</xdr:row>
      <xdr:rowOff>5133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7EFE35E-EC3F-437C-A8E5-70AACEFCC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5146" y="50800"/>
          <a:ext cx="972820" cy="899213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89E853AC-CDEB-473E-813E-3E50464C8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68955" cy="743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B8EC29BB-1AB3-49D7-BC38-7DA04A618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974" y="95251"/>
          <a:ext cx="664632" cy="703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F4C831F-540B-42EB-9DCA-B1CDAD692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347" y="59267"/>
          <a:ext cx="929752" cy="85484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55B8AE9D-81A0-46D6-8265-733CD82B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68955" cy="743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CCF5B498-6128-40D5-953F-7E10AFAA8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974" y="95251"/>
          <a:ext cx="664632" cy="703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1C8B0A7-F275-4397-BBFE-DCCDDF303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347" y="59267"/>
          <a:ext cx="929752" cy="854846"/>
        </a:xfrm>
        <a:prstGeom prst="rect">
          <a:avLst/>
        </a:prstGeom>
      </xdr:spPr>
    </xdr:pic>
    <xdr:clientData/>
  </xdr:twoCellAnchor>
  <xdr:twoCellAnchor editAs="oneCell">
    <xdr:from>
      <xdr:col>16</xdr:col>
      <xdr:colOff>287866</xdr:colOff>
      <xdr:row>0</xdr:row>
      <xdr:rowOff>50800</xdr:rowOff>
    </xdr:from>
    <xdr:to>
      <xdr:col>17</xdr:col>
      <xdr:colOff>338666</xdr:colOff>
      <xdr:row>6</xdr:row>
      <xdr:rowOff>5133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4E0D412-7DA9-4AC0-8D5B-C4C24F332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5146" y="50800"/>
          <a:ext cx="972820" cy="899213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D1255E07-F367-4AAF-9253-60AF8CE5C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68955" cy="743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6396E5AB-EB40-4260-A919-8A57E94A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974" y="95251"/>
          <a:ext cx="664632" cy="703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E9D69A5-070F-46E3-84BD-C02B960AA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347" y="59267"/>
          <a:ext cx="929752" cy="85484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73E7BD5-910C-40F0-B151-141E8C00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68955" cy="743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8334E203-604F-46BE-A8E5-5D785ECD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974" y="95251"/>
          <a:ext cx="664632" cy="703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AE1255C-C662-44A6-B91C-E066D1EF0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347" y="59267"/>
          <a:ext cx="929752" cy="854846"/>
        </a:xfrm>
        <a:prstGeom prst="rect">
          <a:avLst/>
        </a:prstGeom>
      </xdr:spPr>
    </xdr:pic>
    <xdr:clientData/>
  </xdr:twoCellAnchor>
  <xdr:twoCellAnchor editAs="oneCell">
    <xdr:from>
      <xdr:col>16</xdr:col>
      <xdr:colOff>245532</xdr:colOff>
      <xdr:row>0</xdr:row>
      <xdr:rowOff>67734</xdr:rowOff>
    </xdr:from>
    <xdr:to>
      <xdr:col>17</xdr:col>
      <xdr:colOff>186265</xdr:colOff>
      <xdr:row>6</xdr:row>
      <xdr:rowOff>22067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7AEE716-30A6-4998-AC02-95F06D8D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3132" y="67734"/>
          <a:ext cx="973667" cy="911066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0</xdr:row>
      <xdr:rowOff>95250</xdr:rowOff>
    </xdr:from>
    <xdr:to>
      <xdr:col>1</xdr:col>
      <xdr:colOff>347134</xdr:colOff>
      <xdr:row>5</xdr:row>
      <xdr:rowOff>8467</xdr:rowOff>
    </xdr:to>
    <xdr:pic>
      <xdr:nvPicPr>
        <xdr:cNvPr id="6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A2424B7D-B35F-45C6-8235-B6C7E483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68955" cy="7437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156634</xdr:colOff>
      <xdr:row>0</xdr:row>
      <xdr:rowOff>95251</xdr:rowOff>
    </xdr:from>
    <xdr:to>
      <xdr:col>2</xdr:col>
      <xdr:colOff>821266</xdr:colOff>
      <xdr:row>4</xdr:row>
      <xdr:rowOff>135466</xdr:rowOff>
    </xdr:to>
    <xdr:pic>
      <xdr:nvPicPr>
        <xdr:cNvPr id="7" name="Рисунок 6" descr="http://www.vfgs.ru/imgs/GIRLOGO.jpg">
          <a:extLst>
            <a:ext uri="{FF2B5EF4-FFF2-40B4-BE49-F238E27FC236}">
              <a16:creationId xmlns:a16="http://schemas.microsoft.com/office/drawing/2014/main" id="{760023EF-3C1F-4548-B70C-222C0C959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974" y="95251"/>
          <a:ext cx="664632" cy="703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618067</xdr:colOff>
      <xdr:row>0</xdr:row>
      <xdr:rowOff>59267</xdr:rowOff>
    </xdr:from>
    <xdr:to>
      <xdr:col>15</xdr:col>
      <xdr:colOff>267659</xdr:colOff>
      <xdr:row>5</xdr:row>
      <xdr:rowOff>83533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533A40A-007A-4649-A48B-00A38AAB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0347" y="59267"/>
          <a:ext cx="929752" cy="85484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500741</xdr:colOff>
      <xdr:row>0</xdr:row>
      <xdr:rowOff>42593</xdr:rowOff>
    </xdr:from>
    <xdr:to>
      <xdr:col>1</xdr:col>
      <xdr:colOff>761999</xdr:colOff>
      <xdr:row>5</xdr:row>
      <xdr:rowOff>102931</xdr:rowOff>
    </xdr:to>
    <xdr:pic>
      <xdr:nvPicPr>
        <xdr:cNvPr id="13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1" y="42593"/>
          <a:ext cx="838201" cy="876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76199</xdr:colOff>
      <xdr:row>0</xdr:row>
      <xdr:rowOff>134877</xdr:rowOff>
    </xdr:from>
    <xdr:to>
      <xdr:col>3</xdr:col>
      <xdr:colOff>21771</xdr:colOff>
      <xdr:row>6</xdr:row>
      <xdr:rowOff>23282</xdr:rowOff>
    </xdr:to>
    <xdr:pic>
      <xdr:nvPicPr>
        <xdr:cNvPr id="4" name="Рисунок 3" descr="http://www.vfgs.ru/imgs/GIRLOGO.jpg">
          <a:extLst>
            <a:ext uri="{FF2B5EF4-FFF2-40B4-BE49-F238E27FC236}">
              <a16:creationId xmlns:a16="http://schemas.microsoft.com/office/drawing/2014/main" id="{710F3637-B27B-488F-99C4-1A1FEF10C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856" y="134877"/>
          <a:ext cx="772886" cy="824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1306285</xdr:colOff>
      <xdr:row>0</xdr:row>
      <xdr:rowOff>97972</xdr:rowOff>
    </xdr:from>
    <xdr:to>
      <xdr:col>15</xdr:col>
      <xdr:colOff>2279952</xdr:colOff>
      <xdr:row>6</xdr:row>
      <xdr:rowOff>72867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2874A6B-300C-469F-B3BA-E18DB2EE4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67314" y="97972"/>
          <a:ext cx="973667" cy="911066"/>
        </a:xfrm>
        <a:prstGeom prst="rect">
          <a:avLst/>
        </a:prstGeom>
      </xdr:spPr>
    </xdr:pic>
    <xdr:clientData/>
  </xdr:twoCellAnchor>
  <xdr:twoCellAnchor editAs="oneCell">
    <xdr:from>
      <xdr:col>14</xdr:col>
      <xdr:colOff>108856</xdr:colOff>
      <xdr:row>0</xdr:row>
      <xdr:rowOff>141514</xdr:rowOff>
    </xdr:from>
    <xdr:to>
      <xdr:col>15</xdr:col>
      <xdr:colOff>274915</xdr:colOff>
      <xdr:row>6</xdr:row>
      <xdr:rowOff>67809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C017838-610D-4092-B3AA-3CCBAC774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07885" y="141514"/>
          <a:ext cx="928059" cy="86246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500741</xdr:colOff>
      <xdr:row>0</xdr:row>
      <xdr:rowOff>42593</xdr:rowOff>
    </xdr:from>
    <xdr:to>
      <xdr:col>1</xdr:col>
      <xdr:colOff>761999</xdr:colOff>
      <xdr:row>5</xdr:row>
      <xdr:rowOff>102931</xdr:rowOff>
    </xdr:to>
    <xdr:pic>
      <xdr:nvPicPr>
        <xdr:cNvPr id="2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4B6E84A-4F3F-4859-A72F-63D203EF6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741" y="42593"/>
          <a:ext cx="840378" cy="8909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76199</xdr:colOff>
      <xdr:row>0</xdr:row>
      <xdr:rowOff>134877</xdr:rowOff>
    </xdr:from>
    <xdr:to>
      <xdr:col>3</xdr:col>
      <xdr:colOff>21771</xdr:colOff>
      <xdr:row>6</xdr:row>
      <xdr:rowOff>23282</xdr:rowOff>
    </xdr:to>
    <xdr:pic>
      <xdr:nvPicPr>
        <xdr:cNvPr id="3" name="Рисунок 2" descr="http://www.vfgs.ru/imgs/GIRLOGO.jpg">
          <a:extLst>
            <a:ext uri="{FF2B5EF4-FFF2-40B4-BE49-F238E27FC236}">
              <a16:creationId xmlns:a16="http://schemas.microsoft.com/office/drawing/2014/main" id="{F3B62D3E-74EB-4FFE-97CD-9426C4DA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299" y="134877"/>
          <a:ext cx="768532" cy="833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229960</xdr:colOff>
      <xdr:row>0</xdr:row>
      <xdr:rowOff>78922</xdr:rowOff>
    </xdr:from>
    <xdr:to>
      <xdr:col>15</xdr:col>
      <xdr:colOff>317802</xdr:colOff>
      <xdr:row>6</xdr:row>
      <xdr:rowOff>53817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9151EE1-1F08-4B8F-AF9B-BE2D96ECA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5535" y="78922"/>
          <a:ext cx="973667" cy="936920"/>
        </a:xfrm>
        <a:prstGeom prst="rect">
          <a:avLst/>
        </a:prstGeom>
      </xdr:spPr>
    </xdr:pic>
    <xdr:clientData/>
  </xdr:twoCellAnchor>
  <xdr:twoCellAnchor editAs="oneCell">
    <xdr:from>
      <xdr:col>11</xdr:col>
      <xdr:colOff>775606</xdr:colOff>
      <xdr:row>0</xdr:row>
      <xdr:rowOff>141514</xdr:rowOff>
    </xdr:from>
    <xdr:to>
      <xdr:col>12</xdr:col>
      <xdr:colOff>722590</xdr:colOff>
      <xdr:row>6</xdr:row>
      <xdr:rowOff>67809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3FA819B-3386-464E-A692-11392E5C3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2756" y="141514"/>
          <a:ext cx="928059" cy="88832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118533</xdr:colOff>
      <xdr:row>0</xdr:row>
      <xdr:rowOff>160866</xdr:rowOff>
    </xdr:from>
    <xdr:to>
      <xdr:col>1</xdr:col>
      <xdr:colOff>431800</xdr:colOff>
      <xdr:row>5</xdr:row>
      <xdr:rowOff>144656</xdr:rowOff>
    </xdr:to>
    <xdr:pic>
      <xdr:nvPicPr>
        <xdr:cNvPr id="8" name="Рисунок 2" descr="ÐÐ°ÑÑÐ¸Ð½ÐºÐ¸ Ð¿Ð¾ Ð·Ð°Ð¿ÑÐ¾ÑÑ Ð»Ð¾Ð³Ð¾ Ð¼Ð¸Ð½ÑÐ¿Ð¾ÑÑ ÑÐ¾ÑÑÐ¸Ð¸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3" y="160866"/>
          <a:ext cx="787400" cy="821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950383</xdr:colOff>
      <xdr:row>1</xdr:row>
      <xdr:rowOff>3441</xdr:rowOff>
    </xdr:from>
    <xdr:to>
      <xdr:col>1</xdr:col>
      <xdr:colOff>1769533</xdr:colOff>
      <xdr:row>5</xdr:row>
      <xdr:rowOff>154320</xdr:rowOff>
    </xdr:to>
    <xdr:pic>
      <xdr:nvPicPr>
        <xdr:cNvPr id="9" name="Рисунок 8" descr="http://www.vfgs.ru/imgs/GIRLOGO.jpg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516" y="172774"/>
          <a:ext cx="819150" cy="8197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31</xdr:col>
      <xdr:colOff>67733</xdr:colOff>
      <xdr:row>0</xdr:row>
      <xdr:rowOff>101599</xdr:rowOff>
    </xdr:from>
    <xdr:to>
      <xdr:col>34</xdr:col>
      <xdr:colOff>76200</xdr:colOff>
      <xdr:row>6</xdr:row>
      <xdr:rowOff>5132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CCAE9D1-C6CA-4C15-945D-F5A8F15E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1466" y="101599"/>
          <a:ext cx="973667" cy="911066"/>
        </a:xfrm>
        <a:prstGeom prst="rect">
          <a:avLst/>
        </a:prstGeom>
      </xdr:spPr>
    </xdr:pic>
    <xdr:clientData/>
  </xdr:twoCellAnchor>
  <xdr:twoCellAnchor editAs="oneCell">
    <xdr:from>
      <xdr:col>26</xdr:col>
      <xdr:colOff>296333</xdr:colOff>
      <xdr:row>0</xdr:row>
      <xdr:rowOff>93134</xdr:rowOff>
    </xdr:from>
    <xdr:to>
      <xdr:col>29</xdr:col>
      <xdr:colOff>259192</xdr:colOff>
      <xdr:row>5</xdr:row>
      <xdr:rowOff>117400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1DDD26C-BFB0-4215-A394-C4179221F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1400" y="93134"/>
          <a:ext cx="928059" cy="86246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321487</xdr:colOff>
      <xdr:row>3</xdr:row>
      <xdr:rowOff>33585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888B404-8554-49CF-8695-AA8C5247B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33906" cy="582225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0</xdr:row>
      <xdr:rowOff>45720</xdr:rowOff>
    </xdr:from>
    <xdr:to>
      <xdr:col>1</xdr:col>
      <xdr:colOff>1051560</xdr:colOff>
      <xdr:row>3</xdr:row>
      <xdr:rowOff>65639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8F25EE0-5E9F-49E6-8648-F2EE7AEB0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9621" y="45720"/>
          <a:ext cx="594359" cy="568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1587279</xdr:colOff>
      <xdr:row>0</xdr:row>
      <xdr:rowOff>38101</xdr:rowOff>
    </xdr:from>
    <xdr:to>
      <xdr:col>5</xdr:col>
      <xdr:colOff>605519</xdr:colOff>
      <xdr:row>3</xdr:row>
      <xdr:rowOff>106680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14CD906-BE02-4884-B7DE-C36D07B37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4119" y="38101"/>
          <a:ext cx="664160" cy="617219"/>
        </a:xfrm>
        <a:prstGeom prst="rect">
          <a:avLst/>
        </a:prstGeom>
      </xdr:spPr>
    </xdr:pic>
    <xdr:clientData/>
  </xdr:twoCellAnchor>
  <xdr:twoCellAnchor editAs="oneCell">
    <xdr:from>
      <xdr:col>5</xdr:col>
      <xdr:colOff>723901</xdr:colOff>
      <xdr:row>0</xdr:row>
      <xdr:rowOff>53340</xdr:rowOff>
    </xdr:from>
    <xdr:to>
      <xdr:col>5</xdr:col>
      <xdr:colOff>1342813</xdr:colOff>
      <xdr:row>3</xdr:row>
      <xdr:rowOff>83820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D686E50-91AB-40F1-AEF5-788E97C9C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6661" y="53340"/>
          <a:ext cx="618912" cy="57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4"/>
  <sheetViews>
    <sheetView view="pageBreakPreview" zoomScale="90" zoomScaleNormal="70" zoomScaleSheetLayoutView="90" workbookViewId="0">
      <selection activeCell="T26" sqref="T26"/>
    </sheetView>
  </sheetViews>
  <sheetFormatPr defaultColWidth="9.140625" defaultRowHeight="12.75" x14ac:dyDescent="0.2"/>
  <cols>
    <col min="1" max="1" width="7.28515625" style="9" customWidth="1"/>
    <col min="2" max="2" width="17.42578125" style="9" customWidth="1"/>
    <col min="3" max="3" width="7.28515625" style="31" customWidth="1"/>
    <col min="4" max="4" width="10.42578125" style="9" customWidth="1"/>
    <col min="5" max="5" width="8.28515625" style="9" customWidth="1"/>
    <col min="6" max="6" width="22.28515625" style="9" customWidth="1"/>
    <col min="7" max="7" width="30.42578125" style="9" customWidth="1"/>
    <col min="8" max="8" width="10.140625" style="9" customWidth="1"/>
    <col min="9" max="9" width="12.42578125" style="9" customWidth="1"/>
    <col min="10" max="10" width="3.85546875" style="9" hidden="1" customWidth="1"/>
    <col min="11" max="11" width="4.85546875" style="9" hidden="1" customWidth="1"/>
    <col min="12" max="12" width="15" style="9" hidden="1" customWidth="1"/>
    <col min="13" max="13" width="7" style="9" customWidth="1"/>
    <col min="14" max="14" width="11.28515625" style="9" customWidth="1"/>
    <col min="15" max="15" width="16.5703125" style="9" customWidth="1"/>
    <col min="16" max="16" width="17.7109375" style="9" customWidth="1"/>
    <col min="17" max="16384" width="9.140625" style="9"/>
  </cols>
  <sheetData>
    <row r="1" spans="1:16" s="31" customFormat="1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s="31" customFormat="1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s="31" customFormat="1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s="31" customFormat="1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s="31" customFormat="1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6" s="31" customFormat="1" ht="9" customHeight="1" x14ac:dyDescent="0.2">
      <c r="P6"/>
    </row>
    <row r="7" spans="1:16" s="31" customFormat="1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98</v>
      </c>
      <c r="O7" s="688"/>
      <c r="P7" s="688"/>
    </row>
    <row r="8" spans="1:16" s="31" customFormat="1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6" s="31" customFormat="1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6" s="31" customFormat="1" ht="15.75" x14ac:dyDescent="0.25">
      <c r="A10" s="679">
        <v>74</v>
      </c>
      <c r="B10" s="679"/>
      <c r="C10" s="679"/>
      <c r="D10" s="684" t="s">
        <v>184</v>
      </c>
      <c r="E10" s="685"/>
      <c r="F10" s="685"/>
      <c r="G10" s="685"/>
      <c r="H10" s="685"/>
      <c r="I10" s="685"/>
      <c r="J10" s="685"/>
      <c r="K10" s="685"/>
      <c r="L10" s="685"/>
      <c r="M10" s="686"/>
      <c r="N10" s="86" t="s">
        <v>3</v>
      </c>
      <c r="O10" s="86" t="s">
        <v>4</v>
      </c>
      <c r="P10" s="86" t="s">
        <v>5</v>
      </c>
    </row>
    <row r="11" spans="1:16" s="31" customFormat="1" ht="15" x14ac:dyDescent="0.2">
      <c r="A11" s="679"/>
      <c r="B11" s="679"/>
      <c r="C11" s="679"/>
      <c r="D11" s="664" t="s">
        <v>64</v>
      </c>
      <c r="E11" s="664"/>
      <c r="F11" s="664"/>
      <c r="G11" s="664"/>
      <c r="H11" s="664"/>
      <c r="I11" s="664"/>
      <c r="J11" s="664"/>
      <c r="K11" s="664"/>
      <c r="L11" s="664"/>
      <c r="M11" s="664"/>
      <c r="N11" s="43">
        <v>59</v>
      </c>
      <c r="O11" s="88">
        <v>44</v>
      </c>
      <c r="P11" s="87">
        <v>35</v>
      </c>
    </row>
    <row r="12" spans="1:16" s="4" customFormat="1" x14ac:dyDescent="0.2">
      <c r="A12" s="20"/>
      <c r="B12" s="20"/>
      <c r="C12" s="20"/>
      <c r="N12" s="20"/>
      <c r="O12" s="20"/>
      <c r="P12" s="20"/>
    </row>
    <row r="13" spans="1:16" s="31" customFormat="1" ht="15" x14ac:dyDescent="0.25">
      <c r="A13" s="671" t="s">
        <v>37</v>
      </c>
      <c r="B13" s="672"/>
      <c r="C13" s="672"/>
      <c r="D13" s="440">
        <v>302</v>
      </c>
      <c r="E13" s="176"/>
      <c r="F13" s="176"/>
      <c r="G13" s="176"/>
      <c r="H13" s="176"/>
      <c r="I13" s="176"/>
      <c r="J13" s="176"/>
      <c r="K13" s="176"/>
      <c r="L13" s="176"/>
      <c r="M13" s="176"/>
      <c r="N13" s="177"/>
      <c r="O13" s="177"/>
      <c r="P13" s="177"/>
    </row>
    <row r="14" spans="1:16" s="31" customFormat="1" ht="15" x14ac:dyDescent="0.25">
      <c r="A14" s="672" t="s">
        <v>38</v>
      </c>
      <c r="B14" s="672"/>
      <c r="C14" s="672"/>
      <c r="D14" s="440">
        <v>42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7"/>
      <c r="O14" s="177"/>
      <c r="P14" s="177"/>
    </row>
    <row r="15" spans="1:16" s="31" customFormat="1" x14ac:dyDescent="0.2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</row>
    <row r="16" spans="1:16" ht="11.25" customHeight="1" x14ac:dyDescent="0.2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12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</row>
    <row r="17" spans="1:16" ht="15" x14ac:dyDescent="0.2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</row>
    <row r="18" spans="1:16" s="31" customFormat="1" ht="18" customHeight="1" x14ac:dyDescent="0.2">
      <c r="A18" s="461">
        <v>1</v>
      </c>
      <c r="B18" s="309" t="s">
        <v>39</v>
      </c>
      <c r="C18" s="310"/>
      <c r="D18" s="268">
        <v>1995</v>
      </c>
      <c r="E18" s="268" t="s">
        <v>3</v>
      </c>
      <c r="F18" s="268" t="s">
        <v>263</v>
      </c>
      <c r="G18" s="268" t="s">
        <v>353</v>
      </c>
      <c r="H18" s="435">
        <v>62.3</v>
      </c>
      <c r="I18" s="312">
        <v>72</v>
      </c>
      <c r="J18" s="436"/>
      <c r="K18" s="436"/>
      <c r="L18" s="437"/>
      <c r="M18" s="434">
        <f t="shared" ref="M18:M29" si="0">IF(A18=1,20,IF(A18=2,18,IF(A18=3,16,IF(A18&gt;19,0,19-A18))))</f>
        <v>20</v>
      </c>
      <c r="N18" s="438" t="str">
        <f t="shared" ref="N18:N29" si="1">IF(AND(NOT(OR(E18="МСМК",E18="ЗМС")),I18&gt;=$N$11),"+МСМК",IF(AND(OR(E18="МСМК",E18="ЗМС"),I18&gt;=$N$11),"МСМК",IF(AND(NOT(OR(E18="МСМК",E18="МС",E18="ЗМС")),I18&gt;=$O$11),"+МС",IF(AND(OR(E18="МСМК",E18="МС",E18="ЗМС"),I18&gt;=$O$11),"МС",IF(AND(NOT(OR(E18="ЗМС",E18="МСМК",E18="МС",E18="КМС")),I18&gt;=$P$11),"+КМС",IF(AND(OR(E18="ЗМС",E18="МСМК",E18="МС",E18="КМС"),I18&gt;=$P$11),"КМС","-"))))))</f>
        <v>МСМК</v>
      </c>
      <c r="O18" s="311" t="s">
        <v>368</v>
      </c>
      <c r="P18" s="439"/>
    </row>
    <row r="19" spans="1:16" s="10" customFormat="1" ht="18.75" customHeight="1" x14ac:dyDescent="0.2">
      <c r="A19" s="461">
        <f>A18+1</f>
        <v>2</v>
      </c>
      <c r="B19" s="309" t="s">
        <v>354</v>
      </c>
      <c r="C19" s="310"/>
      <c r="D19" s="268">
        <v>1999</v>
      </c>
      <c r="E19" s="268" t="s">
        <v>3</v>
      </c>
      <c r="F19" s="268" t="s">
        <v>192</v>
      </c>
      <c r="G19" s="268"/>
      <c r="H19" s="435">
        <v>63</v>
      </c>
      <c r="I19" s="312">
        <v>61</v>
      </c>
      <c r="J19" s="436"/>
      <c r="K19" s="436"/>
      <c r="L19" s="437"/>
      <c r="M19" s="434">
        <f t="shared" si="0"/>
        <v>18</v>
      </c>
      <c r="N19" s="438" t="str">
        <f t="shared" si="1"/>
        <v>МСМК</v>
      </c>
      <c r="O19" s="311" t="s">
        <v>369</v>
      </c>
      <c r="P19" s="439"/>
    </row>
    <row r="20" spans="1:16" s="10" customFormat="1" ht="15.75" customHeight="1" x14ac:dyDescent="0.2">
      <c r="A20" s="461">
        <f t="shared" ref="A20:A29" si="2">A19+1</f>
        <v>3</v>
      </c>
      <c r="B20" s="309" t="s">
        <v>357</v>
      </c>
      <c r="C20" s="310"/>
      <c r="D20" s="268">
        <v>1994</v>
      </c>
      <c r="E20" s="268" t="s">
        <v>4</v>
      </c>
      <c r="F20" s="268" t="s">
        <v>253</v>
      </c>
      <c r="G20" s="268"/>
      <c r="H20" s="435">
        <v>62.4</v>
      </c>
      <c r="I20" s="312">
        <v>52</v>
      </c>
      <c r="J20" s="436"/>
      <c r="K20" s="436"/>
      <c r="L20" s="437"/>
      <c r="M20" s="434">
        <f t="shared" si="0"/>
        <v>16</v>
      </c>
      <c r="N20" s="438" t="str">
        <f t="shared" si="1"/>
        <v>МС</v>
      </c>
      <c r="O20" s="311" t="s">
        <v>371</v>
      </c>
      <c r="P20" s="439"/>
    </row>
    <row r="21" spans="1:16" s="10" customFormat="1" ht="15.75" customHeight="1" x14ac:dyDescent="0.2">
      <c r="A21" s="461">
        <f t="shared" si="2"/>
        <v>4</v>
      </c>
      <c r="B21" s="309" t="s">
        <v>355</v>
      </c>
      <c r="C21" s="310"/>
      <c r="D21" s="268">
        <v>1997</v>
      </c>
      <c r="E21" s="268" t="s">
        <v>3</v>
      </c>
      <c r="F21" s="268" t="s">
        <v>140</v>
      </c>
      <c r="G21" s="268" t="s">
        <v>356</v>
      </c>
      <c r="H21" s="435">
        <v>62.85</v>
      </c>
      <c r="I21" s="312">
        <v>52</v>
      </c>
      <c r="J21" s="436"/>
      <c r="K21" s="436"/>
      <c r="L21" s="437"/>
      <c r="M21" s="434">
        <f t="shared" si="0"/>
        <v>15</v>
      </c>
      <c r="N21" s="438" t="str">
        <f t="shared" si="1"/>
        <v>МС</v>
      </c>
      <c r="O21" s="311" t="s">
        <v>370</v>
      </c>
      <c r="P21" s="439"/>
    </row>
    <row r="22" spans="1:16" s="10" customFormat="1" ht="15.75" customHeight="1" x14ac:dyDescent="0.2">
      <c r="A22" s="461">
        <f t="shared" si="2"/>
        <v>5</v>
      </c>
      <c r="B22" s="309" t="s">
        <v>362</v>
      </c>
      <c r="C22" s="310"/>
      <c r="D22" s="268">
        <v>2002</v>
      </c>
      <c r="E22" s="268" t="s">
        <v>4</v>
      </c>
      <c r="F22" s="268" t="s">
        <v>266</v>
      </c>
      <c r="G22" s="268" t="s">
        <v>363</v>
      </c>
      <c r="H22" s="435">
        <v>62.95</v>
      </c>
      <c r="I22" s="312">
        <v>50</v>
      </c>
      <c r="J22" s="436"/>
      <c r="K22" s="436"/>
      <c r="L22" s="437"/>
      <c r="M22" s="434">
        <f t="shared" si="0"/>
        <v>14</v>
      </c>
      <c r="N22" s="438" t="str">
        <f t="shared" si="1"/>
        <v>МС</v>
      </c>
      <c r="O22" s="311" t="s">
        <v>374</v>
      </c>
      <c r="P22" s="439"/>
    </row>
    <row r="23" spans="1:16" s="10" customFormat="1" ht="15.75" customHeight="1" x14ac:dyDescent="0.2">
      <c r="A23" s="461">
        <f t="shared" si="2"/>
        <v>6</v>
      </c>
      <c r="B23" s="309" t="s">
        <v>366</v>
      </c>
      <c r="C23" s="310"/>
      <c r="D23" s="268">
        <v>1999</v>
      </c>
      <c r="E23" s="268" t="s">
        <v>4</v>
      </c>
      <c r="F23" s="268" t="s">
        <v>204</v>
      </c>
      <c r="G23" s="268" t="s">
        <v>367</v>
      </c>
      <c r="H23" s="435">
        <v>62.95</v>
      </c>
      <c r="I23" s="312">
        <v>47</v>
      </c>
      <c r="J23" s="436"/>
      <c r="K23" s="436"/>
      <c r="L23" s="437"/>
      <c r="M23" s="434">
        <f t="shared" si="0"/>
        <v>13</v>
      </c>
      <c r="N23" s="438" t="str">
        <f t="shared" si="1"/>
        <v>МС</v>
      </c>
      <c r="O23" s="311" t="s">
        <v>375</v>
      </c>
      <c r="P23" s="439"/>
    </row>
    <row r="24" spans="1:16" s="10" customFormat="1" ht="15.75" customHeight="1" x14ac:dyDescent="0.2">
      <c r="A24" s="461">
        <f t="shared" si="2"/>
        <v>7</v>
      </c>
      <c r="B24" s="309" t="s">
        <v>358</v>
      </c>
      <c r="C24" s="310"/>
      <c r="D24" s="268">
        <v>1986</v>
      </c>
      <c r="E24" s="268" t="s">
        <v>4</v>
      </c>
      <c r="F24" s="268" t="s">
        <v>253</v>
      </c>
      <c r="G24" s="268" t="s">
        <v>359</v>
      </c>
      <c r="H24" s="435">
        <v>63</v>
      </c>
      <c r="I24" s="312">
        <v>44</v>
      </c>
      <c r="J24" s="436"/>
      <c r="K24" s="436"/>
      <c r="L24" s="437"/>
      <c r="M24" s="434">
        <f t="shared" si="0"/>
        <v>12</v>
      </c>
      <c r="N24" s="438" t="str">
        <f t="shared" si="1"/>
        <v>МС</v>
      </c>
      <c r="O24" s="311" t="s">
        <v>372</v>
      </c>
      <c r="P24" s="439"/>
    </row>
    <row r="25" spans="1:16" s="10" customFormat="1" ht="15.75" customHeight="1" x14ac:dyDescent="0.2">
      <c r="A25" s="461">
        <f t="shared" si="2"/>
        <v>8</v>
      </c>
      <c r="B25" s="309" t="s">
        <v>167</v>
      </c>
      <c r="C25" s="310"/>
      <c r="D25" s="268">
        <v>2002</v>
      </c>
      <c r="E25" s="268" t="s">
        <v>5</v>
      </c>
      <c r="F25" s="268" t="s">
        <v>166</v>
      </c>
      <c r="G25" s="268"/>
      <c r="H25" s="435">
        <v>56.55</v>
      </c>
      <c r="I25" s="312">
        <v>30</v>
      </c>
      <c r="J25" s="436"/>
      <c r="K25" s="436"/>
      <c r="L25" s="437"/>
      <c r="M25" s="434">
        <f t="shared" si="0"/>
        <v>11</v>
      </c>
      <c r="N25" s="438" t="str">
        <f t="shared" si="1"/>
        <v>-</v>
      </c>
      <c r="O25" s="311" t="s">
        <v>168</v>
      </c>
      <c r="P25" s="439"/>
    </row>
    <row r="26" spans="1:16" s="10" customFormat="1" ht="15.75" customHeight="1" x14ac:dyDescent="0.2">
      <c r="A26" s="461">
        <f t="shared" si="2"/>
        <v>9</v>
      </c>
      <c r="B26" s="309" t="s">
        <v>360</v>
      </c>
      <c r="C26" s="310"/>
      <c r="D26" s="268">
        <v>1997</v>
      </c>
      <c r="E26" s="268" t="s">
        <v>361</v>
      </c>
      <c r="F26" s="268" t="s">
        <v>274</v>
      </c>
      <c r="G26" s="268"/>
      <c r="H26" s="435">
        <v>62.3</v>
      </c>
      <c r="I26" s="312">
        <v>28</v>
      </c>
      <c r="J26" s="436"/>
      <c r="K26" s="436"/>
      <c r="L26" s="437"/>
      <c r="M26" s="434">
        <f t="shared" si="0"/>
        <v>10</v>
      </c>
      <c r="N26" s="438" t="str">
        <f t="shared" si="1"/>
        <v>-</v>
      </c>
      <c r="O26" s="311" t="s">
        <v>373</v>
      </c>
      <c r="P26" s="439"/>
    </row>
    <row r="27" spans="1:16" s="10" customFormat="1" ht="15.75" customHeight="1" x14ac:dyDescent="0.2">
      <c r="A27" s="461">
        <f t="shared" si="2"/>
        <v>10</v>
      </c>
      <c r="B27" s="309" t="s">
        <v>365</v>
      </c>
      <c r="C27" s="310"/>
      <c r="D27" s="268">
        <v>1990</v>
      </c>
      <c r="E27" s="268" t="s">
        <v>5</v>
      </c>
      <c r="F27" s="268" t="s">
        <v>188</v>
      </c>
      <c r="G27" s="268"/>
      <c r="H27" s="435">
        <v>62.6</v>
      </c>
      <c r="I27" s="312">
        <v>25</v>
      </c>
      <c r="J27" s="436"/>
      <c r="K27" s="436"/>
      <c r="L27" s="437"/>
      <c r="M27" s="434">
        <f t="shared" si="0"/>
        <v>9</v>
      </c>
      <c r="N27" s="438" t="str">
        <f t="shared" si="1"/>
        <v>-</v>
      </c>
      <c r="O27" s="311" t="s">
        <v>666</v>
      </c>
      <c r="P27" s="439"/>
    </row>
    <row r="28" spans="1:16" s="261" customFormat="1" ht="15.75" customHeight="1" x14ac:dyDescent="0.2">
      <c r="A28" s="461">
        <f t="shared" si="2"/>
        <v>11</v>
      </c>
      <c r="B28" s="309" t="s">
        <v>364</v>
      </c>
      <c r="C28" s="310"/>
      <c r="D28" s="268">
        <v>2003</v>
      </c>
      <c r="E28" s="268" t="s">
        <v>5</v>
      </c>
      <c r="F28" s="268" t="s">
        <v>188</v>
      </c>
      <c r="G28" s="268"/>
      <c r="H28" s="435">
        <v>62.4</v>
      </c>
      <c r="I28" s="312">
        <v>23</v>
      </c>
      <c r="J28" s="436"/>
      <c r="K28" s="436"/>
      <c r="L28" s="437"/>
      <c r="M28" s="434">
        <f t="shared" si="0"/>
        <v>8</v>
      </c>
      <c r="N28" s="438" t="str">
        <f t="shared" si="1"/>
        <v>-</v>
      </c>
      <c r="O28" s="311" t="s">
        <v>633</v>
      </c>
      <c r="P28" s="439"/>
    </row>
    <row r="29" spans="1:16" s="261" customFormat="1" ht="15.75" customHeight="1" x14ac:dyDescent="0.2">
      <c r="A29" s="461">
        <f t="shared" si="2"/>
        <v>12</v>
      </c>
      <c r="B29" s="309" t="s">
        <v>631</v>
      </c>
      <c r="C29" s="310"/>
      <c r="D29" s="268">
        <v>2004</v>
      </c>
      <c r="E29" s="268">
        <v>1</v>
      </c>
      <c r="F29" s="268" t="s">
        <v>188</v>
      </c>
      <c r="G29" s="268"/>
      <c r="H29" s="435">
        <v>58.45</v>
      </c>
      <c r="I29" s="312">
        <v>20</v>
      </c>
      <c r="J29" s="436"/>
      <c r="K29" s="436"/>
      <c r="L29" s="437"/>
      <c r="M29" s="434">
        <f t="shared" si="0"/>
        <v>7</v>
      </c>
      <c r="N29" s="438" t="str">
        <f t="shared" si="1"/>
        <v>-</v>
      </c>
      <c r="O29" s="311" t="s">
        <v>376</v>
      </c>
      <c r="P29" s="439"/>
    </row>
    <row r="30" spans="1:16" s="261" customFormat="1" ht="15.75" customHeight="1" x14ac:dyDescent="0.2">
      <c r="A30" s="426"/>
      <c r="B30" s="427"/>
      <c r="C30" s="428"/>
      <c r="D30" s="429"/>
      <c r="E30" s="429"/>
      <c r="F30" s="429"/>
      <c r="G30" s="429"/>
      <c r="H30" s="430"/>
      <c r="I30" s="431"/>
      <c r="J30" s="400"/>
      <c r="K30" s="400"/>
      <c r="L30" s="393"/>
      <c r="M30" s="393"/>
      <c r="N30" s="432"/>
      <c r="O30" s="428"/>
      <c r="P30" s="433"/>
    </row>
    <row r="31" spans="1:16" s="31" customFormat="1" x14ac:dyDescent="0.2">
      <c r="H31" s="32"/>
      <c r="I31" s="32"/>
      <c r="J31" s="32"/>
      <c r="K31" s="32"/>
      <c r="L31" s="32"/>
      <c r="M31" s="32"/>
      <c r="N31" s="32"/>
      <c r="O31" s="32"/>
      <c r="P31" s="32"/>
    </row>
    <row r="32" spans="1:16" s="31" customFormat="1" ht="15" x14ac:dyDescent="0.25">
      <c r="A32" s="441" t="s">
        <v>16</v>
      </c>
      <c r="B32" s="442"/>
      <c r="C32" s="443"/>
      <c r="D32" s="691" t="s">
        <v>235</v>
      </c>
      <c r="E32" s="691"/>
      <c r="F32" s="691"/>
      <c r="G32" s="441"/>
      <c r="H32" s="690" t="s">
        <v>92</v>
      </c>
      <c r="I32" s="691"/>
      <c r="J32" s="442"/>
      <c r="K32" s="442"/>
      <c r="L32" s="442"/>
      <c r="M32" s="442"/>
      <c r="N32" s="444"/>
      <c r="O32" s="692" t="s">
        <v>240</v>
      </c>
      <c r="P32" s="692"/>
    </row>
    <row r="33" spans="1:16" s="31" customFormat="1" ht="9.6" customHeight="1" x14ac:dyDescent="0.25">
      <c r="A33" s="441"/>
      <c r="B33" s="442"/>
      <c r="C33" s="442"/>
      <c r="D33" s="445"/>
      <c r="E33" s="446"/>
      <c r="F33" s="447"/>
      <c r="G33" s="441"/>
      <c r="H33" s="448"/>
      <c r="I33" s="442"/>
      <c r="J33" s="442"/>
      <c r="K33" s="442"/>
      <c r="L33" s="444"/>
      <c r="M33" s="449"/>
      <c r="N33" s="444"/>
      <c r="O33" s="444"/>
      <c r="P33" s="444"/>
    </row>
    <row r="34" spans="1:16" s="31" customFormat="1" ht="15" x14ac:dyDescent="0.25">
      <c r="A34" s="441" t="s">
        <v>17</v>
      </c>
      <c r="B34" s="442"/>
      <c r="C34" s="443"/>
      <c r="D34" s="691" t="s">
        <v>236</v>
      </c>
      <c r="E34" s="691"/>
      <c r="F34" s="691"/>
      <c r="G34" s="441"/>
      <c r="H34" s="441" t="s">
        <v>93</v>
      </c>
      <c r="I34" s="442"/>
      <c r="J34" s="442"/>
      <c r="K34" s="442"/>
      <c r="L34" s="444"/>
      <c r="M34" s="449"/>
      <c r="N34" s="444"/>
      <c r="O34" s="692" t="s">
        <v>241</v>
      </c>
      <c r="P34" s="692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20:P21">
    <sortCondition ref="H20:H21"/>
  </sortState>
  <mergeCells count="37">
    <mergeCell ref="H32:I32"/>
    <mergeCell ref="O32:P32"/>
    <mergeCell ref="O34:P34"/>
    <mergeCell ref="D32:F32"/>
    <mergeCell ref="D34:F34"/>
    <mergeCell ref="D7:M7"/>
    <mergeCell ref="A7:C7"/>
    <mergeCell ref="N7:P7"/>
    <mergeCell ref="A1:P1"/>
    <mergeCell ref="A2:P2"/>
    <mergeCell ref="A3:P3"/>
    <mergeCell ref="A5:P5"/>
    <mergeCell ref="A4:P4"/>
    <mergeCell ref="O16:P17"/>
    <mergeCell ref="H16:H17"/>
    <mergeCell ref="I16:I17"/>
    <mergeCell ref="J16:K16"/>
    <mergeCell ref="A8:C8"/>
    <mergeCell ref="D8:M8"/>
    <mergeCell ref="L16:L17"/>
    <mergeCell ref="M16:M17"/>
    <mergeCell ref="A10:C11"/>
    <mergeCell ref="N8:P8"/>
    <mergeCell ref="A9:C9"/>
    <mergeCell ref="D9:M9"/>
    <mergeCell ref="N9:P9"/>
    <mergeCell ref="N16:N17"/>
    <mergeCell ref="G16:G17"/>
    <mergeCell ref="D10:M10"/>
    <mergeCell ref="D11:M11"/>
    <mergeCell ref="A16:A17"/>
    <mergeCell ref="B16:C17"/>
    <mergeCell ref="D16:D17"/>
    <mergeCell ref="E16:E17"/>
    <mergeCell ref="F16:F17"/>
    <mergeCell ref="A13:C13"/>
    <mergeCell ref="A14:C14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1"/>
  <sheetViews>
    <sheetView view="pageBreakPreview" zoomScale="90" zoomScaleNormal="70" zoomScaleSheetLayoutView="90" workbookViewId="0">
      <selection activeCell="F14" sqref="F14"/>
    </sheetView>
  </sheetViews>
  <sheetFormatPr defaultColWidth="9.140625" defaultRowHeight="12.75" x14ac:dyDescent="0.2"/>
  <cols>
    <col min="1" max="1" width="7.5703125" style="31" customWidth="1"/>
    <col min="2" max="2" width="17.42578125" style="31" customWidth="1"/>
    <col min="3" max="3" width="7.28515625" style="31" customWidth="1"/>
    <col min="4" max="4" width="10.42578125" style="31" customWidth="1"/>
    <col min="5" max="5" width="8.42578125" style="31" customWidth="1"/>
    <col min="6" max="6" width="22.28515625" style="31" customWidth="1"/>
    <col min="7" max="7" width="30.42578125" style="31" customWidth="1"/>
    <col min="8" max="8" width="10.140625" style="31" customWidth="1"/>
    <col min="9" max="9" width="12.4257812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11.28515625" style="31" customWidth="1"/>
    <col min="15" max="15" width="17.28515625" style="31" customWidth="1"/>
    <col min="16" max="16" width="18" style="31" customWidth="1"/>
    <col min="17" max="16384" width="9.140625" style="31"/>
  </cols>
  <sheetData>
    <row r="1" spans="1:16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6" ht="9" customHeight="1" x14ac:dyDescent="0.2">
      <c r="P6" s="260"/>
    </row>
    <row r="7" spans="1:16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98</v>
      </c>
      <c r="O7" s="688"/>
      <c r="P7" s="688"/>
    </row>
    <row r="8" spans="1:16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6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6" ht="15.75" x14ac:dyDescent="0.25">
      <c r="A10" s="679">
        <v>80</v>
      </c>
      <c r="B10" s="679"/>
      <c r="C10" s="679"/>
      <c r="D10" s="684" t="s">
        <v>184</v>
      </c>
      <c r="E10" s="685"/>
      <c r="F10" s="685"/>
      <c r="G10" s="685"/>
      <c r="H10" s="685"/>
      <c r="I10" s="685"/>
      <c r="J10" s="685"/>
      <c r="K10" s="685"/>
      <c r="L10" s="685"/>
      <c r="M10" s="686"/>
      <c r="N10" s="251" t="s">
        <v>3</v>
      </c>
      <c r="O10" s="251" t="s">
        <v>4</v>
      </c>
      <c r="P10" s="251" t="s">
        <v>5</v>
      </c>
    </row>
    <row r="11" spans="1:16" ht="15" x14ac:dyDescent="0.2">
      <c r="A11" s="679"/>
      <c r="B11" s="679"/>
      <c r="C11" s="679"/>
      <c r="D11" s="664" t="s">
        <v>242</v>
      </c>
      <c r="E11" s="664"/>
      <c r="F11" s="664"/>
      <c r="G11" s="664"/>
      <c r="H11" s="664"/>
      <c r="I11" s="664"/>
      <c r="J11" s="664"/>
      <c r="K11" s="664"/>
      <c r="L11" s="664"/>
      <c r="M11" s="664"/>
      <c r="N11" s="211">
        <v>72</v>
      </c>
      <c r="O11" s="316">
        <v>56</v>
      </c>
      <c r="P11" s="317">
        <v>45</v>
      </c>
    </row>
    <row r="12" spans="1:16" s="4" customFormat="1" x14ac:dyDescent="0.2">
      <c r="A12" s="20"/>
      <c r="B12" s="20"/>
      <c r="C12" s="20"/>
      <c r="N12" s="20"/>
      <c r="O12" s="20"/>
      <c r="P12" s="20"/>
    </row>
    <row r="13" spans="1:16" ht="15" x14ac:dyDescent="0.25">
      <c r="A13" s="671" t="s">
        <v>37</v>
      </c>
      <c r="B13" s="672"/>
      <c r="C13" s="672"/>
      <c r="D13" s="544">
        <v>302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3"/>
      <c r="P13" s="463"/>
    </row>
    <row r="14" spans="1:16" ht="15" x14ac:dyDescent="0.25">
      <c r="A14" s="672" t="s">
        <v>38</v>
      </c>
      <c r="B14" s="672"/>
      <c r="C14" s="672"/>
      <c r="D14" s="544">
        <v>42</v>
      </c>
      <c r="E14" s="462"/>
      <c r="F14" s="462"/>
      <c r="G14" s="462"/>
      <c r="H14" s="462"/>
      <c r="I14" s="462"/>
      <c r="J14" s="462"/>
      <c r="K14" s="462"/>
      <c r="L14" s="462"/>
      <c r="M14" s="462"/>
      <c r="N14" s="463"/>
      <c r="O14" s="463"/>
      <c r="P14" s="463"/>
    </row>
    <row r="15" spans="1:16" ht="15" x14ac:dyDescent="0.25">
      <c r="A15" s="444"/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</row>
    <row r="16" spans="1:16" ht="11.25" customHeight="1" x14ac:dyDescent="0.2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12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</row>
    <row r="17" spans="1:16" ht="15" x14ac:dyDescent="0.2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</row>
    <row r="18" spans="1:16" ht="18" customHeight="1" x14ac:dyDescent="0.2">
      <c r="A18" s="461">
        <v>1</v>
      </c>
      <c r="B18" s="309" t="s">
        <v>377</v>
      </c>
      <c r="C18" s="450"/>
      <c r="D18" s="268">
        <v>1993</v>
      </c>
      <c r="E18" s="268" t="s">
        <v>3</v>
      </c>
      <c r="F18" s="268" t="s">
        <v>188</v>
      </c>
      <c r="G18" s="268"/>
      <c r="H18" s="435">
        <v>67.95</v>
      </c>
      <c r="I18" s="268">
        <v>74</v>
      </c>
      <c r="J18" s="436"/>
      <c r="K18" s="436"/>
      <c r="L18" s="437"/>
      <c r="M18" s="434">
        <f t="shared" ref="M18:M26" si="0">IF(A18=1,20,IF(A18=2,18,IF(A18=3,16,IF(A18&gt;19,0,19-A18))))</f>
        <v>20</v>
      </c>
      <c r="N18" s="438" t="str">
        <f t="shared" ref="N18:N26" si="1">IF(AND(NOT(OR(E18="МСМК",E18="ЗМС")),I18&gt;=$N$11),"+МСМК",IF(AND(OR(E18="МСМК",E18="ЗМС"),I18&gt;=$N$11),"МСМК",IF(AND(NOT(OR(E18="МСМК",E18="МС",E18="ЗМС")),I18&gt;=$O$11),"+МС",IF(AND(OR(E18="МСМК",E18="МС",E18="ЗМС"),I18&gt;=$O$11),"МС",IF(AND(NOT(OR(E18="ЗМС",E18="МСМК",E18="МС",E18="КМС")),I18&gt;=$P$11),"+КМС",IF(AND(OR(E18="ЗМС",E18="МСМК",E18="МС",E18="КМС"),I18&gt;=$P$11),"КМС","-"))))))</f>
        <v>МСМК</v>
      </c>
      <c r="O18" s="311" t="s">
        <v>660</v>
      </c>
      <c r="P18" s="439"/>
    </row>
    <row r="19" spans="1:16" s="261" customFormat="1" ht="18.75" customHeight="1" x14ac:dyDescent="0.2">
      <c r="A19" s="461">
        <f>A18+1</f>
        <v>2</v>
      </c>
      <c r="B19" s="309" t="s">
        <v>378</v>
      </c>
      <c r="C19" s="450"/>
      <c r="D19" s="268">
        <v>2000</v>
      </c>
      <c r="E19" s="268" t="s">
        <v>4</v>
      </c>
      <c r="F19" s="451" t="s">
        <v>127</v>
      </c>
      <c r="G19" s="268" t="s">
        <v>363</v>
      </c>
      <c r="H19" s="435">
        <v>67.650000000000006</v>
      </c>
      <c r="I19" s="268">
        <v>67</v>
      </c>
      <c r="J19" s="436"/>
      <c r="K19" s="436"/>
      <c r="L19" s="437"/>
      <c r="M19" s="434">
        <f t="shared" si="0"/>
        <v>18</v>
      </c>
      <c r="N19" s="438" t="str">
        <f t="shared" si="1"/>
        <v>МС</v>
      </c>
      <c r="O19" s="311" t="s">
        <v>639</v>
      </c>
      <c r="P19" s="439"/>
    </row>
    <row r="20" spans="1:16" s="261" customFormat="1" ht="15.75" customHeight="1" x14ac:dyDescent="0.2">
      <c r="A20" s="461">
        <f t="shared" ref="A20:A26" si="2">A19+1</f>
        <v>3</v>
      </c>
      <c r="B20" s="309" t="s">
        <v>379</v>
      </c>
      <c r="C20" s="409"/>
      <c r="D20" s="282">
        <v>1987</v>
      </c>
      <c r="E20" s="282" t="s">
        <v>4</v>
      </c>
      <c r="F20" s="282" t="s">
        <v>272</v>
      </c>
      <c r="G20" s="282"/>
      <c r="H20" s="435">
        <v>67.8</v>
      </c>
      <c r="I20" s="315">
        <v>59</v>
      </c>
      <c r="J20" s="436"/>
      <c r="K20" s="436"/>
      <c r="L20" s="437"/>
      <c r="M20" s="434">
        <f t="shared" si="0"/>
        <v>16</v>
      </c>
      <c r="N20" s="438" t="str">
        <f t="shared" si="1"/>
        <v>МС</v>
      </c>
      <c r="O20" s="311" t="s">
        <v>371</v>
      </c>
      <c r="P20" s="439"/>
    </row>
    <row r="21" spans="1:16" s="261" customFormat="1" ht="15.75" customHeight="1" x14ac:dyDescent="0.2">
      <c r="A21" s="461">
        <f t="shared" si="2"/>
        <v>4</v>
      </c>
      <c r="B21" s="309" t="s">
        <v>381</v>
      </c>
      <c r="C21" s="450"/>
      <c r="D21" s="268">
        <v>2001</v>
      </c>
      <c r="E21" s="268" t="s">
        <v>5</v>
      </c>
      <c r="F21" s="268" t="s">
        <v>188</v>
      </c>
      <c r="G21" s="268"/>
      <c r="H21" s="435">
        <v>66.900000000000006</v>
      </c>
      <c r="I21" s="268">
        <v>56</v>
      </c>
      <c r="J21" s="436"/>
      <c r="K21" s="436"/>
      <c r="L21" s="437"/>
      <c r="M21" s="434">
        <f t="shared" si="0"/>
        <v>15</v>
      </c>
      <c r="N21" s="438" t="str">
        <f t="shared" si="1"/>
        <v>+МС</v>
      </c>
      <c r="O21" s="311" t="s">
        <v>351</v>
      </c>
      <c r="P21" s="439"/>
    </row>
    <row r="22" spans="1:16" s="261" customFormat="1" ht="15.75" customHeight="1" x14ac:dyDescent="0.2">
      <c r="A22" s="461">
        <f t="shared" si="2"/>
        <v>5</v>
      </c>
      <c r="B22" s="309" t="s">
        <v>399</v>
      </c>
      <c r="C22" s="453"/>
      <c r="D22" s="268">
        <v>1990</v>
      </c>
      <c r="E22" s="468" t="s">
        <v>4</v>
      </c>
      <c r="F22" s="268" t="s">
        <v>188</v>
      </c>
      <c r="G22" s="268" t="s">
        <v>662</v>
      </c>
      <c r="H22" s="435">
        <v>67.900000000000006</v>
      </c>
      <c r="I22" s="268">
        <v>50</v>
      </c>
      <c r="J22" s="436"/>
      <c r="K22" s="436"/>
      <c r="L22" s="437"/>
      <c r="M22" s="434">
        <f t="shared" si="0"/>
        <v>14</v>
      </c>
      <c r="N22" s="438" t="str">
        <f t="shared" si="1"/>
        <v>КМС</v>
      </c>
      <c r="O22" s="311" t="s">
        <v>343</v>
      </c>
      <c r="P22" s="439"/>
    </row>
    <row r="23" spans="1:16" s="261" customFormat="1" ht="15.75" customHeight="1" x14ac:dyDescent="0.25">
      <c r="A23" s="461">
        <f t="shared" si="2"/>
        <v>6</v>
      </c>
      <c r="B23" s="309" t="s">
        <v>382</v>
      </c>
      <c r="C23" s="450"/>
      <c r="D23" s="464">
        <v>2003</v>
      </c>
      <c r="E23" s="464" t="s">
        <v>3</v>
      </c>
      <c r="F23" s="268" t="s">
        <v>216</v>
      </c>
      <c r="G23" s="466" t="s">
        <v>383</v>
      </c>
      <c r="H23" s="435">
        <v>65</v>
      </c>
      <c r="I23" s="467">
        <v>43</v>
      </c>
      <c r="J23" s="436"/>
      <c r="K23" s="436"/>
      <c r="L23" s="437"/>
      <c r="M23" s="434">
        <f t="shared" si="0"/>
        <v>13</v>
      </c>
      <c r="N23" s="438" t="str">
        <f t="shared" si="1"/>
        <v>-</v>
      </c>
      <c r="O23" s="311" t="s">
        <v>388</v>
      </c>
      <c r="P23" s="439"/>
    </row>
    <row r="24" spans="1:16" s="261" customFormat="1" ht="15.75" customHeight="1" x14ac:dyDescent="0.2">
      <c r="A24" s="461">
        <f t="shared" si="2"/>
        <v>7</v>
      </c>
      <c r="B24" s="309" t="s">
        <v>384</v>
      </c>
      <c r="C24" s="450"/>
      <c r="D24" s="268">
        <v>2005</v>
      </c>
      <c r="E24" s="268" t="s">
        <v>5</v>
      </c>
      <c r="F24" s="268" t="s">
        <v>143</v>
      </c>
      <c r="G24" s="268" t="s">
        <v>144</v>
      </c>
      <c r="H24" s="435">
        <v>66.95</v>
      </c>
      <c r="I24" s="452">
        <v>42</v>
      </c>
      <c r="J24" s="436"/>
      <c r="K24" s="436"/>
      <c r="L24" s="437"/>
      <c r="M24" s="434">
        <f t="shared" si="0"/>
        <v>12</v>
      </c>
      <c r="N24" s="438" t="str">
        <f t="shared" si="1"/>
        <v>-</v>
      </c>
      <c r="O24" s="311" t="s">
        <v>145</v>
      </c>
      <c r="P24" s="439"/>
    </row>
    <row r="25" spans="1:16" s="261" customFormat="1" ht="15.75" customHeight="1" x14ac:dyDescent="0.2">
      <c r="A25" s="461">
        <f t="shared" si="2"/>
        <v>8</v>
      </c>
      <c r="B25" s="309" t="s">
        <v>380</v>
      </c>
      <c r="C25" s="450"/>
      <c r="D25" s="268">
        <v>1991</v>
      </c>
      <c r="E25" s="268" t="s">
        <v>4</v>
      </c>
      <c r="F25" s="214" t="s">
        <v>267</v>
      </c>
      <c r="G25" s="268"/>
      <c r="H25" s="435">
        <v>67.400000000000006</v>
      </c>
      <c r="I25" s="312">
        <v>39</v>
      </c>
      <c r="J25" s="436"/>
      <c r="K25" s="436"/>
      <c r="L25" s="437"/>
      <c r="M25" s="434">
        <f t="shared" si="0"/>
        <v>11</v>
      </c>
      <c r="N25" s="438" t="str">
        <f t="shared" si="1"/>
        <v>-</v>
      </c>
      <c r="O25" s="311" t="s">
        <v>387</v>
      </c>
      <c r="P25" s="439"/>
    </row>
    <row r="26" spans="1:16" s="261" customFormat="1" ht="15.75" customHeight="1" x14ac:dyDescent="0.2">
      <c r="A26" s="461">
        <f t="shared" si="2"/>
        <v>9</v>
      </c>
      <c r="B26" s="309" t="s">
        <v>385</v>
      </c>
      <c r="C26" s="310"/>
      <c r="D26" s="319">
        <v>1999</v>
      </c>
      <c r="E26" s="268" t="s">
        <v>4</v>
      </c>
      <c r="F26" s="268" t="s">
        <v>266</v>
      </c>
      <c r="G26" s="268" t="s">
        <v>363</v>
      </c>
      <c r="H26" s="435">
        <v>67.95</v>
      </c>
      <c r="I26" s="312">
        <v>38</v>
      </c>
      <c r="J26" s="436"/>
      <c r="K26" s="436"/>
      <c r="L26" s="437"/>
      <c r="M26" s="434">
        <f t="shared" si="0"/>
        <v>10</v>
      </c>
      <c r="N26" s="438" t="str">
        <f t="shared" si="1"/>
        <v>-</v>
      </c>
      <c r="O26" s="553" t="s">
        <v>390</v>
      </c>
      <c r="P26" s="554"/>
    </row>
    <row r="27" spans="1:16" s="261" customFormat="1" ht="15.75" customHeight="1" x14ac:dyDescent="0.2">
      <c r="A27" s="469"/>
      <c r="B27" s="427"/>
      <c r="C27" s="428"/>
      <c r="D27" s="429"/>
      <c r="E27" s="429"/>
      <c r="F27" s="429"/>
      <c r="G27" s="429"/>
      <c r="H27" s="455"/>
      <c r="I27" s="431"/>
      <c r="J27" s="456"/>
      <c r="K27" s="456"/>
      <c r="L27" s="457"/>
      <c r="M27" s="457"/>
      <c r="N27" s="458"/>
      <c r="O27" s="428"/>
      <c r="P27" s="459"/>
    </row>
    <row r="28" spans="1:16" ht="15" x14ac:dyDescent="0.25">
      <c r="A28" s="444"/>
      <c r="B28" s="444"/>
      <c r="C28" s="444"/>
      <c r="D28" s="444"/>
      <c r="E28" s="444"/>
      <c r="F28" s="444"/>
      <c r="G28" s="444"/>
      <c r="H28" s="442"/>
      <c r="I28" s="442"/>
      <c r="J28" s="442"/>
      <c r="K28" s="442"/>
      <c r="L28" s="442"/>
      <c r="M28" s="442"/>
      <c r="N28" s="442"/>
      <c r="O28" s="442"/>
      <c r="P28" s="442"/>
    </row>
    <row r="29" spans="1:16" ht="15" x14ac:dyDescent="0.25">
      <c r="A29" s="441" t="s">
        <v>16</v>
      </c>
      <c r="B29" s="442"/>
      <c r="C29" s="443"/>
      <c r="D29" s="691" t="s">
        <v>235</v>
      </c>
      <c r="E29" s="691"/>
      <c r="F29" s="691"/>
      <c r="G29" s="441"/>
      <c r="H29" s="690" t="s">
        <v>92</v>
      </c>
      <c r="I29" s="691"/>
      <c r="J29" s="442"/>
      <c r="K29" s="442"/>
      <c r="L29" s="442"/>
      <c r="M29" s="442"/>
      <c r="N29" s="444"/>
      <c r="O29" s="692" t="s">
        <v>240</v>
      </c>
      <c r="P29" s="692"/>
    </row>
    <row r="30" spans="1:16" ht="9.6" customHeight="1" x14ac:dyDescent="0.25">
      <c r="A30" s="441"/>
      <c r="B30" s="442"/>
      <c r="C30" s="442"/>
      <c r="D30" s="445"/>
      <c r="E30" s="446"/>
      <c r="F30" s="447"/>
      <c r="G30" s="441"/>
      <c r="H30" s="448"/>
      <c r="I30" s="442"/>
      <c r="J30" s="442"/>
      <c r="K30" s="442"/>
      <c r="L30" s="444"/>
      <c r="M30" s="449"/>
      <c r="N30" s="444"/>
      <c r="O30" s="444"/>
      <c r="P30" s="444"/>
    </row>
    <row r="31" spans="1:16" ht="15" x14ac:dyDescent="0.25">
      <c r="A31" s="441" t="s">
        <v>17</v>
      </c>
      <c r="B31" s="442"/>
      <c r="C31" s="443"/>
      <c r="D31" s="691" t="s">
        <v>236</v>
      </c>
      <c r="E31" s="691"/>
      <c r="F31" s="691"/>
      <c r="G31" s="441"/>
      <c r="H31" s="441" t="s">
        <v>93</v>
      </c>
      <c r="I31" s="442"/>
      <c r="J31" s="442"/>
      <c r="K31" s="442"/>
      <c r="L31" s="444"/>
      <c r="M31" s="449"/>
      <c r="N31" s="444"/>
      <c r="O31" s="692" t="s">
        <v>241</v>
      </c>
      <c r="P31" s="692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18:P26">
    <sortCondition descending="1" ref="I18:I26"/>
  </sortState>
  <mergeCells count="37">
    <mergeCell ref="A7:C7"/>
    <mergeCell ref="D7:M7"/>
    <mergeCell ref="N7:P7"/>
    <mergeCell ref="A1:P1"/>
    <mergeCell ref="A2:P2"/>
    <mergeCell ref="A3:P3"/>
    <mergeCell ref="A4:P4"/>
    <mergeCell ref="A5:P5"/>
    <mergeCell ref="A8:C8"/>
    <mergeCell ref="D8:M8"/>
    <mergeCell ref="N8:P8"/>
    <mergeCell ref="A9:C9"/>
    <mergeCell ref="D9:M9"/>
    <mergeCell ref="N9:P9"/>
    <mergeCell ref="A16:A17"/>
    <mergeCell ref="B16:C17"/>
    <mergeCell ref="D16:D17"/>
    <mergeCell ref="E16:E17"/>
    <mergeCell ref="F16:F17"/>
    <mergeCell ref="A10:C11"/>
    <mergeCell ref="D10:M10"/>
    <mergeCell ref="D11:M11"/>
    <mergeCell ref="A13:C13"/>
    <mergeCell ref="A14:C14"/>
    <mergeCell ref="D31:F31"/>
    <mergeCell ref="O31:P31"/>
    <mergeCell ref="G16:G17"/>
    <mergeCell ref="H16:H17"/>
    <mergeCell ref="I16:I17"/>
    <mergeCell ref="J16:K16"/>
    <mergeCell ref="L16:L17"/>
    <mergeCell ref="M16:M17"/>
    <mergeCell ref="N16:N17"/>
    <mergeCell ref="O16:P17"/>
    <mergeCell ref="D29:F29"/>
    <mergeCell ref="H29:I29"/>
    <mergeCell ref="O29:P29"/>
  </mergeCells>
  <printOptions horizontalCentered="1"/>
  <pageMargins left="0.59055118110236227" right="0.19685039370078741" top="0.59055118110236227" bottom="0.59055118110236227" header="0" footer="0"/>
  <pageSetup paperSize="9" scale="78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4"/>
  <sheetViews>
    <sheetView view="pageBreakPreview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7.28515625" style="31" customWidth="1"/>
    <col min="2" max="2" width="17.42578125" style="31" customWidth="1"/>
    <col min="3" max="3" width="6.5703125" style="31" customWidth="1"/>
    <col min="4" max="4" width="10.42578125" style="31" customWidth="1"/>
    <col min="5" max="5" width="7.42578125" style="31" customWidth="1"/>
    <col min="6" max="6" width="22.28515625" style="31" customWidth="1"/>
    <col min="7" max="7" width="30.42578125" style="31" customWidth="1"/>
    <col min="8" max="8" width="10.140625" style="31" customWidth="1"/>
    <col min="9" max="9" width="12.4257812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11.28515625" style="31" customWidth="1"/>
    <col min="15" max="15" width="17.5703125" style="31" customWidth="1"/>
    <col min="16" max="16" width="17.7109375" style="31" customWidth="1"/>
    <col min="17" max="16384" width="9.140625" style="31"/>
  </cols>
  <sheetData>
    <row r="1" spans="1:16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6" ht="9" customHeight="1" x14ac:dyDescent="0.2">
      <c r="P6" s="260"/>
    </row>
    <row r="7" spans="1:16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98</v>
      </c>
      <c r="O7" s="688"/>
      <c r="P7" s="688"/>
    </row>
    <row r="8" spans="1:16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6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6" ht="15.75" x14ac:dyDescent="0.25">
      <c r="A10" s="679">
        <v>87</v>
      </c>
      <c r="B10" s="679"/>
      <c r="C10" s="679"/>
      <c r="D10" s="684" t="s">
        <v>184</v>
      </c>
      <c r="E10" s="685"/>
      <c r="F10" s="685"/>
      <c r="G10" s="685"/>
      <c r="H10" s="685"/>
      <c r="I10" s="685"/>
      <c r="J10" s="685"/>
      <c r="K10" s="685"/>
      <c r="L10" s="685"/>
      <c r="M10" s="686"/>
      <c r="N10" s="251" t="s">
        <v>3</v>
      </c>
      <c r="O10" s="251" t="s">
        <v>4</v>
      </c>
      <c r="P10" s="251" t="s">
        <v>5</v>
      </c>
    </row>
    <row r="11" spans="1:16" ht="15" x14ac:dyDescent="0.2">
      <c r="A11" s="679"/>
      <c r="B11" s="679"/>
      <c r="C11" s="679"/>
      <c r="D11" s="664" t="s">
        <v>243</v>
      </c>
      <c r="E11" s="664"/>
      <c r="F11" s="664"/>
      <c r="G11" s="664"/>
      <c r="H11" s="664"/>
      <c r="I11" s="664"/>
      <c r="J11" s="664"/>
      <c r="K11" s="664"/>
      <c r="L11" s="664"/>
      <c r="M11" s="664"/>
      <c r="N11" s="211">
        <v>76</v>
      </c>
      <c r="O11" s="316">
        <v>62</v>
      </c>
      <c r="P11" s="317">
        <v>48</v>
      </c>
    </row>
    <row r="12" spans="1:16" s="4" customFormat="1" x14ac:dyDescent="0.2">
      <c r="A12" s="20"/>
      <c r="B12" s="20"/>
      <c r="C12" s="20"/>
      <c r="N12" s="20"/>
      <c r="O12" s="20"/>
      <c r="P12" s="20"/>
    </row>
    <row r="13" spans="1:16" ht="15" x14ac:dyDescent="0.25">
      <c r="A13" s="671" t="s">
        <v>37</v>
      </c>
      <c r="B13" s="672"/>
      <c r="C13" s="672"/>
      <c r="D13" s="544">
        <v>302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3"/>
      <c r="P13" s="463"/>
    </row>
    <row r="14" spans="1:16" ht="15" x14ac:dyDescent="0.25">
      <c r="A14" s="672" t="s">
        <v>38</v>
      </c>
      <c r="B14" s="672"/>
      <c r="C14" s="672"/>
      <c r="D14" s="544">
        <v>42</v>
      </c>
      <c r="E14" s="462"/>
      <c r="F14" s="462"/>
      <c r="G14" s="462"/>
      <c r="H14" s="462"/>
      <c r="I14" s="462"/>
      <c r="J14" s="462"/>
      <c r="K14" s="462"/>
      <c r="L14" s="462"/>
      <c r="M14" s="462"/>
      <c r="N14" s="463"/>
      <c r="O14" s="463"/>
      <c r="P14" s="463"/>
    </row>
    <row r="15" spans="1:16" ht="15" x14ac:dyDescent="0.25">
      <c r="A15" s="444"/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</row>
    <row r="16" spans="1:16" ht="11.25" customHeight="1" x14ac:dyDescent="0.2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12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</row>
    <row r="17" spans="1:16" ht="15" x14ac:dyDescent="0.2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</row>
    <row r="18" spans="1:16" ht="18" customHeight="1" x14ac:dyDescent="0.2">
      <c r="A18" s="461">
        <v>1</v>
      </c>
      <c r="B18" s="309" t="s">
        <v>342</v>
      </c>
      <c r="C18" s="470"/>
      <c r="D18" s="268">
        <v>1992</v>
      </c>
      <c r="E18" s="268" t="s">
        <v>136</v>
      </c>
      <c r="F18" s="268" t="s">
        <v>188</v>
      </c>
      <c r="G18" s="268" t="s">
        <v>662</v>
      </c>
      <c r="H18" s="435">
        <v>71.849999999999994</v>
      </c>
      <c r="I18" s="268">
        <v>83</v>
      </c>
      <c r="J18" s="436"/>
      <c r="K18" s="436"/>
      <c r="L18" s="437"/>
      <c r="M18" s="434">
        <f t="shared" ref="M18:M29" si="0">IF(A18=1,20,IF(A18=2,18,IF(A18=3,16,IF(A18&gt;19,0,19-A18))))</f>
        <v>20</v>
      </c>
      <c r="N18" s="438" t="str">
        <f t="shared" ref="N18:N29" si="1">IF(AND(NOT(OR(E18="МСМК",E18="ЗМС")),I18&gt;=$N$11),"+МСМК",IF(AND(OR(E18="МСМК",E18="ЗМС"),I18&gt;=$N$11),"МСМК",IF(AND(NOT(OR(E18="МСМК",E18="МС",E18="ЗМС")),I18&gt;=$O$11),"+МС",IF(AND(OR(E18="МСМК",E18="МС",E18="ЗМС"),I18&gt;=$O$11),"МС",IF(AND(NOT(OR(E18="ЗМС",E18="МСМК",E18="МС",E18="КМС")),I18&gt;=$P$11),"+КМС",IF(AND(OR(E18="ЗМС",E18="МСМК",E18="МС",E18="КМС"),I18&gt;=$P$11),"КМС","-"))))))</f>
        <v>МСМК</v>
      </c>
      <c r="O18" s="314" t="s">
        <v>661</v>
      </c>
      <c r="P18" s="454"/>
    </row>
    <row r="19" spans="1:16" s="261" customFormat="1" ht="18.75" customHeight="1" x14ac:dyDescent="0.2">
      <c r="A19" s="461">
        <f>A18+1</f>
        <v>2</v>
      </c>
      <c r="B19" s="471" t="s">
        <v>394</v>
      </c>
      <c r="C19" s="470"/>
      <c r="D19" s="268">
        <v>1999</v>
      </c>
      <c r="E19" s="268" t="s">
        <v>4</v>
      </c>
      <c r="F19" s="268" t="s">
        <v>274</v>
      </c>
      <c r="G19" s="268"/>
      <c r="H19" s="435">
        <v>72.849999999999994</v>
      </c>
      <c r="I19" s="312">
        <v>81</v>
      </c>
      <c r="J19" s="436"/>
      <c r="K19" s="436"/>
      <c r="L19" s="437"/>
      <c r="M19" s="434">
        <f t="shared" si="0"/>
        <v>18</v>
      </c>
      <c r="N19" s="438" t="str">
        <f t="shared" si="1"/>
        <v>+МСМК</v>
      </c>
      <c r="O19" s="311" t="s">
        <v>373</v>
      </c>
      <c r="P19" s="454"/>
    </row>
    <row r="20" spans="1:16" s="261" customFormat="1" ht="15.75" customHeight="1" x14ac:dyDescent="0.2">
      <c r="A20" s="461">
        <f t="shared" ref="A20:A29" si="2">A19+1</f>
        <v>3</v>
      </c>
      <c r="B20" s="471" t="s">
        <v>392</v>
      </c>
      <c r="C20" s="470"/>
      <c r="D20" s="268">
        <v>1998</v>
      </c>
      <c r="E20" s="268" t="s">
        <v>3</v>
      </c>
      <c r="F20" s="268" t="s">
        <v>266</v>
      </c>
      <c r="G20" s="268" t="s">
        <v>363</v>
      </c>
      <c r="H20" s="435">
        <v>72.95</v>
      </c>
      <c r="I20" s="312">
        <v>81</v>
      </c>
      <c r="J20" s="436"/>
      <c r="K20" s="436"/>
      <c r="L20" s="437"/>
      <c r="M20" s="434">
        <f t="shared" si="0"/>
        <v>16</v>
      </c>
      <c r="N20" s="438" t="str">
        <f t="shared" si="1"/>
        <v>МСМК</v>
      </c>
      <c r="O20" s="314" t="s">
        <v>407</v>
      </c>
      <c r="P20" s="552"/>
    </row>
    <row r="21" spans="1:16" s="261" customFormat="1" ht="15.75" customHeight="1" x14ac:dyDescent="0.2">
      <c r="A21" s="461">
        <f t="shared" si="2"/>
        <v>4</v>
      </c>
      <c r="B21" s="471" t="s">
        <v>393</v>
      </c>
      <c r="C21" s="470"/>
      <c r="D21" s="268">
        <v>2002</v>
      </c>
      <c r="E21" s="268" t="s">
        <v>4</v>
      </c>
      <c r="F21" s="268" t="s">
        <v>253</v>
      </c>
      <c r="G21" s="452" t="s">
        <v>359</v>
      </c>
      <c r="H21" s="435">
        <v>72.900000000000006</v>
      </c>
      <c r="I21" s="268">
        <v>77</v>
      </c>
      <c r="J21" s="436"/>
      <c r="K21" s="436"/>
      <c r="L21" s="437"/>
      <c r="M21" s="434">
        <f t="shared" si="0"/>
        <v>15</v>
      </c>
      <c r="N21" s="438" t="str">
        <f t="shared" si="1"/>
        <v>+МСМК</v>
      </c>
      <c r="O21" s="311" t="s">
        <v>389</v>
      </c>
      <c r="P21" s="454"/>
    </row>
    <row r="22" spans="1:16" s="261" customFormat="1" ht="15.75" customHeight="1" x14ac:dyDescent="0.2">
      <c r="A22" s="461">
        <f t="shared" si="2"/>
        <v>5</v>
      </c>
      <c r="B22" s="471" t="s">
        <v>391</v>
      </c>
      <c r="C22" s="470"/>
      <c r="D22" s="319">
        <v>2001</v>
      </c>
      <c r="E22" s="268" t="s">
        <v>4</v>
      </c>
      <c r="F22" s="268" t="s">
        <v>127</v>
      </c>
      <c r="G22" s="268" t="s">
        <v>363</v>
      </c>
      <c r="H22" s="435">
        <v>72.849999999999994</v>
      </c>
      <c r="I22" s="402">
        <v>75</v>
      </c>
      <c r="J22" s="436"/>
      <c r="K22" s="436"/>
      <c r="L22" s="437"/>
      <c r="M22" s="434">
        <f t="shared" si="0"/>
        <v>14</v>
      </c>
      <c r="N22" s="438" t="str">
        <f t="shared" si="1"/>
        <v>МС</v>
      </c>
      <c r="O22" s="311" t="s">
        <v>639</v>
      </c>
      <c r="P22" s="454"/>
    </row>
    <row r="23" spans="1:16" s="261" customFormat="1" ht="15.75" customHeight="1" x14ac:dyDescent="0.25">
      <c r="A23" s="461">
        <f t="shared" si="2"/>
        <v>6</v>
      </c>
      <c r="B23" s="471" t="s">
        <v>306</v>
      </c>
      <c r="C23" s="470"/>
      <c r="D23" s="529">
        <v>2004</v>
      </c>
      <c r="E23" s="464" t="s">
        <v>5</v>
      </c>
      <c r="F23" s="465" t="s">
        <v>216</v>
      </c>
      <c r="G23" s="478" t="s">
        <v>400</v>
      </c>
      <c r="H23" s="435">
        <v>72.650000000000006</v>
      </c>
      <c r="I23" s="530">
        <v>62</v>
      </c>
      <c r="J23" s="436"/>
      <c r="K23" s="436"/>
      <c r="L23" s="437"/>
      <c r="M23" s="434">
        <f t="shared" si="0"/>
        <v>13</v>
      </c>
      <c r="N23" s="438" t="str">
        <f t="shared" si="1"/>
        <v>+МС</v>
      </c>
      <c r="O23" s="311" t="s">
        <v>309</v>
      </c>
      <c r="P23" s="454"/>
    </row>
    <row r="24" spans="1:16" s="261" customFormat="1" ht="15.75" customHeight="1" x14ac:dyDescent="0.2">
      <c r="A24" s="461">
        <f t="shared" si="2"/>
        <v>7</v>
      </c>
      <c r="B24" s="471" t="s">
        <v>395</v>
      </c>
      <c r="C24" s="470"/>
      <c r="D24" s="473">
        <v>2002</v>
      </c>
      <c r="E24" s="473" t="s">
        <v>4</v>
      </c>
      <c r="F24" s="473" t="s">
        <v>204</v>
      </c>
      <c r="G24" s="474" t="s">
        <v>396</v>
      </c>
      <c r="H24" s="435">
        <v>71.55</v>
      </c>
      <c r="I24" s="473">
        <v>60</v>
      </c>
      <c r="J24" s="436"/>
      <c r="K24" s="436"/>
      <c r="L24" s="437"/>
      <c r="M24" s="434">
        <f t="shared" si="0"/>
        <v>12</v>
      </c>
      <c r="N24" s="438" t="str">
        <f t="shared" si="1"/>
        <v>КМС</v>
      </c>
      <c r="O24" s="311" t="s">
        <v>375</v>
      </c>
      <c r="P24" s="454"/>
    </row>
    <row r="25" spans="1:16" s="261" customFormat="1" ht="15.75" customHeight="1" x14ac:dyDescent="0.2">
      <c r="A25" s="461">
        <f t="shared" si="2"/>
        <v>8</v>
      </c>
      <c r="B25" s="471" t="s">
        <v>398</v>
      </c>
      <c r="C25" s="470"/>
      <c r="D25" s="472">
        <v>1999</v>
      </c>
      <c r="E25" s="473" t="s">
        <v>4</v>
      </c>
      <c r="F25" s="473" t="s">
        <v>211</v>
      </c>
      <c r="G25" s="474" t="s">
        <v>363</v>
      </c>
      <c r="H25" s="435">
        <v>72.7</v>
      </c>
      <c r="I25" s="473">
        <v>53</v>
      </c>
      <c r="J25" s="436"/>
      <c r="K25" s="436"/>
      <c r="L25" s="437"/>
      <c r="M25" s="434">
        <f t="shared" si="0"/>
        <v>11</v>
      </c>
      <c r="N25" s="438" t="str">
        <f t="shared" si="1"/>
        <v>КМС</v>
      </c>
      <c r="O25" s="311" t="s">
        <v>409</v>
      </c>
      <c r="P25" s="454"/>
    </row>
    <row r="26" spans="1:16" s="261" customFormat="1" ht="15.75" customHeight="1" x14ac:dyDescent="0.2">
      <c r="A26" s="461">
        <f t="shared" si="2"/>
        <v>9</v>
      </c>
      <c r="B26" s="471" t="s">
        <v>405</v>
      </c>
      <c r="C26" s="470"/>
      <c r="D26" s="268">
        <v>2001</v>
      </c>
      <c r="E26" s="268" t="s">
        <v>5</v>
      </c>
      <c r="F26" s="268" t="s">
        <v>272</v>
      </c>
      <c r="G26" s="268"/>
      <c r="H26" s="435">
        <v>70.3</v>
      </c>
      <c r="I26" s="312">
        <v>51</v>
      </c>
      <c r="J26" s="436"/>
      <c r="K26" s="436"/>
      <c r="L26" s="437"/>
      <c r="M26" s="434">
        <f t="shared" si="0"/>
        <v>10</v>
      </c>
      <c r="N26" s="438" t="str">
        <f t="shared" si="1"/>
        <v>КМС</v>
      </c>
      <c r="O26" s="311" t="s">
        <v>411</v>
      </c>
      <c r="P26" s="454"/>
    </row>
    <row r="27" spans="1:16" s="261" customFormat="1" ht="15.75" customHeight="1" x14ac:dyDescent="0.2">
      <c r="A27" s="461">
        <f t="shared" si="2"/>
        <v>10</v>
      </c>
      <c r="B27" s="471" t="s">
        <v>403</v>
      </c>
      <c r="C27" s="470"/>
      <c r="D27" s="475">
        <v>2001</v>
      </c>
      <c r="E27" s="268" t="s">
        <v>4</v>
      </c>
      <c r="F27" s="268" t="s">
        <v>140</v>
      </c>
      <c r="G27" s="270" t="s">
        <v>404</v>
      </c>
      <c r="H27" s="435">
        <v>69.099999999999994</v>
      </c>
      <c r="I27" s="268">
        <v>50</v>
      </c>
      <c r="J27" s="436"/>
      <c r="K27" s="436"/>
      <c r="L27" s="437"/>
      <c r="M27" s="434">
        <f t="shared" si="0"/>
        <v>9</v>
      </c>
      <c r="N27" s="438" t="str">
        <f t="shared" si="1"/>
        <v>КМС</v>
      </c>
      <c r="O27" s="311" t="s">
        <v>410</v>
      </c>
      <c r="P27" s="454"/>
    </row>
    <row r="28" spans="1:16" s="261" customFormat="1" ht="15.75" customHeight="1" x14ac:dyDescent="0.2">
      <c r="A28" s="461">
        <f t="shared" si="2"/>
        <v>11</v>
      </c>
      <c r="B28" s="471" t="s">
        <v>401</v>
      </c>
      <c r="C28" s="470"/>
      <c r="D28" s="476">
        <v>1997</v>
      </c>
      <c r="E28" s="476" t="s">
        <v>5</v>
      </c>
      <c r="F28" s="473" t="s">
        <v>213</v>
      </c>
      <c r="G28" s="268" t="s">
        <v>402</v>
      </c>
      <c r="H28" s="435">
        <v>71.95</v>
      </c>
      <c r="I28" s="473">
        <v>43</v>
      </c>
      <c r="J28" s="436"/>
      <c r="K28" s="436"/>
      <c r="L28" s="437"/>
      <c r="M28" s="434">
        <f t="shared" si="0"/>
        <v>8</v>
      </c>
      <c r="N28" s="438" t="str">
        <f t="shared" si="1"/>
        <v>-</v>
      </c>
      <c r="O28" s="311" t="s">
        <v>335</v>
      </c>
      <c r="P28" s="454"/>
    </row>
    <row r="29" spans="1:16" s="261" customFormat="1" ht="15.75" customHeight="1" x14ac:dyDescent="0.2">
      <c r="A29" s="461">
        <f t="shared" si="2"/>
        <v>12</v>
      </c>
      <c r="B29" s="471" t="s">
        <v>397</v>
      </c>
      <c r="C29" s="470"/>
      <c r="D29" s="268">
        <v>1994</v>
      </c>
      <c r="E29" s="268" t="s">
        <v>4</v>
      </c>
      <c r="F29" s="268" t="s">
        <v>263</v>
      </c>
      <c r="G29" s="268" t="s">
        <v>363</v>
      </c>
      <c r="H29" s="435">
        <v>72.849999999999994</v>
      </c>
      <c r="I29" s="312">
        <v>39</v>
      </c>
      <c r="J29" s="436"/>
      <c r="K29" s="436"/>
      <c r="L29" s="437"/>
      <c r="M29" s="434">
        <f t="shared" si="0"/>
        <v>7</v>
      </c>
      <c r="N29" s="438" t="str">
        <f t="shared" si="1"/>
        <v>-</v>
      </c>
      <c r="O29" s="311" t="s">
        <v>408</v>
      </c>
      <c r="P29" s="454"/>
    </row>
    <row r="30" spans="1:16" s="261" customFormat="1" ht="15.75" customHeight="1" x14ac:dyDescent="0.2">
      <c r="A30" s="469"/>
      <c r="B30" s="477"/>
      <c r="C30" s="427"/>
      <c r="D30" s="429"/>
      <c r="E30" s="429"/>
      <c r="F30" s="429"/>
      <c r="G30" s="429"/>
      <c r="H30" s="455"/>
      <c r="I30" s="431"/>
      <c r="J30" s="456"/>
      <c r="K30" s="456"/>
      <c r="L30" s="457"/>
      <c r="M30" s="457"/>
      <c r="N30" s="458"/>
      <c r="O30" s="428"/>
      <c r="P30" s="459"/>
    </row>
    <row r="31" spans="1:16" ht="15" x14ac:dyDescent="0.25">
      <c r="A31" s="444"/>
      <c r="B31" s="444"/>
      <c r="C31" s="444"/>
      <c r="D31" s="444"/>
      <c r="E31" s="444"/>
      <c r="F31" s="444"/>
      <c r="G31" s="444"/>
      <c r="H31" s="442"/>
      <c r="I31" s="442"/>
      <c r="J31" s="442"/>
      <c r="K31" s="442"/>
      <c r="L31" s="442"/>
      <c r="M31" s="442"/>
      <c r="N31" s="442"/>
      <c r="O31" s="442"/>
      <c r="P31" s="442"/>
    </row>
    <row r="32" spans="1:16" ht="15" x14ac:dyDescent="0.25">
      <c r="A32" s="441" t="s">
        <v>16</v>
      </c>
      <c r="B32" s="442"/>
      <c r="C32" s="443"/>
      <c r="D32" s="691" t="s">
        <v>235</v>
      </c>
      <c r="E32" s="691"/>
      <c r="F32" s="691"/>
      <c r="G32" s="441"/>
      <c r="H32" s="690" t="s">
        <v>92</v>
      </c>
      <c r="I32" s="691"/>
      <c r="J32" s="442"/>
      <c r="K32" s="442"/>
      <c r="L32" s="442"/>
      <c r="M32" s="442"/>
      <c r="N32" s="444"/>
      <c r="O32" s="692" t="s">
        <v>240</v>
      </c>
      <c r="P32" s="692"/>
    </row>
    <row r="33" spans="1:16" ht="9.6" customHeight="1" x14ac:dyDescent="0.25">
      <c r="A33" s="441"/>
      <c r="B33" s="442"/>
      <c r="C33" s="442"/>
      <c r="D33" s="445"/>
      <c r="E33" s="446"/>
      <c r="F33" s="447"/>
      <c r="G33" s="441"/>
      <c r="H33" s="448"/>
      <c r="I33" s="442"/>
      <c r="J33" s="442"/>
      <c r="K33" s="442"/>
      <c r="L33" s="444"/>
      <c r="M33" s="449"/>
      <c r="N33" s="444"/>
      <c r="O33" s="444"/>
      <c r="P33" s="444"/>
    </row>
    <row r="34" spans="1:16" ht="15" x14ac:dyDescent="0.25">
      <c r="A34" s="441" t="s">
        <v>17</v>
      </c>
      <c r="B34" s="442"/>
      <c r="C34" s="443"/>
      <c r="D34" s="691" t="s">
        <v>236</v>
      </c>
      <c r="E34" s="691"/>
      <c r="F34" s="691"/>
      <c r="G34" s="441"/>
      <c r="H34" s="441" t="s">
        <v>93</v>
      </c>
      <c r="I34" s="442"/>
      <c r="J34" s="442"/>
      <c r="K34" s="442"/>
      <c r="L34" s="444"/>
      <c r="M34" s="449"/>
      <c r="N34" s="444"/>
      <c r="O34" s="692" t="s">
        <v>241</v>
      </c>
      <c r="P34" s="692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19:P20">
    <sortCondition ref="H19:H20"/>
  </sortState>
  <mergeCells count="37">
    <mergeCell ref="A7:C7"/>
    <mergeCell ref="D7:M7"/>
    <mergeCell ref="N7:P7"/>
    <mergeCell ref="A1:P1"/>
    <mergeCell ref="A2:P2"/>
    <mergeCell ref="A3:P3"/>
    <mergeCell ref="A4:P4"/>
    <mergeCell ref="A5:P5"/>
    <mergeCell ref="A8:C8"/>
    <mergeCell ref="D8:M8"/>
    <mergeCell ref="N8:P8"/>
    <mergeCell ref="A9:C9"/>
    <mergeCell ref="D9:M9"/>
    <mergeCell ref="N9:P9"/>
    <mergeCell ref="A16:A17"/>
    <mergeCell ref="B16:C17"/>
    <mergeCell ref="D16:D17"/>
    <mergeCell ref="E16:E17"/>
    <mergeCell ref="F16:F17"/>
    <mergeCell ref="A10:C11"/>
    <mergeCell ref="D10:M10"/>
    <mergeCell ref="D11:M11"/>
    <mergeCell ref="A13:C13"/>
    <mergeCell ref="A14:C14"/>
    <mergeCell ref="D34:F34"/>
    <mergeCell ref="O34:P34"/>
    <mergeCell ref="G16:G17"/>
    <mergeCell ref="H16:H17"/>
    <mergeCell ref="I16:I17"/>
    <mergeCell ref="J16:K16"/>
    <mergeCell ref="L16:L17"/>
    <mergeCell ref="M16:M17"/>
    <mergeCell ref="N16:N17"/>
    <mergeCell ref="O16:P17"/>
    <mergeCell ref="D32:F32"/>
    <mergeCell ref="H32:I32"/>
    <mergeCell ref="O32:P32"/>
  </mergeCells>
  <printOptions horizontalCentered="1"/>
  <pageMargins left="0.59055118110236227" right="0.19685039370078741" top="0.59055118110236227" bottom="0.59055118110236227" header="0" footer="0"/>
  <pageSetup paperSize="9" scale="79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42"/>
  <sheetViews>
    <sheetView view="pageBreakPreview" zoomScaleNormal="70" zoomScaleSheetLayoutView="100" workbookViewId="0">
      <selection activeCell="D13" sqref="D13:D14"/>
    </sheetView>
  </sheetViews>
  <sheetFormatPr defaultColWidth="9.140625" defaultRowHeight="12.75" x14ac:dyDescent="0.2"/>
  <cols>
    <col min="1" max="1" width="6.5703125" style="31" customWidth="1"/>
    <col min="2" max="2" width="17.42578125" style="31" customWidth="1"/>
    <col min="3" max="3" width="7.28515625" style="31" customWidth="1"/>
    <col min="4" max="4" width="10.42578125" style="31" customWidth="1"/>
    <col min="5" max="5" width="7.42578125" style="31" customWidth="1"/>
    <col min="6" max="6" width="22.28515625" style="31" customWidth="1"/>
    <col min="7" max="7" width="30.42578125" style="31" customWidth="1"/>
    <col min="8" max="8" width="10.140625" style="31" customWidth="1"/>
    <col min="9" max="9" width="12.4257812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11.28515625" style="31" customWidth="1"/>
    <col min="15" max="15" width="17.28515625" style="31" customWidth="1"/>
    <col min="16" max="16" width="19.7109375" style="31" customWidth="1"/>
    <col min="17" max="16384" width="9.140625" style="31"/>
  </cols>
  <sheetData>
    <row r="1" spans="1:16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6" ht="9" customHeight="1" x14ac:dyDescent="0.2">
      <c r="P6" s="260"/>
    </row>
    <row r="7" spans="1:16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98</v>
      </c>
      <c r="O7" s="688"/>
      <c r="P7" s="688"/>
    </row>
    <row r="8" spans="1:16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6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6" ht="15.75" x14ac:dyDescent="0.25">
      <c r="A10" s="679">
        <v>94</v>
      </c>
      <c r="B10" s="679"/>
      <c r="C10" s="679"/>
      <c r="D10" s="684" t="s">
        <v>184</v>
      </c>
      <c r="E10" s="685"/>
      <c r="F10" s="685"/>
      <c r="G10" s="685"/>
      <c r="H10" s="685"/>
      <c r="I10" s="685"/>
      <c r="J10" s="685"/>
      <c r="K10" s="685"/>
      <c r="L10" s="685"/>
      <c r="M10" s="686"/>
      <c r="N10" s="251" t="s">
        <v>3</v>
      </c>
      <c r="O10" s="251" t="s">
        <v>4</v>
      </c>
      <c r="P10" s="251" t="s">
        <v>5</v>
      </c>
    </row>
    <row r="11" spans="1:16" ht="15" x14ac:dyDescent="0.2">
      <c r="A11" s="679"/>
      <c r="B11" s="679"/>
      <c r="C11" s="679"/>
      <c r="D11" s="664" t="s">
        <v>244</v>
      </c>
      <c r="E11" s="664"/>
      <c r="F11" s="664"/>
      <c r="G11" s="664"/>
      <c r="H11" s="664"/>
      <c r="I11" s="664"/>
      <c r="J11" s="664"/>
      <c r="K11" s="664"/>
      <c r="L11" s="664"/>
      <c r="M11" s="664"/>
      <c r="N11" s="211">
        <v>82</v>
      </c>
      <c r="O11" s="316">
        <v>69</v>
      </c>
      <c r="P11" s="317">
        <v>55</v>
      </c>
    </row>
    <row r="12" spans="1:16" s="4" customFormat="1" x14ac:dyDescent="0.2">
      <c r="A12" s="20"/>
      <c r="B12" s="20"/>
      <c r="C12" s="20"/>
      <c r="N12" s="20"/>
      <c r="O12" s="20"/>
      <c r="P12" s="20"/>
    </row>
    <row r="13" spans="1:16" ht="15" x14ac:dyDescent="0.25">
      <c r="A13" s="671" t="s">
        <v>37</v>
      </c>
      <c r="B13" s="672"/>
      <c r="C13" s="672"/>
      <c r="D13" s="662">
        <v>302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3"/>
      <c r="P13" s="463"/>
    </row>
    <row r="14" spans="1:16" ht="15" x14ac:dyDescent="0.25">
      <c r="A14" s="672" t="s">
        <v>38</v>
      </c>
      <c r="B14" s="672"/>
      <c r="C14" s="672"/>
      <c r="D14" s="662">
        <v>42</v>
      </c>
      <c r="E14" s="462"/>
      <c r="F14" s="462"/>
      <c r="G14" s="462"/>
      <c r="H14" s="462"/>
      <c r="I14" s="462"/>
      <c r="J14" s="462"/>
      <c r="K14" s="462"/>
      <c r="L14" s="462"/>
      <c r="M14" s="462"/>
      <c r="N14" s="463"/>
      <c r="O14" s="463"/>
      <c r="P14" s="463"/>
    </row>
    <row r="15" spans="1:16" ht="15" x14ac:dyDescent="0.25">
      <c r="A15" s="444"/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</row>
    <row r="16" spans="1:16" ht="11.25" customHeight="1" x14ac:dyDescent="0.2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12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</row>
    <row r="17" spans="1:16" ht="15" x14ac:dyDescent="0.2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</row>
    <row r="18" spans="1:16" ht="18" customHeight="1" x14ac:dyDescent="0.2">
      <c r="A18" s="461">
        <v>1</v>
      </c>
      <c r="B18" s="479" t="s">
        <v>52</v>
      </c>
      <c r="C18" s="310"/>
      <c r="D18" s="268">
        <v>1995</v>
      </c>
      <c r="E18" s="268" t="s">
        <v>3</v>
      </c>
      <c r="F18" s="268" t="s">
        <v>192</v>
      </c>
      <c r="G18" s="268"/>
      <c r="H18" s="435" t="s">
        <v>636</v>
      </c>
      <c r="I18" s="323">
        <v>91</v>
      </c>
      <c r="J18" s="436"/>
      <c r="K18" s="436"/>
      <c r="L18" s="437"/>
      <c r="M18" s="434">
        <f t="shared" ref="M18:M35" si="0">IF(A18=1,20,IF(A18=2,18,IF(A18=3,16,IF(A18&gt;19,0,19-A18))))</f>
        <v>20</v>
      </c>
      <c r="N18" s="438" t="str">
        <f t="shared" ref="N18:N38" si="1">IF(AND(NOT(OR(E18="МСМК",E18="ЗМС")),I18&gt;=$N$11),"+МСМК",IF(AND(OR(E18="МСМК",E18="ЗМС"),I18&gt;=$N$11),"МСМК",IF(AND(NOT(OR(E18="МСМК",E18="МС",E18="ЗМС")),I18&gt;=$O$11),"+МС",IF(AND(OR(E18="МСМК",E18="МС",E18="ЗМС"),I18&gt;=$O$11),"МС",IF(AND(NOT(OR(E18="ЗМС",E18="МСМК",E18="МС",E18="КМС")),I18&gt;=$P$11),"+КМС",IF(AND(OR(E18="ЗМС",E18="МСМК",E18="МС",E18="КМС"),I18&gt;=$P$11),"КМС","-"))))))</f>
        <v>МСМК</v>
      </c>
      <c r="O18" s="311" t="s">
        <v>330</v>
      </c>
      <c r="P18" s="454"/>
    </row>
    <row r="19" spans="1:16" s="261" customFormat="1" ht="18.75" customHeight="1" x14ac:dyDescent="0.2">
      <c r="A19" s="461">
        <f>A18+1</f>
        <v>2</v>
      </c>
      <c r="B19" s="479" t="s">
        <v>413</v>
      </c>
      <c r="C19" s="310"/>
      <c r="D19" s="268">
        <v>1998</v>
      </c>
      <c r="E19" s="268" t="s">
        <v>3</v>
      </c>
      <c r="F19" s="268" t="s">
        <v>257</v>
      </c>
      <c r="G19" s="268"/>
      <c r="H19" s="435">
        <v>84.75</v>
      </c>
      <c r="I19" s="324">
        <v>88</v>
      </c>
      <c r="J19" s="436"/>
      <c r="K19" s="436"/>
      <c r="L19" s="437"/>
      <c r="M19" s="434">
        <f t="shared" si="0"/>
        <v>18</v>
      </c>
      <c r="N19" s="438" t="str">
        <f t="shared" si="1"/>
        <v>МСМК</v>
      </c>
      <c r="O19" s="311" t="s">
        <v>428</v>
      </c>
      <c r="P19" s="454"/>
    </row>
    <row r="20" spans="1:16" s="261" customFormat="1" ht="15.75" customHeight="1" x14ac:dyDescent="0.2">
      <c r="A20" s="461">
        <f t="shared" ref="A20:A38" si="2">A19+1</f>
        <v>3</v>
      </c>
      <c r="B20" s="479" t="s">
        <v>299</v>
      </c>
      <c r="C20" s="310"/>
      <c r="D20" s="268">
        <v>1997</v>
      </c>
      <c r="E20" s="268" t="s">
        <v>3</v>
      </c>
      <c r="F20" s="268" t="s">
        <v>253</v>
      </c>
      <c r="G20" s="268" t="s">
        <v>359</v>
      </c>
      <c r="H20" s="435">
        <v>84.1</v>
      </c>
      <c r="I20" s="480">
        <v>87</v>
      </c>
      <c r="J20" s="436"/>
      <c r="K20" s="436"/>
      <c r="L20" s="437"/>
      <c r="M20" s="434">
        <f t="shared" si="0"/>
        <v>16</v>
      </c>
      <c r="N20" s="438" t="str">
        <f t="shared" si="1"/>
        <v>МСМК</v>
      </c>
      <c r="O20" s="311" t="s">
        <v>303</v>
      </c>
      <c r="P20" s="454"/>
    </row>
    <row r="21" spans="1:16" s="261" customFormat="1" ht="15.75" customHeight="1" x14ac:dyDescent="0.2">
      <c r="A21" s="461">
        <f t="shared" si="2"/>
        <v>4</v>
      </c>
      <c r="B21" s="479" t="s">
        <v>416</v>
      </c>
      <c r="C21" s="310"/>
      <c r="D21" s="268">
        <v>1989</v>
      </c>
      <c r="E21" s="268" t="s">
        <v>3</v>
      </c>
      <c r="F21" s="268" t="s">
        <v>226</v>
      </c>
      <c r="G21" s="268"/>
      <c r="H21" s="435">
        <v>84.6</v>
      </c>
      <c r="I21" s="324">
        <v>82</v>
      </c>
      <c r="J21" s="436"/>
      <c r="K21" s="436"/>
      <c r="L21" s="437"/>
      <c r="M21" s="434">
        <f t="shared" si="0"/>
        <v>15</v>
      </c>
      <c r="N21" s="438" t="str">
        <f t="shared" si="1"/>
        <v>МСМК</v>
      </c>
      <c r="O21" s="311" t="s">
        <v>430</v>
      </c>
      <c r="P21" s="454"/>
    </row>
    <row r="22" spans="1:16" s="261" customFormat="1" ht="15.75" customHeight="1" x14ac:dyDescent="0.2">
      <c r="A22" s="461">
        <f t="shared" si="2"/>
        <v>5</v>
      </c>
      <c r="B22" s="479" t="s">
        <v>414</v>
      </c>
      <c r="C22" s="310"/>
      <c r="D22" s="268">
        <v>1992</v>
      </c>
      <c r="E22" s="268" t="s">
        <v>3</v>
      </c>
      <c r="F22" s="268" t="s">
        <v>266</v>
      </c>
      <c r="G22" s="268" t="s">
        <v>363</v>
      </c>
      <c r="H22" s="435">
        <v>78.2</v>
      </c>
      <c r="I22" s="325">
        <v>80</v>
      </c>
      <c r="J22" s="436"/>
      <c r="K22" s="436"/>
      <c r="L22" s="437"/>
      <c r="M22" s="434">
        <f t="shared" si="0"/>
        <v>14</v>
      </c>
      <c r="N22" s="438" t="str">
        <f t="shared" si="1"/>
        <v>МС</v>
      </c>
      <c r="O22" s="314" t="s">
        <v>429</v>
      </c>
      <c r="P22" s="454"/>
    </row>
    <row r="23" spans="1:16" s="261" customFormat="1" ht="15.75" customHeight="1" x14ac:dyDescent="0.2">
      <c r="A23" s="461">
        <f t="shared" si="2"/>
        <v>6</v>
      </c>
      <c r="B23" s="479" t="s">
        <v>319</v>
      </c>
      <c r="C23" s="310"/>
      <c r="D23" s="268">
        <v>1992</v>
      </c>
      <c r="E23" s="268" t="s">
        <v>4</v>
      </c>
      <c r="F23" s="268" t="s">
        <v>272</v>
      </c>
      <c r="G23" s="531"/>
      <c r="H23" s="435">
        <v>80.2</v>
      </c>
      <c r="I23" s="325">
        <v>77</v>
      </c>
      <c r="J23" s="436"/>
      <c r="K23" s="436"/>
      <c r="L23" s="437"/>
      <c r="M23" s="434">
        <f t="shared" si="0"/>
        <v>13</v>
      </c>
      <c r="N23" s="438" t="str">
        <f t="shared" si="1"/>
        <v>МС</v>
      </c>
      <c r="O23" s="311" t="s">
        <v>324</v>
      </c>
      <c r="P23" s="454"/>
    </row>
    <row r="24" spans="1:16" s="261" customFormat="1" ht="15.75" customHeight="1" x14ac:dyDescent="0.2">
      <c r="A24" s="461">
        <f t="shared" si="2"/>
        <v>7</v>
      </c>
      <c r="B24" s="479" t="s">
        <v>110</v>
      </c>
      <c r="C24" s="310"/>
      <c r="D24" s="468">
        <v>1999</v>
      </c>
      <c r="E24" s="468" t="s">
        <v>4</v>
      </c>
      <c r="F24" s="468" t="s">
        <v>97</v>
      </c>
      <c r="G24" s="452" t="s">
        <v>137</v>
      </c>
      <c r="H24" s="435">
        <v>84.95</v>
      </c>
      <c r="I24" s="481">
        <v>77</v>
      </c>
      <c r="J24" s="436"/>
      <c r="K24" s="436"/>
      <c r="L24" s="437"/>
      <c r="M24" s="434">
        <f t="shared" si="0"/>
        <v>12</v>
      </c>
      <c r="N24" s="438" t="str">
        <f t="shared" si="1"/>
        <v>МС</v>
      </c>
      <c r="O24" s="311" t="s">
        <v>119</v>
      </c>
      <c r="P24" s="454"/>
    </row>
    <row r="25" spans="1:16" s="261" customFormat="1" ht="15.75" customHeight="1" x14ac:dyDescent="0.2">
      <c r="A25" s="461">
        <f t="shared" si="2"/>
        <v>8</v>
      </c>
      <c r="B25" s="479" t="s">
        <v>165</v>
      </c>
      <c r="C25" s="310"/>
      <c r="D25" s="268">
        <v>2000</v>
      </c>
      <c r="E25" s="468" t="s">
        <v>4</v>
      </c>
      <c r="F25" s="452" t="s">
        <v>158</v>
      </c>
      <c r="G25" s="452" t="s">
        <v>415</v>
      </c>
      <c r="H25" s="435">
        <v>83.6</v>
      </c>
      <c r="I25" s="481">
        <v>76</v>
      </c>
      <c r="J25" s="436"/>
      <c r="K25" s="436"/>
      <c r="L25" s="437"/>
      <c r="M25" s="434">
        <f t="shared" si="0"/>
        <v>11</v>
      </c>
      <c r="N25" s="438" t="str">
        <f t="shared" si="1"/>
        <v>МС</v>
      </c>
      <c r="O25" s="311" t="s">
        <v>163</v>
      </c>
      <c r="P25" s="454"/>
    </row>
    <row r="26" spans="1:16" s="261" customFormat="1" ht="15.75" customHeight="1" x14ac:dyDescent="0.2">
      <c r="A26" s="461">
        <f t="shared" si="2"/>
        <v>9</v>
      </c>
      <c r="B26" s="479" t="s">
        <v>314</v>
      </c>
      <c r="C26" s="310"/>
      <c r="D26" s="268">
        <v>2002</v>
      </c>
      <c r="E26" s="268" t="s">
        <v>4</v>
      </c>
      <c r="F26" s="268" t="s">
        <v>195</v>
      </c>
      <c r="G26" s="268"/>
      <c r="H26" s="435">
        <v>83.1</v>
      </c>
      <c r="I26" s="532">
        <v>74</v>
      </c>
      <c r="J26" s="436"/>
      <c r="K26" s="436"/>
      <c r="L26" s="437"/>
      <c r="M26" s="434">
        <f t="shared" si="0"/>
        <v>10</v>
      </c>
      <c r="N26" s="438" t="str">
        <f t="shared" si="1"/>
        <v>МС</v>
      </c>
      <c r="O26" s="311" t="s">
        <v>315</v>
      </c>
      <c r="P26" s="454"/>
    </row>
    <row r="27" spans="1:16" s="261" customFormat="1" ht="15.75" customHeight="1" x14ac:dyDescent="0.2">
      <c r="A27" s="461">
        <f t="shared" si="2"/>
        <v>10</v>
      </c>
      <c r="B27" s="479" t="s">
        <v>418</v>
      </c>
      <c r="C27" s="310"/>
      <c r="D27" s="268">
        <v>2004</v>
      </c>
      <c r="E27" s="268" t="s">
        <v>4</v>
      </c>
      <c r="F27" s="268" t="s">
        <v>253</v>
      </c>
      <c r="G27" s="268" t="s">
        <v>359</v>
      </c>
      <c r="H27" s="435">
        <v>80</v>
      </c>
      <c r="I27" s="533">
        <v>72</v>
      </c>
      <c r="J27" s="436"/>
      <c r="K27" s="436"/>
      <c r="L27" s="437"/>
      <c r="M27" s="434">
        <f t="shared" si="0"/>
        <v>9</v>
      </c>
      <c r="N27" s="438" t="str">
        <f t="shared" si="1"/>
        <v>МС</v>
      </c>
      <c r="O27" s="311" t="s">
        <v>432</v>
      </c>
      <c r="P27" s="454"/>
    </row>
    <row r="28" spans="1:16" s="261" customFormat="1" ht="15.75" customHeight="1" x14ac:dyDescent="0.2">
      <c r="A28" s="461">
        <f t="shared" si="2"/>
        <v>11</v>
      </c>
      <c r="B28" s="479" t="s">
        <v>419</v>
      </c>
      <c r="C28" s="310"/>
      <c r="D28" s="268">
        <v>2004</v>
      </c>
      <c r="E28" s="268" t="s">
        <v>5</v>
      </c>
      <c r="F28" s="268" t="s">
        <v>226</v>
      </c>
      <c r="G28" s="268"/>
      <c r="H28" s="435">
        <v>74.75</v>
      </c>
      <c r="I28" s="312">
        <v>69</v>
      </c>
      <c r="J28" s="436"/>
      <c r="K28" s="436"/>
      <c r="L28" s="437"/>
      <c r="M28" s="434">
        <f t="shared" si="0"/>
        <v>8</v>
      </c>
      <c r="N28" s="438" t="str">
        <f t="shared" si="1"/>
        <v>+МС</v>
      </c>
      <c r="O28" s="311" t="s">
        <v>433</v>
      </c>
      <c r="P28" s="454"/>
    </row>
    <row r="29" spans="1:16" s="261" customFormat="1" ht="15.75" customHeight="1" x14ac:dyDescent="0.25">
      <c r="A29" s="461">
        <f t="shared" si="2"/>
        <v>12</v>
      </c>
      <c r="B29" s="479" t="s">
        <v>423</v>
      </c>
      <c r="C29" s="310"/>
      <c r="D29" s="464">
        <v>1983</v>
      </c>
      <c r="E29" s="464" t="s">
        <v>4</v>
      </c>
      <c r="F29" s="465" t="s">
        <v>228</v>
      </c>
      <c r="G29" s="478"/>
      <c r="H29" s="435">
        <v>82.95</v>
      </c>
      <c r="I29" s="451">
        <v>68</v>
      </c>
      <c r="J29" s="436"/>
      <c r="K29" s="436"/>
      <c r="L29" s="437"/>
      <c r="M29" s="434">
        <f t="shared" si="0"/>
        <v>7</v>
      </c>
      <c r="N29" s="438" t="str">
        <f t="shared" si="1"/>
        <v>КМС</v>
      </c>
      <c r="O29" s="311" t="s">
        <v>139</v>
      </c>
      <c r="P29" s="454"/>
    </row>
    <row r="30" spans="1:16" s="261" customFormat="1" ht="15.75" customHeight="1" x14ac:dyDescent="0.2">
      <c r="A30" s="461">
        <f t="shared" si="2"/>
        <v>13</v>
      </c>
      <c r="B30" s="479" t="s">
        <v>146</v>
      </c>
      <c r="C30" s="310"/>
      <c r="D30" s="268">
        <v>1990</v>
      </c>
      <c r="E30" s="268" t="s">
        <v>5</v>
      </c>
      <c r="F30" s="268" t="s">
        <v>143</v>
      </c>
      <c r="G30" s="452"/>
      <c r="H30" s="435">
        <v>77.95</v>
      </c>
      <c r="I30" s="452">
        <v>67</v>
      </c>
      <c r="J30" s="436"/>
      <c r="K30" s="436"/>
      <c r="L30" s="437"/>
      <c r="M30" s="434">
        <f t="shared" si="0"/>
        <v>6</v>
      </c>
      <c r="N30" s="438" t="str">
        <f t="shared" si="1"/>
        <v>КМС</v>
      </c>
      <c r="O30" s="311" t="s">
        <v>147</v>
      </c>
      <c r="P30" s="454"/>
    </row>
    <row r="31" spans="1:16" s="261" customFormat="1" ht="15.75" customHeight="1" x14ac:dyDescent="0.2">
      <c r="A31" s="461">
        <f t="shared" si="2"/>
        <v>14</v>
      </c>
      <c r="B31" s="479" t="s">
        <v>148</v>
      </c>
      <c r="C31" s="310"/>
      <c r="D31" s="482">
        <v>2003</v>
      </c>
      <c r="E31" s="491" t="s">
        <v>5</v>
      </c>
      <c r="F31" s="484" t="s">
        <v>143</v>
      </c>
      <c r="G31" s="483" t="s">
        <v>144</v>
      </c>
      <c r="H31" s="435">
        <v>76.7</v>
      </c>
      <c r="I31" s="484">
        <v>63</v>
      </c>
      <c r="J31" s="436"/>
      <c r="K31" s="436"/>
      <c r="L31" s="437"/>
      <c r="M31" s="434">
        <f t="shared" si="0"/>
        <v>5</v>
      </c>
      <c r="N31" s="438" t="str">
        <f t="shared" si="1"/>
        <v>КМС</v>
      </c>
      <c r="O31" s="311" t="s">
        <v>145</v>
      </c>
      <c r="P31" s="454"/>
    </row>
    <row r="32" spans="1:16" s="261" customFormat="1" ht="15.75" customHeight="1" x14ac:dyDescent="0.2">
      <c r="A32" s="461">
        <f t="shared" si="2"/>
        <v>15</v>
      </c>
      <c r="B32" s="479" t="s">
        <v>420</v>
      </c>
      <c r="C32" s="310"/>
      <c r="D32" s="473">
        <v>2000</v>
      </c>
      <c r="E32" s="485" t="s">
        <v>4</v>
      </c>
      <c r="F32" s="486" t="s">
        <v>204</v>
      </c>
      <c r="G32" s="487" t="s">
        <v>367</v>
      </c>
      <c r="H32" s="435">
        <v>82.35</v>
      </c>
      <c r="I32" s="488">
        <v>59</v>
      </c>
      <c r="J32" s="436"/>
      <c r="K32" s="436"/>
      <c r="L32" s="437"/>
      <c r="M32" s="434">
        <f t="shared" si="0"/>
        <v>4</v>
      </c>
      <c r="N32" s="438" t="str">
        <f t="shared" si="1"/>
        <v>КМС</v>
      </c>
      <c r="O32" s="311" t="s">
        <v>375</v>
      </c>
      <c r="P32" s="454"/>
    </row>
    <row r="33" spans="1:16" s="261" customFormat="1" ht="15.75" customHeight="1" x14ac:dyDescent="0.2">
      <c r="A33" s="461">
        <f t="shared" si="2"/>
        <v>16</v>
      </c>
      <c r="B33" s="309" t="s">
        <v>422</v>
      </c>
      <c r="C33" s="310"/>
      <c r="D33" s="268">
        <v>1986</v>
      </c>
      <c r="E33" s="489" t="s">
        <v>4</v>
      </c>
      <c r="F33" s="402" t="s">
        <v>188</v>
      </c>
      <c r="G33" s="490"/>
      <c r="H33" s="435">
        <v>76.95</v>
      </c>
      <c r="I33" s="480">
        <v>57</v>
      </c>
      <c r="J33" s="436"/>
      <c r="K33" s="436"/>
      <c r="L33" s="437"/>
      <c r="M33" s="434">
        <f t="shared" si="0"/>
        <v>3</v>
      </c>
      <c r="N33" s="438" t="str">
        <f t="shared" si="1"/>
        <v>КМС</v>
      </c>
      <c r="O33" s="311" t="s">
        <v>434</v>
      </c>
      <c r="P33" s="454"/>
    </row>
    <row r="34" spans="1:16" s="261" customFormat="1" ht="15.75" customHeight="1" x14ac:dyDescent="0.2">
      <c r="A34" s="461">
        <f t="shared" si="2"/>
        <v>17</v>
      </c>
      <c r="B34" s="309" t="s">
        <v>417</v>
      </c>
      <c r="C34" s="310"/>
      <c r="D34" s="268">
        <v>1983</v>
      </c>
      <c r="E34" s="491" t="s">
        <v>4</v>
      </c>
      <c r="F34" s="268" t="s">
        <v>188</v>
      </c>
      <c r="G34" s="490"/>
      <c r="H34" s="435">
        <v>83.75</v>
      </c>
      <c r="I34" s="480">
        <v>57</v>
      </c>
      <c r="J34" s="436"/>
      <c r="K34" s="436"/>
      <c r="L34" s="437"/>
      <c r="M34" s="434">
        <f t="shared" si="0"/>
        <v>2</v>
      </c>
      <c r="N34" s="438" t="str">
        <f t="shared" si="1"/>
        <v>КМС</v>
      </c>
      <c r="O34" s="311" t="s">
        <v>431</v>
      </c>
      <c r="P34" s="454"/>
    </row>
    <row r="35" spans="1:16" s="261" customFormat="1" ht="15.75" customHeight="1" x14ac:dyDescent="0.2">
      <c r="A35" s="461">
        <f t="shared" si="2"/>
        <v>18</v>
      </c>
      <c r="B35" s="479" t="s">
        <v>427</v>
      </c>
      <c r="C35" s="310"/>
      <c r="D35" s="402">
        <v>1985</v>
      </c>
      <c r="E35" s="322" t="s">
        <v>5</v>
      </c>
      <c r="F35" s="268" t="s">
        <v>255</v>
      </c>
      <c r="G35" s="268"/>
      <c r="H35" s="435">
        <v>80.599999999999994</v>
      </c>
      <c r="I35" s="324">
        <v>56</v>
      </c>
      <c r="J35" s="436"/>
      <c r="K35" s="436"/>
      <c r="L35" s="437"/>
      <c r="M35" s="434">
        <f t="shared" si="0"/>
        <v>1</v>
      </c>
      <c r="N35" s="438" t="str">
        <f t="shared" si="1"/>
        <v>КМС</v>
      </c>
      <c r="O35" s="311" t="s">
        <v>436</v>
      </c>
      <c r="P35" s="454"/>
    </row>
    <row r="36" spans="1:16" s="261" customFormat="1" ht="15.75" customHeight="1" x14ac:dyDescent="0.2">
      <c r="A36" s="461">
        <f t="shared" si="2"/>
        <v>19</v>
      </c>
      <c r="B36" s="309" t="s">
        <v>421</v>
      </c>
      <c r="C36" s="310"/>
      <c r="D36" s="268">
        <v>2000</v>
      </c>
      <c r="E36" s="268" t="s">
        <v>5</v>
      </c>
      <c r="F36" s="268" t="s">
        <v>188</v>
      </c>
      <c r="G36" s="268"/>
      <c r="H36" s="435">
        <v>82.65</v>
      </c>
      <c r="I36" s="268">
        <v>55</v>
      </c>
      <c r="J36" s="436"/>
      <c r="K36" s="436"/>
      <c r="L36" s="437"/>
      <c r="M36" s="434">
        <v>1</v>
      </c>
      <c r="N36" s="438" t="str">
        <f t="shared" si="1"/>
        <v>КМС</v>
      </c>
      <c r="O36" s="311" t="s">
        <v>663</v>
      </c>
      <c r="P36" s="454"/>
    </row>
    <row r="37" spans="1:16" s="261" customFormat="1" ht="15.75" customHeight="1" x14ac:dyDescent="0.2">
      <c r="A37" s="461">
        <f t="shared" si="2"/>
        <v>20</v>
      </c>
      <c r="B37" s="479" t="s">
        <v>424</v>
      </c>
      <c r="C37" s="310"/>
      <c r="D37" s="473">
        <v>1987</v>
      </c>
      <c r="E37" s="473" t="s">
        <v>4</v>
      </c>
      <c r="F37" s="473" t="s">
        <v>264</v>
      </c>
      <c r="G37" s="473" t="s">
        <v>425</v>
      </c>
      <c r="H37" s="435">
        <v>78.05</v>
      </c>
      <c r="I37" s="474">
        <v>53</v>
      </c>
      <c r="J37" s="436"/>
      <c r="K37" s="436"/>
      <c r="L37" s="437"/>
      <c r="M37" s="434">
        <v>1</v>
      </c>
      <c r="N37" s="438" t="str">
        <f t="shared" si="1"/>
        <v>-</v>
      </c>
      <c r="O37" s="311" t="s">
        <v>435</v>
      </c>
      <c r="P37" s="454"/>
    </row>
    <row r="38" spans="1:16" s="261" customFormat="1" ht="15.75" customHeight="1" x14ac:dyDescent="0.2">
      <c r="A38" s="461">
        <f t="shared" si="2"/>
        <v>21</v>
      </c>
      <c r="B38" s="479" t="s">
        <v>426</v>
      </c>
      <c r="C38" s="310"/>
      <c r="D38" s="268">
        <v>1989</v>
      </c>
      <c r="E38" s="268" t="s">
        <v>5</v>
      </c>
      <c r="F38" s="268" t="s">
        <v>262</v>
      </c>
      <c r="G38" s="268"/>
      <c r="H38" s="435">
        <v>84.7</v>
      </c>
      <c r="I38" s="451">
        <v>53</v>
      </c>
      <c r="J38" s="436"/>
      <c r="K38" s="436"/>
      <c r="L38" s="437"/>
      <c r="M38" s="434">
        <v>1</v>
      </c>
      <c r="N38" s="438" t="str">
        <f t="shared" si="1"/>
        <v>-</v>
      </c>
      <c r="O38" s="311" t="s">
        <v>412</v>
      </c>
      <c r="P38" s="454"/>
    </row>
    <row r="39" spans="1:16" ht="15" x14ac:dyDescent="0.25">
      <c r="A39" s="444"/>
      <c r="B39" s="444"/>
      <c r="C39" s="444"/>
      <c r="D39" s="444"/>
      <c r="E39" s="444"/>
      <c r="F39" s="444"/>
      <c r="G39" s="444"/>
      <c r="H39" s="442"/>
      <c r="I39" s="442"/>
      <c r="J39" s="442"/>
      <c r="K39" s="442"/>
      <c r="L39" s="442"/>
      <c r="M39" s="442"/>
      <c r="N39" s="442"/>
      <c r="O39" s="442"/>
      <c r="P39" s="442"/>
    </row>
    <row r="40" spans="1:16" ht="15" x14ac:dyDescent="0.25">
      <c r="A40" s="441" t="s">
        <v>16</v>
      </c>
      <c r="B40" s="442"/>
      <c r="C40" s="443"/>
      <c r="D40" s="691" t="s">
        <v>235</v>
      </c>
      <c r="E40" s="691"/>
      <c r="F40" s="691"/>
      <c r="G40" s="441"/>
      <c r="H40" s="690" t="s">
        <v>92</v>
      </c>
      <c r="I40" s="691"/>
      <c r="J40" s="442"/>
      <c r="K40" s="442"/>
      <c r="L40" s="442"/>
      <c r="M40" s="442"/>
      <c r="N40" s="444"/>
      <c r="O40" s="692" t="s">
        <v>240</v>
      </c>
      <c r="P40" s="692"/>
    </row>
    <row r="41" spans="1:16" ht="9.6" customHeight="1" x14ac:dyDescent="0.25">
      <c r="A41" s="441"/>
      <c r="B41" s="442"/>
      <c r="C41" s="442"/>
      <c r="D41" s="445"/>
      <c r="E41" s="446"/>
      <c r="F41" s="447"/>
      <c r="G41" s="441"/>
      <c r="H41" s="448"/>
      <c r="I41" s="442"/>
      <c r="J41" s="442"/>
      <c r="K41" s="442"/>
      <c r="L41" s="444"/>
      <c r="M41" s="449"/>
      <c r="N41" s="444"/>
      <c r="O41" s="444"/>
      <c r="P41" s="444"/>
    </row>
    <row r="42" spans="1:16" ht="15" x14ac:dyDescent="0.25">
      <c r="A42" s="441" t="s">
        <v>17</v>
      </c>
      <c r="B42" s="442"/>
      <c r="C42" s="443"/>
      <c r="D42" s="691" t="s">
        <v>236</v>
      </c>
      <c r="E42" s="691"/>
      <c r="F42" s="691"/>
      <c r="G42" s="441"/>
      <c r="H42" s="441" t="s">
        <v>93</v>
      </c>
      <c r="I42" s="442"/>
      <c r="J42" s="442"/>
      <c r="K42" s="442"/>
      <c r="L42" s="444"/>
      <c r="M42" s="449"/>
      <c r="N42" s="444"/>
      <c r="O42" s="692" t="s">
        <v>241</v>
      </c>
      <c r="P42" s="692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18:P38">
    <sortCondition descending="1" ref="I18:I38"/>
  </sortState>
  <mergeCells count="37">
    <mergeCell ref="A7:C7"/>
    <mergeCell ref="D7:M7"/>
    <mergeCell ref="N7:P7"/>
    <mergeCell ref="A1:P1"/>
    <mergeCell ref="A2:P2"/>
    <mergeCell ref="A3:P3"/>
    <mergeCell ref="A4:P4"/>
    <mergeCell ref="A5:P5"/>
    <mergeCell ref="A8:C8"/>
    <mergeCell ref="D8:M8"/>
    <mergeCell ref="N8:P8"/>
    <mergeCell ref="A9:C9"/>
    <mergeCell ref="D9:M9"/>
    <mergeCell ref="N9:P9"/>
    <mergeCell ref="A16:A17"/>
    <mergeCell ref="B16:C17"/>
    <mergeCell ref="D16:D17"/>
    <mergeCell ref="E16:E17"/>
    <mergeCell ref="F16:F17"/>
    <mergeCell ref="A10:C11"/>
    <mergeCell ref="D10:M10"/>
    <mergeCell ref="D11:M11"/>
    <mergeCell ref="A13:C13"/>
    <mergeCell ref="A14:C14"/>
    <mergeCell ref="D42:F42"/>
    <mergeCell ref="O42:P42"/>
    <mergeCell ref="G16:G17"/>
    <mergeCell ref="H16:H17"/>
    <mergeCell ref="I16:I17"/>
    <mergeCell ref="J16:K16"/>
    <mergeCell ref="L16:L17"/>
    <mergeCell ref="M16:M17"/>
    <mergeCell ref="N16:N17"/>
    <mergeCell ref="O16:P17"/>
    <mergeCell ref="D40:F40"/>
    <mergeCell ref="H40:I40"/>
    <mergeCell ref="O40:P40"/>
  </mergeCells>
  <printOptions horizontalCentered="1"/>
  <pageMargins left="0.59055118110236227" right="0.19685039370078741" top="0.59055118110236227" bottom="0.59055118110236227" header="0" footer="0"/>
  <pageSetup paperSize="9" scale="7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9"/>
  <sheetViews>
    <sheetView view="pageBreakPreview" topLeftCell="A10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7.28515625" style="31" customWidth="1"/>
    <col min="2" max="2" width="17.42578125" style="31" customWidth="1"/>
    <col min="3" max="3" width="7.28515625" style="31" customWidth="1"/>
    <col min="4" max="4" width="10.42578125" style="31" customWidth="1"/>
    <col min="5" max="5" width="7.42578125" style="31" customWidth="1"/>
    <col min="6" max="6" width="22.28515625" style="31" customWidth="1"/>
    <col min="7" max="7" width="30.42578125" style="31" customWidth="1"/>
    <col min="8" max="8" width="10.140625" style="31" customWidth="1"/>
    <col min="9" max="9" width="12.4257812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11.28515625" style="31" customWidth="1"/>
    <col min="15" max="15" width="17.28515625" style="31" customWidth="1"/>
    <col min="16" max="16" width="17.7109375" style="31" customWidth="1"/>
    <col min="17" max="16384" width="9.140625" style="31"/>
  </cols>
  <sheetData>
    <row r="1" spans="1:16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6" ht="9" customHeight="1" x14ac:dyDescent="0.2">
      <c r="P6" s="260"/>
    </row>
    <row r="7" spans="1:16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98</v>
      </c>
      <c r="O7" s="688"/>
      <c r="P7" s="688"/>
    </row>
    <row r="8" spans="1:16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6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6" ht="15.75" x14ac:dyDescent="0.25">
      <c r="A10" s="679">
        <v>96</v>
      </c>
      <c r="B10" s="679"/>
      <c r="C10" s="679"/>
      <c r="D10" s="684" t="s">
        <v>184</v>
      </c>
      <c r="E10" s="685"/>
      <c r="F10" s="685"/>
      <c r="G10" s="685"/>
      <c r="H10" s="685"/>
      <c r="I10" s="685"/>
      <c r="J10" s="685"/>
      <c r="K10" s="685"/>
      <c r="L10" s="685"/>
      <c r="M10" s="686"/>
      <c r="N10" s="251" t="s">
        <v>3</v>
      </c>
      <c r="O10" s="251" t="s">
        <v>4</v>
      </c>
      <c r="P10" s="251" t="s">
        <v>5</v>
      </c>
    </row>
    <row r="11" spans="1:16" ht="15" x14ac:dyDescent="0.2">
      <c r="A11" s="679"/>
      <c r="B11" s="679"/>
      <c r="C11" s="679"/>
      <c r="D11" s="664" t="s">
        <v>245</v>
      </c>
      <c r="E11" s="664"/>
      <c r="F11" s="664"/>
      <c r="G11" s="664"/>
      <c r="H11" s="664"/>
      <c r="I11" s="664"/>
      <c r="J11" s="664"/>
      <c r="K11" s="664"/>
      <c r="L11" s="664"/>
      <c r="M11" s="664"/>
      <c r="N11" s="43"/>
      <c r="O11" s="88"/>
      <c r="P11" s="87"/>
    </row>
    <row r="12" spans="1:16" s="4" customFormat="1" x14ac:dyDescent="0.2">
      <c r="A12" s="20"/>
      <c r="B12" s="20"/>
      <c r="C12" s="20"/>
      <c r="N12" s="20"/>
      <c r="O12" s="20"/>
      <c r="P12" s="20"/>
    </row>
    <row r="13" spans="1:16" ht="15" x14ac:dyDescent="0.25">
      <c r="A13" s="671" t="s">
        <v>37</v>
      </c>
      <c r="B13" s="672"/>
      <c r="C13" s="672"/>
      <c r="D13" s="662">
        <v>302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3"/>
      <c r="P13" s="463"/>
    </row>
    <row r="14" spans="1:16" ht="15" x14ac:dyDescent="0.25">
      <c r="A14" s="672" t="s">
        <v>38</v>
      </c>
      <c r="B14" s="672"/>
      <c r="C14" s="672"/>
      <c r="D14" s="662">
        <v>42</v>
      </c>
      <c r="E14" s="462"/>
      <c r="F14" s="462"/>
      <c r="G14" s="462"/>
      <c r="H14" s="462"/>
      <c r="I14" s="462"/>
      <c r="J14" s="462"/>
      <c r="K14" s="462"/>
      <c r="L14" s="462"/>
      <c r="M14" s="462"/>
      <c r="N14" s="463"/>
      <c r="O14" s="463"/>
      <c r="P14" s="463"/>
    </row>
    <row r="15" spans="1:16" ht="15" x14ac:dyDescent="0.25">
      <c r="A15" s="444"/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</row>
    <row r="16" spans="1:16" ht="11.25" customHeight="1" x14ac:dyDescent="0.2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12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</row>
    <row r="17" spans="1:16" ht="15" x14ac:dyDescent="0.2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</row>
    <row r="18" spans="1:16" ht="18" customHeight="1" x14ac:dyDescent="0.2">
      <c r="A18" s="461">
        <v>1</v>
      </c>
      <c r="B18" s="492" t="s">
        <v>437</v>
      </c>
      <c r="C18" s="310"/>
      <c r="D18" s="452">
        <v>1998</v>
      </c>
      <c r="E18" s="468" t="s">
        <v>3</v>
      </c>
      <c r="F18" s="468" t="s">
        <v>269</v>
      </c>
      <c r="G18" s="268" t="s">
        <v>438</v>
      </c>
      <c r="H18" s="435" t="s">
        <v>637</v>
      </c>
      <c r="I18" s="268">
        <v>102</v>
      </c>
      <c r="J18" s="436"/>
      <c r="K18" s="436"/>
      <c r="L18" s="437"/>
      <c r="M18" s="434">
        <f t="shared" ref="M18:M33" si="0">IF(A18=1,20,IF(A18=2,18,IF(A18=3,16,IF(A18&gt;19,0,19-A18))))</f>
        <v>20</v>
      </c>
      <c r="N18" s="438"/>
      <c r="O18" s="492" t="s">
        <v>445</v>
      </c>
      <c r="P18" s="454"/>
    </row>
    <row r="19" spans="1:16" s="261" customFormat="1" ht="18.75" customHeight="1" x14ac:dyDescent="0.2">
      <c r="A19" s="461">
        <f>A18+1</f>
        <v>2</v>
      </c>
      <c r="B19" s="492" t="s">
        <v>293</v>
      </c>
      <c r="C19" s="310"/>
      <c r="D19" s="452">
        <v>1996</v>
      </c>
      <c r="E19" s="468" t="s">
        <v>3</v>
      </c>
      <c r="F19" s="468" t="s">
        <v>228</v>
      </c>
      <c r="G19" s="268"/>
      <c r="H19" s="435">
        <v>105.75</v>
      </c>
      <c r="I19" s="268">
        <v>90</v>
      </c>
      <c r="J19" s="436"/>
      <c r="K19" s="436"/>
      <c r="L19" s="437"/>
      <c r="M19" s="434">
        <f t="shared" si="0"/>
        <v>18</v>
      </c>
      <c r="N19" s="438"/>
      <c r="O19" s="297" t="s">
        <v>446</v>
      </c>
      <c r="P19" s="454"/>
    </row>
    <row r="20" spans="1:16" s="261" customFormat="1" ht="15.75" customHeight="1" x14ac:dyDescent="0.2">
      <c r="A20" s="461">
        <f t="shared" ref="A20:A33" si="1">A19+1</f>
        <v>3</v>
      </c>
      <c r="B20" s="492" t="s">
        <v>317</v>
      </c>
      <c r="C20" s="310"/>
      <c r="D20" s="452">
        <v>1989</v>
      </c>
      <c r="E20" s="468" t="s">
        <v>3</v>
      </c>
      <c r="F20" s="468" t="s">
        <v>263</v>
      </c>
      <c r="G20" s="268" t="s">
        <v>363</v>
      </c>
      <c r="H20" s="435">
        <v>113.15</v>
      </c>
      <c r="I20" s="268">
        <v>84</v>
      </c>
      <c r="J20" s="436"/>
      <c r="K20" s="436"/>
      <c r="L20" s="437"/>
      <c r="M20" s="434">
        <f t="shared" si="0"/>
        <v>16</v>
      </c>
      <c r="N20" s="438"/>
      <c r="O20" s="492" t="s">
        <v>318</v>
      </c>
      <c r="P20" s="454"/>
    </row>
    <row r="21" spans="1:16" s="261" customFormat="1" ht="15.75" customHeight="1" x14ac:dyDescent="0.2">
      <c r="A21" s="461">
        <f t="shared" si="1"/>
        <v>4</v>
      </c>
      <c r="B21" s="492" t="s">
        <v>60</v>
      </c>
      <c r="C21" s="310"/>
      <c r="D21" s="452">
        <v>1999</v>
      </c>
      <c r="E21" s="468" t="s">
        <v>3</v>
      </c>
      <c r="F21" s="468" t="s">
        <v>272</v>
      </c>
      <c r="G21" s="268"/>
      <c r="H21" s="435">
        <v>93.05</v>
      </c>
      <c r="I21" s="268">
        <v>83</v>
      </c>
      <c r="J21" s="436"/>
      <c r="K21" s="436"/>
      <c r="L21" s="437"/>
      <c r="M21" s="434">
        <f t="shared" si="0"/>
        <v>15</v>
      </c>
      <c r="N21" s="438"/>
      <c r="O21" s="492" t="s">
        <v>325</v>
      </c>
      <c r="P21" s="454"/>
    </row>
    <row r="22" spans="1:16" s="261" customFormat="1" ht="15.75" customHeight="1" x14ac:dyDescent="0.2">
      <c r="A22" s="461">
        <f t="shared" si="1"/>
        <v>5</v>
      </c>
      <c r="B22" s="492" t="s">
        <v>439</v>
      </c>
      <c r="C22" s="310"/>
      <c r="D22" s="452">
        <v>1990</v>
      </c>
      <c r="E22" s="468" t="s">
        <v>4</v>
      </c>
      <c r="F22" s="468" t="s">
        <v>254</v>
      </c>
      <c r="G22" s="268" t="s">
        <v>363</v>
      </c>
      <c r="H22" s="435">
        <v>99.3</v>
      </c>
      <c r="I22" s="268">
        <v>83</v>
      </c>
      <c r="J22" s="436"/>
      <c r="K22" s="436"/>
      <c r="L22" s="437"/>
      <c r="M22" s="434">
        <f t="shared" si="0"/>
        <v>14</v>
      </c>
      <c r="N22" s="438"/>
      <c r="O22" s="492" t="s">
        <v>447</v>
      </c>
      <c r="P22" s="454"/>
    </row>
    <row r="23" spans="1:16" s="261" customFormat="1" ht="15.75" customHeight="1" x14ac:dyDescent="0.2">
      <c r="A23" s="461">
        <f t="shared" si="1"/>
        <v>6</v>
      </c>
      <c r="B23" s="492" t="s">
        <v>151</v>
      </c>
      <c r="C23" s="310"/>
      <c r="D23" s="452">
        <v>1978</v>
      </c>
      <c r="E23" s="468" t="s">
        <v>136</v>
      </c>
      <c r="F23" s="468" t="s">
        <v>143</v>
      </c>
      <c r="G23" s="268" t="s">
        <v>144</v>
      </c>
      <c r="H23" s="435">
        <v>94.95</v>
      </c>
      <c r="I23" s="268">
        <v>77</v>
      </c>
      <c r="J23" s="436"/>
      <c r="K23" s="436"/>
      <c r="L23" s="437"/>
      <c r="M23" s="434">
        <f t="shared" si="0"/>
        <v>13</v>
      </c>
      <c r="N23" s="438"/>
      <c r="O23" s="492" t="s">
        <v>147</v>
      </c>
      <c r="P23" s="454"/>
    </row>
    <row r="24" spans="1:16" s="261" customFormat="1" ht="15.75" customHeight="1" x14ac:dyDescent="0.2">
      <c r="A24" s="461">
        <f t="shared" si="1"/>
        <v>7</v>
      </c>
      <c r="B24" s="492" t="s">
        <v>440</v>
      </c>
      <c r="C24" s="310"/>
      <c r="D24" s="452">
        <v>1989</v>
      </c>
      <c r="E24" s="468" t="s">
        <v>5</v>
      </c>
      <c r="F24" s="468" t="s">
        <v>274</v>
      </c>
      <c r="G24" s="268"/>
      <c r="H24" s="435">
        <v>109.3</v>
      </c>
      <c r="I24" s="268">
        <v>75</v>
      </c>
      <c r="J24" s="436"/>
      <c r="K24" s="436"/>
      <c r="L24" s="437"/>
      <c r="M24" s="434">
        <f t="shared" si="0"/>
        <v>12</v>
      </c>
      <c r="N24" s="438"/>
      <c r="O24" s="492" t="s">
        <v>448</v>
      </c>
      <c r="P24" s="454"/>
    </row>
    <row r="25" spans="1:16" s="261" customFormat="1" ht="15.75" customHeight="1" x14ac:dyDescent="0.2">
      <c r="A25" s="461">
        <f t="shared" si="1"/>
        <v>8</v>
      </c>
      <c r="B25" s="492" t="s">
        <v>150</v>
      </c>
      <c r="C25" s="310"/>
      <c r="D25" s="452">
        <v>2003</v>
      </c>
      <c r="E25" s="468" t="s">
        <v>5</v>
      </c>
      <c r="F25" s="468" t="s">
        <v>143</v>
      </c>
      <c r="G25" s="268"/>
      <c r="H25" s="435">
        <v>108.4</v>
      </c>
      <c r="I25" s="268">
        <v>73</v>
      </c>
      <c r="J25" s="436"/>
      <c r="K25" s="436"/>
      <c r="L25" s="437"/>
      <c r="M25" s="434">
        <f t="shared" si="0"/>
        <v>11</v>
      </c>
      <c r="N25" s="438"/>
      <c r="O25" s="492" t="s">
        <v>149</v>
      </c>
      <c r="P25" s="454"/>
    </row>
    <row r="26" spans="1:16" s="261" customFormat="1" ht="15.75" customHeight="1" x14ac:dyDescent="0.2">
      <c r="A26" s="461">
        <f t="shared" si="1"/>
        <v>9</v>
      </c>
      <c r="B26" s="492" t="s">
        <v>321</v>
      </c>
      <c r="C26" s="310"/>
      <c r="D26" s="452">
        <v>1988</v>
      </c>
      <c r="E26" s="468" t="s">
        <v>4</v>
      </c>
      <c r="F26" s="468" t="s">
        <v>266</v>
      </c>
      <c r="G26" s="268" t="s">
        <v>363</v>
      </c>
      <c r="H26" s="435">
        <v>89.4</v>
      </c>
      <c r="I26" s="268">
        <v>67</v>
      </c>
      <c r="J26" s="436"/>
      <c r="K26" s="436"/>
      <c r="L26" s="437"/>
      <c r="M26" s="434">
        <f t="shared" si="0"/>
        <v>10</v>
      </c>
      <c r="N26" s="438"/>
      <c r="O26" s="492" t="s">
        <v>327</v>
      </c>
      <c r="P26" s="454"/>
    </row>
    <row r="27" spans="1:16" s="261" customFormat="1" ht="15.75" customHeight="1" x14ac:dyDescent="0.2">
      <c r="A27" s="461">
        <f t="shared" si="1"/>
        <v>10</v>
      </c>
      <c r="B27" s="492" t="s">
        <v>443</v>
      </c>
      <c r="C27" s="310"/>
      <c r="D27" s="452">
        <v>1997</v>
      </c>
      <c r="E27" s="468" t="s">
        <v>5</v>
      </c>
      <c r="F27" s="468" t="s">
        <v>166</v>
      </c>
      <c r="G27" s="268"/>
      <c r="H27" s="435">
        <v>92.25</v>
      </c>
      <c r="I27" s="268">
        <v>67</v>
      </c>
      <c r="J27" s="436"/>
      <c r="K27" s="436"/>
      <c r="L27" s="437"/>
      <c r="M27" s="434">
        <f t="shared" si="0"/>
        <v>9</v>
      </c>
      <c r="N27" s="438"/>
      <c r="O27" s="492" t="s">
        <v>139</v>
      </c>
      <c r="P27" s="454"/>
    </row>
    <row r="28" spans="1:16" s="261" customFormat="1" ht="15.75" customHeight="1" x14ac:dyDescent="0.2">
      <c r="A28" s="461">
        <f t="shared" si="1"/>
        <v>11</v>
      </c>
      <c r="B28" s="492" t="s">
        <v>442</v>
      </c>
      <c r="C28" s="310"/>
      <c r="D28" s="452">
        <v>1994</v>
      </c>
      <c r="E28" s="468" t="s">
        <v>4</v>
      </c>
      <c r="F28" s="468" t="s">
        <v>192</v>
      </c>
      <c r="G28" s="268"/>
      <c r="H28" s="435">
        <v>89.6</v>
      </c>
      <c r="I28" s="268">
        <v>66</v>
      </c>
      <c r="J28" s="436"/>
      <c r="K28" s="436"/>
      <c r="L28" s="437"/>
      <c r="M28" s="434">
        <f t="shared" si="0"/>
        <v>8</v>
      </c>
      <c r="N28" s="438"/>
      <c r="O28" s="297" t="s">
        <v>450</v>
      </c>
      <c r="P28" s="454"/>
    </row>
    <row r="29" spans="1:16" s="261" customFormat="1" ht="15.75" customHeight="1" x14ac:dyDescent="0.2">
      <c r="A29" s="461">
        <f t="shared" si="1"/>
        <v>12</v>
      </c>
      <c r="B29" s="492" t="s">
        <v>320</v>
      </c>
      <c r="C29" s="310"/>
      <c r="D29" s="452">
        <v>1990</v>
      </c>
      <c r="E29" s="468" t="s">
        <v>4</v>
      </c>
      <c r="F29" s="468" t="s">
        <v>272</v>
      </c>
      <c r="G29" s="268"/>
      <c r="H29" s="435">
        <v>86.1</v>
      </c>
      <c r="I29" s="268">
        <v>64</v>
      </c>
      <c r="J29" s="436"/>
      <c r="K29" s="436"/>
      <c r="L29" s="437"/>
      <c r="M29" s="434">
        <f t="shared" si="0"/>
        <v>7</v>
      </c>
      <c r="N29" s="438"/>
      <c r="O29" s="492" t="s">
        <v>326</v>
      </c>
      <c r="P29" s="454"/>
    </row>
    <row r="30" spans="1:16" s="261" customFormat="1" ht="15.75" customHeight="1" x14ac:dyDescent="0.2">
      <c r="A30" s="461">
        <f t="shared" si="1"/>
        <v>13</v>
      </c>
      <c r="B30" s="492" t="s">
        <v>441</v>
      </c>
      <c r="C30" s="310"/>
      <c r="D30" s="452">
        <v>2002</v>
      </c>
      <c r="E30" s="468" t="s">
        <v>4</v>
      </c>
      <c r="F30" s="468" t="s">
        <v>253</v>
      </c>
      <c r="G30" s="268" t="s">
        <v>359</v>
      </c>
      <c r="H30" s="435">
        <v>86.65</v>
      </c>
      <c r="I30" s="268">
        <v>63</v>
      </c>
      <c r="J30" s="436"/>
      <c r="K30" s="436"/>
      <c r="L30" s="437"/>
      <c r="M30" s="434">
        <f t="shared" si="0"/>
        <v>6</v>
      </c>
      <c r="N30" s="438"/>
      <c r="O30" s="492" t="s">
        <v>449</v>
      </c>
      <c r="P30" s="454"/>
    </row>
    <row r="31" spans="1:16" s="261" customFormat="1" ht="15.75" customHeight="1" x14ac:dyDescent="0.2">
      <c r="A31" s="461">
        <f t="shared" si="1"/>
        <v>14</v>
      </c>
      <c r="B31" s="492" t="s">
        <v>138</v>
      </c>
      <c r="C31" s="310"/>
      <c r="D31" s="452">
        <v>1986</v>
      </c>
      <c r="E31" s="468" t="s">
        <v>4</v>
      </c>
      <c r="F31" s="468" t="s">
        <v>97</v>
      </c>
      <c r="G31" s="268" t="s">
        <v>137</v>
      </c>
      <c r="H31" s="435">
        <v>91.3</v>
      </c>
      <c r="I31" s="268">
        <v>41</v>
      </c>
      <c r="J31" s="436"/>
      <c r="K31" s="436"/>
      <c r="L31" s="437"/>
      <c r="M31" s="434">
        <f t="shared" si="0"/>
        <v>5</v>
      </c>
      <c r="N31" s="438"/>
      <c r="O31" s="492" t="s">
        <v>119</v>
      </c>
      <c r="P31" s="454"/>
    </row>
    <row r="32" spans="1:16" s="261" customFormat="1" ht="15.75" customHeight="1" x14ac:dyDescent="0.2">
      <c r="A32" s="461">
        <f t="shared" si="1"/>
        <v>15</v>
      </c>
      <c r="B32" s="492" t="s">
        <v>444</v>
      </c>
      <c r="C32" s="310"/>
      <c r="D32" s="452">
        <v>1988</v>
      </c>
      <c r="E32" s="468">
        <v>1</v>
      </c>
      <c r="F32" s="468" t="s">
        <v>253</v>
      </c>
      <c r="G32" s="268"/>
      <c r="H32" s="435">
        <v>97.95</v>
      </c>
      <c r="I32" s="268">
        <v>35</v>
      </c>
      <c r="J32" s="436"/>
      <c r="K32" s="436"/>
      <c r="L32" s="437"/>
      <c r="M32" s="434">
        <f t="shared" si="0"/>
        <v>4</v>
      </c>
      <c r="N32" s="438"/>
      <c r="O32" s="492" t="s">
        <v>326</v>
      </c>
      <c r="P32" s="454"/>
    </row>
    <row r="33" spans="1:16" s="261" customFormat="1" ht="15.75" customHeight="1" x14ac:dyDescent="0.2">
      <c r="A33" s="461">
        <f t="shared" si="1"/>
        <v>16</v>
      </c>
      <c r="B33" s="492" t="s">
        <v>334</v>
      </c>
      <c r="C33" s="310"/>
      <c r="D33" s="452">
        <v>2001</v>
      </c>
      <c r="E33" s="468" t="s">
        <v>3</v>
      </c>
      <c r="F33" s="468" t="s">
        <v>213</v>
      </c>
      <c r="G33" s="268" t="s">
        <v>402</v>
      </c>
      <c r="H33" s="435">
        <v>108.55</v>
      </c>
      <c r="I33" s="268">
        <v>23</v>
      </c>
      <c r="J33" s="436"/>
      <c r="K33" s="436"/>
      <c r="L33" s="437"/>
      <c r="M33" s="434">
        <f t="shared" si="0"/>
        <v>3</v>
      </c>
      <c r="N33" s="438"/>
      <c r="O33" s="492" t="s">
        <v>335</v>
      </c>
      <c r="P33" s="454"/>
    </row>
    <row r="34" spans="1:16" s="261" customFormat="1" ht="15.75" customHeight="1" x14ac:dyDescent="0.2">
      <c r="A34" s="469"/>
      <c r="B34" s="493"/>
      <c r="C34" s="428"/>
      <c r="D34" s="494"/>
      <c r="E34" s="495"/>
      <c r="F34" s="495"/>
      <c r="G34" s="429"/>
      <c r="H34" s="455"/>
      <c r="I34" s="429"/>
      <c r="J34" s="456"/>
      <c r="K34" s="456"/>
      <c r="L34" s="457"/>
      <c r="M34" s="457"/>
      <c r="N34" s="458"/>
      <c r="O34" s="493"/>
      <c r="P34" s="459"/>
    </row>
    <row r="35" spans="1:16" ht="15" x14ac:dyDescent="0.25">
      <c r="A35" s="692" t="s">
        <v>643</v>
      </c>
      <c r="B35" s="693"/>
      <c r="C35" s="693"/>
      <c r="D35" s="693"/>
      <c r="E35" s="693"/>
      <c r="F35" s="693"/>
      <c r="G35" s="693"/>
      <c r="H35" s="693"/>
      <c r="I35" s="693"/>
      <c r="J35" s="693"/>
      <c r="K35" s="693"/>
      <c r="L35" s="693"/>
      <c r="M35" s="693"/>
      <c r="N35" s="693"/>
      <c r="O35" s="693"/>
      <c r="P35" s="693"/>
    </row>
    <row r="36" spans="1:16" ht="15" x14ac:dyDescent="0.25">
      <c r="A36" s="444"/>
      <c r="B36" s="444"/>
      <c r="C36" s="444"/>
      <c r="D36" s="444"/>
      <c r="E36" s="444"/>
      <c r="F36" s="444"/>
      <c r="G36" s="444"/>
      <c r="H36" s="442"/>
      <c r="I36" s="442"/>
      <c r="J36" s="442"/>
      <c r="K36" s="442"/>
      <c r="L36" s="442"/>
      <c r="M36" s="442"/>
      <c r="N36" s="442"/>
      <c r="O36" s="442"/>
      <c r="P36" s="442"/>
    </row>
    <row r="37" spans="1:16" ht="15" x14ac:dyDescent="0.25">
      <c r="A37" s="441" t="s">
        <v>16</v>
      </c>
      <c r="B37" s="442"/>
      <c r="C37" s="443"/>
      <c r="D37" s="691" t="s">
        <v>235</v>
      </c>
      <c r="E37" s="691"/>
      <c r="F37" s="691"/>
      <c r="G37" s="441"/>
      <c r="H37" s="690" t="s">
        <v>92</v>
      </c>
      <c r="I37" s="691"/>
      <c r="J37" s="442"/>
      <c r="K37" s="442"/>
      <c r="L37" s="442"/>
      <c r="M37" s="442"/>
      <c r="N37" s="444"/>
      <c r="O37" s="692" t="s">
        <v>240</v>
      </c>
      <c r="P37" s="692"/>
    </row>
    <row r="38" spans="1:16" ht="9.6" customHeight="1" x14ac:dyDescent="0.25">
      <c r="A38" s="441"/>
      <c r="B38" s="442"/>
      <c r="C38" s="442"/>
      <c r="D38" s="445"/>
      <c r="E38" s="446"/>
      <c r="F38" s="447"/>
      <c r="G38" s="441"/>
      <c r="H38" s="448"/>
      <c r="I38" s="442"/>
      <c r="J38" s="442"/>
      <c r="K38" s="442"/>
      <c r="L38" s="444"/>
      <c r="M38" s="449"/>
      <c r="N38" s="444"/>
      <c r="O38" s="444"/>
      <c r="P38" s="444"/>
    </row>
    <row r="39" spans="1:16" ht="15" x14ac:dyDescent="0.25">
      <c r="A39" s="441" t="s">
        <v>17</v>
      </c>
      <c r="B39" s="442"/>
      <c r="C39" s="443"/>
      <c r="D39" s="691" t="s">
        <v>236</v>
      </c>
      <c r="E39" s="691"/>
      <c r="F39" s="691"/>
      <c r="G39" s="441"/>
      <c r="H39" s="441" t="s">
        <v>93</v>
      </c>
      <c r="I39" s="442"/>
      <c r="J39" s="442"/>
      <c r="K39" s="442"/>
      <c r="L39" s="444"/>
      <c r="M39" s="449"/>
      <c r="N39" s="444"/>
      <c r="O39" s="692" t="s">
        <v>241</v>
      </c>
      <c r="P39" s="692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18:P33">
    <sortCondition descending="1" ref="I18:I33"/>
  </sortState>
  <mergeCells count="38">
    <mergeCell ref="A1:P1"/>
    <mergeCell ref="A2:P2"/>
    <mergeCell ref="A3:P3"/>
    <mergeCell ref="A4:P4"/>
    <mergeCell ref="A5:P5"/>
    <mergeCell ref="N8:P8"/>
    <mergeCell ref="A9:C9"/>
    <mergeCell ref="D9:M9"/>
    <mergeCell ref="N9:P9"/>
    <mergeCell ref="A7:C7"/>
    <mergeCell ref="D7:M7"/>
    <mergeCell ref="N7:P7"/>
    <mergeCell ref="D16:D17"/>
    <mergeCell ref="E16:E17"/>
    <mergeCell ref="F16:F17"/>
    <mergeCell ref="A8:C8"/>
    <mergeCell ref="D8:M8"/>
    <mergeCell ref="A10:C11"/>
    <mergeCell ref="D10:M10"/>
    <mergeCell ref="D11:M11"/>
    <mergeCell ref="A13:C13"/>
    <mergeCell ref="A14:C14"/>
    <mergeCell ref="D39:F39"/>
    <mergeCell ref="O39:P39"/>
    <mergeCell ref="G16:G17"/>
    <mergeCell ref="H16:H17"/>
    <mergeCell ref="I16:I17"/>
    <mergeCell ref="J16:K16"/>
    <mergeCell ref="L16:L17"/>
    <mergeCell ref="M16:M17"/>
    <mergeCell ref="N16:N17"/>
    <mergeCell ref="O16:P17"/>
    <mergeCell ref="D37:F37"/>
    <mergeCell ref="H37:I37"/>
    <mergeCell ref="O37:P37"/>
    <mergeCell ref="A35:P35"/>
    <mergeCell ref="A16:A17"/>
    <mergeCell ref="B16:C17"/>
  </mergeCells>
  <printOptions horizontalCentered="1"/>
  <pageMargins left="0.59055118110236227" right="0.19685039370078741" top="0.59055118110236227" bottom="0.59055118110236227" header="0" footer="0"/>
  <pageSetup paperSize="9" scale="79" firstPageNumber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2"/>
  <sheetViews>
    <sheetView view="pageBreakPreview" topLeftCell="A10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7.28515625" style="31" customWidth="1"/>
    <col min="2" max="2" width="17.42578125" style="31" customWidth="1"/>
    <col min="3" max="3" width="7.28515625" style="31" customWidth="1"/>
    <col min="4" max="4" width="10.42578125" style="31" customWidth="1"/>
    <col min="5" max="5" width="7.42578125" style="31" customWidth="1"/>
    <col min="6" max="6" width="22.28515625" style="31" customWidth="1"/>
    <col min="7" max="7" width="30.42578125" style="31" customWidth="1"/>
    <col min="8" max="8" width="10.140625" style="31" customWidth="1"/>
    <col min="9" max="9" width="12.4257812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11.28515625" style="31" customWidth="1"/>
    <col min="15" max="15" width="16.5703125" style="31" customWidth="1"/>
    <col min="16" max="16" width="17.7109375" style="31" customWidth="1"/>
    <col min="17" max="16384" width="9.140625" style="31"/>
  </cols>
  <sheetData>
    <row r="1" spans="1:16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6" ht="9" customHeight="1" x14ac:dyDescent="0.2">
      <c r="P6" s="260"/>
    </row>
    <row r="7" spans="1:16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124</v>
      </c>
      <c r="O7" s="688"/>
      <c r="P7" s="688"/>
    </row>
    <row r="8" spans="1:16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6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6" ht="15.75" x14ac:dyDescent="0.25">
      <c r="A10" s="679">
        <v>62</v>
      </c>
      <c r="B10" s="679"/>
      <c r="C10" s="679"/>
      <c r="D10" s="684" t="s">
        <v>134</v>
      </c>
      <c r="E10" s="685"/>
      <c r="F10" s="685"/>
      <c r="G10" s="685"/>
      <c r="H10" s="685"/>
      <c r="I10" s="685"/>
      <c r="J10" s="685"/>
      <c r="K10" s="685"/>
      <c r="L10" s="685"/>
      <c r="M10" s="686"/>
      <c r="N10" s="251" t="s">
        <v>3</v>
      </c>
      <c r="O10" s="251" t="s">
        <v>4</v>
      </c>
      <c r="P10" s="251" t="s">
        <v>5</v>
      </c>
    </row>
    <row r="11" spans="1:16" ht="15" x14ac:dyDescent="0.2">
      <c r="A11" s="679"/>
      <c r="B11" s="679"/>
      <c r="C11" s="679"/>
      <c r="D11" s="664" t="s">
        <v>64</v>
      </c>
      <c r="E11" s="664"/>
      <c r="F11" s="664"/>
      <c r="G11" s="664"/>
      <c r="H11" s="664"/>
      <c r="I11" s="664"/>
      <c r="J11" s="664"/>
      <c r="K11" s="664"/>
      <c r="L11" s="664"/>
      <c r="M11" s="664"/>
      <c r="N11" s="84">
        <v>59</v>
      </c>
      <c r="O11" s="84">
        <v>44</v>
      </c>
      <c r="P11" s="84">
        <v>35</v>
      </c>
    </row>
    <row r="12" spans="1:16" s="4" customFormat="1" x14ac:dyDescent="0.2">
      <c r="A12" s="20"/>
      <c r="B12" s="20"/>
      <c r="C12" s="20"/>
      <c r="N12" s="20"/>
      <c r="O12" s="20"/>
      <c r="P12" s="20"/>
    </row>
    <row r="13" spans="1:16" ht="15" x14ac:dyDescent="0.25">
      <c r="A13" s="671" t="s">
        <v>37</v>
      </c>
      <c r="B13" s="672"/>
      <c r="C13" s="672"/>
      <c r="D13" s="662">
        <v>302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3"/>
      <c r="P13" s="463"/>
    </row>
    <row r="14" spans="1:16" ht="15" x14ac:dyDescent="0.25">
      <c r="A14" s="672" t="s">
        <v>38</v>
      </c>
      <c r="B14" s="672"/>
      <c r="C14" s="672"/>
      <c r="D14" s="662">
        <v>42</v>
      </c>
      <c r="E14" s="462"/>
      <c r="F14" s="462"/>
      <c r="G14" s="462"/>
      <c r="H14" s="462"/>
      <c r="I14" s="462"/>
      <c r="J14" s="462"/>
      <c r="K14" s="462"/>
      <c r="L14" s="462"/>
      <c r="M14" s="462"/>
      <c r="N14" s="463"/>
      <c r="O14" s="463"/>
      <c r="P14" s="463"/>
    </row>
    <row r="15" spans="1:16" ht="15" x14ac:dyDescent="0.25">
      <c r="A15" s="444"/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</row>
    <row r="16" spans="1:16" ht="11.25" customHeight="1" x14ac:dyDescent="0.2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12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</row>
    <row r="17" spans="1:16" ht="15" x14ac:dyDescent="0.2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</row>
    <row r="18" spans="1:16" ht="18" customHeight="1" x14ac:dyDescent="0.2">
      <c r="A18" s="461">
        <v>1</v>
      </c>
      <c r="B18" s="479" t="s">
        <v>153</v>
      </c>
      <c r="C18" s="310"/>
      <c r="D18" s="452">
        <v>2004</v>
      </c>
      <c r="E18" s="268" t="s">
        <v>4</v>
      </c>
      <c r="F18" s="268" t="s">
        <v>143</v>
      </c>
      <c r="G18" s="475" t="s">
        <v>144</v>
      </c>
      <c r="H18" s="496">
        <v>60</v>
      </c>
      <c r="I18" s="268">
        <v>62</v>
      </c>
      <c r="J18" s="451"/>
      <c r="K18" s="268"/>
      <c r="L18" s="268"/>
      <c r="M18" s="434">
        <f t="shared" ref="M18:M27" si="0">IF(A18=1,20,IF(A18=2,18,IF(A18=3,16,IF(A18&gt;19,0,19-A18))))</f>
        <v>20</v>
      </c>
      <c r="N18" s="438" t="str">
        <f t="shared" ref="N18:N27" si="1">IF(AND(NOT(OR(E18="МСМК",E18="ЗМС")),I18&gt;=$N$11),"+МСМК",IF(AND(OR(E18="МСМК",E18="ЗМС"),I18&gt;=$N$11),"МСМК",IF(AND(NOT(OR(E18="МСМК",E18="МС",E18="ЗМС")),I18&gt;=$O$11),"+МС",IF(AND(OR(E18="МСМК",E18="МС",E18="ЗМС"),I18&gt;=$O$11),"МС",IF(AND(NOT(OR(E18="ЗМС",E18="МСМК",E18="МС",E18="КМС")),I18&gt;=$P$11),"+КМС",IF(AND(OR(E18="ЗМС",E18="МСМК",E18="МС",E18="КМС"),I18&gt;=$P$11),"КМС","-"))))))</f>
        <v>+МСМК</v>
      </c>
      <c r="O18" s="492" t="s">
        <v>145</v>
      </c>
      <c r="P18" s="439"/>
    </row>
    <row r="19" spans="1:16" s="261" customFormat="1" ht="18.75" customHeight="1" x14ac:dyDescent="0.2">
      <c r="A19" s="461">
        <f>A18+1</f>
        <v>2</v>
      </c>
      <c r="B19" s="309" t="s">
        <v>349</v>
      </c>
      <c r="C19" s="310"/>
      <c r="D19" s="268">
        <v>2003</v>
      </c>
      <c r="E19" s="268" t="s">
        <v>5</v>
      </c>
      <c r="F19" s="268" t="s">
        <v>188</v>
      </c>
      <c r="G19" s="268" t="s">
        <v>662</v>
      </c>
      <c r="H19" s="497">
        <v>61.4</v>
      </c>
      <c r="I19" s="268">
        <v>51</v>
      </c>
      <c r="J19" s="451"/>
      <c r="K19" s="268"/>
      <c r="L19" s="268"/>
      <c r="M19" s="434">
        <f t="shared" si="0"/>
        <v>18</v>
      </c>
      <c r="N19" s="438" t="str">
        <f t="shared" si="1"/>
        <v>+МС</v>
      </c>
      <c r="O19" s="492" t="s">
        <v>343</v>
      </c>
      <c r="P19" s="439"/>
    </row>
    <row r="20" spans="1:16" s="261" customFormat="1" ht="15.75" customHeight="1" x14ac:dyDescent="0.2">
      <c r="A20" s="461">
        <f t="shared" ref="A20:A27" si="2">A19+1</f>
        <v>3</v>
      </c>
      <c r="B20" s="479" t="s">
        <v>451</v>
      </c>
      <c r="C20" s="310"/>
      <c r="D20" s="452">
        <v>2000</v>
      </c>
      <c r="E20" s="268" t="s">
        <v>5</v>
      </c>
      <c r="F20" s="268" t="s">
        <v>204</v>
      </c>
      <c r="G20" s="475" t="s">
        <v>367</v>
      </c>
      <c r="H20" s="496">
        <v>61</v>
      </c>
      <c r="I20" s="268">
        <v>50</v>
      </c>
      <c r="J20" s="451"/>
      <c r="K20" s="268"/>
      <c r="L20" s="268"/>
      <c r="M20" s="434">
        <f t="shared" si="0"/>
        <v>16</v>
      </c>
      <c r="N20" s="438" t="str">
        <f t="shared" si="1"/>
        <v>+МС</v>
      </c>
      <c r="O20" s="492" t="s">
        <v>375</v>
      </c>
      <c r="P20" s="439"/>
    </row>
    <row r="21" spans="1:16" s="261" customFormat="1" ht="15.75" customHeight="1" x14ac:dyDescent="0.2">
      <c r="A21" s="461">
        <f t="shared" si="2"/>
        <v>4</v>
      </c>
      <c r="B21" s="479" t="s">
        <v>452</v>
      </c>
      <c r="C21" s="310"/>
      <c r="D21" s="452">
        <v>1991</v>
      </c>
      <c r="E21" s="268" t="s">
        <v>4</v>
      </c>
      <c r="F21" s="268" t="s">
        <v>253</v>
      </c>
      <c r="G21" s="475" t="s">
        <v>359</v>
      </c>
      <c r="H21" s="496">
        <v>55.25</v>
      </c>
      <c r="I21" s="268">
        <v>47</v>
      </c>
      <c r="J21" s="451"/>
      <c r="K21" s="268"/>
      <c r="L21" s="268"/>
      <c r="M21" s="434">
        <f t="shared" si="0"/>
        <v>15</v>
      </c>
      <c r="N21" s="438" t="str">
        <f t="shared" si="1"/>
        <v>МС</v>
      </c>
      <c r="O21" s="492" t="s">
        <v>453</v>
      </c>
      <c r="P21" s="439"/>
    </row>
    <row r="22" spans="1:16" s="261" customFormat="1" ht="15.75" customHeight="1" x14ac:dyDescent="0.2">
      <c r="A22" s="461">
        <f t="shared" si="2"/>
        <v>5</v>
      </c>
      <c r="B22" s="309" t="s">
        <v>347</v>
      </c>
      <c r="C22" s="310"/>
      <c r="D22" s="268">
        <v>2001</v>
      </c>
      <c r="E22" s="268" t="s">
        <v>5</v>
      </c>
      <c r="F22" s="268" t="s">
        <v>188</v>
      </c>
      <c r="G22" s="268"/>
      <c r="H22" s="497">
        <v>58</v>
      </c>
      <c r="I22" s="268">
        <v>45</v>
      </c>
      <c r="J22" s="451"/>
      <c r="K22" s="268"/>
      <c r="L22" s="268"/>
      <c r="M22" s="434">
        <f t="shared" si="0"/>
        <v>14</v>
      </c>
      <c r="N22" s="438" t="str">
        <f t="shared" si="1"/>
        <v>+МС</v>
      </c>
      <c r="O22" s="492" t="s">
        <v>634</v>
      </c>
      <c r="P22" s="439"/>
    </row>
    <row r="23" spans="1:16" s="261" customFormat="1" ht="15.75" customHeight="1" x14ac:dyDescent="0.2">
      <c r="A23" s="461">
        <f t="shared" si="2"/>
        <v>6</v>
      </c>
      <c r="B23" s="479" t="s">
        <v>152</v>
      </c>
      <c r="C23" s="310"/>
      <c r="D23" s="452">
        <v>2003</v>
      </c>
      <c r="E23" s="268" t="s">
        <v>4</v>
      </c>
      <c r="F23" s="268" t="s">
        <v>143</v>
      </c>
      <c r="G23" s="475" t="s">
        <v>144</v>
      </c>
      <c r="H23" s="496">
        <v>53.9</v>
      </c>
      <c r="I23" s="268">
        <v>40</v>
      </c>
      <c r="J23" s="451"/>
      <c r="K23" s="268"/>
      <c r="L23" s="268"/>
      <c r="M23" s="434">
        <f t="shared" si="0"/>
        <v>13</v>
      </c>
      <c r="N23" s="438" t="str">
        <f t="shared" si="1"/>
        <v>КМС</v>
      </c>
      <c r="O23" s="492" t="s">
        <v>145</v>
      </c>
      <c r="P23" s="439"/>
    </row>
    <row r="24" spans="1:16" s="261" customFormat="1" ht="15.75" customHeight="1" x14ac:dyDescent="0.2">
      <c r="A24" s="461">
        <f t="shared" si="2"/>
        <v>7</v>
      </c>
      <c r="B24" s="309" t="s">
        <v>348</v>
      </c>
      <c r="C24" s="310"/>
      <c r="D24" s="268">
        <v>2003</v>
      </c>
      <c r="E24" s="268" t="s">
        <v>5</v>
      </c>
      <c r="F24" s="268" t="s">
        <v>188</v>
      </c>
      <c r="G24" s="268" t="s">
        <v>662</v>
      </c>
      <c r="H24" s="497">
        <v>57.4</v>
      </c>
      <c r="I24" s="268">
        <v>37</v>
      </c>
      <c r="J24" s="451"/>
      <c r="K24" s="268"/>
      <c r="L24" s="268"/>
      <c r="M24" s="434">
        <f t="shared" si="0"/>
        <v>12</v>
      </c>
      <c r="N24" s="438" t="str">
        <f t="shared" si="1"/>
        <v>КМС</v>
      </c>
      <c r="O24" s="492" t="s">
        <v>664</v>
      </c>
      <c r="P24" s="439"/>
    </row>
    <row r="25" spans="1:16" s="261" customFormat="1" ht="15.75" customHeight="1" x14ac:dyDescent="0.2">
      <c r="A25" s="461">
        <f t="shared" si="2"/>
        <v>8</v>
      </c>
      <c r="B25" s="479" t="s">
        <v>454</v>
      </c>
      <c r="C25" s="310"/>
      <c r="D25" s="452">
        <v>1974</v>
      </c>
      <c r="E25" s="268" t="s">
        <v>3</v>
      </c>
      <c r="F25" s="268" t="s">
        <v>213</v>
      </c>
      <c r="G25" s="475" t="s">
        <v>402</v>
      </c>
      <c r="H25" s="496">
        <v>57.2</v>
      </c>
      <c r="I25" s="268">
        <v>30</v>
      </c>
      <c r="J25" s="451"/>
      <c r="K25" s="268"/>
      <c r="L25" s="268"/>
      <c r="M25" s="434">
        <f t="shared" si="0"/>
        <v>11</v>
      </c>
      <c r="N25" s="438" t="str">
        <f t="shared" si="1"/>
        <v>-</v>
      </c>
      <c r="O25" s="492" t="s">
        <v>335</v>
      </c>
      <c r="P25" s="439"/>
    </row>
    <row r="26" spans="1:16" s="261" customFormat="1" ht="15.75" customHeight="1" x14ac:dyDescent="0.2">
      <c r="A26" s="461">
        <f t="shared" si="2"/>
        <v>9</v>
      </c>
      <c r="B26" s="479" t="s">
        <v>455</v>
      </c>
      <c r="C26" s="310"/>
      <c r="D26" s="452">
        <v>1990</v>
      </c>
      <c r="E26" s="268" t="s">
        <v>4</v>
      </c>
      <c r="F26" s="268" t="s">
        <v>274</v>
      </c>
      <c r="G26" s="475"/>
      <c r="H26" s="496">
        <v>61</v>
      </c>
      <c r="I26" s="268">
        <v>19</v>
      </c>
      <c r="J26" s="451"/>
      <c r="K26" s="268"/>
      <c r="L26" s="268"/>
      <c r="M26" s="434">
        <f t="shared" si="0"/>
        <v>10</v>
      </c>
      <c r="N26" s="438" t="str">
        <f t="shared" si="1"/>
        <v>-</v>
      </c>
      <c r="O26" s="492" t="s">
        <v>456</v>
      </c>
      <c r="P26" s="439"/>
    </row>
    <row r="27" spans="1:16" s="261" customFormat="1" ht="15.75" customHeight="1" x14ac:dyDescent="0.2">
      <c r="A27" s="461">
        <f t="shared" si="2"/>
        <v>10</v>
      </c>
      <c r="B27" s="479" t="s">
        <v>123</v>
      </c>
      <c r="C27" s="310"/>
      <c r="D27" s="452">
        <v>2002</v>
      </c>
      <c r="E27" s="268" t="s">
        <v>5</v>
      </c>
      <c r="F27" s="268" t="s">
        <v>97</v>
      </c>
      <c r="G27" s="475" t="s">
        <v>137</v>
      </c>
      <c r="H27" s="498">
        <v>58.5</v>
      </c>
      <c r="I27" s="268">
        <v>4</v>
      </c>
      <c r="J27" s="451"/>
      <c r="K27" s="268"/>
      <c r="L27" s="268"/>
      <c r="M27" s="434">
        <f t="shared" si="0"/>
        <v>9</v>
      </c>
      <c r="N27" s="438" t="str">
        <f t="shared" si="1"/>
        <v>-</v>
      </c>
      <c r="O27" s="492" t="s">
        <v>119</v>
      </c>
      <c r="P27" s="439"/>
    </row>
    <row r="28" spans="1:16" s="261" customFormat="1" ht="15.75" customHeight="1" x14ac:dyDescent="0.2">
      <c r="A28" s="469"/>
      <c r="B28" s="499"/>
      <c r="C28" s="428"/>
      <c r="D28" s="494"/>
      <c r="E28" s="429"/>
      <c r="F28" s="429"/>
      <c r="G28" s="500"/>
      <c r="H28" s="455"/>
      <c r="I28" s="429"/>
      <c r="J28" s="501"/>
      <c r="K28" s="429"/>
      <c r="L28" s="429"/>
      <c r="M28" s="457"/>
      <c r="N28" s="458"/>
      <c r="O28" s="493"/>
      <c r="P28" s="459"/>
    </row>
    <row r="29" spans="1:16" ht="15" x14ac:dyDescent="0.25">
      <c r="A29" s="543"/>
      <c r="B29" s="545"/>
      <c r="C29" s="545"/>
      <c r="D29" s="545"/>
      <c r="E29" s="545"/>
      <c r="F29" s="545"/>
      <c r="G29" s="545"/>
      <c r="H29" s="545"/>
      <c r="I29" s="545"/>
      <c r="J29" s="545"/>
      <c r="K29" s="545"/>
      <c r="L29" s="545"/>
      <c r="M29" s="545"/>
      <c r="N29" s="545"/>
      <c r="O29" s="545"/>
      <c r="P29" s="545"/>
    </row>
    <row r="30" spans="1:16" ht="15" x14ac:dyDescent="0.25">
      <c r="A30" s="441" t="s">
        <v>16</v>
      </c>
      <c r="B30" s="442"/>
      <c r="C30" s="443"/>
      <c r="D30" s="691" t="s">
        <v>235</v>
      </c>
      <c r="E30" s="691"/>
      <c r="F30" s="691"/>
      <c r="G30" s="441"/>
      <c r="H30" s="690" t="s">
        <v>92</v>
      </c>
      <c r="I30" s="691"/>
      <c r="J30" s="442"/>
      <c r="K30" s="442"/>
      <c r="L30" s="442"/>
      <c r="M30" s="442"/>
      <c r="N30" s="444"/>
      <c r="O30" s="692" t="s">
        <v>240</v>
      </c>
      <c r="P30" s="692"/>
    </row>
    <row r="31" spans="1:16" ht="9.6" customHeight="1" x14ac:dyDescent="0.25">
      <c r="A31" s="441"/>
      <c r="B31" s="442"/>
      <c r="C31" s="442"/>
      <c r="D31" s="445"/>
      <c r="E31" s="446"/>
      <c r="F31" s="447"/>
      <c r="G31" s="441"/>
      <c r="H31" s="448"/>
      <c r="I31" s="442"/>
      <c r="J31" s="442"/>
      <c r="K31" s="442"/>
      <c r="L31" s="444"/>
      <c r="M31" s="449"/>
      <c r="N31" s="444"/>
      <c r="O31" s="444"/>
      <c r="P31" s="444"/>
    </row>
    <row r="32" spans="1:16" ht="15" x14ac:dyDescent="0.25">
      <c r="A32" s="441" t="s">
        <v>17</v>
      </c>
      <c r="B32" s="442"/>
      <c r="C32" s="443"/>
      <c r="D32" s="691" t="s">
        <v>236</v>
      </c>
      <c r="E32" s="691"/>
      <c r="F32" s="691"/>
      <c r="G32" s="441"/>
      <c r="H32" s="441" t="s">
        <v>93</v>
      </c>
      <c r="I32" s="442"/>
      <c r="J32" s="442"/>
      <c r="K32" s="442"/>
      <c r="L32" s="444"/>
      <c r="M32" s="449"/>
      <c r="N32" s="444"/>
      <c r="O32" s="692" t="s">
        <v>241</v>
      </c>
      <c r="P32" s="692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18:P27">
    <sortCondition descending="1" ref="I18:I27"/>
  </sortState>
  <mergeCells count="37">
    <mergeCell ref="A7:C7"/>
    <mergeCell ref="D7:M7"/>
    <mergeCell ref="N7:P7"/>
    <mergeCell ref="A1:P1"/>
    <mergeCell ref="A2:P2"/>
    <mergeCell ref="A3:P3"/>
    <mergeCell ref="A4:P4"/>
    <mergeCell ref="A5:P5"/>
    <mergeCell ref="A8:C8"/>
    <mergeCell ref="D8:M8"/>
    <mergeCell ref="N8:P8"/>
    <mergeCell ref="A9:C9"/>
    <mergeCell ref="D9:M9"/>
    <mergeCell ref="N9:P9"/>
    <mergeCell ref="A16:A17"/>
    <mergeCell ref="B16:C17"/>
    <mergeCell ref="D16:D17"/>
    <mergeCell ref="E16:E17"/>
    <mergeCell ref="F16:F17"/>
    <mergeCell ref="A10:C11"/>
    <mergeCell ref="D10:M10"/>
    <mergeCell ref="D11:M11"/>
    <mergeCell ref="A13:C13"/>
    <mergeCell ref="A14:C14"/>
    <mergeCell ref="D32:F32"/>
    <mergeCell ref="O32:P32"/>
    <mergeCell ref="G16:G17"/>
    <mergeCell ref="H16:H17"/>
    <mergeCell ref="I16:I17"/>
    <mergeCell ref="J16:K16"/>
    <mergeCell ref="L16:L17"/>
    <mergeCell ref="M16:M17"/>
    <mergeCell ref="N16:N17"/>
    <mergeCell ref="O16:P17"/>
    <mergeCell ref="D30:F30"/>
    <mergeCell ref="H30:I30"/>
    <mergeCell ref="O30:P30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37"/>
  <sheetViews>
    <sheetView view="pageBreakPreview" topLeftCell="A7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7.140625" style="31" customWidth="1"/>
    <col min="2" max="2" width="17.42578125" style="31" customWidth="1"/>
    <col min="3" max="3" width="7.28515625" style="31" customWidth="1"/>
    <col min="4" max="4" width="10.42578125" style="31" customWidth="1"/>
    <col min="5" max="5" width="7.42578125" style="31" customWidth="1"/>
    <col min="6" max="6" width="22.28515625" style="31" customWidth="1"/>
    <col min="7" max="7" width="30.42578125" style="31" customWidth="1"/>
    <col min="8" max="8" width="10.140625" style="31" customWidth="1"/>
    <col min="9" max="9" width="12.4257812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11.28515625" style="31" customWidth="1"/>
    <col min="15" max="15" width="17.42578125" style="31" customWidth="1"/>
    <col min="16" max="16" width="17.7109375" style="31" customWidth="1"/>
    <col min="17" max="16384" width="9.140625" style="31"/>
  </cols>
  <sheetData>
    <row r="1" spans="1:16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6" ht="9" customHeight="1" x14ac:dyDescent="0.2">
      <c r="P6" s="260"/>
    </row>
    <row r="7" spans="1:16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124</v>
      </c>
      <c r="O7" s="688"/>
      <c r="P7" s="688"/>
    </row>
    <row r="8" spans="1:16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6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6" ht="15.75" x14ac:dyDescent="0.25">
      <c r="A10" s="679">
        <v>76</v>
      </c>
      <c r="B10" s="679"/>
      <c r="C10" s="679"/>
      <c r="D10" s="684" t="s">
        <v>134</v>
      </c>
      <c r="E10" s="685"/>
      <c r="F10" s="685"/>
      <c r="G10" s="685"/>
      <c r="H10" s="685"/>
      <c r="I10" s="685"/>
      <c r="J10" s="685"/>
      <c r="K10" s="685"/>
      <c r="L10" s="685"/>
      <c r="M10" s="686"/>
      <c r="N10" s="251" t="s">
        <v>3</v>
      </c>
      <c r="O10" s="251" t="s">
        <v>4</v>
      </c>
      <c r="P10" s="251" t="s">
        <v>5</v>
      </c>
    </row>
    <row r="11" spans="1:16" ht="15" x14ac:dyDescent="0.2">
      <c r="A11" s="679"/>
      <c r="B11" s="679"/>
      <c r="C11" s="679"/>
      <c r="D11" s="664" t="s">
        <v>629</v>
      </c>
      <c r="E11" s="664"/>
      <c r="F11" s="664"/>
      <c r="G11" s="664"/>
      <c r="H11" s="664"/>
      <c r="I11" s="664"/>
      <c r="J11" s="664"/>
      <c r="K11" s="664"/>
      <c r="L11" s="664"/>
      <c r="M11" s="664"/>
      <c r="N11" s="43"/>
      <c r="O11" s="88"/>
      <c r="P11" s="87"/>
    </row>
    <row r="12" spans="1:16" s="4" customFormat="1" x14ac:dyDescent="0.2">
      <c r="A12" s="20"/>
      <c r="B12" s="20"/>
      <c r="C12" s="20"/>
      <c r="N12" s="20"/>
      <c r="O12" s="20"/>
      <c r="P12" s="20"/>
    </row>
    <row r="13" spans="1:16" ht="15" x14ac:dyDescent="0.25">
      <c r="A13" s="671" t="s">
        <v>37</v>
      </c>
      <c r="B13" s="672"/>
      <c r="C13" s="672"/>
      <c r="D13" s="662">
        <v>302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3"/>
      <c r="P13" s="463"/>
    </row>
    <row r="14" spans="1:16" ht="15" x14ac:dyDescent="0.25">
      <c r="A14" s="672" t="s">
        <v>38</v>
      </c>
      <c r="B14" s="672"/>
      <c r="C14" s="672"/>
      <c r="D14" s="662">
        <v>42</v>
      </c>
      <c r="E14" s="462"/>
      <c r="F14" s="462"/>
      <c r="G14" s="462"/>
      <c r="H14" s="462"/>
      <c r="I14" s="462"/>
      <c r="J14" s="462"/>
      <c r="K14" s="462"/>
      <c r="L14" s="462"/>
      <c r="M14" s="462"/>
      <c r="N14" s="463"/>
      <c r="O14" s="463"/>
      <c r="P14" s="463"/>
    </row>
    <row r="15" spans="1:16" ht="15" x14ac:dyDescent="0.25">
      <c r="A15" s="444"/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</row>
    <row r="16" spans="1:16" ht="11.25" customHeight="1" x14ac:dyDescent="0.2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12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</row>
    <row r="17" spans="1:16" ht="15" x14ac:dyDescent="0.2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</row>
    <row r="18" spans="1:16" ht="18" customHeight="1" x14ac:dyDescent="0.25">
      <c r="A18" s="461">
        <v>1</v>
      </c>
      <c r="B18" s="309" t="s">
        <v>155</v>
      </c>
      <c r="C18" s="310"/>
      <c r="D18" s="464">
        <v>1999</v>
      </c>
      <c r="E18" s="268" t="s">
        <v>3</v>
      </c>
      <c r="F18" s="268" t="s">
        <v>143</v>
      </c>
      <c r="G18" s="268" t="s">
        <v>144</v>
      </c>
      <c r="H18" s="435">
        <v>82.8</v>
      </c>
      <c r="I18" s="268">
        <v>77</v>
      </c>
      <c r="J18" s="436"/>
      <c r="K18" s="436"/>
      <c r="L18" s="437"/>
      <c r="M18" s="434">
        <f t="shared" ref="M18:M30" si="0">IF(A18=1,20,IF(A18=2,18,IF(A18=3,16,IF(A18&gt;19,0,19-A18))))</f>
        <v>20</v>
      </c>
      <c r="N18" s="438"/>
      <c r="O18" s="311" t="s">
        <v>147</v>
      </c>
      <c r="P18" s="454"/>
    </row>
    <row r="19" spans="1:16" s="261" customFormat="1" ht="18.75" customHeight="1" x14ac:dyDescent="0.25">
      <c r="A19" s="461">
        <f>A18+1</f>
        <v>2</v>
      </c>
      <c r="B19" s="309" t="s">
        <v>457</v>
      </c>
      <c r="C19" s="310"/>
      <c r="D19" s="464">
        <v>1999</v>
      </c>
      <c r="E19" s="268" t="s">
        <v>4</v>
      </c>
      <c r="F19" s="268" t="s">
        <v>253</v>
      </c>
      <c r="G19" s="268" t="s">
        <v>359</v>
      </c>
      <c r="H19" s="435">
        <v>76.45</v>
      </c>
      <c r="I19" s="268">
        <v>70</v>
      </c>
      <c r="J19" s="436"/>
      <c r="K19" s="436"/>
      <c r="L19" s="437"/>
      <c r="M19" s="434">
        <f t="shared" si="0"/>
        <v>18</v>
      </c>
      <c r="N19" s="438"/>
      <c r="O19" s="314" t="s">
        <v>467</v>
      </c>
      <c r="P19" s="454"/>
    </row>
    <row r="20" spans="1:16" s="261" customFormat="1" ht="15.75" customHeight="1" x14ac:dyDescent="0.25">
      <c r="A20" s="461">
        <f t="shared" ref="A20:A31" si="1">A19+1</f>
        <v>3</v>
      </c>
      <c r="B20" s="309" t="s">
        <v>459</v>
      </c>
      <c r="C20" s="310"/>
      <c r="D20" s="464">
        <v>1999</v>
      </c>
      <c r="E20" s="268" t="s">
        <v>4</v>
      </c>
      <c r="F20" s="268" t="s">
        <v>192</v>
      </c>
      <c r="G20" s="268"/>
      <c r="H20" s="435">
        <v>118.25</v>
      </c>
      <c r="I20" s="268">
        <v>64</v>
      </c>
      <c r="J20" s="436"/>
      <c r="K20" s="436"/>
      <c r="L20" s="437"/>
      <c r="M20" s="434">
        <f t="shared" si="0"/>
        <v>16</v>
      </c>
      <c r="N20" s="438"/>
      <c r="O20" s="311" t="s">
        <v>369</v>
      </c>
      <c r="P20" s="454"/>
    </row>
    <row r="21" spans="1:16" s="261" customFormat="1" ht="15.75" customHeight="1" x14ac:dyDescent="0.25">
      <c r="A21" s="461">
        <f t="shared" si="1"/>
        <v>4</v>
      </c>
      <c r="B21" s="309" t="s">
        <v>458</v>
      </c>
      <c r="C21" s="310"/>
      <c r="D21" s="464">
        <v>2006</v>
      </c>
      <c r="E21" s="268" t="s">
        <v>4</v>
      </c>
      <c r="F21" s="268" t="s">
        <v>213</v>
      </c>
      <c r="G21" s="268" t="s">
        <v>402</v>
      </c>
      <c r="H21" s="435">
        <v>73.05</v>
      </c>
      <c r="I21" s="268">
        <v>60</v>
      </c>
      <c r="J21" s="436"/>
      <c r="K21" s="436"/>
      <c r="L21" s="437"/>
      <c r="M21" s="434">
        <f t="shared" si="0"/>
        <v>15</v>
      </c>
      <c r="N21" s="438"/>
      <c r="O21" s="311" t="s">
        <v>335</v>
      </c>
      <c r="P21" s="454"/>
    </row>
    <row r="22" spans="1:16" s="261" customFormat="1" ht="15.75" customHeight="1" x14ac:dyDescent="0.2">
      <c r="A22" s="461">
        <f t="shared" si="1"/>
        <v>5</v>
      </c>
      <c r="B22" s="309" t="s">
        <v>350</v>
      </c>
      <c r="C22" s="310"/>
      <c r="D22" s="268">
        <v>2005</v>
      </c>
      <c r="E22" s="268">
        <v>1</v>
      </c>
      <c r="F22" s="268" t="s">
        <v>188</v>
      </c>
      <c r="G22" s="268" t="s">
        <v>662</v>
      </c>
      <c r="H22" s="435">
        <v>73.05</v>
      </c>
      <c r="I22" s="268">
        <v>49</v>
      </c>
      <c r="J22" s="436"/>
      <c r="K22" s="436"/>
      <c r="L22" s="437"/>
      <c r="M22" s="434">
        <f t="shared" si="0"/>
        <v>14</v>
      </c>
      <c r="N22" s="438"/>
      <c r="O22" s="311" t="s">
        <v>664</v>
      </c>
      <c r="P22" s="454"/>
    </row>
    <row r="23" spans="1:16" s="261" customFormat="1" ht="15.75" customHeight="1" x14ac:dyDescent="0.25">
      <c r="A23" s="461">
        <f t="shared" si="1"/>
        <v>6</v>
      </c>
      <c r="B23" s="309" t="s">
        <v>460</v>
      </c>
      <c r="C23" s="310"/>
      <c r="D23" s="464">
        <v>2003</v>
      </c>
      <c r="E23" s="268" t="s">
        <v>5</v>
      </c>
      <c r="F23" s="268" t="s">
        <v>192</v>
      </c>
      <c r="G23" s="268"/>
      <c r="H23" s="435">
        <v>69.3</v>
      </c>
      <c r="I23" s="268">
        <v>35</v>
      </c>
      <c r="J23" s="436"/>
      <c r="K23" s="436"/>
      <c r="L23" s="437"/>
      <c r="M23" s="434">
        <f t="shared" si="0"/>
        <v>13</v>
      </c>
      <c r="N23" s="438"/>
      <c r="O23" s="311" t="s">
        <v>644</v>
      </c>
      <c r="P23" s="454"/>
    </row>
    <row r="24" spans="1:16" s="261" customFormat="1" ht="15.75" customHeight="1" x14ac:dyDescent="0.25">
      <c r="A24" s="461">
        <f t="shared" si="1"/>
        <v>7</v>
      </c>
      <c r="B24" s="309" t="s">
        <v>461</v>
      </c>
      <c r="C24" s="310"/>
      <c r="D24" s="464">
        <v>2002</v>
      </c>
      <c r="E24" s="268" t="s">
        <v>5</v>
      </c>
      <c r="F24" s="268" t="s">
        <v>204</v>
      </c>
      <c r="G24" s="268" t="s">
        <v>367</v>
      </c>
      <c r="H24" s="435">
        <v>78.5</v>
      </c>
      <c r="I24" s="268">
        <v>27</v>
      </c>
      <c r="J24" s="436"/>
      <c r="K24" s="436"/>
      <c r="L24" s="437"/>
      <c r="M24" s="434">
        <f t="shared" si="0"/>
        <v>12</v>
      </c>
      <c r="N24" s="438"/>
      <c r="O24" s="311" t="s">
        <v>468</v>
      </c>
      <c r="P24" s="454"/>
    </row>
    <row r="25" spans="1:16" s="261" customFormat="1" ht="15.75" customHeight="1" x14ac:dyDescent="0.25">
      <c r="A25" s="461">
        <f t="shared" si="1"/>
        <v>8</v>
      </c>
      <c r="B25" s="309" t="s">
        <v>171</v>
      </c>
      <c r="C25" s="310"/>
      <c r="D25" s="464">
        <v>2006</v>
      </c>
      <c r="E25" s="268" t="s">
        <v>5</v>
      </c>
      <c r="F25" s="268" t="s">
        <v>166</v>
      </c>
      <c r="G25" s="268"/>
      <c r="H25" s="435">
        <v>84.5</v>
      </c>
      <c r="I25" s="268">
        <v>25</v>
      </c>
      <c r="J25" s="436"/>
      <c r="K25" s="436"/>
      <c r="L25" s="437"/>
      <c r="M25" s="434">
        <f t="shared" si="0"/>
        <v>11</v>
      </c>
      <c r="N25" s="438"/>
      <c r="O25" s="314" t="s">
        <v>172</v>
      </c>
      <c r="P25" s="454"/>
    </row>
    <row r="26" spans="1:16" s="261" customFormat="1" ht="15.75" customHeight="1" x14ac:dyDescent="0.25">
      <c r="A26" s="461">
        <f t="shared" si="1"/>
        <v>9</v>
      </c>
      <c r="B26" s="309" t="s">
        <v>463</v>
      </c>
      <c r="C26" s="310"/>
      <c r="D26" s="464">
        <v>1993</v>
      </c>
      <c r="E26" s="268" t="s">
        <v>5</v>
      </c>
      <c r="F26" s="268" t="s">
        <v>266</v>
      </c>
      <c r="G26" s="268" t="s">
        <v>363</v>
      </c>
      <c r="H26" s="435">
        <v>71.349999999999994</v>
      </c>
      <c r="I26" s="268">
        <v>18</v>
      </c>
      <c r="J26" s="436"/>
      <c r="K26" s="436"/>
      <c r="L26" s="437"/>
      <c r="M26" s="434">
        <f t="shared" si="0"/>
        <v>10</v>
      </c>
      <c r="N26" s="438"/>
      <c r="O26" s="311" t="s">
        <v>471</v>
      </c>
      <c r="P26" s="454"/>
    </row>
    <row r="27" spans="1:16" s="261" customFormat="1" ht="15.75" customHeight="1" x14ac:dyDescent="0.25">
      <c r="A27" s="461">
        <f t="shared" si="1"/>
        <v>10</v>
      </c>
      <c r="B27" s="309" t="s">
        <v>156</v>
      </c>
      <c r="C27" s="310"/>
      <c r="D27" s="464">
        <v>2004</v>
      </c>
      <c r="E27" s="268" t="s">
        <v>5</v>
      </c>
      <c r="F27" s="268" t="s">
        <v>143</v>
      </c>
      <c r="G27" s="268"/>
      <c r="H27" s="435">
        <v>67.400000000000006</v>
      </c>
      <c r="I27" s="268">
        <v>17</v>
      </c>
      <c r="J27" s="436"/>
      <c r="K27" s="436"/>
      <c r="L27" s="437"/>
      <c r="M27" s="434">
        <f t="shared" si="0"/>
        <v>9</v>
      </c>
      <c r="N27" s="438"/>
      <c r="O27" s="311" t="s">
        <v>469</v>
      </c>
      <c r="P27" s="454"/>
    </row>
    <row r="28" spans="1:16" s="261" customFormat="1" ht="15.75" customHeight="1" x14ac:dyDescent="0.25">
      <c r="A28" s="461">
        <f t="shared" si="1"/>
        <v>11</v>
      </c>
      <c r="B28" s="309" t="s">
        <v>462</v>
      </c>
      <c r="C28" s="310"/>
      <c r="D28" s="464">
        <v>1995</v>
      </c>
      <c r="E28" s="268" t="s">
        <v>5</v>
      </c>
      <c r="F28" s="268" t="s">
        <v>266</v>
      </c>
      <c r="G28" s="268"/>
      <c r="H28" s="435">
        <v>92.5</v>
      </c>
      <c r="I28" s="268">
        <v>15</v>
      </c>
      <c r="J28" s="436"/>
      <c r="K28" s="436"/>
      <c r="L28" s="437"/>
      <c r="M28" s="434">
        <f t="shared" si="0"/>
        <v>8</v>
      </c>
      <c r="N28" s="438"/>
      <c r="O28" s="311" t="s">
        <v>470</v>
      </c>
      <c r="P28" s="454"/>
    </row>
    <row r="29" spans="1:16" s="261" customFormat="1" ht="15.75" customHeight="1" x14ac:dyDescent="0.25">
      <c r="A29" s="461">
        <f t="shared" si="1"/>
        <v>12</v>
      </c>
      <c r="B29" s="309" t="s">
        <v>464</v>
      </c>
      <c r="C29" s="310"/>
      <c r="D29" s="464">
        <v>1999</v>
      </c>
      <c r="E29" s="268" t="s">
        <v>5</v>
      </c>
      <c r="F29" s="268" t="s">
        <v>272</v>
      </c>
      <c r="G29" s="268"/>
      <c r="H29" s="435">
        <v>86.25</v>
      </c>
      <c r="I29" s="268">
        <v>10</v>
      </c>
      <c r="J29" s="436"/>
      <c r="K29" s="436"/>
      <c r="L29" s="437"/>
      <c r="M29" s="434">
        <f t="shared" si="0"/>
        <v>7</v>
      </c>
      <c r="N29" s="438"/>
      <c r="O29" s="311" t="s">
        <v>472</v>
      </c>
      <c r="P29" s="454"/>
    </row>
    <row r="30" spans="1:16" s="261" customFormat="1" ht="15.75" customHeight="1" x14ac:dyDescent="0.25">
      <c r="A30" s="461">
        <f t="shared" si="1"/>
        <v>13</v>
      </c>
      <c r="B30" s="309" t="s">
        <v>465</v>
      </c>
      <c r="C30" s="310"/>
      <c r="D30" s="464">
        <v>2004</v>
      </c>
      <c r="E30" s="268" t="s">
        <v>5</v>
      </c>
      <c r="F30" s="268" t="s">
        <v>97</v>
      </c>
      <c r="G30" s="268" t="s">
        <v>466</v>
      </c>
      <c r="H30" s="435">
        <v>68.75</v>
      </c>
      <c r="I30" s="268">
        <v>6</v>
      </c>
      <c r="J30" s="436"/>
      <c r="K30" s="436"/>
      <c r="L30" s="437"/>
      <c r="M30" s="434">
        <f t="shared" si="0"/>
        <v>6</v>
      </c>
      <c r="N30" s="438"/>
      <c r="O30" s="311" t="s">
        <v>119</v>
      </c>
      <c r="P30" s="454"/>
    </row>
    <row r="31" spans="1:16" s="261" customFormat="1" ht="15.75" customHeight="1" x14ac:dyDescent="0.2">
      <c r="A31" s="461">
        <f t="shared" si="1"/>
        <v>14</v>
      </c>
      <c r="B31" s="534" t="s">
        <v>632</v>
      </c>
      <c r="C31" s="502"/>
      <c r="D31" s="503">
        <v>1991</v>
      </c>
      <c r="E31" s="504" t="s">
        <v>5</v>
      </c>
      <c r="F31" s="504" t="s">
        <v>263</v>
      </c>
      <c r="G31" s="505"/>
      <c r="H31" s="435">
        <v>78.599999999999994</v>
      </c>
      <c r="I31" s="506">
        <v>40</v>
      </c>
      <c r="J31" s="436"/>
      <c r="K31" s="436"/>
      <c r="L31" s="437"/>
      <c r="M31" s="434" t="s">
        <v>635</v>
      </c>
      <c r="N31" s="438"/>
      <c r="O31" s="507" t="s">
        <v>625</v>
      </c>
      <c r="P31" s="439"/>
    </row>
    <row r="32" spans="1:16" ht="15" x14ac:dyDescent="0.25">
      <c r="A32" s="444"/>
      <c r="B32" s="444"/>
      <c r="C32" s="444"/>
      <c r="D32" s="444"/>
      <c r="E32" s="444"/>
      <c r="F32" s="444"/>
      <c r="G32" s="444"/>
      <c r="H32" s="442"/>
      <c r="I32" s="442"/>
      <c r="J32" s="442"/>
      <c r="K32" s="442"/>
      <c r="L32" s="442"/>
      <c r="M32" s="442"/>
      <c r="N32" s="442"/>
      <c r="O32" s="442"/>
      <c r="P32" s="442"/>
    </row>
    <row r="33" spans="1:16" ht="15" x14ac:dyDescent="0.25">
      <c r="A33" s="692" t="s">
        <v>642</v>
      </c>
      <c r="B33" s="693"/>
      <c r="C33" s="693"/>
      <c r="D33" s="693"/>
      <c r="E33" s="693"/>
      <c r="F33" s="693"/>
      <c r="G33" s="693"/>
      <c r="H33" s="693"/>
      <c r="I33" s="693"/>
      <c r="J33" s="693"/>
      <c r="K33" s="693"/>
      <c r="L33" s="693"/>
      <c r="M33" s="693"/>
      <c r="N33" s="693"/>
      <c r="O33" s="693"/>
      <c r="P33" s="693"/>
    </row>
    <row r="34" spans="1:16" ht="15" x14ac:dyDescent="0.25">
      <c r="A34" s="444"/>
      <c r="B34" s="444"/>
      <c r="C34" s="444"/>
      <c r="D34" s="444"/>
      <c r="E34" s="444"/>
      <c r="F34" s="444"/>
      <c r="G34" s="444"/>
      <c r="H34" s="442"/>
      <c r="I34" s="442"/>
      <c r="J34" s="442"/>
      <c r="K34" s="442"/>
      <c r="L34" s="442"/>
      <c r="M34" s="442"/>
      <c r="N34" s="442"/>
      <c r="O34" s="442"/>
      <c r="P34" s="442"/>
    </row>
    <row r="35" spans="1:16" ht="15" x14ac:dyDescent="0.25">
      <c r="A35" s="441" t="s">
        <v>16</v>
      </c>
      <c r="B35" s="442"/>
      <c r="C35" s="443"/>
      <c r="D35" s="691" t="s">
        <v>235</v>
      </c>
      <c r="E35" s="691"/>
      <c r="F35" s="691"/>
      <c r="G35" s="441"/>
      <c r="H35" s="690" t="s">
        <v>92</v>
      </c>
      <c r="I35" s="691"/>
      <c r="J35" s="442"/>
      <c r="K35" s="442"/>
      <c r="L35" s="442"/>
      <c r="M35" s="442"/>
      <c r="N35" s="444"/>
      <c r="O35" s="692" t="s">
        <v>240</v>
      </c>
      <c r="P35" s="692"/>
    </row>
    <row r="36" spans="1:16" ht="9.6" customHeight="1" x14ac:dyDescent="0.25">
      <c r="A36" s="441"/>
      <c r="B36" s="442"/>
      <c r="C36" s="442"/>
      <c r="D36" s="445"/>
      <c r="E36" s="446"/>
      <c r="F36" s="447"/>
      <c r="G36" s="441"/>
      <c r="H36" s="448"/>
      <c r="I36" s="442"/>
      <c r="J36" s="442"/>
      <c r="K36" s="442"/>
      <c r="L36" s="444"/>
      <c r="M36" s="449"/>
      <c r="N36" s="444"/>
      <c r="O36" s="444"/>
      <c r="P36" s="444"/>
    </row>
    <row r="37" spans="1:16" ht="15" x14ac:dyDescent="0.25">
      <c r="A37" s="441" t="s">
        <v>17</v>
      </c>
      <c r="B37" s="442"/>
      <c r="C37" s="443"/>
      <c r="D37" s="691" t="s">
        <v>236</v>
      </c>
      <c r="E37" s="691"/>
      <c r="F37" s="691"/>
      <c r="G37" s="441"/>
      <c r="H37" s="441" t="s">
        <v>93</v>
      </c>
      <c r="I37" s="441"/>
      <c r="J37" s="442"/>
      <c r="K37" s="442"/>
      <c r="L37" s="444"/>
      <c r="M37" s="449"/>
      <c r="N37" s="444"/>
      <c r="O37" s="692" t="s">
        <v>241</v>
      </c>
      <c r="P37" s="692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18:P30">
    <sortCondition descending="1" ref="I18:I30"/>
  </sortState>
  <mergeCells count="38">
    <mergeCell ref="A1:P1"/>
    <mergeCell ref="A2:P2"/>
    <mergeCell ref="A3:P3"/>
    <mergeCell ref="A4:P4"/>
    <mergeCell ref="A5:P5"/>
    <mergeCell ref="N8:P8"/>
    <mergeCell ref="A9:C9"/>
    <mergeCell ref="D9:M9"/>
    <mergeCell ref="N9:P9"/>
    <mergeCell ref="A7:C7"/>
    <mergeCell ref="D7:M7"/>
    <mergeCell ref="N7:P7"/>
    <mergeCell ref="D16:D17"/>
    <mergeCell ref="E16:E17"/>
    <mergeCell ref="F16:F17"/>
    <mergeCell ref="A8:C8"/>
    <mergeCell ref="D8:M8"/>
    <mergeCell ref="A10:C11"/>
    <mergeCell ref="D10:M10"/>
    <mergeCell ref="D11:M11"/>
    <mergeCell ref="A13:C13"/>
    <mergeCell ref="A14:C14"/>
    <mergeCell ref="D37:F37"/>
    <mergeCell ref="O37:P37"/>
    <mergeCell ref="G16:G17"/>
    <mergeCell ref="H16:H17"/>
    <mergeCell ref="I16:I17"/>
    <mergeCell ref="J16:K16"/>
    <mergeCell ref="L16:L17"/>
    <mergeCell ref="M16:M17"/>
    <mergeCell ref="N16:N17"/>
    <mergeCell ref="O16:P17"/>
    <mergeCell ref="D35:F35"/>
    <mergeCell ref="H35:I35"/>
    <mergeCell ref="O35:P35"/>
    <mergeCell ref="A33:P33"/>
    <mergeCell ref="A16:A17"/>
    <mergeCell ref="B16:C17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71"/>
  <sheetViews>
    <sheetView view="pageBreakPreview" zoomScale="90" zoomScaleNormal="90" zoomScaleSheetLayoutView="90" workbookViewId="0">
      <selection activeCell="D12" sqref="D12:D13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21.140625" customWidth="1"/>
    <col min="4" max="5" width="9.7109375" customWidth="1"/>
    <col min="6" max="6" width="13.85546875" customWidth="1"/>
    <col min="7" max="7" width="10.7109375" customWidth="1"/>
    <col min="8" max="8" width="12.85546875" customWidth="1"/>
    <col min="9" max="9" width="11.42578125" customWidth="1"/>
    <col min="10" max="10" width="12.28515625" customWidth="1"/>
    <col min="11" max="11" width="13.140625" customWidth="1"/>
    <col min="12" max="12" width="11.42578125" customWidth="1"/>
    <col min="13" max="13" width="1.140625" customWidth="1"/>
    <col min="14" max="14" width="0.140625" customWidth="1"/>
    <col min="15" max="15" width="8.7109375" customWidth="1"/>
    <col min="16" max="188" width="9.140625" customWidth="1"/>
    <col min="189" max="189" width="8.85546875" customWidth="1"/>
    <col min="190" max="190" width="8.42578125" customWidth="1"/>
    <col min="191" max="191" width="7" customWidth="1"/>
    <col min="192" max="192" width="22.7109375" customWidth="1"/>
    <col min="193" max="193" width="17" customWidth="1"/>
    <col min="194" max="194" width="10.85546875" customWidth="1"/>
    <col min="195" max="195" width="10.42578125" customWidth="1"/>
    <col min="196" max="196" width="11.7109375" customWidth="1"/>
  </cols>
  <sheetData>
    <row r="1" spans="1:14" x14ac:dyDescent="0.2">
      <c r="A1" s="711" t="s">
        <v>30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198"/>
      <c r="N1" s="198"/>
    </row>
    <row r="2" spans="1:14" ht="13.9" customHeight="1" x14ac:dyDescent="0.2">
      <c r="A2" s="711" t="s">
        <v>647</v>
      </c>
      <c r="B2" s="711"/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198"/>
      <c r="N2" s="198"/>
    </row>
    <row r="3" spans="1:14" ht="15" customHeight="1" x14ac:dyDescent="0.2">
      <c r="A3" s="711" t="s">
        <v>232</v>
      </c>
      <c r="B3" s="711"/>
      <c r="C3" s="711"/>
      <c r="D3" s="711"/>
      <c r="E3" s="711"/>
      <c r="F3" s="711"/>
      <c r="G3" s="711"/>
      <c r="H3" s="711"/>
      <c r="I3" s="711"/>
      <c r="J3" s="711"/>
      <c r="K3" s="711"/>
      <c r="L3" s="711"/>
      <c r="M3" s="198"/>
      <c r="N3" s="198"/>
    </row>
    <row r="4" spans="1:14" s="260" customFormat="1" ht="13.15" customHeight="1" x14ac:dyDescent="0.2">
      <c r="A4" s="711" t="s">
        <v>94</v>
      </c>
      <c r="B4" s="711"/>
      <c r="C4" s="711"/>
      <c r="D4" s="711"/>
      <c r="E4" s="711"/>
      <c r="F4" s="711"/>
      <c r="G4" s="711"/>
      <c r="H4" s="711"/>
      <c r="I4" s="711"/>
      <c r="J4" s="711"/>
      <c r="K4" s="711"/>
      <c r="L4" s="711"/>
      <c r="M4" s="255"/>
      <c r="N4" s="255"/>
    </row>
    <row r="5" spans="1:14" ht="12.6" customHeight="1" x14ac:dyDescent="0.2">
      <c r="A5" s="711" t="s">
        <v>646</v>
      </c>
      <c r="B5" s="711"/>
      <c r="C5" s="711"/>
      <c r="D5" s="711"/>
      <c r="E5" s="711"/>
      <c r="F5" s="711"/>
      <c r="G5" s="711"/>
      <c r="H5" s="711"/>
      <c r="I5" s="711"/>
      <c r="J5" s="711"/>
      <c r="K5" s="711"/>
      <c r="L5" s="711"/>
      <c r="M5" s="198"/>
      <c r="N5" s="198"/>
    </row>
    <row r="6" spans="1:14" ht="11.25" customHeight="1" x14ac:dyDescent="0.2">
      <c r="A6" s="198"/>
      <c r="B6" s="198"/>
      <c r="C6" s="198"/>
      <c r="D6" s="198"/>
      <c r="E6" s="198"/>
      <c r="F6" s="198"/>
      <c r="G6" s="198"/>
      <c r="H6" s="198"/>
      <c r="I6" s="198"/>
      <c r="J6" s="198"/>
      <c r="K6" s="198"/>
      <c r="M6" s="198"/>
      <c r="N6" s="198"/>
    </row>
    <row r="7" spans="1:14" ht="15.75" x14ac:dyDescent="0.2">
      <c r="A7" s="688" t="s">
        <v>181</v>
      </c>
      <c r="B7" s="688"/>
      <c r="C7" s="688"/>
      <c r="D7" s="712" t="s">
        <v>1</v>
      </c>
      <c r="E7" s="712"/>
      <c r="F7" s="712"/>
      <c r="G7" s="712"/>
      <c r="H7" s="712"/>
      <c r="I7" s="712"/>
      <c r="J7" s="199"/>
      <c r="K7" s="91" t="s">
        <v>95</v>
      </c>
    </row>
    <row r="8" spans="1:14" ht="26.25" customHeight="1" x14ac:dyDescent="0.2">
      <c r="A8" s="676" t="s">
        <v>182</v>
      </c>
      <c r="B8" s="676"/>
      <c r="C8" s="677"/>
      <c r="D8" s="718" t="s">
        <v>183</v>
      </c>
      <c r="E8" s="718"/>
      <c r="F8" s="718"/>
      <c r="G8" s="718"/>
      <c r="H8" s="718"/>
      <c r="I8" s="718"/>
      <c r="J8" s="199"/>
      <c r="K8" s="91" t="s">
        <v>96</v>
      </c>
    </row>
    <row r="9" spans="1:14" ht="15.75" x14ac:dyDescent="0.2">
      <c r="A9" s="719" t="s">
        <v>25</v>
      </c>
      <c r="B9" s="719"/>
      <c r="C9" s="719"/>
      <c r="D9" s="712"/>
      <c r="E9" s="712"/>
      <c r="F9" s="712"/>
      <c r="G9" s="712"/>
      <c r="H9" s="712"/>
      <c r="I9" s="712"/>
      <c r="J9" s="713" t="s">
        <v>2</v>
      </c>
      <c r="K9" s="713"/>
      <c r="L9" s="713"/>
      <c r="M9" s="200"/>
    </row>
    <row r="10" spans="1:14" ht="15" customHeight="1" x14ac:dyDescent="0.2">
      <c r="A10" s="714">
        <v>147</v>
      </c>
      <c r="B10" s="715"/>
      <c r="C10" s="716"/>
      <c r="D10" s="717" t="s">
        <v>133</v>
      </c>
      <c r="E10" s="717"/>
      <c r="F10" s="717"/>
      <c r="G10" s="717"/>
      <c r="H10" s="717"/>
      <c r="I10" s="717"/>
      <c r="J10" s="201" t="s">
        <v>3</v>
      </c>
      <c r="K10" s="201" t="s">
        <v>4</v>
      </c>
      <c r="L10" s="201" t="s">
        <v>5</v>
      </c>
      <c r="M10" s="200"/>
    </row>
    <row r="11" spans="1:14" ht="15" customHeight="1" x14ac:dyDescent="0.2">
      <c r="A11" s="200"/>
      <c r="B11" s="200"/>
      <c r="C11" s="200"/>
      <c r="D11" s="712" t="s">
        <v>185</v>
      </c>
      <c r="E11" s="712"/>
      <c r="F11" s="712"/>
      <c r="G11" s="712"/>
      <c r="H11" s="712"/>
      <c r="I11" s="712"/>
      <c r="J11" s="202">
        <v>146</v>
      </c>
      <c r="K11" s="202">
        <v>136</v>
      </c>
      <c r="L11" s="203">
        <v>115</v>
      </c>
      <c r="M11" s="200"/>
    </row>
    <row r="12" spans="1:14" ht="15" customHeight="1" x14ac:dyDescent="0.25">
      <c r="A12" s="204" t="s">
        <v>37</v>
      </c>
      <c r="B12" s="205"/>
      <c r="C12" s="205"/>
      <c r="D12" s="662">
        <v>302</v>
      </c>
      <c r="E12" s="206"/>
      <c r="F12" s="206"/>
      <c r="G12" s="206"/>
      <c r="H12" s="206"/>
      <c r="I12" s="206"/>
      <c r="J12" s="207"/>
      <c r="K12" s="207"/>
      <c r="L12" s="207"/>
      <c r="M12" s="200"/>
    </row>
    <row r="13" spans="1:14" ht="15" customHeight="1" x14ac:dyDescent="0.25">
      <c r="A13" s="208" t="s">
        <v>38</v>
      </c>
      <c r="B13" s="209"/>
      <c r="C13" s="210"/>
      <c r="D13" s="662">
        <v>42</v>
      </c>
      <c r="E13" s="206"/>
      <c r="F13" s="206"/>
      <c r="G13" s="206"/>
      <c r="H13" s="206"/>
      <c r="I13" s="206"/>
      <c r="J13" s="207"/>
      <c r="K13" s="207"/>
      <c r="L13" s="207"/>
      <c r="M13" s="200"/>
    </row>
    <row r="14" spans="1:14" ht="15" customHeight="1" x14ac:dyDescent="0.2">
      <c r="A14" s="200"/>
      <c r="B14" s="200"/>
      <c r="C14" s="200"/>
      <c r="D14" s="206"/>
      <c r="E14" s="206"/>
      <c r="F14" s="206"/>
      <c r="G14" s="206"/>
      <c r="H14" s="206"/>
      <c r="I14" s="206"/>
      <c r="J14" s="207"/>
      <c r="K14" s="207"/>
      <c r="L14" s="207"/>
      <c r="M14" s="200"/>
    </row>
    <row r="15" spans="1:14" x14ac:dyDescent="0.2">
      <c r="A15" s="705" t="s">
        <v>86</v>
      </c>
      <c r="B15" s="705"/>
      <c r="C15" s="705"/>
      <c r="D15" s="260"/>
      <c r="E15" s="260"/>
      <c r="F15" s="260"/>
      <c r="G15" s="260"/>
      <c r="H15" s="260"/>
      <c r="I15" s="260"/>
      <c r="J15" s="260"/>
      <c r="K15" s="260"/>
      <c r="L15" s="260"/>
      <c r="M15" s="207"/>
    </row>
    <row r="16" spans="1:14" ht="26.25" customHeight="1" thickBot="1" x14ac:dyDescent="0.25">
      <c r="A16" s="211" t="s">
        <v>130</v>
      </c>
      <c r="B16" s="211" t="s">
        <v>67</v>
      </c>
      <c r="C16" s="211" t="s">
        <v>61</v>
      </c>
      <c r="D16" s="212" t="s">
        <v>7</v>
      </c>
      <c r="E16" s="212" t="s">
        <v>8</v>
      </c>
      <c r="F16" s="212" t="s">
        <v>69</v>
      </c>
      <c r="G16" s="212" t="s">
        <v>70</v>
      </c>
      <c r="H16" s="212" t="s">
        <v>71</v>
      </c>
      <c r="I16" s="212" t="s">
        <v>14</v>
      </c>
      <c r="J16" s="696" t="s">
        <v>72</v>
      </c>
      <c r="K16" s="697"/>
      <c r="L16" s="698"/>
    </row>
    <row r="17" spans="1:14" ht="14.1" customHeight="1" x14ac:dyDescent="0.25">
      <c r="A17" s="699">
        <v>1</v>
      </c>
      <c r="B17" s="211">
        <v>1</v>
      </c>
      <c r="C17" s="279" t="s">
        <v>31</v>
      </c>
      <c r="D17" s="282">
        <v>1992</v>
      </c>
      <c r="E17" s="287" t="s">
        <v>4</v>
      </c>
      <c r="F17" s="247">
        <v>83.1</v>
      </c>
      <c r="G17" s="241">
        <v>40</v>
      </c>
      <c r="H17" s="211">
        <f>G17</f>
        <v>40</v>
      </c>
      <c r="I17" s="709" t="s">
        <v>3</v>
      </c>
      <c r="J17" s="284" t="s">
        <v>638</v>
      </c>
      <c r="K17" s="215"/>
      <c r="L17" s="216"/>
    </row>
    <row r="18" spans="1:14" ht="14.1" customHeight="1" x14ac:dyDescent="0.2">
      <c r="A18" s="699"/>
      <c r="B18" s="211">
        <v>2</v>
      </c>
      <c r="C18" s="281" t="s">
        <v>316</v>
      </c>
      <c r="D18" s="282">
        <v>1997</v>
      </c>
      <c r="E18" s="282" t="s">
        <v>5</v>
      </c>
      <c r="F18" s="133">
        <v>84.5</v>
      </c>
      <c r="G18" s="241">
        <v>35</v>
      </c>
      <c r="H18" s="211">
        <f>H17+G18</f>
        <v>75</v>
      </c>
      <c r="I18" s="701"/>
      <c r="J18" s="285" t="s">
        <v>40</v>
      </c>
      <c r="K18" s="215"/>
      <c r="L18" s="216"/>
    </row>
    <row r="19" spans="1:14" ht="14.1" customHeight="1" x14ac:dyDescent="0.2">
      <c r="A19" s="699"/>
      <c r="B19" s="211">
        <v>3</v>
      </c>
      <c r="C19" s="280" t="s">
        <v>39</v>
      </c>
      <c r="D19" s="282">
        <v>1995</v>
      </c>
      <c r="E19" s="282" t="s">
        <v>3</v>
      </c>
      <c r="F19" s="133">
        <v>62.3</v>
      </c>
      <c r="G19" s="241">
        <v>34</v>
      </c>
      <c r="H19" s="211">
        <f>H18+G19</f>
        <v>109</v>
      </c>
      <c r="I19" s="701"/>
      <c r="J19" s="285" t="s">
        <v>40</v>
      </c>
      <c r="K19" s="215"/>
      <c r="L19" s="216"/>
      <c r="M19" s="218"/>
      <c r="N19" s="218"/>
    </row>
    <row r="20" spans="1:14" ht="14.1" customHeight="1" x14ac:dyDescent="0.2">
      <c r="A20" s="699"/>
      <c r="B20" s="211">
        <v>4</v>
      </c>
      <c r="C20" s="281" t="s">
        <v>317</v>
      </c>
      <c r="D20" s="282">
        <v>1989</v>
      </c>
      <c r="E20" s="282" t="s">
        <v>3</v>
      </c>
      <c r="F20" s="133">
        <v>113.15</v>
      </c>
      <c r="G20" s="211">
        <v>38</v>
      </c>
      <c r="H20" s="211">
        <f>H19+G20</f>
        <v>147</v>
      </c>
      <c r="I20" s="710"/>
      <c r="J20" s="286" t="s">
        <v>318</v>
      </c>
      <c r="K20" s="215"/>
      <c r="L20" s="216"/>
      <c r="M20" s="218"/>
      <c r="N20" s="218"/>
    </row>
    <row r="21" spans="1:14" x14ac:dyDescent="0.2">
      <c r="A21" s="226" t="s">
        <v>74</v>
      </c>
      <c r="B21" s="68"/>
      <c r="C21" s="68"/>
      <c r="D21" s="68"/>
      <c r="E21" s="68"/>
      <c r="F21" s="219">
        <f>SUM(F17:F20)</f>
        <v>343.04999999999995</v>
      </c>
      <c r="G21" s="260"/>
      <c r="H21" s="260"/>
      <c r="I21" s="260"/>
      <c r="J21" s="260"/>
      <c r="K21" s="260"/>
      <c r="L21" s="260"/>
    </row>
    <row r="22" spans="1:14" x14ac:dyDescent="0.2">
      <c r="A22" s="226" t="s">
        <v>75</v>
      </c>
      <c r="B22" s="68"/>
      <c r="C22" s="68"/>
      <c r="D22" s="68"/>
      <c r="E22" s="68"/>
      <c r="F22" s="68"/>
      <c r="G22" s="68"/>
      <c r="H22" s="220">
        <f>H20</f>
        <v>147</v>
      </c>
      <c r="I22" s="221"/>
      <c r="J22" s="221"/>
      <c r="K22" s="221"/>
      <c r="L22" s="260"/>
    </row>
    <row r="23" spans="1:14" x14ac:dyDescent="0.2">
      <c r="D23" t="s">
        <v>84</v>
      </c>
    </row>
    <row r="24" spans="1:14" x14ac:dyDescent="0.2">
      <c r="A24" s="242" t="s">
        <v>282</v>
      </c>
      <c r="B24" s="242"/>
      <c r="C24" s="242"/>
    </row>
    <row r="25" spans="1:14" ht="20.45" customHeight="1" x14ac:dyDescent="0.2">
      <c r="A25" s="211" t="s">
        <v>130</v>
      </c>
      <c r="B25" s="211" t="s">
        <v>67</v>
      </c>
      <c r="C25" s="211" t="s">
        <v>61</v>
      </c>
      <c r="D25" s="212" t="s">
        <v>7</v>
      </c>
      <c r="E25" s="212" t="s">
        <v>8</v>
      </c>
      <c r="F25" s="212" t="s">
        <v>69</v>
      </c>
      <c r="G25" s="212" t="s">
        <v>70</v>
      </c>
      <c r="H25" s="212" t="s">
        <v>71</v>
      </c>
      <c r="I25" s="212" t="s">
        <v>14</v>
      </c>
      <c r="J25" s="696" t="s">
        <v>72</v>
      </c>
      <c r="K25" s="697"/>
      <c r="L25" s="698"/>
    </row>
    <row r="26" spans="1:14" ht="14.1" customHeight="1" x14ac:dyDescent="0.2">
      <c r="A26" s="699">
        <v>2</v>
      </c>
      <c r="B26" s="211">
        <v>1</v>
      </c>
      <c r="C26" s="276" t="s">
        <v>298</v>
      </c>
      <c r="D26" s="277">
        <v>1995</v>
      </c>
      <c r="E26" s="277" t="s">
        <v>3</v>
      </c>
      <c r="F26" s="223">
        <v>91.8</v>
      </c>
      <c r="G26" s="241">
        <v>37</v>
      </c>
      <c r="H26" s="211">
        <f>G26</f>
        <v>37</v>
      </c>
      <c r="I26" s="709" t="s">
        <v>3</v>
      </c>
      <c r="J26" s="278" t="s">
        <v>302</v>
      </c>
      <c r="K26" s="215"/>
      <c r="L26" s="216"/>
    </row>
    <row r="27" spans="1:14" ht="14.1" customHeight="1" x14ac:dyDescent="0.2">
      <c r="A27" s="699"/>
      <c r="B27" s="211">
        <v>2</v>
      </c>
      <c r="C27" s="276" t="s">
        <v>299</v>
      </c>
      <c r="D27" s="277">
        <v>1997</v>
      </c>
      <c r="E27" s="277" t="s">
        <v>3</v>
      </c>
      <c r="F27" s="133">
        <v>84.1</v>
      </c>
      <c r="G27" s="241">
        <v>38</v>
      </c>
      <c r="H27" s="211">
        <f>H26+G27</f>
        <v>75</v>
      </c>
      <c r="I27" s="701"/>
      <c r="J27" s="278" t="s">
        <v>303</v>
      </c>
      <c r="K27" s="215"/>
      <c r="L27" s="216"/>
    </row>
    <row r="28" spans="1:14" ht="14.1" customHeight="1" x14ac:dyDescent="0.2">
      <c r="A28" s="699"/>
      <c r="B28" s="211">
        <v>3</v>
      </c>
      <c r="C28" s="276" t="s">
        <v>301</v>
      </c>
      <c r="D28" s="277">
        <v>1987</v>
      </c>
      <c r="E28" s="277" t="s">
        <v>3</v>
      </c>
      <c r="F28" s="214">
        <v>112.45</v>
      </c>
      <c r="G28" s="241">
        <v>34</v>
      </c>
      <c r="H28" s="211">
        <f>H27+G28</f>
        <v>109</v>
      </c>
      <c r="I28" s="701"/>
      <c r="J28" s="278" t="s">
        <v>305</v>
      </c>
      <c r="K28" s="215"/>
      <c r="L28" s="216"/>
      <c r="N28" s="8"/>
    </row>
    <row r="29" spans="1:14" ht="14.1" customHeight="1" x14ac:dyDescent="0.2">
      <c r="A29" s="699"/>
      <c r="B29" s="211">
        <v>4</v>
      </c>
      <c r="C29" s="276" t="s">
        <v>300</v>
      </c>
      <c r="D29" s="277">
        <v>1995</v>
      </c>
      <c r="E29" s="277" t="s">
        <v>3</v>
      </c>
      <c r="F29" s="214">
        <v>100.5</v>
      </c>
      <c r="G29" s="241">
        <v>38</v>
      </c>
      <c r="H29" s="211">
        <f>H28+G29</f>
        <v>147</v>
      </c>
      <c r="I29" s="710"/>
      <c r="J29" s="278" t="s">
        <v>304</v>
      </c>
      <c r="K29" s="215"/>
      <c r="L29" s="216"/>
    </row>
    <row r="30" spans="1:14" ht="12.75" customHeight="1" x14ac:dyDescent="0.2">
      <c r="A30" s="226" t="s">
        <v>74</v>
      </c>
      <c r="B30" s="68"/>
      <c r="C30" s="68"/>
      <c r="D30" s="68"/>
      <c r="E30" s="68"/>
      <c r="F30" s="219">
        <f>SUM(F26:F29)</f>
        <v>388.84999999999997</v>
      </c>
    </row>
    <row r="31" spans="1:14" ht="12.75" customHeight="1" x14ac:dyDescent="0.2">
      <c r="A31" s="226" t="s">
        <v>75</v>
      </c>
      <c r="B31" s="68"/>
      <c r="C31" s="68"/>
      <c r="D31" s="68"/>
      <c r="E31" s="68"/>
      <c r="F31" s="68"/>
      <c r="G31" s="68"/>
      <c r="H31" s="220">
        <f>H29</f>
        <v>147</v>
      </c>
      <c r="I31" s="221"/>
      <c r="J31" s="221"/>
      <c r="K31" s="221"/>
    </row>
    <row r="32" spans="1:14" x14ac:dyDescent="0.2">
      <c r="A32" s="222"/>
      <c r="B32" s="222"/>
      <c r="C32" s="222"/>
      <c r="D32" s="222"/>
      <c r="E32" s="222"/>
      <c r="F32" s="222"/>
      <c r="G32" s="222"/>
      <c r="H32" s="221"/>
      <c r="I32" s="221"/>
      <c r="J32" s="221"/>
      <c r="K32" s="221"/>
    </row>
    <row r="33" spans="1:14" x14ac:dyDescent="0.2">
      <c r="A33" s="705" t="s">
        <v>281</v>
      </c>
      <c r="B33" s="705"/>
      <c r="C33" s="705"/>
      <c r="D33" s="260"/>
      <c r="E33" s="260"/>
      <c r="F33" s="260"/>
      <c r="G33" s="260"/>
      <c r="H33" s="260"/>
      <c r="I33" s="260"/>
      <c r="J33" s="260"/>
      <c r="K33" s="260"/>
      <c r="L33" s="260"/>
    </row>
    <row r="34" spans="1:14" ht="20.45" customHeight="1" x14ac:dyDescent="0.2">
      <c r="A34" s="211" t="s">
        <v>130</v>
      </c>
      <c r="B34" s="211" t="s">
        <v>67</v>
      </c>
      <c r="C34" s="211" t="s">
        <v>61</v>
      </c>
      <c r="D34" s="212" t="s">
        <v>7</v>
      </c>
      <c r="E34" s="212" t="s">
        <v>8</v>
      </c>
      <c r="F34" s="212" t="s">
        <v>69</v>
      </c>
      <c r="G34" s="212" t="s">
        <v>70</v>
      </c>
      <c r="H34" s="212" t="s">
        <v>71</v>
      </c>
      <c r="I34" s="212" t="s">
        <v>14</v>
      </c>
      <c r="J34" s="696" t="s">
        <v>72</v>
      </c>
      <c r="K34" s="697"/>
      <c r="L34" s="698"/>
    </row>
    <row r="35" spans="1:14" ht="14.1" customHeight="1" x14ac:dyDescent="0.2">
      <c r="A35" s="699">
        <v>3</v>
      </c>
      <c r="B35" s="211">
        <v>1</v>
      </c>
      <c r="C35" s="271" t="s">
        <v>293</v>
      </c>
      <c r="D35" s="272">
        <v>1996</v>
      </c>
      <c r="E35" s="272" t="s">
        <v>3</v>
      </c>
      <c r="F35" s="133">
        <v>105.75</v>
      </c>
      <c r="G35" s="241">
        <v>42</v>
      </c>
      <c r="H35" s="211">
        <f>G35</f>
        <v>42</v>
      </c>
      <c r="I35" s="709" t="s">
        <v>4</v>
      </c>
      <c r="J35" s="275" t="s">
        <v>297</v>
      </c>
      <c r="K35" s="215"/>
      <c r="L35" s="216"/>
    </row>
    <row r="36" spans="1:14" ht="14.1" customHeight="1" x14ac:dyDescent="0.2">
      <c r="A36" s="699"/>
      <c r="B36" s="211">
        <v>2</v>
      </c>
      <c r="C36" s="271" t="s">
        <v>292</v>
      </c>
      <c r="D36" s="272">
        <v>1991</v>
      </c>
      <c r="E36" s="272" t="s">
        <v>4</v>
      </c>
      <c r="F36" s="217">
        <v>95.85</v>
      </c>
      <c r="G36" s="241">
        <v>33</v>
      </c>
      <c r="H36" s="211">
        <f>H35+G36</f>
        <v>75</v>
      </c>
      <c r="I36" s="701"/>
      <c r="J36" s="508" t="s">
        <v>296</v>
      </c>
      <c r="K36" s="509"/>
      <c r="L36" s="510"/>
    </row>
    <row r="37" spans="1:14" ht="14.1" customHeight="1" x14ac:dyDescent="0.2">
      <c r="A37" s="699"/>
      <c r="B37" s="211">
        <v>3</v>
      </c>
      <c r="C37" s="271" t="s">
        <v>291</v>
      </c>
      <c r="D37" s="272">
        <v>1972</v>
      </c>
      <c r="E37" s="272" t="s">
        <v>5</v>
      </c>
      <c r="F37" s="234">
        <v>111.15</v>
      </c>
      <c r="G37" s="241">
        <v>33</v>
      </c>
      <c r="H37" s="211">
        <f>H36+G37</f>
        <v>108</v>
      </c>
      <c r="I37" s="701"/>
      <c r="J37" s="508" t="s">
        <v>295</v>
      </c>
      <c r="K37" s="509"/>
      <c r="L37" s="510"/>
      <c r="M37" s="8"/>
      <c r="N37" s="8"/>
    </row>
    <row r="38" spans="1:14" ht="14.1" customHeight="1" x14ac:dyDescent="0.2">
      <c r="A38" s="699"/>
      <c r="B38" s="211">
        <v>4</v>
      </c>
      <c r="C38" s="271" t="s">
        <v>290</v>
      </c>
      <c r="D38" s="272">
        <v>1994</v>
      </c>
      <c r="E38" s="272" t="s">
        <v>4</v>
      </c>
      <c r="F38" s="164">
        <v>103.35</v>
      </c>
      <c r="G38" s="241">
        <v>36</v>
      </c>
      <c r="H38" s="211">
        <f>H37+G38</f>
        <v>144</v>
      </c>
      <c r="I38" s="710"/>
      <c r="J38" s="273" t="s">
        <v>294</v>
      </c>
      <c r="K38" s="215"/>
      <c r="L38" s="216"/>
    </row>
    <row r="39" spans="1:14" ht="12.75" customHeight="1" x14ac:dyDescent="0.2">
      <c r="A39" s="721" t="s">
        <v>74</v>
      </c>
      <c r="B39" s="721"/>
      <c r="C39" s="721"/>
      <c r="D39" s="721"/>
      <c r="E39" s="536"/>
      <c r="F39" s="219">
        <f>SUM(F35:F38)</f>
        <v>416.1</v>
      </c>
      <c r="G39" s="260"/>
      <c r="H39" s="260"/>
      <c r="I39" s="260"/>
      <c r="J39" s="260"/>
      <c r="K39" s="260"/>
      <c r="L39" s="260"/>
    </row>
    <row r="40" spans="1:14" ht="12.75" customHeight="1" x14ac:dyDescent="0.2">
      <c r="A40" s="720" t="s">
        <v>75</v>
      </c>
      <c r="B40" s="720"/>
      <c r="C40" s="720"/>
      <c r="D40" s="720"/>
      <c r="E40" s="720"/>
      <c r="F40" s="720"/>
      <c r="G40" s="720"/>
      <c r="H40" s="220">
        <f>H38</f>
        <v>144</v>
      </c>
      <c r="I40" s="221"/>
      <c r="J40" s="221"/>
      <c r="K40" s="221"/>
      <c r="L40" s="260"/>
    </row>
    <row r="41" spans="1:14" x14ac:dyDescent="0.2">
      <c r="A41" s="260"/>
      <c r="B41" s="260"/>
      <c r="C41" s="260"/>
      <c r="D41" s="260"/>
      <c r="E41" s="260"/>
      <c r="F41" s="260"/>
      <c r="G41" s="260"/>
      <c r="H41" s="260"/>
      <c r="I41" s="260"/>
      <c r="J41" s="260"/>
      <c r="K41" s="260"/>
      <c r="L41" s="260"/>
    </row>
    <row r="42" spans="1:14" x14ac:dyDescent="0.2">
      <c r="A42" s="537" t="s">
        <v>283</v>
      </c>
      <c r="B42" s="537"/>
      <c r="C42" s="537"/>
      <c r="D42" s="260"/>
      <c r="E42" s="260"/>
      <c r="F42" s="260"/>
      <c r="G42" s="260"/>
      <c r="H42" s="260"/>
      <c r="I42" s="260"/>
      <c r="J42" s="260"/>
      <c r="K42" s="260"/>
      <c r="L42" s="260"/>
    </row>
    <row r="43" spans="1:14" ht="20.45" customHeight="1" x14ac:dyDescent="0.2">
      <c r="A43" s="211" t="s">
        <v>130</v>
      </c>
      <c r="B43" s="211" t="s">
        <v>67</v>
      </c>
      <c r="C43" s="211" t="s">
        <v>61</v>
      </c>
      <c r="D43" s="212" t="s">
        <v>7</v>
      </c>
      <c r="E43" s="212" t="s">
        <v>8</v>
      </c>
      <c r="F43" s="212" t="s">
        <v>69</v>
      </c>
      <c r="G43" s="212" t="s">
        <v>70</v>
      </c>
      <c r="H43" s="212" t="s">
        <v>71</v>
      </c>
      <c r="I43" s="243" t="s">
        <v>14</v>
      </c>
      <c r="J43" s="538" t="s">
        <v>72</v>
      </c>
      <c r="K43" s="541"/>
      <c r="L43" s="542"/>
    </row>
    <row r="44" spans="1:14" ht="14.1" customHeight="1" x14ac:dyDescent="0.2">
      <c r="A44" s="699">
        <v>4</v>
      </c>
      <c r="B44" s="211">
        <v>1</v>
      </c>
      <c r="C44" s="303" t="s">
        <v>331</v>
      </c>
      <c r="D44" s="304">
        <v>2000</v>
      </c>
      <c r="E44" s="305" t="s">
        <v>4</v>
      </c>
      <c r="F44" s="129">
        <v>92.95</v>
      </c>
      <c r="G44" s="241">
        <v>32</v>
      </c>
      <c r="H44" s="211">
        <f>G44</f>
        <v>32</v>
      </c>
      <c r="I44" s="709" t="s">
        <v>4</v>
      </c>
      <c r="J44" s="292" t="s">
        <v>335</v>
      </c>
      <c r="K44" s="244"/>
      <c r="L44" s="238"/>
    </row>
    <row r="45" spans="1:14" ht="14.1" customHeight="1" x14ac:dyDescent="0.2">
      <c r="A45" s="699"/>
      <c r="B45" s="211">
        <v>2</v>
      </c>
      <c r="C45" s="303" t="s">
        <v>332</v>
      </c>
      <c r="D45" s="306">
        <v>2005</v>
      </c>
      <c r="E45" s="305" t="s">
        <v>5</v>
      </c>
      <c r="F45" s="232">
        <v>76.75</v>
      </c>
      <c r="G45" s="241">
        <v>30</v>
      </c>
      <c r="H45" s="211">
        <f>H44+G45</f>
        <v>62</v>
      </c>
      <c r="I45" s="701"/>
      <c r="J45" s="292" t="s">
        <v>335</v>
      </c>
      <c r="K45" s="244"/>
      <c r="L45" s="238"/>
    </row>
    <row r="46" spans="1:14" s="8" customFormat="1" ht="14.1" customHeight="1" x14ac:dyDescent="0.2">
      <c r="A46" s="699"/>
      <c r="B46" s="211">
        <v>3</v>
      </c>
      <c r="C46" s="307" t="s">
        <v>333</v>
      </c>
      <c r="D46" s="304">
        <v>1998</v>
      </c>
      <c r="E46" s="308" t="s">
        <v>3</v>
      </c>
      <c r="F46" s="133">
        <v>92.5</v>
      </c>
      <c r="G46" s="241">
        <v>39</v>
      </c>
      <c r="H46" s="211">
        <f>H45+G46</f>
        <v>101</v>
      </c>
      <c r="I46" s="701"/>
      <c r="J46" s="292" t="s">
        <v>335</v>
      </c>
      <c r="K46" s="244"/>
      <c r="L46" s="238"/>
    </row>
    <row r="47" spans="1:14" ht="13.5" customHeight="1" x14ac:dyDescent="0.2">
      <c r="A47" s="699"/>
      <c r="B47" s="211">
        <v>4</v>
      </c>
      <c r="C47" s="307" t="s">
        <v>334</v>
      </c>
      <c r="D47" s="304">
        <v>2001</v>
      </c>
      <c r="E47" s="308" t="s">
        <v>3</v>
      </c>
      <c r="F47" s="133">
        <v>108.55</v>
      </c>
      <c r="G47" s="241">
        <v>40</v>
      </c>
      <c r="H47" s="211">
        <f>H46+G47</f>
        <v>141</v>
      </c>
      <c r="I47" s="710"/>
      <c r="J47" s="292" t="s">
        <v>335</v>
      </c>
      <c r="K47" s="244"/>
      <c r="L47" s="238"/>
    </row>
    <row r="48" spans="1:14" x14ac:dyDescent="0.2">
      <c r="A48" s="226" t="s">
        <v>74</v>
      </c>
      <c r="B48" s="68"/>
      <c r="C48" s="68"/>
      <c r="D48" s="68"/>
      <c r="E48" s="68"/>
      <c r="F48" s="219">
        <f>SUM(F44:F47)</f>
        <v>370.75</v>
      </c>
      <c r="G48" s="260"/>
      <c r="H48" s="260"/>
      <c r="I48" s="260"/>
      <c r="J48" s="260"/>
      <c r="K48" s="260"/>
      <c r="L48" s="260"/>
    </row>
    <row r="49" spans="1:12" ht="12.75" customHeight="1" x14ac:dyDescent="0.2">
      <c r="A49" s="227" t="s">
        <v>75</v>
      </c>
      <c r="B49" s="227"/>
      <c r="C49" s="227"/>
      <c r="D49" s="226"/>
      <c r="E49" s="226"/>
      <c r="F49" s="226"/>
      <c r="G49" s="226"/>
      <c r="H49" s="228">
        <f>H47</f>
        <v>141</v>
      </c>
      <c r="I49" s="229"/>
      <c r="J49" s="229"/>
      <c r="K49" s="229"/>
      <c r="L49" s="230"/>
    </row>
    <row r="50" spans="1:12" x14ac:dyDescent="0.2">
      <c r="A50" s="260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</row>
    <row r="51" spans="1:12" x14ac:dyDescent="0.2">
      <c r="A51" s="705" t="s">
        <v>287</v>
      </c>
      <c r="B51" s="705"/>
      <c r="C51" s="705"/>
      <c r="D51" s="260"/>
      <c r="E51" s="260"/>
      <c r="F51" s="260"/>
      <c r="G51" s="260"/>
      <c r="H51" s="260"/>
      <c r="I51" s="260"/>
      <c r="J51" s="260"/>
      <c r="K51" s="260"/>
      <c r="L51" s="260"/>
    </row>
    <row r="52" spans="1:12" ht="20.45" customHeight="1" x14ac:dyDescent="0.2">
      <c r="A52" s="211" t="s">
        <v>130</v>
      </c>
      <c r="B52" s="211" t="s">
        <v>67</v>
      </c>
      <c r="C52" s="211" t="s">
        <v>61</v>
      </c>
      <c r="D52" s="212" t="s">
        <v>7</v>
      </c>
      <c r="E52" s="549" t="s">
        <v>8</v>
      </c>
      <c r="F52" s="212" t="s">
        <v>69</v>
      </c>
      <c r="G52" s="212" t="s">
        <v>70</v>
      </c>
      <c r="H52" s="212" t="s">
        <v>71</v>
      </c>
      <c r="I52" s="243" t="s">
        <v>14</v>
      </c>
      <c r="J52" s="696" t="s">
        <v>72</v>
      </c>
      <c r="K52" s="703"/>
      <c r="L52" s="704"/>
    </row>
    <row r="53" spans="1:12" ht="14.1" customHeight="1" x14ac:dyDescent="0.25">
      <c r="A53" s="699">
        <v>5</v>
      </c>
      <c r="B53" s="211">
        <v>1</v>
      </c>
      <c r="C53" s="279" t="s">
        <v>77</v>
      </c>
      <c r="D53" s="282">
        <v>1990</v>
      </c>
      <c r="E53" s="548" t="s">
        <v>4</v>
      </c>
      <c r="F53" s="129">
        <v>94.5</v>
      </c>
      <c r="G53" s="241">
        <v>35</v>
      </c>
      <c r="H53" s="211">
        <f>G53</f>
        <v>35</v>
      </c>
      <c r="I53" s="700" t="s">
        <v>5</v>
      </c>
      <c r="J53" s="284" t="s">
        <v>51</v>
      </c>
      <c r="K53" s="244"/>
      <c r="L53" s="238"/>
    </row>
    <row r="54" spans="1:12" s="8" customFormat="1" ht="14.1" customHeight="1" x14ac:dyDescent="0.25">
      <c r="A54" s="699"/>
      <c r="B54" s="211">
        <v>2</v>
      </c>
      <c r="C54" s="293" t="s">
        <v>340</v>
      </c>
      <c r="D54" s="282">
        <v>1994</v>
      </c>
      <c r="E54" s="283" t="s">
        <v>4</v>
      </c>
      <c r="F54" s="133">
        <v>89.6</v>
      </c>
      <c r="G54" s="241">
        <v>33</v>
      </c>
      <c r="H54" s="211">
        <f>H53+G54</f>
        <v>68</v>
      </c>
      <c r="I54" s="701"/>
      <c r="J54" s="706" t="s">
        <v>341</v>
      </c>
      <c r="K54" s="707"/>
      <c r="L54" s="708"/>
    </row>
    <row r="55" spans="1:12" ht="13.5" customHeight="1" x14ac:dyDescent="0.25">
      <c r="A55" s="699"/>
      <c r="B55" s="211">
        <v>3</v>
      </c>
      <c r="C55" s="280" t="s">
        <v>339</v>
      </c>
      <c r="D55" s="282">
        <v>1987</v>
      </c>
      <c r="E55" s="282" t="s">
        <v>4</v>
      </c>
      <c r="F55" s="133">
        <v>104.3</v>
      </c>
      <c r="G55" s="241">
        <v>31</v>
      </c>
      <c r="H55" s="211">
        <f>H54+G55</f>
        <v>99</v>
      </c>
      <c r="I55" s="701"/>
      <c r="J55" s="284" t="s">
        <v>51</v>
      </c>
      <c r="K55" s="244"/>
      <c r="L55" s="238"/>
    </row>
    <row r="56" spans="1:12" ht="17.45" customHeight="1" x14ac:dyDescent="0.2">
      <c r="A56" s="699"/>
      <c r="B56" s="211">
        <v>4</v>
      </c>
      <c r="C56" s="280" t="s">
        <v>52</v>
      </c>
      <c r="D56" s="282">
        <v>1995</v>
      </c>
      <c r="E56" s="282" t="s">
        <v>3</v>
      </c>
      <c r="F56" s="133" t="s">
        <v>636</v>
      </c>
      <c r="G56" s="241">
        <v>35</v>
      </c>
      <c r="H56" s="211">
        <f>H55+G56</f>
        <v>134</v>
      </c>
      <c r="I56" s="702"/>
      <c r="J56" s="286" t="s">
        <v>330</v>
      </c>
      <c r="K56" s="244"/>
      <c r="L56" s="238"/>
    </row>
    <row r="57" spans="1:12" ht="12.75" customHeight="1" x14ac:dyDescent="0.2">
      <c r="A57" s="226" t="s">
        <v>74</v>
      </c>
      <c r="B57" s="68"/>
      <c r="C57" s="68"/>
      <c r="D57" s="68"/>
      <c r="E57" s="68"/>
      <c r="F57" s="219">
        <f>SUM(F53:F56)</f>
        <v>288.39999999999998</v>
      </c>
      <c r="G57" s="260"/>
      <c r="H57" s="260"/>
      <c r="I57" s="260"/>
      <c r="J57" s="260"/>
      <c r="K57" s="260"/>
      <c r="L57" s="260"/>
    </row>
    <row r="58" spans="1:12" x14ac:dyDescent="0.2">
      <c r="A58" s="227" t="s">
        <v>75</v>
      </c>
      <c r="B58" s="227"/>
      <c r="C58" s="227"/>
      <c r="D58" s="226"/>
      <c r="E58" s="226"/>
      <c r="F58" s="226"/>
      <c r="G58" s="226"/>
      <c r="H58" s="228">
        <f>H56</f>
        <v>134</v>
      </c>
      <c r="I58" s="229"/>
      <c r="J58" s="229"/>
      <c r="K58" s="229"/>
      <c r="L58" s="230"/>
    </row>
    <row r="60" spans="1:12" x14ac:dyDescent="0.2">
      <c r="A60" s="537" t="s">
        <v>285</v>
      </c>
      <c r="B60" s="537"/>
      <c r="C60" s="537"/>
      <c r="D60" s="260"/>
      <c r="E60" s="260"/>
      <c r="F60" s="260"/>
      <c r="G60" s="260"/>
      <c r="H60" s="260"/>
      <c r="I60" s="260"/>
      <c r="J60" s="260"/>
      <c r="K60" s="260"/>
      <c r="L60" s="260"/>
    </row>
    <row r="61" spans="1:12" ht="20.45" customHeight="1" x14ac:dyDescent="0.2">
      <c r="A61" s="211" t="s">
        <v>130</v>
      </c>
      <c r="B61" s="211" t="s">
        <v>67</v>
      </c>
      <c r="C61" s="211" t="s">
        <v>61</v>
      </c>
      <c r="D61" s="212" t="s">
        <v>7</v>
      </c>
      <c r="E61" s="212" t="s">
        <v>8</v>
      </c>
      <c r="F61" s="212" t="s">
        <v>69</v>
      </c>
      <c r="G61" s="212" t="s">
        <v>70</v>
      </c>
      <c r="H61" s="212" t="s">
        <v>71</v>
      </c>
      <c r="I61" s="212" t="s">
        <v>14</v>
      </c>
      <c r="J61" s="696" t="s">
        <v>72</v>
      </c>
      <c r="K61" s="697"/>
      <c r="L61" s="698"/>
    </row>
    <row r="62" spans="1:12" ht="14.1" customHeight="1" x14ac:dyDescent="0.2">
      <c r="A62" s="699">
        <v>6</v>
      </c>
      <c r="B62" s="211">
        <v>1</v>
      </c>
      <c r="C62" s="399" t="s">
        <v>551</v>
      </c>
      <c r="D62" s="268">
        <v>2003</v>
      </c>
      <c r="E62" s="550" t="s">
        <v>5</v>
      </c>
      <c r="F62" s="223">
        <v>82.15</v>
      </c>
      <c r="G62" s="241">
        <v>34</v>
      </c>
      <c r="H62" s="211">
        <f>G62</f>
        <v>34</v>
      </c>
      <c r="I62" s="700" t="s">
        <v>5</v>
      </c>
      <c r="J62" s="311" t="s">
        <v>485</v>
      </c>
      <c r="K62" s="215"/>
      <c r="L62" s="216"/>
    </row>
    <row r="63" spans="1:12" ht="14.1" customHeight="1" x14ac:dyDescent="0.25">
      <c r="A63" s="699"/>
      <c r="B63" s="211">
        <v>2</v>
      </c>
      <c r="C63" s="279" t="s">
        <v>321</v>
      </c>
      <c r="D63" s="282">
        <v>1988</v>
      </c>
      <c r="E63" s="548" t="s">
        <v>4</v>
      </c>
      <c r="F63" s="133">
        <v>89.4</v>
      </c>
      <c r="G63" s="241">
        <v>33</v>
      </c>
      <c r="H63" s="211">
        <f>H62+G63</f>
        <v>67</v>
      </c>
      <c r="I63" s="701"/>
      <c r="J63" s="286" t="s">
        <v>327</v>
      </c>
      <c r="K63" s="215"/>
      <c r="L63" s="216"/>
    </row>
    <row r="64" spans="1:12" s="8" customFormat="1" ht="14.1" customHeight="1" x14ac:dyDescent="0.25">
      <c r="A64" s="699"/>
      <c r="B64" s="211">
        <v>3</v>
      </c>
      <c r="C64" s="289" t="s">
        <v>322</v>
      </c>
      <c r="D64" s="282">
        <v>1992</v>
      </c>
      <c r="E64" s="291" t="s">
        <v>3</v>
      </c>
      <c r="F64" s="133">
        <v>78.2</v>
      </c>
      <c r="G64" s="241">
        <v>33</v>
      </c>
      <c r="H64" s="211">
        <f>H63+G64</f>
        <v>100</v>
      </c>
      <c r="I64" s="701"/>
      <c r="J64" s="292" t="s">
        <v>328</v>
      </c>
      <c r="K64" s="215"/>
      <c r="L64" s="216"/>
    </row>
    <row r="65" spans="1:12" ht="13.5" customHeight="1" x14ac:dyDescent="0.25">
      <c r="A65" s="699"/>
      <c r="B65" s="211">
        <v>4</v>
      </c>
      <c r="C65" s="551" t="s">
        <v>323</v>
      </c>
      <c r="D65" s="282">
        <v>1998</v>
      </c>
      <c r="E65" s="283" t="s">
        <v>3</v>
      </c>
      <c r="F65" s="133">
        <v>72.95</v>
      </c>
      <c r="G65" s="241">
        <v>33</v>
      </c>
      <c r="H65" s="211">
        <f>H64+G65</f>
        <v>133</v>
      </c>
      <c r="I65" s="702"/>
      <c r="J65" s="292" t="s">
        <v>329</v>
      </c>
      <c r="K65" s="215"/>
      <c r="L65" s="216"/>
    </row>
    <row r="66" spans="1:12" x14ac:dyDescent="0.2">
      <c r="A66" s="226" t="s">
        <v>74</v>
      </c>
      <c r="B66" s="68"/>
      <c r="C66" s="68"/>
      <c r="D66" s="68"/>
      <c r="E66" s="68"/>
      <c r="F66" s="219">
        <f>SUM(F62:F65)</f>
        <v>322.7</v>
      </c>
      <c r="G66" s="260"/>
      <c r="H66" s="260"/>
      <c r="I66" s="260"/>
      <c r="J66" s="260"/>
      <c r="K66" s="260"/>
      <c r="L66" s="260"/>
    </row>
    <row r="67" spans="1:12" ht="12.75" customHeight="1" x14ac:dyDescent="0.2">
      <c r="A67" s="226" t="s">
        <v>75</v>
      </c>
      <c r="B67" s="68"/>
      <c r="C67" s="68"/>
      <c r="D67" s="68"/>
      <c r="E67" s="68"/>
      <c r="F67" s="68"/>
      <c r="G67" s="68"/>
      <c r="H67" s="220">
        <f>H65</f>
        <v>133</v>
      </c>
      <c r="I67" s="221"/>
      <c r="J67" s="221"/>
      <c r="K67" s="221"/>
      <c r="L67" s="260"/>
    </row>
    <row r="68" spans="1:12" ht="21.75" customHeight="1" x14ac:dyDescent="0.2">
      <c r="D68" s="161"/>
      <c r="E68" s="161"/>
    </row>
    <row r="69" spans="1:12" s="260" customFormat="1" x14ac:dyDescent="0.2">
      <c r="B69" s="233" t="s">
        <v>16</v>
      </c>
      <c r="D69" s="694" t="s">
        <v>235</v>
      </c>
      <c r="E69" s="693"/>
      <c r="F69" s="693"/>
      <c r="G69" s="233" t="s">
        <v>277</v>
      </c>
      <c r="J69" s="695" t="s">
        <v>278</v>
      </c>
      <c r="K69" s="693"/>
      <c r="L69" s="693"/>
    </row>
    <row r="70" spans="1:12" s="260" customFormat="1" x14ac:dyDescent="0.2">
      <c r="B70" s="233"/>
      <c r="D70" s="161"/>
      <c r="E70" s="161"/>
      <c r="G70" s="233"/>
    </row>
    <row r="71" spans="1:12" s="260" customFormat="1" x14ac:dyDescent="0.2">
      <c r="B71" s="233" t="s">
        <v>17</v>
      </c>
      <c r="D71" s="694" t="s">
        <v>236</v>
      </c>
      <c r="E71" s="693"/>
      <c r="F71" s="693"/>
      <c r="G71" s="233" t="s">
        <v>276</v>
      </c>
      <c r="J71" s="695" t="s">
        <v>279</v>
      </c>
      <c r="K71" s="693"/>
      <c r="L71" s="693"/>
    </row>
  </sheetData>
  <sheetProtection selectLockedCells="1" selectUnlockedCells="1"/>
  <mergeCells count="42">
    <mergeCell ref="A40:G40"/>
    <mergeCell ref="A15:C15"/>
    <mergeCell ref="J16:L16"/>
    <mergeCell ref="A33:C33"/>
    <mergeCell ref="J34:L34"/>
    <mergeCell ref="I35:I38"/>
    <mergeCell ref="A17:A20"/>
    <mergeCell ref="I17:I20"/>
    <mergeCell ref="J25:L25"/>
    <mergeCell ref="A26:A29"/>
    <mergeCell ref="I26:I29"/>
    <mergeCell ref="A35:A38"/>
    <mergeCell ref="A39:D39"/>
    <mergeCell ref="D11:I11"/>
    <mergeCell ref="A4:L4"/>
    <mergeCell ref="J9:L9"/>
    <mergeCell ref="A10:C10"/>
    <mergeCell ref="D10:I10"/>
    <mergeCell ref="A8:C8"/>
    <mergeCell ref="D8:I8"/>
    <mergeCell ref="A9:C9"/>
    <mergeCell ref="D9:I9"/>
    <mergeCell ref="A1:L1"/>
    <mergeCell ref="A2:L2"/>
    <mergeCell ref="A3:L3"/>
    <mergeCell ref="A5:L5"/>
    <mergeCell ref="A7:C7"/>
    <mergeCell ref="D7:I7"/>
    <mergeCell ref="A62:A65"/>
    <mergeCell ref="I62:I65"/>
    <mergeCell ref="A44:A47"/>
    <mergeCell ref="J52:L52"/>
    <mergeCell ref="A53:A56"/>
    <mergeCell ref="I53:I56"/>
    <mergeCell ref="A51:C51"/>
    <mergeCell ref="J54:L54"/>
    <mergeCell ref="I44:I47"/>
    <mergeCell ref="D69:F69"/>
    <mergeCell ref="J69:L69"/>
    <mergeCell ref="D71:F71"/>
    <mergeCell ref="J71:L71"/>
    <mergeCell ref="J61:L61"/>
  </mergeCells>
  <printOptions horizontalCentered="1"/>
  <pageMargins left="0.59055118110236227" right="0.19685039370078741" top="0.63" bottom="0.38" header="0.5" footer="0.24"/>
  <pageSetup paperSize="9" scale="67" firstPageNumber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63"/>
  <sheetViews>
    <sheetView view="pageBreakPreview" zoomScale="90" zoomScaleNormal="90" zoomScaleSheetLayoutView="90" workbookViewId="0">
      <selection activeCell="D12" sqref="D12:D13"/>
    </sheetView>
  </sheetViews>
  <sheetFormatPr defaultColWidth="36.140625" defaultRowHeight="12.75" x14ac:dyDescent="0.2"/>
  <cols>
    <col min="1" max="1" width="8.85546875" style="260" customWidth="1"/>
    <col min="2" max="2" width="8.42578125" style="260" customWidth="1"/>
    <col min="3" max="3" width="21.140625" style="260" customWidth="1"/>
    <col min="4" max="5" width="9.7109375" style="260" customWidth="1"/>
    <col min="6" max="6" width="13.85546875" style="260" customWidth="1"/>
    <col min="7" max="7" width="10.7109375" style="260" customWidth="1"/>
    <col min="8" max="8" width="12.85546875" style="260" customWidth="1"/>
    <col min="9" max="9" width="11.42578125" style="260" customWidth="1"/>
    <col min="10" max="10" width="11" style="260" customWidth="1"/>
    <col min="11" max="11" width="11.28515625" style="260" customWidth="1"/>
    <col min="12" max="12" width="10.5703125" style="260" customWidth="1"/>
    <col min="13" max="14" width="0.140625" style="260" customWidth="1"/>
    <col min="15" max="15" width="8.7109375" style="260" customWidth="1"/>
    <col min="16" max="200" width="9.140625" style="260" customWidth="1"/>
    <col min="201" max="201" width="8.85546875" style="260" customWidth="1"/>
    <col min="202" max="202" width="8.42578125" style="260" customWidth="1"/>
    <col min="203" max="203" width="7" style="260" customWidth="1"/>
    <col min="204" max="204" width="22.7109375" style="260" customWidth="1"/>
    <col min="205" max="205" width="17" style="260" customWidth="1"/>
    <col min="206" max="206" width="10.85546875" style="260" customWidth="1"/>
    <col min="207" max="207" width="10.42578125" style="260" customWidth="1"/>
    <col min="208" max="208" width="11.7109375" style="260" customWidth="1"/>
    <col min="209" max="16384" width="36.140625" style="260"/>
  </cols>
  <sheetData>
    <row r="1" spans="1:14" x14ac:dyDescent="0.2">
      <c r="A1" s="711" t="s">
        <v>30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255"/>
      <c r="N1" s="255"/>
    </row>
    <row r="2" spans="1:14" ht="14.45" customHeight="1" x14ac:dyDescent="0.2">
      <c r="A2" s="711" t="s">
        <v>647</v>
      </c>
      <c r="B2" s="711"/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255"/>
      <c r="N2" s="255"/>
    </row>
    <row r="3" spans="1:14" ht="13.15" customHeight="1" x14ac:dyDescent="0.2">
      <c r="A3" s="711" t="s">
        <v>232</v>
      </c>
      <c r="B3" s="711"/>
      <c r="C3" s="711"/>
      <c r="D3" s="711"/>
      <c r="E3" s="711"/>
      <c r="F3" s="711"/>
      <c r="G3" s="711"/>
      <c r="H3" s="711"/>
      <c r="I3" s="711"/>
      <c r="J3" s="711"/>
      <c r="K3" s="711"/>
      <c r="L3" s="711"/>
      <c r="M3" s="255"/>
      <c r="N3" s="255"/>
    </row>
    <row r="4" spans="1:14" ht="15.6" customHeight="1" x14ac:dyDescent="0.2">
      <c r="A4" s="711" t="s">
        <v>94</v>
      </c>
      <c r="B4" s="711"/>
      <c r="C4" s="711"/>
      <c r="D4" s="711"/>
      <c r="E4" s="711"/>
      <c r="F4" s="711"/>
      <c r="G4" s="711"/>
      <c r="H4" s="711"/>
      <c r="I4" s="711"/>
      <c r="J4" s="711"/>
      <c r="K4" s="711"/>
      <c r="L4" s="711"/>
      <c r="M4" s="255"/>
      <c r="N4" s="255"/>
    </row>
    <row r="5" spans="1:14" ht="13.15" customHeight="1" x14ac:dyDescent="0.2">
      <c r="A5" s="711" t="s">
        <v>646</v>
      </c>
      <c r="B5" s="711"/>
      <c r="C5" s="711"/>
      <c r="D5" s="711"/>
      <c r="E5" s="711"/>
      <c r="F5" s="711"/>
      <c r="G5" s="711"/>
      <c r="H5" s="711"/>
      <c r="I5" s="711"/>
      <c r="J5" s="711"/>
      <c r="K5" s="711"/>
      <c r="L5" s="711"/>
      <c r="M5" s="255"/>
      <c r="N5" s="255"/>
    </row>
    <row r="6" spans="1:14" ht="11.25" customHeight="1" x14ac:dyDescent="0.2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M6" s="255"/>
      <c r="N6" s="255"/>
    </row>
    <row r="7" spans="1:14" ht="15.75" x14ac:dyDescent="0.2">
      <c r="A7" s="688" t="s">
        <v>181</v>
      </c>
      <c r="B7" s="688"/>
      <c r="C7" s="688"/>
      <c r="D7" s="712" t="s">
        <v>1</v>
      </c>
      <c r="E7" s="712"/>
      <c r="F7" s="712"/>
      <c r="G7" s="712"/>
      <c r="H7" s="712"/>
      <c r="I7" s="712"/>
      <c r="J7" s="257"/>
      <c r="K7" s="256" t="s">
        <v>95</v>
      </c>
    </row>
    <row r="8" spans="1:14" ht="26.25" customHeight="1" x14ac:dyDescent="0.2">
      <c r="A8" s="676" t="s">
        <v>182</v>
      </c>
      <c r="B8" s="676"/>
      <c r="C8" s="677"/>
      <c r="D8" s="718" t="s">
        <v>183</v>
      </c>
      <c r="E8" s="718"/>
      <c r="F8" s="718"/>
      <c r="G8" s="718"/>
      <c r="H8" s="718"/>
      <c r="I8" s="718"/>
      <c r="J8" s="257"/>
      <c r="K8" s="256" t="s">
        <v>96</v>
      </c>
    </row>
    <row r="9" spans="1:14" ht="15.75" x14ac:dyDescent="0.2">
      <c r="A9" s="719" t="s">
        <v>25</v>
      </c>
      <c r="B9" s="719"/>
      <c r="C9" s="719"/>
      <c r="D9" s="712"/>
      <c r="E9" s="712"/>
      <c r="F9" s="712"/>
      <c r="G9" s="712"/>
      <c r="H9" s="712"/>
      <c r="I9" s="712"/>
      <c r="J9" s="713" t="s">
        <v>2</v>
      </c>
      <c r="K9" s="713"/>
      <c r="L9" s="713"/>
      <c r="M9" s="200"/>
    </row>
    <row r="10" spans="1:14" ht="15" customHeight="1" x14ac:dyDescent="0.2">
      <c r="A10" s="714">
        <v>147</v>
      </c>
      <c r="B10" s="715"/>
      <c r="C10" s="716"/>
      <c r="D10" s="717" t="s">
        <v>133</v>
      </c>
      <c r="E10" s="717"/>
      <c r="F10" s="717"/>
      <c r="G10" s="717"/>
      <c r="H10" s="717"/>
      <c r="I10" s="717"/>
      <c r="J10" s="253" t="s">
        <v>3</v>
      </c>
      <c r="K10" s="253" t="s">
        <v>4</v>
      </c>
      <c r="L10" s="253" t="s">
        <v>5</v>
      </c>
      <c r="M10" s="200"/>
    </row>
    <row r="11" spans="1:14" ht="15" customHeight="1" x14ac:dyDescent="0.2">
      <c r="A11" s="200"/>
      <c r="B11" s="200"/>
      <c r="C11" s="200"/>
      <c r="D11" s="712" t="s">
        <v>185</v>
      </c>
      <c r="E11" s="712"/>
      <c r="F11" s="712"/>
      <c r="G11" s="712"/>
      <c r="H11" s="712"/>
      <c r="I11" s="712"/>
      <c r="J11" s="202">
        <v>146</v>
      </c>
      <c r="K11" s="202">
        <v>136</v>
      </c>
      <c r="L11" s="203">
        <v>115</v>
      </c>
      <c r="M11" s="200"/>
    </row>
    <row r="12" spans="1:14" ht="15" customHeight="1" x14ac:dyDescent="0.25">
      <c r="A12" s="204" t="s">
        <v>37</v>
      </c>
      <c r="B12" s="205"/>
      <c r="C12" s="205"/>
      <c r="D12" s="662">
        <v>302</v>
      </c>
      <c r="E12" s="254"/>
      <c r="F12" s="254"/>
      <c r="G12" s="254"/>
      <c r="H12" s="254"/>
      <c r="I12" s="254"/>
      <c r="J12" s="207"/>
      <c r="K12" s="207"/>
      <c r="L12" s="207"/>
      <c r="M12" s="200"/>
    </row>
    <row r="13" spans="1:14" ht="15" customHeight="1" x14ac:dyDescent="0.25">
      <c r="A13" s="208" t="s">
        <v>38</v>
      </c>
      <c r="B13" s="209"/>
      <c r="C13" s="210"/>
      <c r="D13" s="662">
        <v>42</v>
      </c>
      <c r="E13" s="254"/>
      <c r="F13" s="254"/>
      <c r="G13" s="254"/>
      <c r="H13" s="254"/>
      <c r="I13" s="254"/>
      <c r="J13" s="207"/>
      <c r="K13" s="207"/>
      <c r="L13" s="207"/>
      <c r="M13" s="200"/>
    </row>
    <row r="14" spans="1:14" ht="15" customHeight="1" x14ac:dyDescent="0.2">
      <c r="A14" s="200"/>
      <c r="B14" s="200"/>
      <c r="C14" s="200"/>
      <c r="D14" s="254"/>
      <c r="E14" s="254"/>
      <c r="F14" s="254"/>
      <c r="G14" s="254"/>
      <c r="H14" s="254"/>
      <c r="I14" s="254"/>
      <c r="J14" s="207"/>
      <c r="K14" s="207"/>
      <c r="L14" s="207"/>
      <c r="M14" s="200"/>
    </row>
    <row r="15" spans="1:14" x14ac:dyDescent="0.2">
      <c r="D15" s="260" t="s">
        <v>84</v>
      </c>
    </row>
    <row r="16" spans="1:14" x14ac:dyDescent="0.2">
      <c r="A16" s="722" t="s">
        <v>79</v>
      </c>
      <c r="B16" s="722"/>
      <c r="C16" s="722"/>
    </row>
    <row r="17" spans="1:14" ht="20.45" customHeight="1" x14ac:dyDescent="0.2">
      <c r="A17" s="211" t="s">
        <v>130</v>
      </c>
      <c r="B17" s="211" t="s">
        <v>67</v>
      </c>
      <c r="C17" s="211" t="s">
        <v>61</v>
      </c>
      <c r="D17" s="212" t="s">
        <v>7</v>
      </c>
      <c r="E17" s="212" t="s">
        <v>8</v>
      </c>
      <c r="F17" s="212" t="s">
        <v>69</v>
      </c>
      <c r="G17" s="212" t="s">
        <v>70</v>
      </c>
      <c r="H17" s="212" t="s">
        <v>71</v>
      </c>
      <c r="I17" s="212" t="s">
        <v>14</v>
      </c>
      <c r="J17" s="723" t="s">
        <v>72</v>
      </c>
      <c r="K17" s="724"/>
      <c r="L17" s="725"/>
    </row>
    <row r="18" spans="1:14" ht="14.1" customHeight="1" x14ac:dyDescent="0.2">
      <c r="A18" s="726">
        <v>7</v>
      </c>
      <c r="B18" s="211">
        <v>1</v>
      </c>
      <c r="C18" s="401" t="s">
        <v>568</v>
      </c>
      <c r="D18" s="268">
        <v>1986</v>
      </c>
      <c r="E18" s="268" t="s">
        <v>4</v>
      </c>
      <c r="F18" s="164">
        <v>94.6</v>
      </c>
      <c r="G18" s="241">
        <v>31</v>
      </c>
      <c r="H18" s="211">
        <f>G18</f>
        <v>31</v>
      </c>
      <c r="I18" s="700" t="s">
        <v>5</v>
      </c>
      <c r="J18" s="311" t="s">
        <v>411</v>
      </c>
      <c r="K18" s="215"/>
      <c r="L18" s="216"/>
    </row>
    <row r="19" spans="1:14" ht="14.1" customHeight="1" x14ac:dyDescent="0.2">
      <c r="A19" s="727"/>
      <c r="B19" s="211">
        <v>2</v>
      </c>
      <c r="C19" s="288" t="s">
        <v>319</v>
      </c>
      <c r="D19" s="290">
        <v>1992</v>
      </c>
      <c r="E19" s="290" t="s">
        <v>4</v>
      </c>
      <c r="F19" s="133">
        <v>80.2</v>
      </c>
      <c r="G19" s="241">
        <v>33</v>
      </c>
      <c r="H19" s="211">
        <f>H18+G19</f>
        <v>64</v>
      </c>
      <c r="I19" s="701"/>
      <c r="J19" s="286" t="s">
        <v>324</v>
      </c>
      <c r="K19" s="409"/>
      <c r="L19" s="511"/>
    </row>
    <row r="20" spans="1:14" ht="14.1" customHeight="1" x14ac:dyDescent="0.2">
      <c r="A20" s="727"/>
      <c r="B20" s="211">
        <v>3</v>
      </c>
      <c r="C20" s="281" t="s">
        <v>60</v>
      </c>
      <c r="D20" s="282">
        <v>1999</v>
      </c>
      <c r="E20" s="282" t="s">
        <v>3</v>
      </c>
      <c r="F20" s="133">
        <v>93.05</v>
      </c>
      <c r="G20" s="241">
        <v>34</v>
      </c>
      <c r="H20" s="211">
        <f>H19+G20</f>
        <v>98</v>
      </c>
      <c r="I20" s="701"/>
      <c r="J20" s="286" t="s">
        <v>325</v>
      </c>
      <c r="K20" s="409"/>
      <c r="L20" s="511"/>
      <c r="N20" s="8"/>
    </row>
    <row r="21" spans="1:14" ht="14.1" customHeight="1" x14ac:dyDescent="0.2">
      <c r="A21" s="728"/>
      <c r="B21" s="211">
        <v>4</v>
      </c>
      <c r="C21" s="281" t="s">
        <v>320</v>
      </c>
      <c r="D21" s="282">
        <v>1990</v>
      </c>
      <c r="E21" s="282" t="s">
        <v>4</v>
      </c>
      <c r="F21" s="133">
        <v>86.1</v>
      </c>
      <c r="G21" s="241">
        <v>35</v>
      </c>
      <c r="H21" s="211">
        <f>H20+G21</f>
        <v>133</v>
      </c>
      <c r="I21" s="702"/>
      <c r="J21" s="286" t="s">
        <v>326</v>
      </c>
      <c r="K21" s="215"/>
      <c r="L21" s="216"/>
    </row>
    <row r="22" spans="1:14" ht="12.75" customHeight="1" x14ac:dyDescent="0.2">
      <c r="A22" s="226" t="s">
        <v>74</v>
      </c>
      <c r="B22" s="68"/>
      <c r="C22" s="68"/>
      <c r="D22" s="68"/>
      <c r="E22" s="68"/>
      <c r="F22" s="219">
        <f>SUM(F18:F21)</f>
        <v>353.95000000000005</v>
      </c>
    </row>
    <row r="23" spans="1:14" ht="12.75" customHeight="1" x14ac:dyDescent="0.2">
      <c r="A23" s="226" t="s">
        <v>75</v>
      </c>
      <c r="B23" s="68"/>
      <c r="C23" s="68"/>
      <c r="D23" s="68"/>
      <c r="E23" s="68"/>
      <c r="F23" s="68"/>
      <c r="G23" s="68"/>
      <c r="H23" s="220">
        <f>H21</f>
        <v>133</v>
      </c>
      <c r="I23" s="221"/>
      <c r="J23" s="221"/>
      <c r="K23" s="221"/>
    </row>
    <row r="24" spans="1:14" x14ac:dyDescent="0.2">
      <c r="A24" s="252"/>
      <c r="B24" s="252"/>
      <c r="C24" s="252"/>
      <c r="D24" s="252"/>
      <c r="E24" s="252"/>
      <c r="F24" s="252"/>
      <c r="G24" s="252"/>
      <c r="H24" s="221"/>
      <c r="I24" s="221"/>
      <c r="J24" s="221"/>
      <c r="K24" s="221"/>
    </row>
    <row r="25" spans="1:14" x14ac:dyDescent="0.2">
      <c r="A25" s="537" t="s">
        <v>284</v>
      </c>
      <c r="B25" s="537"/>
      <c r="C25" s="537"/>
    </row>
    <row r="26" spans="1:14" ht="20.45" customHeight="1" x14ac:dyDescent="0.2">
      <c r="A26" s="211" t="s">
        <v>130</v>
      </c>
      <c r="B26" s="211" t="s">
        <v>67</v>
      </c>
      <c r="C26" s="211" t="s">
        <v>61</v>
      </c>
      <c r="D26" s="212" t="s">
        <v>7</v>
      </c>
      <c r="E26" s="212" t="s">
        <v>8</v>
      </c>
      <c r="F26" s="212" t="s">
        <v>69</v>
      </c>
      <c r="G26" s="212" t="s">
        <v>70</v>
      </c>
      <c r="H26" s="212" t="s">
        <v>71</v>
      </c>
      <c r="I26" s="212" t="s">
        <v>14</v>
      </c>
      <c r="J26" s="538" t="s">
        <v>72</v>
      </c>
      <c r="K26" s="539"/>
      <c r="L26" s="540"/>
    </row>
    <row r="27" spans="1:14" ht="14.1" customHeight="1" x14ac:dyDescent="0.2">
      <c r="A27" s="699">
        <v>8</v>
      </c>
      <c r="B27" s="211">
        <v>1</v>
      </c>
      <c r="C27" s="271" t="s">
        <v>306</v>
      </c>
      <c r="D27" s="272">
        <v>2004</v>
      </c>
      <c r="E27" s="272" t="s">
        <v>4</v>
      </c>
      <c r="F27" s="133">
        <v>72.650000000000006</v>
      </c>
      <c r="G27" s="241">
        <v>33</v>
      </c>
      <c r="H27" s="211">
        <f>G27</f>
        <v>33</v>
      </c>
      <c r="I27" s="700" t="s">
        <v>5</v>
      </c>
      <c r="J27" s="292" t="s">
        <v>309</v>
      </c>
      <c r="K27" s="244"/>
      <c r="L27" s="238"/>
    </row>
    <row r="28" spans="1:14" ht="14.1" customHeight="1" x14ac:dyDescent="0.2">
      <c r="A28" s="699"/>
      <c r="B28" s="211">
        <v>2</v>
      </c>
      <c r="C28" s="271" t="s">
        <v>336</v>
      </c>
      <c r="D28" s="272">
        <v>1993</v>
      </c>
      <c r="E28" s="272" t="s">
        <v>4</v>
      </c>
      <c r="F28" s="165">
        <v>86.9</v>
      </c>
      <c r="G28" s="241">
        <v>26</v>
      </c>
      <c r="H28" s="211">
        <f>H27+G28</f>
        <v>59</v>
      </c>
      <c r="I28" s="701"/>
      <c r="J28" s="292" t="s">
        <v>310</v>
      </c>
      <c r="K28" s="244"/>
      <c r="L28" s="238"/>
    </row>
    <row r="29" spans="1:14" ht="14.1" customHeight="1" x14ac:dyDescent="0.2">
      <c r="A29" s="699"/>
      <c r="B29" s="211">
        <v>3</v>
      </c>
      <c r="C29" s="271" t="s">
        <v>307</v>
      </c>
      <c r="D29" s="272">
        <v>1999</v>
      </c>
      <c r="E29" s="272" t="s">
        <v>4</v>
      </c>
      <c r="F29" s="246">
        <v>92.85</v>
      </c>
      <c r="G29" s="231">
        <v>35</v>
      </c>
      <c r="H29" s="211">
        <f>H28+G29</f>
        <v>94</v>
      </c>
      <c r="I29" s="701"/>
      <c r="J29" s="274" t="s">
        <v>311</v>
      </c>
      <c r="K29" s="215"/>
      <c r="L29" s="216"/>
      <c r="M29" s="8"/>
      <c r="N29" s="8"/>
    </row>
    <row r="30" spans="1:14" ht="14.1" customHeight="1" x14ac:dyDescent="0.2">
      <c r="A30" s="699"/>
      <c r="B30" s="211">
        <v>4</v>
      </c>
      <c r="C30" s="271" t="s">
        <v>308</v>
      </c>
      <c r="D30" s="272">
        <v>1994</v>
      </c>
      <c r="E30" s="272" t="s">
        <v>3</v>
      </c>
      <c r="F30" s="167">
        <v>78.5</v>
      </c>
      <c r="G30" s="231">
        <v>37</v>
      </c>
      <c r="H30" s="211">
        <f>H29+G30</f>
        <v>131</v>
      </c>
      <c r="I30" s="702"/>
      <c r="J30" s="508" t="s">
        <v>312</v>
      </c>
      <c r="K30" s="509"/>
      <c r="L30" s="510"/>
    </row>
    <row r="31" spans="1:14" ht="12.75" customHeight="1" x14ac:dyDescent="0.2">
      <c r="A31" s="226" t="s">
        <v>74</v>
      </c>
      <c r="B31" s="68"/>
      <c r="C31" s="68"/>
      <c r="D31" s="68"/>
      <c r="E31" s="68"/>
      <c r="F31" s="219">
        <f>SUM(F27:F30)</f>
        <v>330.9</v>
      </c>
    </row>
    <row r="32" spans="1:14" ht="12.75" customHeight="1" x14ac:dyDescent="0.2">
      <c r="A32" s="226" t="s">
        <v>75</v>
      </c>
      <c r="B32" s="68"/>
      <c r="C32" s="68"/>
      <c r="D32" s="68"/>
      <c r="E32" s="68"/>
      <c r="F32" s="68"/>
      <c r="G32" s="68"/>
      <c r="H32" s="220">
        <f>H30</f>
        <v>131</v>
      </c>
      <c r="I32" s="221"/>
      <c r="J32" s="221"/>
      <c r="K32" s="221"/>
    </row>
    <row r="34" spans="1:12" x14ac:dyDescent="0.2">
      <c r="A34" s="705" t="s">
        <v>286</v>
      </c>
      <c r="B34" s="705"/>
      <c r="C34" s="705"/>
    </row>
    <row r="35" spans="1:12" ht="20.45" customHeight="1" x14ac:dyDescent="0.2">
      <c r="A35" s="211" t="s">
        <v>130</v>
      </c>
      <c r="B35" s="211" t="s">
        <v>67</v>
      </c>
      <c r="C35" s="211" t="s">
        <v>61</v>
      </c>
      <c r="D35" s="212" t="s">
        <v>7</v>
      </c>
      <c r="E35" s="212" t="s">
        <v>8</v>
      </c>
      <c r="F35" s="212" t="s">
        <v>69</v>
      </c>
      <c r="G35" s="212" t="s">
        <v>70</v>
      </c>
      <c r="H35" s="212" t="s">
        <v>71</v>
      </c>
      <c r="I35" s="243" t="s">
        <v>14</v>
      </c>
      <c r="J35" s="696" t="s">
        <v>72</v>
      </c>
      <c r="K35" s="703"/>
      <c r="L35" s="704"/>
    </row>
    <row r="36" spans="1:12" ht="14.1" customHeight="1" x14ac:dyDescent="0.2">
      <c r="A36" s="699">
        <v>9</v>
      </c>
      <c r="B36" s="211">
        <v>1</v>
      </c>
      <c r="C36" s="245" t="s">
        <v>337</v>
      </c>
      <c r="D36" s="239">
        <v>2002</v>
      </c>
      <c r="E36" s="235" t="s">
        <v>5</v>
      </c>
      <c r="F36" s="240">
        <v>79.849999999999994</v>
      </c>
      <c r="G36" s="241">
        <v>30</v>
      </c>
      <c r="H36" s="211">
        <f>G36</f>
        <v>30</v>
      </c>
      <c r="I36" s="700" t="s">
        <v>5</v>
      </c>
      <c r="J36" s="294" t="s">
        <v>338</v>
      </c>
      <c r="K36" s="244"/>
      <c r="L36" s="238"/>
    </row>
    <row r="37" spans="1:12" ht="14.1" customHeight="1" x14ac:dyDescent="0.2">
      <c r="A37" s="699"/>
      <c r="B37" s="211">
        <v>2</v>
      </c>
      <c r="C37" s="245" t="s">
        <v>122</v>
      </c>
      <c r="D37" s="239">
        <v>1999</v>
      </c>
      <c r="E37" s="235" t="s">
        <v>5</v>
      </c>
      <c r="F37" s="29">
        <v>102.1</v>
      </c>
      <c r="G37" s="241">
        <v>32</v>
      </c>
      <c r="H37" s="211">
        <f>H36+G37</f>
        <v>62</v>
      </c>
      <c r="I37" s="701"/>
      <c r="J37" s="294" t="s">
        <v>119</v>
      </c>
      <c r="K37" s="244"/>
      <c r="L37" s="238"/>
    </row>
    <row r="38" spans="1:12" s="8" customFormat="1" ht="14.1" customHeight="1" x14ac:dyDescent="0.2">
      <c r="A38" s="699"/>
      <c r="B38" s="211">
        <v>3</v>
      </c>
      <c r="C38" s="163" t="s">
        <v>110</v>
      </c>
      <c r="D38" s="164">
        <v>1999</v>
      </c>
      <c r="E38" s="29" t="s">
        <v>4</v>
      </c>
      <c r="F38" s="133">
        <v>84.95</v>
      </c>
      <c r="G38" s="241">
        <v>30</v>
      </c>
      <c r="H38" s="211">
        <f>H37+G38</f>
        <v>92</v>
      </c>
      <c r="I38" s="701"/>
      <c r="J38" s="294" t="s">
        <v>119</v>
      </c>
      <c r="K38" s="244"/>
      <c r="L38" s="238"/>
    </row>
    <row r="39" spans="1:12" ht="13.5" customHeight="1" x14ac:dyDescent="0.2">
      <c r="A39" s="699"/>
      <c r="B39" s="211">
        <v>4</v>
      </c>
      <c r="C39" s="169" t="s">
        <v>138</v>
      </c>
      <c r="D39" s="130">
        <v>1986</v>
      </c>
      <c r="E39" s="132" t="s">
        <v>4</v>
      </c>
      <c r="F39" s="133">
        <v>91.3</v>
      </c>
      <c r="G39" s="241">
        <v>39</v>
      </c>
      <c r="H39" s="211">
        <f>H38+G39</f>
        <v>131</v>
      </c>
      <c r="I39" s="702"/>
      <c r="J39" s="294" t="s">
        <v>119</v>
      </c>
      <c r="K39" s="244"/>
      <c r="L39" s="238"/>
    </row>
    <row r="40" spans="1:12" x14ac:dyDescent="0.2">
      <c r="A40" s="721" t="s">
        <v>74</v>
      </c>
      <c r="B40" s="721"/>
      <c r="C40" s="721"/>
      <c r="D40" s="721"/>
      <c r="E40" s="536"/>
      <c r="F40" s="219">
        <f>SUM(F36:F39)</f>
        <v>358.2</v>
      </c>
    </row>
    <row r="41" spans="1:12" ht="12.75" customHeight="1" x14ac:dyDescent="0.2">
      <c r="A41" s="720" t="s">
        <v>75</v>
      </c>
      <c r="B41" s="720"/>
      <c r="C41" s="720"/>
      <c r="D41" s="720"/>
      <c r="E41" s="720"/>
      <c r="F41" s="720"/>
      <c r="G41" s="720"/>
      <c r="H41" s="220">
        <f>H39</f>
        <v>131</v>
      </c>
      <c r="I41" s="221"/>
      <c r="J41" s="221"/>
      <c r="K41" s="221"/>
    </row>
    <row r="43" spans="1:12" x14ac:dyDescent="0.2">
      <c r="A43" s="705" t="s">
        <v>288</v>
      </c>
      <c r="B43" s="705"/>
      <c r="C43" s="705"/>
    </row>
    <row r="44" spans="1:12" ht="20.45" customHeight="1" x14ac:dyDescent="0.2">
      <c r="A44" s="211" t="s">
        <v>130</v>
      </c>
      <c r="B44" s="211" t="s">
        <v>67</v>
      </c>
      <c r="C44" s="211" t="s">
        <v>61</v>
      </c>
      <c r="D44" s="212" t="s">
        <v>7</v>
      </c>
      <c r="E44" s="212" t="s">
        <v>8</v>
      </c>
      <c r="F44" s="212" t="s">
        <v>69</v>
      </c>
      <c r="G44" s="212" t="s">
        <v>70</v>
      </c>
      <c r="H44" s="212" t="s">
        <v>71</v>
      </c>
      <c r="I44" s="212" t="s">
        <v>14</v>
      </c>
      <c r="J44" s="696" t="s">
        <v>72</v>
      </c>
      <c r="K44" s="697"/>
      <c r="L44" s="698"/>
    </row>
    <row r="45" spans="1:12" ht="14.1" customHeight="1" x14ac:dyDescent="0.2">
      <c r="A45" s="699">
        <v>10</v>
      </c>
      <c r="B45" s="211">
        <v>1</v>
      </c>
      <c r="C45" s="295" t="s">
        <v>148</v>
      </c>
      <c r="D45" s="224">
        <v>2003</v>
      </c>
      <c r="E45" s="225" t="s">
        <v>5</v>
      </c>
      <c r="F45" s="133">
        <v>76.7</v>
      </c>
      <c r="G45" s="241">
        <v>24</v>
      </c>
      <c r="H45" s="211">
        <f>G45</f>
        <v>24</v>
      </c>
      <c r="I45" s="700" t="s">
        <v>5</v>
      </c>
      <c r="J45" s="299" t="s">
        <v>145</v>
      </c>
      <c r="K45" s="215"/>
      <c r="L45" s="216"/>
    </row>
    <row r="46" spans="1:12" s="8" customFormat="1" ht="14.1" customHeight="1" x14ac:dyDescent="0.2">
      <c r="A46" s="699"/>
      <c r="B46" s="211">
        <v>2</v>
      </c>
      <c r="C46" s="296" t="s">
        <v>146</v>
      </c>
      <c r="D46" s="259">
        <v>1990</v>
      </c>
      <c r="E46" s="259" t="s">
        <v>5</v>
      </c>
      <c r="F46" s="133">
        <v>77.95</v>
      </c>
      <c r="G46" s="241">
        <v>28</v>
      </c>
      <c r="H46" s="211">
        <f>H45+G46</f>
        <v>52</v>
      </c>
      <c r="I46" s="701"/>
      <c r="J46" s="300" t="s">
        <v>147</v>
      </c>
      <c r="K46" s="215"/>
      <c r="L46" s="216"/>
    </row>
    <row r="47" spans="1:12" ht="13.5" customHeight="1" x14ac:dyDescent="0.2">
      <c r="A47" s="699"/>
      <c r="B47" s="211">
        <v>3</v>
      </c>
      <c r="C47" s="297" t="s">
        <v>151</v>
      </c>
      <c r="D47" s="225">
        <v>1978</v>
      </c>
      <c r="E47" s="225" t="s">
        <v>136</v>
      </c>
      <c r="F47" s="133">
        <v>94.95</v>
      </c>
      <c r="G47" s="231">
        <v>32</v>
      </c>
      <c r="H47" s="211">
        <f>H46+G47</f>
        <v>84</v>
      </c>
      <c r="I47" s="701"/>
      <c r="J47" s="301" t="s">
        <v>147</v>
      </c>
      <c r="K47" s="215"/>
      <c r="L47" s="216"/>
    </row>
    <row r="48" spans="1:12" ht="17.45" customHeight="1" x14ac:dyDescent="0.2">
      <c r="A48" s="699"/>
      <c r="B48" s="211">
        <v>4</v>
      </c>
      <c r="C48" s="184" t="s">
        <v>150</v>
      </c>
      <c r="D48" s="259">
        <v>2003</v>
      </c>
      <c r="E48" s="298" t="s">
        <v>5</v>
      </c>
      <c r="F48" s="133">
        <v>108.4</v>
      </c>
      <c r="G48" s="231">
        <v>33</v>
      </c>
      <c r="H48" s="211">
        <f>H47+G48</f>
        <v>117</v>
      </c>
      <c r="I48" s="702"/>
      <c r="J48" s="302" t="s">
        <v>149</v>
      </c>
      <c r="K48" s="215"/>
      <c r="L48" s="216"/>
    </row>
    <row r="49" spans="1:12" ht="12.75" customHeight="1" x14ac:dyDescent="0.2">
      <c r="A49" s="226" t="s">
        <v>74</v>
      </c>
      <c r="B49" s="68"/>
      <c r="C49" s="68"/>
      <c r="D49" s="68"/>
      <c r="E49" s="68"/>
      <c r="F49" s="219">
        <f>SUM(F45:F48)</f>
        <v>358</v>
      </c>
    </row>
    <row r="50" spans="1:12" x14ac:dyDescent="0.2">
      <c r="A50" s="226" t="s">
        <v>75</v>
      </c>
      <c r="B50" s="68"/>
      <c r="C50" s="68"/>
      <c r="D50" s="68"/>
      <c r="E50" s="68"/>
      <c r="F50" s="68"/>
      <c r="G50" s="68"/>
      <c r="H50" s="220">
        <f>H48</f>
        <v>117</v>
      </c>
      <c r="I50" s="221"/>
      <c r="J50" s="221"/>
      <c r="K50" s="221"/>
    </row>
    <row r="52" spans="1:12" x14ac:dyDescent="0.2">
      <c r="A52" s="705" t="s">
        <v>289</v>
      </c>
      <c r="B52" s="705"/>
      <c r="C52" s="705"/>
    </row>
    <row r="53" spans="1:12" ht="20.45" customHeight="1" x14ac:dyDescent="0.2">
      <c r="A53" s="211" t="s">
        <v>130</v>
      </c>
      <c r="B53" s="211" t="s">
        <v>67</v>
      </c>
      <c r="C53" s="211" t="s">
        <v>61</v>
      </c>
      <c r="D53" s="212" t="s">
        <v>7</v>
      </c>
      <c r="E53" s="212" t="s">
        <v>8</v>
      </c>
      <c r="F53" s="212" t="s">
        <v>69</v>
      </c>
      <c r="G53" s="212" t="s">
        <v>70</v>
      </c>
      <c r="H53" s="212" t="s">
        <v>71</v>
      </c>
      <c r="I53" s="212" t="s">
        <v>14</v>
      </c>
      <c r="J53" s="696" t="s">
        <v>72</v>
      </c>
      <c r="K53" s="697"/>
      <c r="L53" s="698"/>
    </row>
    <row r="54" spans="1:12" ht="14.1" customHeight="1" x14ac:dyDescent="0.2">
      <c r="A54" s="699">
        <v>11</v>
      </c>
      <c r="B54" s="211">
        <v>1</v>
      </c>
      <c r="C54" s="135" t="s">
        <v>344</v>
      </c>
      <c r="D54" s="131">
        <v>1993</v>
      </c>
      <c r="E54" s="283" t="s">
        <v>4</v>
      </c>
      <c r="F54" s="247">
        <v>91.45</v>
      </c>
      <c r="G54" s="241">
        <v>22</v>
      </c>
      <c r="H54" s="211">
        <f>G54</f>
        <v>22</v>
      </c>
      <c r="I54" s="709"/>
      <c r="J54" s="237" t="s">
        <v>345</v>
      </c>
      <c r="K54" s="215"/>
      <c r="L54" s="216"/>
    </row>
    <row r="55" spans="1:12" ht="14.1" customHeight="1" x14ac:dyDescent="0.2">
      <c r="A55" s="699"/>
      <c r="B55" s="211">
        <v>2</v>
      </c>
      <c r="C55" s="135" t="s">
        <v>346</v>
      </c>
      <c r="D55" s="128">
        <v>1987</v>
      </c>
      <c r="E55" s="132" t="s">
        <v>4</v>
      </c>
      <c r="F55" s="133">
        <v>76.2</v>
      </c>
      <c r="G55" s="241">
        <v>15</v>
      </c>
      <c r="H55" s="211">
        <f>H54+G55</f>
        <v>37</v>
      </c>
      <c r="I55" s="701"/>
      <c r="J55" s="159" t="s">
        <v>345</v>
      </c>
      <c r="K55" s="215"/>
      <c r="L55" s="216"/>
    </row>
    <row r="56" spans="1:12" s="8" customFormat="1" ht="14.1" customHeight="1" x14ac:dyDescent="0.2">
      <c r="A56" s="699"/>
      <c r="B56" s="211">
        <v>3</v>
      </c>
      <c r="C56" s="135" t="s">
        <v>381</v>
      </c>
      <c r="D56" s="268">
        <v>2001</v>
      </c>
      <c r="E56" s="268" t="s">
        <v>5</v>
      </c>
      <c r="F56" s="133">
        <v>66.900000000000006</v>
      </c>
      <c r="G56" s="241">
        <v>29</v>
      </c>
      <c r="H56" s="211">
        <f>H55+G56</f>
        <v>66</v>
      </c>
      <c r="I56" s="701"/>
      <c r="J56" s="311" t="s">
        <v>351</v>
      </c>
      <c r="K56" s="215"/>
      <c r="L56" s="216"/>
    </row>
    <row r="57" spans="1:12" ht="13.5" customHeight="1" x14ac:dyDescent="0.2">
      <c r="A57" s="699"/>
      <c r="B57" s="211">
        <v>4</v>
      </c>
      <c r="C57" s="135" t="s">
        <v>342</v>
      </c>
      <c r="D57" s="128">
        <v>1992</v>
      </c>
      <c r="E57" s="225" t="s">
        <v>136</v>
      </c>
      <c r="F57" s="133">
        <v>71.849999999999994</v>
      </c>
      <c r="G57" s="241">
        <v>29</v>
      </c>
      <c r="H57" s="211">
        <f>H56+G57</f>
        <v>95</v>
      </c>
      <c r="I57" s="710"/>
      <c r="J57" s="237" t="s">
        <v>343</v>
      </c>
      <c r="K57" s="215"/>
      <c r="L57" s="216"/>
    </row>
    <row r="58" spans="1:12" x14ac:dyDescent="0.2">
      <c r="A58" s="226" t="s">
        <v>74</v>
      </c>
      <c r="B58" s="68"/>
      <c r="C58" s="68"/>
      <c r="D58" s="68"/>
      <c r="E58" s="68"/>
      <c r="F58" s="219">
        <f>SUM(F54:F57)</f>
        <v>306.39999999999998</v>
      </c>
    </row>
    <row r="59" spans="1:12" ht="12.75" customHeight="1" x14ac:dyDescent="0.2">
      <c r="A59" s="226" t="s">
        <v>75</v>
      </c>
      <c r="B59" s="68"/>
      <c r="C59" s="68"/>
      <c r="D59" s="68"/>
      <c r="E59" s="68"/>
      <c r="F59" s="68"/>
      <c r="G59" s="68"/>
      <c r="H59" s="220">
        <f>H57</f>
        <v>95</v>
      </c>
      <c r="I59" s="221"/>
      <c r="J59" s="221"/>
      <c r="K59" s="221"/>
    </row>
    <row r="60" spans="1:12" ht="21.75" customHeight="1" x14ac:dyDescent="0.2">
      <c r="D60" s="161"/>
      <c r="E60" s="161"/>
    </row>
    <row r="61" spans="1:12" x14ac:dyDescent="0.2">
      <c r="B61" s="233" t="s">
        <v>16</v>
      </c>
      <c r="D61" s="694" t="s">
        <v>235</v>
      </c>
      <c r="E61" s="693"/>
      <c r="F61" s="693"/>
      <c r="G61" s="233" t="s">
        <v>277</v>
      </c>
      <c r="J61" s="695" t="s">
        <v>278</v>
      </c>
      <c r="K61" s="693"/>
      <c r="L61" s="693"/>
    </row>
    <row r="62" spans="1:12" x14ac:dyDescent="0.2">
      <c r="B62" s="233"/>
      <c r="D62" s="161"/>
      <c r="E62" s="161"/>
      <c r="G62" s="233"/>
    </row>
    <row r="63" spans="1:12" x14ac:dyDescent="0.2">
      <c r="B63" s="233" t="s">
        <v>17</v>
      </c>
      <c r="D63" s="694" t="s">
        <v>236</v>
      </c>
      <c r="E63" s="693"/>
      <c r="F63" s="693"/>
      <c r="G63" s="233" t="s">
        <v>276</v>
      </c>
      <c r="J63" s="695" t="s">
        <v>279</v>
      </c>
      <c r="K63" s="693"/>
      <c r="L63" s="693"/>
    </row>
  </sheetData>
  <sheetProtection selectLockedCells="1" selectUnlockedCells="1"/>
  <mergeCells count="39">
    <mergeCell ref="A16:C16"/>
    <mergeCell ref="A40:D40"/>
    <mergeCell ref="D11:I11"/>
    <mergeCell ref="J9:L9"/>
    <mergeCell ref="A10:C10"/>
    <mergeCell ref="D10:I10"/>
    <mergeCell ref="J35:L35"/>
    <mergeCell ref="J17:L17"/>
    <mergeCell ref="A18:A21"/>
    <mergeCell ref="I18:I21"/>
    <mergeCell ref="A27:A30"/>
    <mergeCell ref="I27:I30"/>
    <mergeCell ref="A34:C34"/>
    <mergeCell ref="A36:A39"/>
    <mergeCell ref="I36:I39"/>
    <mergeCell ref="A1:L1"/>
    <mergeCell ref="A2:L2"/>
    <mergeCell ref="A3:L3"/>
    <mergeCell ref="A4:L4"/>
    <mergeCell ref="A5:L5"/>
    <mergeCell ref="A7:C7"/>
    <mergeCell ref="D7:I7"/>
    <mergeCell ref="A8:C8"/>
    <mergeCell ref="D8:I8"/>
    <mergeCell ref="A9:C9"/>
    <mergeCell ref="D9:I9"/>
    <mergeCell ref="D63:F63"/>
    <mergeCell ref="J63:L63"/>
    <mergeCell ref="A52:C52"/>
    <mergeCell ref="J53:L53"/>
    <mergeCell ref="A54:A57"/>
    <mergeCell ref="I54:I57"/>
    <mergeCell ref="J61:L61"/>
    <mergeCell ref="D61:F61"/>
    <mergeCell ref="A43:C43"/>
    <mergeCell ref="J44:L44"/>
    <mergeCell ref="A45:A48"/>
    <mergeCell ref="I45:I48"/>
    <mergeCell ref="A41:G41"/>
  </mergeCells>
  <printOptions horizontalCentered="1"/>
  <pageMargins left="0.59055118110236227" right="0.19685039370078741" top="0.63" bottom="0.38" header="0.5" footer="0.24"/>
  <pageSetup paperSize="9" scale="69" firstPageNumber="0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N35"/>
  <sheetViews>
    <sheetView tabSelected="1" view="pageBreakPreview" topLeftCell="A15" zoomScale="90" zoomScaleNormal="90" zoomScaleSheetLayoutView="90" workbookViewId="0">
      <selection activeCell="C28" sqref="C28"/>
    </sheetView>
  </sheetViews>
  <sheetFormatPr defaultColWidth="36.140625" defaultRowHeight="12.75" x14ac:dyDescent="0.2"/>
  <cols>
    <col min="1" max="1" width="8.85546875" style="260" customWidth="1"/>
    <col min="2" max="2" width="8.42578125" style="260" customWidth="1"/>
    <col min="3" max="3" width="28.7109375" style="260" customWidth="1"/>
    <col min="4" max="5" width="9.7109375" style="260" customWidth="1"/>
    <col min="6" max="6" width="13.85546875" style="260" customWidth="1"/>
    <col min="7" max="7" width="10.7109375" style="260" customWidth="1"/>
    <col min="8" max="8" width="12.85546875" style="260" customWidth="1"/>
    <col min="9" max="9" width="11.42578125" style="260" customWidth="1"/>
    <col min="10" max="10" width="11" style="260" customWidth="1"/>
    <col min="11" max="11" width="11.28515625" style="260" customWidth="1"/>
    <col min="12" max="12" width="10.5703125" style="260" customWidth="1"/>
    <col min="13" max="14" width="0.140625" style="260" customWidth="1"/>
    <col min="15" max="15" width="8.7109375" style="260" customWidth="1"/>
    <col min="16" max="225" width="9.140625" style="260" customWidth="1"/>
    <col min="226" max="226" width="8.85546875" style="260" customWidth="1"/>
    <col min="227" max="227" width="8.42578125" style="260" customWidth="1"/>
    <col min="228" max="228" width="7" style="260" customWidth="1"/>
    <col min="229" max="229" width="22.7109375" style="260" customWidth="1"/>
    <col min="230" max="230" width="17" style="260" customWidth="1"/>
    <col min="231" max="231" width="10.85546875" style="260" customWidth="1"/>
    <col min="232" max="232" width="10.42578125" style="260" customWidth="1"/>
    <col min="233" max="233" width="11.7109375" style="260" customWidth="1"/>
    <col min="234" max="16384" width="36.140625" style="260"/>
  </cols>
  <sheetData>
    <row r="1" spans="1:14" x14ac:dyDescent="0.2">
      <c r="A1" s="711" t="s">
        <v>30</v>
      </c>
      <c r="B1" s="711"/>
      <c r="C1" s="711"/>
      <c r="D1" s="711"/>
      <c r="E1" s="711"/>
      <c r="F1" s="711"/>
      <c r="G1" s="711"/>
      <c r="H1" s="711"/>
      <c r="I1" s="711"/>
      <c r="J1" s="711"/>
      <c r="K1" s="711"/>
      <c r="L1" s="711"/>
      <c r="M1" s="255"/>
      <c r="N1" s="255"/>
    </row>
    <row r="2" spans="1:14" ht="12" customHeight="1" x14ac:dyDescent="0.2">
      <c r="A2" s="711" t="s">
        <v>647</v>
      </c>
      <c r="B2" s="711"/>
      <c r="C2" s="711"/>
      <c r="D2" s="711"/>
      <c r="E2" s="711"/>
      <c r="F2" s="711"/>
      <c r="G2" s="711"/>
      <c r="H2" s="711"/>
      <c r="I2" s="711"/>
      <c r="J2" s="711"/>
      <c r="K2" s="711"/>
      <c r="L2" s="711"/>
      <c r="M2" s="255"/>
      <c r="N2" s="255"/>
    </row>
    <row r="3" spans="1:14" ht="15.6" customHeight="1" x14ac:dyDescent="0.2">
      <c r="A3" s="711" t="s">
        <v>232</v>
      </c>
      <c r="B3" s="711"/>
      <c r="C3" s="711"/>
      <c r="D3" s="711"/>
      <c r="E3" s="711"/>
      <c r="F3" s="711"/>
      <c r="G3" s="711"/>
      <c r="H3" s="711"/>
      <c r="I3" s="711"/>
      <c r="J3" s="711"/>
      <c r="K3" s="711"/>
      <c r="L3" s="711"/>
      <c r="M3" s="255"/>
      <c r="N3" s="255"/>
    </row>
    <row r="4" spans="1:14" ht="15" customHeight="1" x14ac:dyDescent="0.2">
      <c r="A4" s="711" t="s">
        <v>94</v>
      </c>
      <c r="B4" s="711"/>
      <c r="C4" s="711"/>
      <c r="D4" s="711"/>
      <c r="E4" s="711"/>
      <c r="F4" s="711"/>
      <c r="G4" s="711"/>
      <c r="H4" s="711"/>
      <c r="I4" s="711"/>
      <c r="J4" s="711"/>
      <c r="K4" s="711"/>
      <c r="L4" s="711"/>
      <c r="M4" s="255"/>
      <c r="N4" s="255"/>
    </row>
    <row r="5" spans="1:14" ht="12.6" customHeight="1" x14ac:dyDescent="0.2">
      <c r="A5" s="711" t="s">
        <v>646</v>
      </c>
      <c r="B5" s="711"/>
      <c r="C5" s="711"/>
      <c r="D5" s="711"/>
      <c r="E5" s="711"/>
      <c r="F5" s="711"/>
      <c r="G5" s="711"/>
      <c r="H5" s="711"/>
      <c r="I5" s="711"/>
      <c r="J5" s="711"/>
      <c r="K5" s="711"/>
      <c r="L5" s="711"/>
      <c r="M5" s="255"/>
      <c r="N5" s="255"/>
    </row>
    <row r="6" spans="1:14" ht="11.25" customHeight="1" x14ac:dyDescent="0.2">
      <c r="A6" s="255"/>
      <c r="B6" s="255"/>
      <c r="C6" s="255"/>
      <c r="D6" s="255"/>
      <c r="E6" s="255"/>
      <c r="F6" s="255"/>
      <c r="G6" s="255"/>
      <c r="H6" s="255"/>
      <c r="I6" s="255"/>
      <c r="J6" s="255"/>
      <c r="K6" s="255"/>
      <c r="M6" s="255"/>
      <c r="N6" s="255"/>
    </row>
    <row r="7" spans="1:14" ht="15.75" x14ac:dyDescent="0.2">
      <c r="A7" s="688" t="s">
        <v>181</v>
      </c>
      <c r="B7" s="688"/>
      <c r="C7" s="688"/>
      <c r="D7" s="712" t="s">
        <v>1</v>
      </c>
      <c r="E7" s="712"/>
      <c r="F7" s="712"/>
      <c r="G7" s="712"/>
      <c r="H7" s="712"/>
      <c r="I7" s="712"/>
      <c r="J7" s="257"/>
      <c r="K7" s="256" t="s">
        <v>648</v>
      </c>
    </row>
    <row r="8" spans="1:14" ht="26.25" customHeight="1" x14ac:dyDescent="0.2">
      <c r="A8" s="676" t="s">
        <v>182</v>
      </c>
      <c r="B8" s="676"/>
      <c r="C8" s="677"/>
      <c r="D8" s="718" t="s">
        <v>183</v>
      </c>
      <c r="E8" s="718"/>
      <c r="F8" s="718"/>
      <c r="G8" s="718"/>
      <c r="H8" s="718"/>
      <c r="I8" s="718"/>
      <c r="J8" s="257"/>
      <c r="K8" s="256" t="s">
        <v>96</v>
      </c>
    </row>
    <row r="9" spans="1:14" ht="15.75" x14ac:dyDescent="0.2">
      <c r="A9" s="719" t="s">
        <v>25</v>
      </c>
      <c r="B9" s="719"/>
      <c r="C9" s="719"/>
      <c r="D9" s="712"/>
      <c r="E9" s="712"/>
      <c r="F9" s="712"/>
      <c r="G9" s="712"/>
      <c r="H9" s="712"/>
      <c r="I9" s="712"/>
      <c r="J9" s="713" t="s">
        <v>2</v>
      </c>
      <c r="K9" s="713"/>
      <c r="L9" s="713"/>
      <c r="M9" s="200"/>
    </row>
    <row r="10" spans="1:14" ht="15" customHeight="1" x14ac:dyDescent="0.2">
      <c r="A10" s="714"/>
      <c r="B10" s="715"/>
      <c r="C10" s="716"/>
      <c r="D10" s="717" t="s">
        <v>133</v>
      </c>
      <c r="E10" s="717"/>
      <c r="F10" s="717"/>
      <c r="G10" s="717"/>
      <c r="H10" s="717"/>
      <c r="I10" s="717"/>
      <c r="J10" s="253" t="s">
        <v>3</v>
      </c>
      <c r="K10" s="253" t="s">
        <v>4</v>
      </c>
      <c r="L10" s="253" t="s">
        <v>5</v>
      </c>
      <c r="M10" s="200"/>
    </row>
    <row r="11" spans="1:14" ht="15" customHeight="1" x14ac:dyDescent="0.2">
      <c r="A11" s="200"/>
      <c r="B11" s="200"/>
      <c r="C11" s="200"/>
      <c r="D11" s="712" t="s">
        <v>352</v>
      </c>
      <c r="E11" s="712"/>
      <c r="F11" s="712"/>
      <c r="G11" s="712"/>
      <c r="H11" s="712"/>
      <c r="I11" s="712"/>
      <c r="J11" s="202"/>
      <c r="K11" s="202"/>
      <c r="L11" s="203"/>
      <c r="M11" s="200"/>
    </row>
    <row r="12" spans="1:14" ht="15" customHeight="1" x14ac:dyDescent="0.25">
      <c r="A12" s="204" t="s">
        <v>37</v>
      </c>
      <c r="B12" s="205"/>
      <c r="C12" s="205"/>
      <c r="D12" s="662">
        <v>302</v>
      </c>
      <c r="E12" s="254"/>
      <c r="F12" s="254"/>
      <c r="G12" s="254"/>
      <c r="H12" s="254"/>
      <c r="I12" s="254"/>
      <c r="J12" s="207"/>
      <c r="K12" s="207"/>
      <c r="L12" s="207"/>
      <c r="M12" s="200"/>
    </row>
    <row r="13" spans="1:14" ht="15" customHeight="1" x14ac:dyDescent="0.25">
      <c r="A13" s="208" t="s">
        <v>38</v>
      </c>
      <c r="B13" s="209"/>
      <c r="C13" s="210"/>
      <c r="D13" s="662">
        <v>42</v>
      </c>
      <c r="E13" s="254"/>
      <c r="F13" s="254"/>
      <c r="G13" s="254"/>
      <c r="H13" s="254"/>
      <c r="I13" s="254"/>
      <c r="J13" s="207"/>
      <c r="K13" s="207"/>
      <c r="L13" s="207"/>
      <c r="M13" s="200"/>
    </row>
    <row r="14" spans="1:14" ht="15" customHeight="1" x14ac:dyDescent="0.2">
      <c r="A14" s="200"/>
      <c r="B14" s="200"/>
      <c r="C14" s="200"/>
      <c r="D14" s="254"/>
      <c r="E14" s="254"/>
      <c r="F14" s="254"/>
      <c r="G14" s="254"/>
      <c r="H14" s="254"/>
      <c r="I14" s="254"/>
      <c r="J14" s="207"/>
      <c r="K14" s="207"/>
      <c r="L14" s="207"/>
      <c r="M14" s="200"/>
    </row>
    <row r="15" spans="1:14" ht="49.9" customHeight="1" x14ac:dyDescent="0.2">
      <c r="A15" s="705" t="s">
        <v>179</v>
      </c>
      <c r="B15" s="705"/>
      <c r="C15" s="705"/>
    </row>
    <row r="16" spans="1:14" ht="28.5" customHeight="1" x14ac:dyDescent="0.2">
      <c r="A16" s="211" t="s">
        <v>715</v>
      </c>
      <c r="B16" s="211" t="s">
        <v>67</v>
      </c>
      <c r="C16" s="211" t="s">
        <v>61</v>
      </c>
      <c r="D16" s="212" t="s">
        <v>7</v>
      </c>
      <c r="E16" s="212" t="s">
        <v>8</v>
      </c>
      <c r="F16" s="212" t="s">
        <v>69</v>
      </c>
      <c r="G16" s="212" t="s">
        <v>70</v>
      </c>
      <c r="H16" s="212" t="s">
        <v>71</v>
      </c>
      <c r="I16" s="212" t="s">
        <v>14</v>
      </c>
      <c r="J16" s="696" t="s">
        <v>72</v>
      </c>
      <c r="K16" s="697"/>
      <c r="L16" s="698"/>
    </row>
    <row r="17" spans="1:12" ht="19.899999999999999" customHeight="1" x14ac:dyDescent="0.25">
      <c r="A17" s="699">
        <v>1</v>
      </c>
      <c r="B17" s="211">
        <v>1</v>
      </c>
      <c r="C17" s="411" t="s">
        <v>152</v>
      </c>
      <c r="D17" s="418">
        <v>2003</v>
      </c>
      <c r="E17" s="410" t="s">
        <v>4</v>
      </c>
      <c r="F17" s="496">
        <v>53.9</v>
      </c>
      <c r="G17" s="403">
        <v>23</v>
      </c>
      <c r="H17" s="403">
        <f>G17</f>
        <v>23</v>
      </c>
      <c r="I17" s="729"/>
      <c r="J17" s="419" t="s">
        <v>145</v>
      </c>
      <c r="K17" s="215"/>
      <c r="L17" s="420"/>
    </row>
    <row r="18" spans="1:12" s="8" customFormat="1" ht="19.899999999999999" customHeight="1" x14ac:dyDescent="0.25">
      <c r="A18" s="699"/>
      <c r="B18" s="211">
        <v>2</v>
      </c>
      <c r="C18" s="413" t="s">
        <v>153</v>
      </c>
      <c r="D18" s="416">
        <v>2004</v>
      </c>
      <c r="E18" s="410" t="s">
        <v>4</v>
      </c>
      <c r="F18" s="406">
        <v>60</v>
      </c>
      <c r="G18" s="403">
        <v>24</v>
      </c>
      <c r="H18" s="403">
        <f>H17+G18</f>
        <v>47</v>
      </c>
      <c r="I18" s="730"/>
      <c r="J18" s="419" t="s">
        <v>145</v>
      </c>
      <c r="K18" s="215"/>
      <c r="L18" s="420"/>
    </row>
    <row r="19" spans="1:12" ht="19.899999999999999" customHeight="1" x14ac:dyDescent="0.25">
      <c r="A19" s="699"/>
      <c r="B19" s="211">
        <v>3</v>
      </c>
      <c r="C19" s="411" t="s">
        <v>156</v>
      </c>
      <c r="D19" s="418">
        <v>2004</v>
      </c>
      <c r="E19" s="421" t="s">
        <v>5</v>
      </c>
      <c r="F19" s="435">
        <v>67.400000000000006</v>
      </c>
      <c r="G19" s="407">
        <v>18</v>
      </c>
      <c r="H19" s="403">
        <f>H18+G19</f>
        <v>65</v>
      </c>
      <c r="I19" s="730"/>
      <c r="J19" s="422" t="s">
        <v>469</v>
      </c>
      <c r="K19" s="215"/>
      <c r="L19" s="420"/>
    </row>
    <row r="20" spans="1:12" ht="19.899999999999999" customHeight="1" x14ac:dyDescent="0.3">
      <c r="A20" s="699"/>
      <c r="B20" s="211">
        <v>4</v>
      </c>
      <c r="C20" s="411" t="s">
        <v>155</v>
      </c>
      <c r="D20" s="423">
        <v>1999</v>
      </c>
      <c r="E20" s="405" t="s">
        <v>3</v>
      </c>
      <c r="F20" s="407">
        <v>82.8</v>
      </c>
      <c r="G20" s="407">
        <v>27</v>
      </c>
      <c r="H20" s="403">
        <f>H19+G20</f>
        <v>92</v>
      </c>
      <c r="I20" s="731"/>
      <c r="J20" s="424" t="s">
        <v>147</v>
      </c>
      <c r="K20" s="215"/>
      <c r="L20" s="420"/>
    </row>
    <row r="21" spans="1:12" ht="19.899999999999999" customHeight="1" x14ac:dyDescent="0.2">
      <c r="A21" s="226" t="s">
        <v>74</v>
      </c>
      <c r="B21" s="68"/>
      <c r="C21" s="68"/>
      <c r="D21" s="68"/>
      <c r="E21" s="68"/>
      <c r="F21" s="219">
        <f>SUM(F17:F20)</f>
        <v>264.10000000000002</v>
      </c>
    </row>
    <row r="22" spans="1:12" ht="19.899999999999999" customHeight="1" x14ac:dyDescent="0.2">
      <c r="A22" s="226" t="s">
        <v>75</v>
      </c>
      <c r="B22" s="68"/>
      <c r="C22" s="68"/>
      <c r="D22" s="68"/>
      <c r="E22" s="68"/>
      <c r="F22" s="68"/>
      <c r="G22" s="68"/>
      <c r="H22" s="220">
        <f>H20</f>
        <v>92</v>
      </c>
      <c r="I22" s="221"/>
      <c r="J22" s="221"/>
      <c r="K22" s="221"/>
    </row>
    <row r="23" spans="1:12" ht="19.899999999999999" customHeight="1" x14ac:dyDescent="0.2"/>
    <row r="24" spans="1:12" ht="19.899999999999999" customHeight="1" x14ac:dyDescent="0.2">
      <c r="A24" s="705" t="s">
        <v>280</v>
      </c>
      <c r="B24" s="705"/>
      <c r="C24" s="705"/>
    </row>
    <row r="25" spans="1:12" ht="27" customHeight="1" x14ac:dyDescent="0.2">
      <c r="A25" s="211" t="s">
        <v>715</v>
      </c>
      <c r="B25" s="211" t="s">
        <v>67</v>
      </c>
      <c r="C25" s="211" t="s">
        <v>61</v>
      </c>
      <c r="D25" s="212" t="s">
        <v>7</v>
      </c>
      <c r="E25" s="212" t="s">
        <v>8</v>
      </c>
      <c r="F25" s="212" t="s">
        <v>69</v>
      </c>
      <c r="G25" s="212" t="s">
        <v>70</v>
      </c>
      <c r="H25" s="212" t="s">
        <v>71</v>
      </c>
      <c r="I25" s="212" t="s">
        <v>14</v>
      </c>
      <c r="J25" s="696" t="s">
        <v>72</v>
      </c>
      <c r="K25" s="697"/>
      <c r="L25" s="698"/>
    </row>
    <row r="26" spans="1:12" ht="19.899999999999999" customHeight="1" x14ac:dyDescent="0.25">
      <c r="A26" s="699">
        <v>2</v>
      </c>
      <c r="B26" s="211">
        <v>1</v>
      </c>
      <c r="C26" s="413" t="s">
        <v>347</v>
      </c>
      <c r="D26" s="416">
        <v>2001</v>
      </c>
      <c r="E26" s="416" t="s">
        <v>5</v>
      </c>
      <c r="F26" s="408">
        <v>58</v>
      </c>
      <c r="G26" s="403">
        <v>17</v>
      </c>
      <c r="H26" s="403">
        <f>G26</f>
        <v>17</v>
      </c>
      <c r="I26" s="709"/>
      <c r="J26" s="415" t="s">
        <v>351</v>
      </c>
      <c r="K26" s="215"/>
      <c r="L26" s="420"/>
    </row>
    <row r="27" spans="1:12" ht="19.899999999999999" customHeight="1" x14ac:dyDescent="0.25">
      <c r="A27" s="699"/>
      <c r="B27" s="211">
        <v>2</v>
      </c>
      <c r="C27" s="413" t="s">
        <v>348</v>
      </c>
      <c r="D27" s="418">
        <v>2003</v>
      </c>
      <c r="E27" s="416" t="s">
        <v>5</v>
      </c>
      <c r="F27" s="425">
        <v>57.4</v>
      </c>
      <c r="G27" s="403">
        <v>15</v>
      </c>
      <c r="H27" s="403">
        <f>H26+G27</f>
        <v>32</v>
      </c>
      <c r="I27" s="701"/>
      <c r="J27" s="417" t="s">
        <v>612</v>
      </c>
      <c r="K27" s="215"/>
      <c r="L27" s="420"/>
    </row>
    <row r="28" spans="1:12" s="8" customFormat="1" ht="19.899999999999999" customHeight="1" x14ac:dyDescent="0.25">
      <c r="A28" s="699"/>
      <c r="B28" s="211">
        <v>3</v>
      </c>
      <c r="C28" s="413" t="s">
        <v>349</v>
      </c>
      <c r="D28" s="418">
        <v>2003</v>
      </c>
      <c r="E28" s="416" t="s">
        <v>5</v>
      </c>
      <c r="F28" s="404">
        <v>61.4</v>
      </c>
      <c r="G28" s="403">
        <v>22</v>
      </c>
      <c r="H28" s="403">
        <f>H27+G28</f>
        <v>54</v>
      </c>
      <c r="I28" s="701"/>
      <c r="J28" s="417" t="s">
        <v>612</v>
      </c>
      <c r="K28" s="215"/>
      <c r="L28" s="420"/>
    </row>
    <row r="29" spans="1:12" ht="19.899999999999999" customHeight="1" x14ac:dyDescent="0.25">
      <c r="A29" s="699"/>
      <c r="B29" s="211">
        <v>4</v>
      </c>
      <c r="C29" s="413" t="s">
        <v>350</v>
      </c>
      <c r="D29" s="414">
        <v>2005</v>
      </c>
      <c r="E29" s="412">
        <v>1</v>
      </c>
      <c r="F29" s="404">
        <v>73.05</v>
      </c>
      <c r="G29" s="403">
        <v>22</v>
      </c>
      <c r="H29" s="403">
        <f>H28+G29</f>
        <v>76</v>
      </c>
      <c r="I29" s="710"/>
      <c r="J29" s="417" t="s">
        <v>612</v>
      </c>
      <c r="K29" s="215"/>
      <c r="L29" s="420"/>
    </row>
    <row r="30" spans="1:12" ht="19.899999999999999" customHeight="1" x14ac:dyDescent="0.2">
      <c r="A30" s="226" t="s">
        <v>74</v>
      </c>
      <c r="B30" s="68"/>
      <c r="C30" s="68"/>
      <c r="D30" s="68"/>
      <c r="E30" s="68"/>
      <c r="F30" s="219">
        <f>SUM(F26:F29)</f>
        <v>249.85000000000002</v>
      </c>
    </row>
    <row r="31" spans="1:12" ht="19.899999999999999" customHeight="1" x14ac:dyDescent="0.2">
      <c r="A31" s="226" t="s">
        <v>75</v>
      </c>
      <c r="B31" s="68"/>
      <c r="C31" s="68"/>
      <c r="D31" s="68"/>
      <c r="E31" s="68"/>
      <c r="F31" s="68"/>
      <c r="G31" s="68"/>
      <c r="H31" s="228">
        <f>H29</f>
        <v>76</v>
      </c>
      <c r="I31" s="221"/>
      <c r="J31" s="221"/>
      <c r="K31" s="221"/>
    </row>
    <row r="32" spans="1:12" ht="49.9" customHeight="1" x14ac:dyDescent="0.2">
      <c r="D32" s="161"/>
      <c r="E32" s="161"/>
    </row>
    <row r="33" spans="2:12" x14ac:dyDescent="0.2">
      <c r="B33" s="233" t="s">
        <v>16</v>
      </c>
      <c r="D33" s="694" t="s">
        <v>235</v>
      </c>
      <c r="E33" s="693"/>
      <c r="F33" s="693"/>
      <c r="G33" s="233" t="s">
        <v>277</v>
      </c>
      <c r="J33" s="695" t="s">
        <v>278</v>
      </c>
      <c r="K33" s="693"/>
      <c r="L33" s="693"/>
    </row>
    <row r="34" spans="2:12" x14ac:dyDescent="0.2">
      <c r="B34" s="233"/>
      <c r="D34" s="161"/>
      <c r="E34" s="161"/>
      <c r="G34" s="233"/>
    </row>
    <row r="35" spans="2:12" x14ac:dyDescent="0.2">
      <c r="B35" s="233" t="s">
        <v>17</v>
      </c>
      <c r="D35" s="694" t="s">
        <v>236</v>
      </c>
      <c r="E35" s="693"/>
      <c r="F35" s="693"/>
      <c r="G35" s="233" t="s">
        <v>276</v>
      </c>
      <c r="J35" s="695" t="s">
        <v>279</v>
      </c>
      <c r="K35" s="693"/>
      <c r="L35" s="693"/>
    </row>
  </sheetData>
  <sheetProtection selectLockedCells="1" selectUnlockedCells="1"/>
  <mergeCells count="27">
    <mergeCell ref="A10:C10"/>
    <mergeCell ref="D10:I10"/>
    <mergeCell ref="A1:L1"/>
    <mergeCell ref="A2:L2"/>
    <mergeCell ref="A3:L3"/>
    <mergeCell ref="A4:L4"/>
    <mergeCell ref="A5:L5"/>
    <mergeCell ref="A7:C7"/>
    <mergeCell ref="D7:I7"/>
    <mergeCell ref="A8:C8"/>
    <mergeCell ref="D8:I8"/>
    <mergeCell ref="A9:C9"/>
    <mergeCell ref="D9:I9"/>
    <mergeCell ref="J9:L9"/>
    <mergeCell ref="A15:C15"/>
    <mergeCell ref="J16:L16"/>
    <mergeCell ref="A17:A20"/>
    <mergeCell ref="I17:I20"/>
    <mergeCell ref="D11:I11"/>
    <mergeCell ref="D35:F35"/>
    <mergeCell ref="J35:L35"/>
    <mergeCell ref="A24:C24"/>
    <mergeCell ref="J25:L25"/>
    <mergeCell ref="A26:A29"/>
    <mergeCell ref="I26:I29"/>
    <mergeCell ref="D33:F33"/>
    <mergeCell ref="J33:L33"/>
  </mergeCells>
  <printOptions horizontalCentered="1"/>
  <pageMargins left="0.59055118110236227" right="0.19685039370078741" top="0.63" bottom="0.38" header="0.5" footer="0.24"/>
  <pageSetup paperSize="9" scale="66" firstPageNumber="0" fitToHeight="0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P41"/>
  <sheetViews>
    <sheetView view="pageBreakPreview" topLeftCell="A10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7.42578125" style="31" customWidth="1"/>
    <col min="2" max="2" width="17.42578125" style="31" customWidth="1"/>
    <col min="3" max="3" width="7.28515625" style="31" customWidth="1"/>
    <col min="4" max="4" width="10.42578125" style="31" customWidth="1"/>
    <col min="5" max="5" width="7.42578125" style="31" customWidth="1"/>
    <col min="6" max="6" width="22.28515625" style="31" customWidth="1"/>
    <col min="7" max="7" width="30.42578125" style="31" customWidth="1"/>
    <col min="8" max="8" width="10.140625" style="31" customWidth="1"/>
    <col min="9" max="9" width="12.4257812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11.28515625" style="31" customWidth="1"/>
    <col min="15" max="15" width="16.5703125" style="31" customWidth="1"/>
    <col min="16" max="16" width="17.7109375" style="31" customWidth="1"/>
    <col min="17" max="16384" width="9.140625" style="31"/>
  </cols>
  <sheetData>
    <row r="1" spans="1:16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6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6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6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6" ht="9" customHeight="1" x14ac:dyDescent="0.2">
      <c r="P6" s="260"/>
    </row>
    <row r="7" spans="1:16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124</v>
      </c>
      <c r="O7" s="688"/>
      <c r="P7" s="688"/>
    </row>
    <row r="8" spans="1:16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6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6" ht="15.75" x14ac:dyDescent="0.25">
      <c r="A10" s="679">
        <v>208</v>
      </c>
      <c r="B10" s="679"/>
      <c r="C10" s="679"/>
      <c r="D10" s="684" t="s">
        <v>186</v>
      </c>
      <c r="E10" s="685"/>
      <c r="F10" s="685"/>
      <c r="G10" s="685"/>
      <c r="H10" s="685"/>
      <c r="I10" s="685"/>
      <c r="J10" s="685"/>
      <c r="K10" s="685"/>
      <c r="L10" s="685"/>
      <c r="M10" s="686"/>
      <c r="N10" s="251" t="s">
        <v>3</v>
      </c>
      <c r="O10" s="251" t="s">
        <v>4</v>
      </c>
      <c r="P10" s="251" t="s">
        <v>5</v>
      </c>
    </row>
    <row r="11" spans="1:16" ht="15" x14ac:dyDescent="0.2">
      <c r="A11" s="679"/>
      <c r="B11" s="679"/>
      <c r="C11" s="679"/>
      <c r="D11" s="664" t="s">
        <v>64</v>
      </c>
      <c r="E11" s="664"/>
      <c r="F11" s="664"/>
      <c r="G11" s="664"/>
      <c r="H11" s="664"/>
      <c r="I11" s="664"/>
      <c r="J11" s="664"/>
      <c r="K11" s="664"/>
      <c r="L11" s="664"/>
      <c r="M11" s="664"/>
      <c r="N11" s="89">
        <v>159</v>
      </c>
      <c r="O11" s="89">
        <v>126</v>
      </c>
      <c r="P11" s="89">
        <v>73</v>
      </c>
    </row>
    <row r="12" spans="1:16" s="4" customFormat="1" x14ac:dyDescent="0.2">
      <c r="A12" s="20"/>
      <c r="B12" s="20"/>
      <c r="C12" s="20"/>
      <c r="N12" s="20"/>
      <c r="O12" s="20"/>
      <c r="P12" s="20"/>
    </row>
    <row r="13" spans="1:16" ht="15" x14ac:dyDescent="0.25">
      <c r="A13" s="671" t="s">
        <v>37</v>
      </c>
      <c r="B13" s="672"/>
      <c r="C13" s="672"/>
      <c r="D13" s="662">
        <v>302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3"/>
      <c r="P13" s="463"/>
    </row>
    <row r="14" spans="1:16" ht="15" x14ac:dyDescent="0.25">
      <c r="A14" s="672" t="s">
        <v>38</v>
      </c>
      <c r="B14" s="672"/>
      <c r="C14" s="672"/>
      <c r="D14" s="662">
        <v>42</v>
      </c>
      <c r="E14" s="462"/>
      <c r="F14" s="462"/>
      <c r="G14" s="462"/>
      <c r="H14" s="462"/>
      <c r="I14" s="462"/>
      <c r="J14" s="462"/>
      <c r="K14" s="462"/>
      <c r="L14" s="462"/>
      <c r="M14" s="462"/>
      <c r="N14" s="463"/>
      <c r="O14" s="463"/>
      <c r="P14" s="463"/>
    </row>
    <row r="15" spans="1:16" ht="15" x14ac:dyDescent="0.25">
      <c r="A15" s="444"/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</row>
    <row r="16" spans="1:16" ht="11.25" customHeight="1" x14ac:dyDescent="0.2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19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</row>
    <row r="17" spans="1:16" ht="15" x14ac:dyDescent="0.2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</row>
    <row r="18" spans="1:16" ht="18" customHeight="1" x14ac:dyDescent="0.2">
      <c r="A18" s="461">
        <v>1</v>
      </c>
      <c r="B18" s="309" t="s">
        <v>154</v>
      </c>
      <c r="C18" s="310"/>
      <c r="D18" s="268">
        <v>1984</v>
      </c>
      <c r="E18" s="268" t="s">
        <v>3</v>
      </c>
      <c r="F18" s="268" t="s">
        <v>143</v>
      </c>
      <c r="G18" s="475" t="s">
        <v>144</v>
      </c>
      <c r="H18" s="435">
        <v>62.45</v>
      </c>
      <c r="I18" s="268">
        <v>201</v>
      </c>
      <c r="J18" s="436"/>
      <c r="K18" s="436"/>
      <c r="L18" s="437"/>
      <c r="M18" s="434">
        <f t="shared" ref="M18:M35" si="0">IF(A18=1,20,IF(A18=2,18,IF(A18=3,16,IF(A18&gt;19,0,19-A18))))</f>
        <v>20</v>
      </c>
      <c r="N18" s="438" t="str">
        <f t="shared" ref="N18:N36" si="1">IF(AND(NOT(OR(E18="МСМК",E18="ЗМС")),I18&gt;=$N$11),"+МСМК",IF(AND(OR(E18="МСМК",E18="ЗМС"),I18&gt;=$N$11),"МСМК",IF(AND(NOT(OR(E18="МСМК",E18="МС",E18="ЗМС")),I18&gt;=$O$11),"+МС",IF(AND(OR(E18="МСМК",E18="МС",E18="ЗМС"),I18&gt;=$O$11),"МС",IF(AND(NOT(OR(E18="ЗМС",E18="МСМК",E18="МС",E18="КМС")),I18&gt;=$P$11),"+КМС",IF(AND(OR(E18="ЗМС",E18="МСМК",E18="МС",E18="КМС"),I18&gt;=$P$11),"КМС","-"))))))</f>
        <v>МСМК</v>
      </c>
      <c r="O18" s="311" t="s">
        <v>147</v>
      </c>
      <c r="P18" s="439"/>
    </row>
    <row r="19" spans="1:16" s="261" customFormat="1" ht="18.75" customHeight="1" x14ac:dyDescent="0.2">
      <c r="A19" s="461">
        <f>A18+1</f>
        <v>2</v>
      </c>
      <c r="B19" s="309" t="s">
        <v>473</v>
      </c>
      <c r="C19" s="310"/>
      <c r="D19" s="268">
        <v>1990</v>
      </c>
      <c r="E19" s="268" t="s">
        <v>3</v>
      </c>
      <c r="F19" s="268" t="s">
        <v>226</v>
      </c>
      <c r="G19" s="475"/>
      <c r="H19" s="435">
        <v>62.5</v>
      </c>
      <c r="I19" s="268">
        <v>198</v>
      </c>
      <c r="J19" s="436"/>
      <c r="K19" s="436"/>
      <c r="L19" s="437"/>
      <c r="M19" s="434">
        <f t="shared" si="0"/>
        <v>18</v>
      </c>
      <c r="N19" s="438" t="str">
        <f t="shared" si="1"/>
        <v>МСМК</v>
      </c>
      <c r="O19" s="311" t="s">
        <v>483</v>
      </c>
      <c r="P19" s="439"/>
    </row>
    <row r="20" spans="1:16" s="261" customFormat="1" ht="15.75" customHeight="1" x14ac:dyDescent="0.2">
      <c r="A20" s="461">
        <f t="shared" ref="A20:A36" si="2">A19+1</f>
        <v>3</v>
      </c>
      <c r="B20" s="309" t="s">
        <v>157</v>
      </c>
      <c r="C20" s="310"/>
      <c r="D20" s="268">
        <v>1999</v>
      </c>
      <c r="E20" s="268" t="s">
        <v>3</v>
      </c>
      <c r="F20" s="268" t="s">
        <v>158</v>
      </c>
      <c r="G20" s="475" t="s">
        <v>159</v>
      </c>
      <c r="H20" s="435">
        <v>62.85</v>
      </c>
      <c r="I20" s="268">
        <v>184</v>
      </c>
      <c r="J20" s="436"/>
      <c r="K20" s="436"/>
      <c r="L20" s="437"/>
      <c r="M20" s="434">
        <f t="shared" si="0"/>
        <v>16</v>
      </c>
      <c r="N20" s="438" t="str">
        <f t="shared" si="1"/>
        <v>МСМК</v>
      </c>
      <c r="O20" s="311" t="s">
        <v>160</v>
      </c>
      <c r="P20" s="439"/>
    </row>
    <row r="21" spans="1:16" s="261" customFormat="1" ht="15.75" customHeight="1" x14ac:dyDescent="0.2">
      <c r="A21" s="461">
        <f t="shared" si="2"/>
        <v>4</v>
      </c>
      <c r="B21" s="309" t="s">
        <v>475</v>
      </c>
      <c r="C21" s="310"/>
      <c r="D21" s="268">
        <v>2001</v>
      </c>
      <c r="E21" s="268" t="s">
        <v>5</v>
      </c>
      <c r="F21" s="268" t="s">
        <v>265</v>
      </c>
      <c r="G21" s="475" t="s">
        <v>476</v>
      </c>
      <c r="H21" s="435">
        <v>62.25</v>
      </c>
      <c r="I21" s="268">
        <v>172</v>
      </c>
      <c r="J21" s="436"/>
      <c r="K21" s="436"/>
      <c r="L21" s="437"/>
      <c r="M21" s="434">
        <f t="shared" si="0"/>
        <v>15</v>
      </c>
      <c r="N21" s="438" t="str">
        <f t="shared" si="1"/>
        <v>+МСМК</v>
      </c>
      <c r="O21" s="311" t="s">
        <v>484</v>
      </c>
      <c r="P21" s="439"/>
    </row>
    <row r="22" spans="1:16" s="261" customFormat="1" ht="15.75" customHeight="1" x14ac:dyDescent="0.2">
      <c r="A22" s="461">
        <f t="shared" si="2"/>
        <v>5</v>
      </c>
      <c r="B22" s="309" t="s">
        <v>474</v>
      </c>
      <c r="C22" s="310"/>
      <c r="D22" s="268">
        <v>1991</v>
      </c>
      <c r="E22" s="268" t="s">
        <v>3</v>
      </c>
      <c r="F22" s="268" t="s">
        <v>253</v>
      </c>
      <c r="G22" s="475" t="s">
        <v>359</v>
      </c>
      <c r="H22" s="435">
        <v>54.65</v>
      </c>
      <c r="I22" s="268">
        <v>168</v>
      </c>
      <c r="J22" s="436"/>
      <c r="K22" s="436"/>
      <c r="L22" s="437"/>
      <c r="M22" s="434">
        <f t="shared" si="0"/>
        <v>14</v>
      </c>
      <c r="N22" s="438" t="str">
        <f t="shared" si="1"/>
        <v>МСМК</v>
      </c>
      <c r="O22" s="311" t="s">
        <v>668</v>
      </c>
      <c r="P22" s="439"/>
    </row>
    <row r="23" spans="1:16" s="261" customFormat="1" ht="15.75" customHeight="1" x14ac:dyDescent="0.2">
      <c r="A23" s="461">
        <f t="shared" si="2"/>
        <v>6</v>
      </c>
      <c r="B23" s="309" t="s">
        <v>478</v>
      </c>
      <c r="C23" s="310"/>
      <c r="D23" s="268">
        <v>1986</v>
      </c>
      <c r="E23" s="268" t="s">
        <v>4</v>
      </c>
      <c r="F23" s="268" t="s">
        <v>253</v>
      </c>
      <c r="G23" s="475" t="s">
        <v>359</v>
      </c>
      <c r="H23" s="435">
        <v>62.65</v>
      </c>
      <c r="I23" s="268">
        <v>164</v>
      </c>
      <c r="J23" s="436"/>
      <c r="K23" s="436"/>
      <c r="L23" s="437"/>
      <c r="M23" s="434">
        <f t="shared" si="0"/>
        <v>13</v>
      </c>
      <c r="N23" s="438" t="str">
        <f t="shared" si="1"/>
        <v>+МСМК</v>
      </c>
      <c r="O23" s="311" t="s">
        <v>649</v>
      </c>
      <c r="P23" s="439"/>
    </row>
    <row r="24" spans="1:16" s="261" customFormat="1" ht="15.75" customHeight="1" x14ac:dyDescent="0.2">
      <c r="A24" s="461">
        <f t="shared" si="2"/>
        <v>7</v>
      </c>
      <c r="B24" s="309" t="s">
        <v>477</v>
      </c>
      <c r="C24" s="310"/>
      <c r="D24" s="268">
        <v>1997</v>
      </c>
      <c r="E24" s="268" t="s">
        <v>4</v>
      </c>
      <c r="F24" s="268" t="s">
        <v>266</v>
      </c>
      <c r="G24" s="475" t="s">
        <v>363</v>
      </c>
      <c r="H24" s="435">
        <v>62.9</v>
      </c>
      <c r="I24" s="268">
        <v>164</v>
      </c>
      <c r="J24" s="436"/>
      <c r="K24" s="436"/>
      <c r="L24" s="437"/>
      <c r="M24" s="434">
        <f t="shared" si="0"/>
        <v>12</v>
      </c>
      <c r="N24" s="438" t="str">
        <f t="shared" si="1"/>
        <v>+МСМК</v>
      </c>
      <c r="O24" s="311" t="s">
        <v>485</v>
      </c>
      <c r="P24" s="439"/>
    </row>
    <row r="25" spans="1:16" s="261" customFormat="1" ht="15.75" customHeight="1" x14ac:dyDescent="0.2">
      <c r="A25" s="461">
        <f t="shared" si="2"/>
        <v>8</v>
      </c>
      <c r="B25" s="309" t="s">
        <v>479</v>
      </c>
      <c r="C25" s="310"/>
      <c r="D25" s="268">
        <v>2003</v>
      </c>
      <c r="E25" s="268" t="s">
        <v>4</v>
      </c>
      <c r="F25" s="268" t="s">
        <v>261</v>
      </c>
      <c r="G25" s="475"/>
      <c r="H25" s="435">
        <v>61.5</v>
      </c>
      <c r="I25" s="268">
        <v>153</v>
      </c>
      <c r="J25" s="436"/>
      <c r="K25" s="436"/>
      <c r="L25" s="437"/>
      <c r="M25" s="434">
        <f t="shared" si="0"/>
        <v>11</v>
      </c>
      <c r="N25" s="438" t="str">
        <f t="shared" si="1"/>
        <v>МС</v>
      </c>
      <c r="O25" s="311" t="s">
        <v>487</v>
      </c>
      <c r="P25" s="439"/>
    </row>
    <row r="26" spans="1:16" s="261" customFormat="1" ht="15.75" customHeight="1" x14ac:dyDescent="0.2">
      <c r="A26" s="461">
        <f t="shared" si="2"/>
        <v>9</v>
      </c>
      <c r="B26" s="309" t="s">
        <v>152</v>
      </c>
      <c r="C26" s="310"/>
      <c r="D26" s="268">
        <v>2003</v>
      </c>
      <c r="E26" s="268" t="s">
        <v>4</v>
      </c>
      <c r="F26" s="268" t="s">
        <v>143</v>
      </c>
      <c r="G26" s="475" t="s">
        <v>144</v>
      </c>
      <c r="H26" s="435">
        <v>54.15</v>
      </c>
      <c r="I26" s="268">
        <v>140</v>
      </c>
      <c r="J26" s="436"/>
      <c r="K26" s="436"/>
      <c r="L26" s="437"/>
      <c r="M26" s="434">
        <f t="shared" si="0"/>
        <v>10</v>
      </c>
      <c r="N26" s="438" t="str">
        <f t="shared" si="1"/>
        <v>МС</v>
      </c>
      <c r="O26" s="311" t="s">
        <v>145</v>
      </c>
      <c r="P26" s="439"/>
    </row>
    <row r="27" spans="1:16" s="261" customFormat="1" ht="15.75" customHeight="1" x14ac:dyDescent="0.2">
      <c r="A27" s="461">
        <f t="shared" si="2"/>
        <v>10</v>
      </c>
      <c r="B27" s="309" t="s">
        <v>455</v>
      </c>
      <c r="C27" s="310"/>
      <c r="D27" s="268">
        <v>1990</v>
      </c>
      <c r="E27" s="268" t="s">
        <v>4</v>
      </c>
      <c r="F27" s="268" t="s">
        <v>274</v>
      </c>
      <c r="G27" s="475"/>
      <c r="H27" s="435">
        <v>61.65</v>
      </c>
      <c r="I27" s="268">
        <v>140</v>
      </c>
      <c r="J27" s="436"/>
      <c r="K27" s="436"/>
      <c r="L27" s="437"/>
      <c r="M27" s="434">
        <f t="shared" si="0"/>
        <v>9</v>
      </c>
      <c r="N27" s="438" t="str">
        <f t="shared" si="1"/>
        <v>МС</v>
      </c>
      <c r="O27" s="311" t="s">
        <v>456</v>
      </c>
      <c r="P27" s="439"/>
    </row>
    <row r="28" spans="1:16" s="261" customFormat="1" ht="15.75" customHeight="1" x14ac:dyDescent="0.2">
      <c r="A28" s="461">
        <f t="shared" si="2"/>
        <v>11</v>
      </c>
      <c r="B28" s="309" t="s">
        <v>454</v>
      </c>
      <c r="C28" s="310"/>
      <c r="D28" s="268">
        <v>1974</v>
      </c>
      <c r="E28" s="268" t="s">
        <v>3</v>
      </c>
      <c r="F28" s="268" t="s">
        <v>213</v>
      </c>
      <c r="G28" s="475" t="s">
        <v>402</v>
      </c>
      <c r="H28" s="435">
        <v>56.9</v>
      </c>
      <c r="I28" s="268">
        <v>139</v>
      </c>
      <c r="J28" s="436"/>
      <c r="K28" s="436"/>
      <c r="L28" s="437"/>
      <c r="M28" s="434">
        <f t="shared" si="0"/>
        <v>8</v>
      </c>
      <c r="N28" s="438" t="str">
        <f t="shared" si="1"/>
        <v>МС</v>
      </c>
      <c r="O28" s="311" t="s">
        <v>335</v>
      </c>
      <c r="P28" s="439"/>
    </row>
    <row r="29" spans="1:16" s="261" customFormat="1" ht="15.75" customHeight="1" x14ac:dyDescent="0.2">
      <c r="A29" s="461">
        <f t="shared" si="2"/>
        <v>12</v>
      </c>
      <c r="B29" s="309" t="s">
        <v>161</v>
      </c>
      <c r="C29" s="310"/>
      <c r="D29" s="268">
        <v>1997</v>
      </c>
      <c r="E29" s="268" t="s">
        <v>4</v>
      </c>
      <c r="F29" s="268" t="s">
        <v>158</v>
      </c>
      <c r="G29" s="475" t="s">
        <v>162</v>
      </c>
      <c r="H29" s="435">
        <v>56.4</v>
      </c>
      <c r="I29" s="268">
        <v>131</v>
      </c>
      <c r="J29" s="436"/>
      <c r="K29" s="436"/>
      <c r="L29" s="437"/>
      <c r="M29" s="434">
        <f t="shared" si="0"/>
        <v>7</v>
      </c>
      <c r="N29" s="438" t="str">
        <f t="shared" si="1"/>
        <v>МС</v>
      </c>
      <c r="O29" s="311" t="s">
        <v>160</v>
      </c>
      <c r="P29" s="439"/>
    </row>
    <row r="30" spans="1:16" s="261" customFormat="1" ht="15.75" customHeight="1" x14ac:dyDescent="0.2">
      <c r="A30" s="461">
        <f t="shared" si="2"/>
        <v>13</v>
      </c>
      <c r="B30" s="309" t="s">
        <v>480</v>
      </c>
      <c r="C30" s="310"/>
      <c r="D30" s="268">
        <v>1996</v>
      </c>
      <c r="E30" s="268" t="s">
        <v>5</v>
      </c>
      <c r="F30" s="268" t="s">
        <v>272</v>
      </c>
      <c r="G30" s="475"/>
      <c r="H30" s="435">
        <v>62.75</v>
      </c>
      <c r="I30" s="268">
        <v>126</v>
      </c>
      <c r="J30" s="436"/>
      <c r="K30" s="436"/>
      <c r="L30" s="437"/>
      <c r="M30" s="434">
        <f t="shared" si="0"/>
        <v>6</v>
      </c>
      <c r="N30" s="438" t="str">
        <f t="shared" si="1"/>
        <v>+МС</v>
      </c>
      <c r="O30" s="311" t="s">
        <v>324</v>
      </c>
      <c r="P30" s="439"/>
    </row>
    <row r="31" spans="1:16" s="261" customFormat="1" ht="15.75" customHeight="1" x14ac:dyDescent="0.2">
      <c r="A31" s="461">
        <f t="shared" si="2"/>
        <v>14</v>
      </c>
      <c r="B31" s="479" t="s">
        <v>153</v>
      </c>
      <c r="C31" s="310"/>
      <c r="D31" s="452">
        <v>2004</v>
      </c>
      <c r="E31" s="268" t="s">
        <v>4</v>
      </c>
      <c r="F31" s="268" t="s">
        <v>143</v>
      </c>
      <c r="G31" s="475" t="s">
        <v>144</v>
      </c>
      <c r="H31" s="435">
        <v>60.15</v>
      </c>
      <c r="I31" s="268">
        <v>110</v>
      </c>
      <c r="J31" s="436"/>
      <c r="K31" s="436"/>
      <c r="L31" s="437"/>
      <c r="M31" s="434">
        <f t="shared" si="0"/>
        <v>5</v>
      </c>
      <c r="N31" s="438" t="str">
        <f t="shared" si="1"/>
        <v>КМС</v>
      </c>
      <c r="O31" s="492" t="s">
        <v>145</v>
      </c>
      <c r="P31" s="439"/>
    </row>
    <row r="32" spans="1:16" s="261" customFormat="1" ht="15.75" customHeight="1" x14ac:dyDescent="0.2">
      <c r="A32" s="461">
        <f t="shared" si="2"/>
        <v>15</v>
      </c>
      <c r="B32" s="309" t="s">
        <v>481</v>
      </c>
      <c r="C32" s="310"/>
      <c r="D32" s="268">
        <v>1992</v>
      </c>
      <c r="E32" s="268" t="s">
        <v>5</v>
      </c>
      <c r="F32" s="268" t="s">
        <v>226</v>
      </c>
      <c r="G32" s="475"/>
      <c r="H32" s="435">
        <v>62.85</v>
      </c>
      <c r="I32" s="268">
        <v>107</v>
      </c>
      <c r="J32" s="436"/>
      <c r="K32" s="436"/>
      <c r="L32" s="437"/>
      <c r="M32" s="434">
        <f t="shared" si="0"/>
        <v>4</v>
      </c>
      <c r="N32" s="438" t="str">
        <f t="shared" si="1"/>
        <v>КМС</v>
      </c>
      <c r="O32" s="311" t="s">
        <v>488</v>
      </c>
      <c r="P32" s="439"/>
    </row>
    <row r="33" spans="1:16" s="261" customFormat="1" ht="15.75" customHeight="1" x14ac:dyDescent="0.2">
      <c r="A33" s="461">
        <f t="shared" si="2"/>
        <v>16</v>
      </c>
      <c r="B33" s="309" t="s">
        <v>169</v>
      </c>
      <c r="C33" s="310"/>
      <c r="D33" s="268">
        <v>1981</v>
      </c>
      <c r="E33" s="268" t="s">
        <v>5</v>
      </c>
      <c r="F33" s="268" t="s">
        <v>166</v>
      </c>
      <c r="G33" s="475"/>
      <c r="H33" s="435">
        <v>60.3</v>
      </c>
      <c r="I33" s="268">
        <v>95</v>
      </c>
      <c r="J33" s="436"/>
      <c r="K33" s="436"/>
      <c r="L33" s="437"/>
      <c r="M33" s="434">
        <f t="shared" si="0"/>
        <v>3</v>
      </c>
      <c r="N33" s="438" t="str">
        <f t="shared" si="1"/>
        <v>КМС</v>
      </c>
      <c r="O33" s="311" t="s">
        <v>170</v>
      </c>
      <c r="P33" s="439"/>
    </row>
    <row r="34" spans="1:16" s="261" customFormat="1" ht="15.75" customHeight="1" x14ac:dyDescent="0.2">
      <c r="A34" s="461">
        <f t="shared" si="2"/>
        <v>17</v>
      </c>
      <c r="B34" s="309" t="s">
        <v>482</v>
      </c>
      <c r="C34" s="310"/>
      <c r="D34" s="268">
        <v>1991</v>
      </c>
      <c r="E34" s="268" t="s">
        <v>5</v>
      </c>
      <c r="F34" s="268" t="s">
        <v>272</v>
      </c>
      <c r="G34" s="475"/>
      <c r="H34" s="435">
        <v>62</v>
      </c>
      <c r="I34" s="268">
        <v>82</v>
      </c>
      <c r="J34" s="436"/>
      <c r="K34" s="436"/>
      <c r="L34" s="437"/>
      <c r="M34" s="434">
        <f t="shared" si="0"/>
        <v>2</v>
      </c>
      <c r="N34" s="438" t="str">
        <f t="shared" si="1"/>
        <v>КМС</v>
      </c>
      <c r="O34" s="311" t="s">
        <v>489</v>
      </c>
      <c r="P34" s="439"/>
    </row>
    <row r="35" spans="1:16" s="261" customFormat="1" ht="15.75" customHeight="1" x14ac:dyDescent="0.2">
      <c r="A35" s="461">
        <f t="shared" si="2"/>
        <v>18</v>
      </c>
      <c r="B35" s="309" t="s">
        <v>348</v>
      </c>
      <c r="C35" s="310"/>
      <c r="D35" s="268">
        <v>2003</v>
      </c>
      <c r="E35" s="268" t="s">
        <v>5</v>
      </c>
      <c r="F35" s="268" t="s">
        <v>188</v>
      </c>
      <c r="G35" s="268" t="s">
        <v>662</v>
      </c>
      <c r="H35" s="435">
        <v>57.05</v>
      </c>
      <c r="I35" s="268">
        <v>63</v>
      </c>
      <c r="J35" s="436"/>
      <c r="K35" s="436"/>
      <c r="L35" s="437"/>
      <c r="M35" s="434">
        <f t="shared" si="0"/>
        <v>1</v>
      </c>
      <c r="N35" s="438" t="str">
        <f t="shared" si="1"/>
        <v>-</v>
      </c>
      <c r="O35" s="311" t="s">
        <v>665</v>
      </c>
      <c r="P35" s="439"/>
    </row>
    <row r="36" spans="1:16" s="261" customFormat="1" ht="15.75" customHeight="1" x14ac:dyDescent="0.2">
      <c r="A36" s="461">
        <f t="shared" si="2"/>
        <v>19</v>
      </c>
      <c r="B36" s="309" t="s">
        <v>349</v>
      </c>
      <c r="C36" s="310"/>
      <c r="D36" s="268">
        <v>2003</v>
      </c>
      <c r="E36" s="268" t="s">
        <v>5</v>
      </c>
      <c r="F36" s="268" t="s">
        <v>188</v>
      </c>
      <c r="G36" s="268" t="s">
        <v>662</v>
      </c>
      <c r="H36" s="435">
        <v>61.95</v>
      </c>
      <c r="I36" s="268">
        <v>33</v>
      </c>
      <c r="J36" s="436"/>
      <c r="K36" s="436"/>
      <c r="L36" s="437"/>
      <c r="M36" s="434">
        <v>1</v>
      </c>
      <c r="N36" s="438" t="str">
        <f t="shared" si="1"/>
        <v>-</v>
      </c>
      <c r="O36" s="311" t="s">
        <v>343</v>
      </c>
      <c r="P36" s="439"/>
    </row>
    <row r="37" spans="1:16" s="261" customFormat="1" ht="15.75" customHeight="1" x14ac:dyDescent="0.2">
      <c r="A37" s="469"/>
      <c r="B37" s="427"/>
      <c r="C37" s="428"/>
      <c r="D37" s="429"/>
      <c r="E37" s="429"/>
      <c r="F37" s="429"/>
      <c r="G37" s="429"/>
      <c r="H37" s="455"/>
      <c r="I37" s="429"/>
      <c r="J37" s="456"/>
      <c r="K37" s="456"/>
      <c r="L37" s="457"/>
      <c r="M37" s="457"/>
      <c r="N37" s="458"/>
      <c r="O37" s="428"/>
      <c r="P37" s="459"/>
    </row>
    <row r="38" spans="1:16" ht="15" x14ac:dyDescent="0.25">
      <c r="A38" s="444"/>
      <c r="B38" s="444"/>
      <c r="C38" s="444"/>
      <c r="D38" s="444"/>
      <c r="E38" s="444"/>
      <c r="F38" s="444"/>
      <c r="G38" s="444"/>
      <c r="H38" s="442"/>
      <c r="I38" s="442"/>
      <c r="J38" s="442"/>
      <c r="K38" s="442"/>
      <c r="L38" s="442"/>
      <c r="M38" s="442"/>
      <c r="N38" s="442"/>
      <c r="O38" s="442"/>
      <c r="P38" s="442"/>
    </row>
    <row r="39" spans="1:16" ht="15" x14ac:dyDescent="0.25">
      <c r="A39" s="441" t="s">
        <v>16</v>
      </c>
      <c r="B39" s="442"/>
      <c r="C39" s="443"/>
      <c r="D39" s="691" t="s">
        <v>235</v>
      </c>
      <c r="E39" s="691"/>
      <c r="F39" s="691"/>
      <c r="G39" s="441"/>
      <c r="H39" s="690" t="s">
        <v>92</v>
      </c>
      <c r="I39" s="691"/>
      <c r="J39" s="442"/>
      <c r="K39" s="442"/>
      <c r="L39" s="442"/>
      <c r="M39" s="442"/>
      <c r="N39" s="444"/>
      <c r="O39" s="692" t="s">
        <v>240</v>
      </c>
      <c r="P39" s="692"/>
    </row>
    <row r="40" spans="1:16" ht="9.6" customHeight="1" x14ac:dyDescent="0.25">
      <c r="A40" s="441"/>
      <c r="B40" s="442"/>
      <c r="C40" s="442"/>
      <c r="D40" s="445"/>
      <c r="E40" s="446"/>
      <c r="F40" s="447"/>
      <c r="G40" s="441"/>
      <c r="H40" s="448"/>
      <c r="I40" s="442"/>
      <c r="J40" s="442"/>
      <c r="K40" s="442"/>
      <c r="L40" s="444"/>
      <c r="M40" s="449"/>
      <c r="N40" s="444"/>
      <c r="O40" s="444"/>
      <c r="P40" s="444"/>
    </row>
    <row r="41" spans="1:16" ht="15" x14ac:dyDescent="0.25">
      <c r="A41" s="441" t="s">
        <v>17</v>
      </c>
      <c r="B41" s="442"/>
      <c r="C41" s="443"/>
      <c r="D41" s="691" t="s">
        <v>236</v>
      </c>
      <c r="E41" s="691"/>
      <c r="F41" s="691"/>
      <c r="G41" s="441"/>
      <c r="H41" s="441" t="s">
        <v>93</v>
      </c>
      <c r="I41" s="441"/>
      <c r="J41" s="442"/>
      <c r="K41" s="442"/>
      <c r="L41" s="444"/>
      <c r="M41" s="449"/>
      <c r="N41" s="444"/>
      <c r="O41" s="692" t="s">
        <v>241</v>
      </c>
      <c r="P41" s="692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23:P24">
    <sortCondition ref="H23:H24"/>
  </sortState>
  <mergeCells count="37">
    <mergeCell ref="A7:C7"/>
    <mergeCell ref="D7:M7"/>
    <mergeCell ref="N7:P7"/>
    <mergeCell ref="A1:P1"/>
    <mergeCell ref="A2:P2"/>
    <mergeCell ref="A3:P3"/>
    <mergeCell ref="A4:P4"/>
    <mergeCell ref="A5:P5"/>
    <mergeCell ref="A8:C8"/>
    <mergeCell ref="D8:M8"/>
    <mergeCell ref="N8:P8"/>
    <mergeCell ref="A9:C9"/>
    <mergeCell ref="D9:M9"/>
    <mergeCell ref="N9:P9"/>
    <mergeCell ref="A16:A17"/>
    <mergeCell ref="B16:C17"/>
    <mergeCell ref="D16:D17"/>
    <mergeCell ref="E16:E17"/>
    <mergeCell ref="F16:F17"/>
    <mergeCell ref="A10:C11"/>
    <mergeCell ref="D10:M10"/>
    <mergeCell ref="D11:M11"/>
    <mergeCell ref="A13:C13"/>
    <mergeCell ref="A14:C14"/>
    <mergeCell ref="D41:F41"/>
    <mergeCell ref="O41:P41"/>
    <mergeCell ref="G16:G17"/>
    <mergeCell ref="H16:H17"/>
    <mergeCell ref="I16:I17"/>
    <mergeCell ref="J16:K16"/>
    <mergeCell ref="L16:L17"/>
    <mergeCell ref="M16:M17"/>
    <mergeCell ref="N16:N17"/>
    <mergeCell ref="O16:P17"/>
    <mergeCell ref="D39:F39"/>
    <mergeCell ref="H39:I39"/>
    <mergeCell ref="O39:P39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Q35"/>
  <sheetViews>
    <sheetView view="pageBreakPreview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7" style="31" customWidth="1"/>
    <col min="2" max="2" width="17.42578125" style="31" customWidth="1"/>
    <col min="3" max="3" width="7.28515625" style="31" customWidth="1"/>
    <col min="4" max="4" width="10.42578125" style="31" customWidth="1"/>
    <col min="5" max="5" width="7.42578125" style="31" customWidth="1"/>
    <col min="6" max="6" width="22.28515625" style="31" customWidth="1"/>
    <col min="7" max="7" width="30.42578125" style="31" customWidth="1"/>
    <col min="8" max="8" width="10.140625" style="31" customWidth="1"/>
    <col min="9" max="9" width="12.42578125" style="31" customWidth="1"/>
    <col min="10" max="10" width="3.85546875" style="31" hidden="1" customWidth="1"/>
    <col min="11" max="11" width="4.85546875" style="31" hidden="1" customWidth="1"/>
    <col min="12" max="12" width="15" style="31" hidden="1" customWidth="1"/>
    <col min="13" max="13" width="7" style="31" customWidth="1"/>
    <col min="14" max="14" width="11.28515625" style="31" customWidth="1"/>
    <col min="15" max="15" width="17.5703125" style="31" customWidth="1"/>
    <col min="16" max="16" width="17.7109375" style="31" customWidth="1"/>
    <col min="17" max="16384" width="9.140625" style="31"/>
  </cols>
  <sheetData>
    <row r="1" spans="1:17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7" x14ac:dyDescent="0.2">
      <c r="A2" s="689" t="s">
        <v>645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7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7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7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7" ht="9" customHeight="1" x14ac:dyDescent="0.2">
      <c r="P6" s="260"/>
    </row>
    <row r="7" spans="1:17" ht="27" customHeight="1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8" t="s">
        <v>124</v>
      </c>
      <c r="O7" s="688"/>
      <c r="P7" s="688"/>
    </row>
    <row r="8" spans="1:17" ht="27.75" customHeight="1" x14ac:dyDescent="0.2">
      <c r="A8" s="676" t="s">
        <v>182</v>
      </c>
      <c r="B8" s="676"/>
      <c r="C8" s="677"/>
      <c r="D8" s="678" t="s">
        <v>183</v>
      </c>
      <c r="E8" s="678"/>
      <c r="F8" s="678"/>
      <c r="G8" s="678"/>
      <c r="H8" s="678"/>
      <c r="I8" s="678"/>
      <c r="J8" s="678"/>
      <c r="K8" s="678"/>
      <c r="L8" s="678"/>
      <c r="M8" s="678"/>
      <c r="N8" s="676" t="s">
        <v>20</v>
      </c>
      <c r="O8" s="676"/>
      <c r="P8" s="676"/>
    </row>
    <row r="9" spans="1:17" ht="15" x14ac:dyDescent="0.2">
      <c r="A9" s="680" t="s">
        <v>25</v>
      </c>
      <c r="B9" s="680"/>
      <c r="C9" s="680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3"/>
      <c r="N9" s="680" t="s">
        <v>2</v>
      </c>
      <c r="O9" s="680"/>
      <c r="P9" s="680"/>
    </row>
    <row r="10" spans="1:17" ht="15.75" x14ac:dyDescent="0.25">
      <c r="A10" s="679">
        <v>213</v>
      </c>
      <c r="B10" s="679"/>
      <c r="C10" s="679"/>
      <c r="D10" s="684" t="s">
        <v>186</v>
      </c>
      <c r="E10" s="685"/>
      <c r="F10" s="685"/>
      <c r="G10" s="685"/>
      <c r="H10" s="685"/>
      <c r="I10" s="685"/>
      <c r="J10" s="685"/>
      <c r="K10" s="685"/>
      <c r="L10" s="685"/>
      <c r="M10" s="686"/>
      <c r="N10" s="251" t="s">
        <v>3</v>
      </c>
      <c r="O10" s="251" t="s">
        <v>4</v>
      </c>
      <c r="P10" s="251" t="s">
        <v>5</v>
      </c>
    </row>
    <row r="11" spans="1:17" ht="15" x14ac:dyDescent="0.2">
      <c r="A11" s="679"/>
      <c r="B11" s="679"/>
      <c r="C11" s="679"/>
      <c r="D11" s="664" t="s">
        <v>617</v>
      </c>
      <c r="E11" s="664"/>
      <c r="F11" s="664"/>
      <c r="G11" s="664"/>
      <c r="H11" s="664"/>
      <c r="I11" s="664"/>
      <c r="J11" s="664"/>
      <c r="K11" s="664"/>
      <c r="L11" s="664"/>
      <c r="M11" s="664"/>
      <c r="N11" s="43"/>
      <c r="O11" s="88"/>
      <c r="P11" s="87"/>
    </row>
    <row r="12" spans="1:17" s="4" customFormat="1" x14ac:dyDescent="0.2">
      <c r="A12" s="20"/>
      <c r="B12" s="20"/>
      <c r="C12" s="20"/>
      <c r="N12" s="20"/>
      <c r="O12" s="20"/>
      <c r="P12" s="20"/>
    </row>
    <row r="13" spans="1:17" ht="15" x14ac:dyDescent="0.25">
      <c r="A13" s="671" t="s">
        <v>37</v>
      </c>
      <c r="B13" s="672"/>
      <c r="C13" s="672"/>
      <c r="D13" s="662">
        <v>302</v>
      </c>
      <c r="E13" s="462"/>
      <c r="F13" s="462"/>
      <c r="G13" s="462"/>
      <c r="H13" s="462"/>
      <c r="I13" s="462"/>
      <c r="J13" s="462"/>
      <c r="K13" s="462"/>
      <c r="L13" s="462"/>
      <c r="M13" s="462"/>
      <c r="N13" s="463"/>
      <c r="O13" s="463"/>
      <c r="P13" s="463"/>
      <c r="Q13" s="444"/>
    </row>
    <row r="14" spans="1:17" ht="15" x14ac:dyDescent="0.25">
      <c r="A14" s="672" t="s">
        <v>38</v>
      </c>
      <c r="B14" s="672"/>
      <c r="C14" s="672"/>
      <c r="D14" s="662">
        <v>42</v>
      </c>
      <c r="E14" s="462"/>
      <c r="F14" s="462"/>
      <c r="G14" s="462"/>
      <c r="H14" s="462"/>
      <c r="I14" s="462"/>
      <c r="J14" s="462"/>
      <c r="K14" s="462"/>
      <c r="L14" s="462"/>
      <c r="M14" s="462"/>
      <c r="N14" s="463"/>
      <c r="O14" s="463"/>
      <c r="P14" s="463"/>
      <c r="Q14" s="444"/>
    </row>
    <row r="15" spans="1:17" ht="15" x14ac:dyDescent="0.25">
      <c r="A15" s="444"/>
      <c r="B15" s="444"/>
      <c r="C15" s="444"/>
      <c r="D15" s="444"/>
      <c r="E15" s="444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  <c r="Q15" s="444"/>
    </row>
    <row r="16" spans="1:17" ht="11.25" customHeight="1" x14ac:dyDescent="0.25">
      <c r="A16" s="665" t="s">
        <v>6</v>
      </c>
      <c r="B16" s="665" t="s">
        <v>61</v>
      </c>
      <c r="C16" s="665"/>
      <c r="D16" s="666" t="s">
        <v>7</v>
      </c>
      <c r="E16" s="668" t="s">
        <v>8</v>
      </c>
      <c r="F16" s="668" t="s">
        <v>9</v>
      </c>
      <c r="G16" s="668" t="s">
        <v>10</v>
      </c>
      <c r="H16" s="668" t="s">
        <v>11</v>
      </c>
      <c r="I16" s="668" t="s">
        <v>19</v>
      </c>
      <c r="J16" s="675" t="s">
        <v>19</v>
      </c>
      <c r="K16" s="675"/>
      <c r="L16" s="668" t="s">
        <v>22</v>
      </c>
      <c r="M16" s="668" t="s">
        <v>13</v>
      </c>
      <c r="N16" s="668" t="s">
        <v>14</v>
      </c>
      <c r="O16" s="668" t="s">
        <v>15</v>
      </c>
      <c r="P16" s="673"/>
      <c r="Q16" s="444"/>
    </row>
    <row r="17" spans="1:17" ht="15" x14ac:dyDescent="0.25">
      <c r="A17" s="665"/>
      <c r="B17" s="665"/>
      <c r="C17" s="665"/>
      <c r="D17" s="667"/>
      <c r="E17" s="669"/>
      <c r="F17" s="670"/>
      <c r="G17" s="669"/>
      <c r="H17" s="669"/>
      <c r="I17" s="669"/>
      <c r="J17" s="460" t="s">
        <v>21</v>
      </c>
      <c r="K17" s="460" t="s">
        <v>23</v>
      </c>
      <c r="L17" s="669"/>
      <c r="M17" s="669"/>
      <c r="N17" s="669"/>
      <c r="O17" s="669"/>
      <c r="P17" s="674"/>
      <c r="Q17" s="444"/>
    </row>
    <row r="18" spans="1:17" ht="18" customHeight="1" x14ac:dyDescent="0.25">
      <c r="A18" s="461">
        <v>1</v>
      </c>
      <c r="B18" s="309" t="s">
        <v>155</v>
      </c>
      <c r="C18" s="310"/>
      <c r="D18" s="464">
        <v>1999</v>
      </c>
      <c r="E18" s="268" t="s">
        <v>3</v>
      </c>
      <c r="F18" s="268" t="s">
        <v>143</v>
      </c>
      <c r="G18" s="268" t="s">
        <v>144</v>
      </c>
      <c r="H18" s="435">
        <v>82.75</v>
      </c>
      <c r="I18" s="452">
        <v>204</v>
      </c>
      <c r="J18" s="436"/>
      <c r="K18" s="436"/>
      <c r="L18" s="437"/>
      <c r="M18" s="434">
        <f t="shared" ref="M18:M30" si="0">IF(A18=1,20,IF(A18=2,18,IF(A18=3,16,IF(A18&gt;19,0,19-A18))))</f>
        <v>20</v>
      </c>
      <c r="N18" s="438"/>
      <c r="O18" s="512" t="s">
        <v>147</v>
      </c>
      <c r="P18" s="439"/>
      <c r="Q18" s="444"/>
    </row>
    <row r="19" spans="1:17" s="261" customFormat="1" ht="18.75" customHeight="1" x14ac:dyDescent="0.25">
      <c r="A19" s="461">
        <f>A18+1</f>
        <v>2</v>
      </c>
      <c r="B19" s="309" t="s">
        <v>457</v>
      </c>
      <c r="C19" s="310"/>
      <c r="D19" s="464">
        <v>1999</v>
      </c>
      <c r="E19" s="268" t="s">
        <v>4</v>
      </c>
      <c r="F19" s="268" t="s">
        <v>253</v>
      </c>
      <c r="G19" s="268" t="s">
        <v>359</v>
      </c>
      <c r="H19" s="435">
        <v>75.8</v>
      </c>
      <c r="I19" s="452">
        <v>199</v>
      </c>
      <c r="J19" s="436"/>
      <c r="K19" s="436"/>
      <c r="L19" s="437"/>
      <c r="M19" s="434">
        <f t="shared" si="0"/>
        <v>18</v>
      </c>
      <c r="N19" s="438"/>
      <c r="O19" s="327" t="s">
        <v>467</v>
      </c>
      <c r="P19" s="439"/>
      <c r="Q19" s="513"/>
    </row>
    <row r="20" spans="1:17" s="261" customFormat="1" ht="15.75" customHeight="1" x14ac:dyDescent="0.25">
      <c r="A20" s="461">
        <f t="shared" ref="A20:A30" si="1">A19+1</f>
        <v>3</v>
      </c>
      <c r="B20" s="309" t="s">
        <v>490</v>
      </c>
      <c r="C20" s="310"/>
      <c r="D20" s="464">
        <v>2002</v>
      </c>
      <c r="E20" s="268" t="s">
        <v>3</v>
      </c>
      <c r="F20" s="268" t="s">
        <v>253</v>
      </c>
      <c r="G20" s="268"/>
      <c r="H20" s="435">
        <v>67.599999999999994</v>
      </c>
      <c r="I20" s="452">
        <v>197</v>
      </c>
      <c r="J20" s="436"/>
      <c r="K20" s="436"/>
      <c r="L20" s="437"/>
      <c r="M20" s="434">
        <f t="shared" si="0"/>
        <v>16</v>
      </c>
      <c r="N20" s="438"/>
      <c r="O20" s="512" t="s">
        <v>495</v>
      </c>
      <c r="P20" s="439"/>
      <c r="Q20" s="513"/>
    </row>
    <row r="21" spans="1:17" s="261" customFormat="1" ht="15.75" customHeight="1" x14ac:dyDescent="0.2">
      <c r="A21" s="461">
        <f t="shared" si="1"/>
        <v>4</v>
      </c>
      <c r="B21" s="309" t="s">
        <v>491</v>
      </c>
      <c r="C21" s="310"/>
      <c r="D21" s="268">
        <v>1985</v>
      </c>
      <c r="E21" s="468" t="s">
        <v>4</v>
      </c>
      <c r="F21" s="268" t="s">
        <v>188</v>
      </c>
      <c r="G21" s="268" t="s">
        <v>662</v>
      </c>
      <c r="H21" s="435">
        <v>95.7</v>
      </c>
      <c r="I21" s="268">
        <v>196</v>
      </c>
      <c r="J21" s="436"/>
      <c r="K21" s="436"/>
      <c r="L21" s="437"/>
      <c r="M21" s="434">
        <f t="shared" si="0"/>
        <v>15</v>
      </c>
      <c r="N21" s="438"/>
      <c r="O21" s="512" t="s">
        <v>343</v>
      </c>
      <c r="P21" s="439"/>
      <c r="Q21" s="513"/>
    </row>
    <row r="22" spans="1:17" s="261" customFormat="1" ht="15.75" customHeight="1" x14ac:dyDescent="0.25">
      <c r="A22" s="461">
        <f t="shared" si="1"/>
        <v>5</v>
      </c>
      <c r="B22" s="309" t="s">
        <v>464</v>
      </c>
      <c r="C22" s="310"/>
      <c r="D22" s="464">
        <v>1999</v>
      </c>
      <c r="E22" s="268" t="s">
        <v>5</v>
      </c>
      <c r="F22" s="268" t="s">
        <v>272</v>
      </c>
      <c r="G22" s="268"/>
      <c r="H22" s="435">
        <v>86.5</v>
      </c>
      <c r="I22" s="452">
        <v>151</v>
      </c>
      <c r="J22" s="436"/>
      <c r="K22" s="436"/>
      <c r="L22" s="437"/>
      <c r="M22" s="434">
        <f t="shared" si="0"/>
        <v>14</v>
      </c>
      <c r="N22" s="438"/>
      <c r="O22" s="512" t="s">
        <v>472</v>
      </c>
      <c r="P22" s="439"/>
      <c r="Q22" s="513"/>
    </row>
    <row r="23" spans="1:17" s="261" customFormat="1" ht="15.75" customHeight="1" x14ac:dyDescent="0.25">
      <c r="A23" s="461">
        <f t="shared" si="1"/>
        <v>6</v>
      </c>
      <c r="B23" s="309" t="s">
        <v>463</v>
      </c>
      <c r="C23" s="310"/>
      <c r="D23" s="464">
        <v>1993</v>
      </c>
      <c r="E23" s="268" t="s">
        <v>5</v>
      </c>
      <c r="F23" s="268" t="s">
        <v>266</v>
      </c>
      <c r="G23" s="268" t="s">
        <v>363</v>
      </c>
      <c r="H23" s="435">
        <v>70.599999999999994</v>
      </c>
      <c r="I23" s="452">
        <v>150</v>
      </c>
      <c r="J23" s="436"/>
      <c r="K23" s="436"/>
      <c r="L23" s="437"/>
      <c r="M23" s="434">
        <f t="shared" si="0"/>
        <v>13</v>
      </c>
      <c r="N23" s="438"/>
      <c r="O23" s="512" t="s">
        <v>471</v>
      </c>
      <c r="P23" s="439"/>
      <c r="Q23" s="513"/>
    </row>
    <row r="24" spans="1:17" s="261" customFormat="1" ht="15.75" customHeight="1" x14ac:dyDescent="0.25">
      <c r="A24" s="461">
        <f t="shared" si="1"/>
        <v>7</v>
      </c>
      <c r="B24" s="309" t="s">
        <v>621</v>
      </c>
      <c r="C24" s="511"/>
      <c r="D24" s="514">
        <v>1988</v>
      </c>
      <c r="E24" s="282" t="s">
        <v>5</v>
      </c>
      <c r="F24" s="282" t="s">
        <v>256</v>
      </c>
      <c r="G24" s="282"/>
      <c r="H24" s="515">
        <v>114.85</v>
      </c>
      <c r="I24" s="516">
        <v>147</v>
      </c>
      <c r="J24" s="436" t="s">
        <v>619</v>
      </c>
      <c r="K24" s="517" t="s">
        <v>622</v>
      </c>
      <c r="L24" s="518"/>
      <c r="M24" s="434">
        <f t="shared" si="0"/>
        <v>12</v>
      </c>
      <c r="N24" s="438"/>
      <c r="O24" s="519" t="s">
        <v>622</v>
      </c>
      <c r="P24" s="439"/>
      <c r="Q24" s="513"/>
    </row>
    <row r="25" spans="1:17" s="261" customFormat="1" ht="15.75" customHeight="1" x14ac:dyDescent="0.25">
      <c r="A25" s="461">
        <f t="shared" si="1"/>
        <v>8</v>
      </c>
      <c r="B25" s="309" t="s">
        <v>492</v>
      </c>
      <c r="C25" s="310"/>
      <c r="D25" s="464">
        <v>2003</v>
      </c>
      <c r="E25" s="268" t="s">
        <v>3</v>
      </c>
      <c r="F25" s="268" t="s">
        <v>216</v>
      </c>
      <c r="G25" s="268" t="s">
        <v>493</v>
      </c>
      <c r="H25" s="435">
        <v>69.75</v>
      </c>
      <c r="I25" s="452">
        <v>141</v>
      </c>
      <c r="J25" s="436"/>
      <c r="K25" s="436"/>
      <c r="L25" s="437"/>
      <c r="M25" s="434">
        <f t="shared" si="0"/>
        <v>11</v>
      </c>
      <c r="N25" s="438"/>
      <c r="O25" s="512" t="s">
        <v>496</v>
      </c>
      <c r="P25" s="439"/>
      <c r="Q25" s="513"/>
    </row>
    <row r="26" spans="1:17" s="261" customFormat="1" ht="15.75" customHeight="1" x14ac:dyDescent="0.25">
      <c r="A26" s="461">
        <f t="shared" si="1"/>
        <v>9</v>
      </c>
      <c r="B26" s="309" t="s">
        <v>618</v>
      </c>
      <c r="C26" s="511"/>
      <c r="D26" s="514">
        <v>1999</v>
      </c>
      <c r="E26" s="282" t="s">
        <v>5</v>
      </c>
      <c r="F26" s="282" t="s">
        <v>256</v>
      </c>
      <c r="G26" s="282"/>
      <c r="H26" s="515">
        <v>67.8</v>
      </c>
      <c r="I26" s="516">
        <v>134</v>
      </c>
      <c r="J26" s="436" t="s">
        <v>619</v>
      </c>
      <c r="K26" s="517" t="s">
        <v>620</v>
      </c>
      <c r="L26" s="518"/>
      <c r="M26" s="434">
        <f t="shared" si="0"/>
        <v>10</v>
      </c>
      <c r="N26" s="438"/>
      <c r="O26" s="519" t="s">
        <v>620</v>
      </c>
      <c r="P26" s="439"/>
      <c r="Q26" s="513"/>
    </row>
    <row r="27" spans="1:17" s="261" customFormat="1" ht="15.75" customHeight="1" x14ac:dyDescent="0.25">
      <c r="A27" s="461">
        <f t="shared" si="1"/>
        <v>10</v>
      </c>
      <c r="B27" s="309" t="s">
        <v>462</v>
      </c>
      <c r="C27" s="310"/>
      <c r="D27" s="464">
        <v>1995</v>
      </c>
      <c r="E27" s="268" t="s">
        <v>5</v>
      </c>
      <c r="F27" s="268" t="s">
        <v>266</v>
      </c>
      <c r="G27" s="268"/>
      <c r="H27" s="435">
        <v>91.95</v>
      </c>
      <c r="I27" s="452">
        <v>113</v>
      </c>
      <c r="J27" s="436"/>
      <c r="K27" s="436"/>
      <c r="L27" s="437"/>
      <c r="M27" s="434">
        <f t="shared" si="0"/>
        <v>9</v>
      </c>
      <c r="N27" s="438"/>
      <c r="O27" s="512" t="s">
        <v>470</v>
      </c>
      <c r="P27" s="439"/>
      <c r="Q27" s="513"/>
    </row>
    <row r="28" spans="1:17" s="261" customFormat="1" ht="15.75" customHeight="1" x14ac:dyDescent="0.25">
      <c r="A28" s="461">
        <f t="shared" si="1"/>
        <v>11</v>
      </c>
      <c r="B28" s="309" t="s">
        <v>494</v>
      </c>
      <c r="C28" s="310"/>
      <c r="D28" s="464">
        <v>2000</v>
      </c>
      <c r="E28" s="268" t="s">
        <v>5</v>
      </c>
      <c r="F28" s="268" t="s">
        <v>166</v>
      </c>
      <c r="G28" s="268"/>
      <c r="H28" s="435">
        <v>83.85</v>
      </c>
      <c r="I28" s="452">
        <v>89</v>
      </c>
      <c r="J28" s="436"/>
      <c r="K28" s="436"/>
      <c r="L28" s="437"/>
      <c r="M28" s="434">
        <f t="shared" si="0"/>
        <v>8</v>
      </c>
      <c r="N28" s="438"/>
      <c r="O28" s="512" t="s">
        <v>497</v>
      </c>
      <c r="P28" s="439"/>
      <c r="Q28" s="513"/>
    </row>
    <row r="29" spans="1:17" s="261" customFormat="1" ht="15.75" customHeight="1" x14ac:dyDescent="0.25">
      <c r="A29" s="461">
        <f t="shared" si="1"/>
        <v>12</v>
      </c>
      <c r="B29" s="309" t="s">
        <v>156</v>
      </c>
      <c r="C29" s="310"/>
      <c r="D29" s="555">
        <v>2004</v>
      </c>
      <c r="E29" s="520">
        <v>1</v>
      </c>
      <c r="F29" s="520" t="s">
        <v>143</v>
      </c>
      <c r="G29" s="520"/>
      <c r="H29" s="521">
        <v>67.599999999999994</v>
      </c>
      <c r="I29" s="556">
        <v>55</v>
      </c>
      <c r="J29" s="522"/>
      <c r="K29" s="523"/>
      <c r="L29" s="524"/>
      <c r="M29" s="434">
        <f t="shared" si="0"/>
        <v>7</v>
      </c>
      <c r="N29" s="438"/>
      <c r="O29" s="525" t="s">
        <v>469</v>
      </c>
      <c r="P29" s="439"/>
      <c r="Q29" s="513"/>
    </row>
    <row r="30" spans="1:17" s="261" customFormat="1" ht="15.75" customHeight="1" x14ac:dyDescent="0.2">
      <c r="A30" s="461">
        <f t="shared" si="1"/>
        <v>13</v>
      </c>
      <c r="B30" s="526" t="s">
        <v>350</v>
      </c>
      <c r="C30" s="527"/>
      <c r="D30" s="268">
        <v>2005</v>
      </c>
      <c r="E30" s="268">
        <v>1</v>
      </c>
      <c r="F30" s="268" t="s">
        <v>188</v>
      </c>
      <c r="G30" s="268" t="s">
        <v>662</v>
      </c>
      <c r="H30" s="498">
        <v>73.05</v>
      </c>
      <c r="I30" s="268">
        <v>40</v>
      </c>
      <c r="J30" s="282"/>
      <c r="K30" s="523"/>
      <c r="L30" s="524"/>
      <c r="M30" s="434">
        <f t="shared" si="0"/>
        <v>6</v>
      </c>
      <c r="N30" s="438"/>
      <c r="O30" s="525" t="s">
        <v>665</v>
      </c>
      <c r="P30" s="439"/>
      <c r="Q30" s="513"/>
    </row>
    <row r="31" spans="1:17" s="261" customFormat="1" ht="15.75" customHeight="1" x14ac:dyDescent="0.25">
      <c r="A31" s="469"/>
      <c r="B31" s="427"/>
      <c r="C31" s="428"/>
      <c r="D31" s="528"/>
      <c r="E31" s="429"/>
      <c r="F31" s="429"/>
      <c r="G31" s="429"/>
      <c r="H31" s="455"/>
      <c r="I31" s="494"/>
      <c r="J31" s="456"/>
      <c r="K31" s="456"/>
      <c r="L31" s="457"/>
      <c r="M31" s="457"/>
      <c r="N31" s="458"/>
      <c r="O31" s="428"/>
      <c r="P31" s="459"/>
      <c r="Q31" s="513"/>
    </row>
    <row r="32" spans="1:17" ht="15" x14ac:dyDescent="0.25">
      <c r="A32" s="444"/>
      <c r="B32" s="444"/>
      <c r="C32" s="444"/>
      <c r="D32" s="444"/>
      <c r="E32" s="444"/>
      <c r="F32" s="444"/>
      <c r="G32" s="444"/>
      <c r="H32" s="442"/>
      <c r="I32" s="442"/>
      <c r="J32" s="442"/>
      <c r="K32" s="442"/>
      <c r="L32" s="442"/>
      <c r="M32" s="442"/>
      <c r="N32" s="442"/>
      <c r="O32" s="442"/>
      <c r="P32" s="442"/>
      <c r="Q32" s="444"/>
    </row>
    <row r="33" spans="1:17" ht="15" x14ac:dyDescent="0.25">
      <c r="A33" s="441" t="s">
        <v>16</v>
      </c>
      <c r="B33" s="442"/>
      <c r="C33" s="443"/>
      <c r="D33" s="691" t="s">
        <v>235</v>
      </c>
      <c r="E33" s="691"/>
      <c r="F33" s="691"/>
      <c r="G33" s="441"/>
      <c r="H33" s="690" t="s">
        <v>92</v>
      </c>
      <c r="I33" s="691"/>
      <c r="J33" s="442"/>
      <c r="K33" s="442"/>
      <c r="L33" s="442"/>
      <c r="M33" s="442"/>
      <c r="N33" s="444"/>
      <c r="O33" s="692" t="s">
        <v>240</v>
      </c>
      <c r="P33" s="692"/>
      <c r="Q33" s="444"/>
    </row>
    <row r="34" spans="1:17" ht="9.6" customHeight="1" x14ac:dyDescent="0.25">
      <c r="A34" s="441"/>
      <c r="B34" s="442"/>
      <c r="C34" s="442"/>
      <c r="D34" s="445"/>
      <c r="E34" s="446"/>
      <c r="F34" s="447"/>
      <c r="G34" s="441"/>
      <c r="H34" s="448"/>
      <c r="I34" s="442"/>
      <c r="J34" s="442"/>
      <c r="K34" s="442"/>
      <c r="L34" s="444"/>
      <c r="M34" s="449"/>
      <c r="N34" s="444"/>
      <c r="O34" s="444"/>
      <c r="P34" s="444"/>
      <c r="Q34" s="444"/>
    </row>
    <row r="35" spans="1:17" ht="15" x14ac:dyDescent="0.25">
      <c r="A35" s="441" t="s">
        <v>17</v>
      </c>
      <c r="B35" s="442"/>
      <c r="C35" s="443"/>
      <c r="D35" s="691" t="s">
        <v>236</v>
      </c>
      <c r="E35" s="691"/>
      <c r="F35" s="691"/>
      <c r="G35" s="441"/>
      <c r="H35" s="441" t="s">
        <v>93</v>
      </c>
      <c r="I35" s="441"/>
      <c r="J35" s="442"/>
      <c r="K35" s="442"/>
      <c r="L35" s="444"/>
      <c r="M35" s="449"/>
      <c r="N35" s="444"/>
      <c r="O35" s="692" t="s">
        <v>241</v>
      </c>
      <c r="P35" s="692"/>
      <c r="Q35" s="444"/>
    </row>
  </sheetData>
  <sheetProtection selectLockedCells="1" selectUnlockedCells="1"/>
  <autoFilter ref="A16:P17">
    <filterColumn colId="1" showButton="0"/>
    <filterColumn colId="2" showButton="0"/>
    <filterColumn colId="9" showButton="0"/>
    <filterColumn colId="14" showButton="0"/>
    <sortState ref="A19:P25">
      <sortCondition ref="A16:A17"/>
    </sortState>
  </autoFilter>
  <sortState ref="B18:P30">
    <sortCondition descending="1" ref="I18:I30"/>
  </sortState>
  <mergeCells count="37">
    <mergeCell ref="A7:C7"/>
    <mergeCell ref="D7:M7"/>
    <mergeCell ref="N7:P7"/>
    <mergeCell ref="A1:P1"/>
    <mergeCell ref="A2:P2"/>
    <mergeCell ref="A3:P3"/>
    <mergeCell ref="A4:P4"/>
    <mergeCell ref="A5:P5"/>
    <mergeCell ref="A8:C8"/>
    <mergeCell ref="D8:M8"/>
    <mergeCell ref="N8:P8"/>
    <mergeCell ref="A9:C9"/>
    <mergeCell ref="D9:M9"/>
    <mergeCell ref="N9:P9"/>
    <mergeCell ref="A16:A17"/>
    <mergeCell ref="B16:C17"/>
    <mergeCell ref="D16:D17"/>
    <mergeCell ref="E16:E17"/>
    <mergeCell ref="F16:F17"/>
    <mergeCell ref="A10:C11"/>
    <mergeCell ref="D10:M10"/>
    <mergeCell ref="D11:M11"/>
    <mergeCell ref="A13:C13"/>
    <mergeCell ref="A14:C14"/>
    <mergeCell ref="D35:F35"/>
    <mergeCell ref="O35:P35"/>
    <mergeCell ref="G16:G17"/>
    <mergeCell ref="H16:H17"/>
    <mergeCell ref="I16:I17"/>
    <mergeCell ref="J16:K16"/>
    <mergeCell ref="L16:L17"/>
    <mergeCell ref="M16:M17"/>
    <mergeCell ref="N16:N17"/>
    <mergeCell ref="O16:P17"/>
    <mergeCell ref="D33:F33"/>
    <mergeCell ref="H33:I33"/>
    <mergeCell ref="O33:P33"/>
  </mergeCells>
  <printOptions horizontalCentered="1"/>
  <pageMargins left="0.59055118110236227" right="0.19685039370078741" top="0.59055118110236227" bottom="0.59055118110236227" header="0" footer="0"/>
  <pageSetup paperSize="9" scale="79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40"/>
  <sheetViews>
    <sheetView view="pageBreakPreview" topLeftCell="A4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20.28515625" style="31" customWidth="1"/>
    <col min="8" max="8" width="10.28515625" style="31" customWidth="1"/>
    <col min="9" max="9" width="8.140625" style="31" customWidth="1"/>
    <col min="10" max="10" width="6.5703125" style="31" customWidth="1"/>
    <col min="11" max="11" width="9.5703125" style="31" customWidth="1"/>
    <col min="12" max="12" width="10.5703125" style="31" customWidth="1"/>
    <col min="13" max="13" width="8.28515625" style="31" customWidth="1"/>
    <col min="14" max="14" width="10.140625" style="31" customWidth="1"/>
    <col min="15" max="15" width="8.5703125" style="31" customWidth="1"/>
    <col min="16" max="16" width="9.140625" style="31" customWidth="1"/>
    <col min="17" max="17" width="13.42578125" style="31" customWidth="1"/>
    <col min="18" max="18" width="13.5703125" style="31" customWidth="1"/>
    <col min="19" max="16384" width="9.140625" style="31"/>
  </cols>
  <sheetData>
    <row r="1" spans="1:18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689"/>
      <c r="R1" s="689"/>
    </row>
    <row r="2" spans="1:18" x14ac:dyDescent="0.2">
      <c r="A2" s="689" t="s">
        <v>647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689"/>
    </row>
    <row r="3" spans="1:18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689"/>
    </row>
    <row r="4" spans="1:18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</row>
    <row r="5" spans="1:18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  <c r="Q5" s="689"/>
      <c r="R5" s="689"/>
    </row>
    <row r="6" spans="1:18" ht="9" customHeight="1" x14ac:dyDescent="0.2"/>
    <row r="7" spans="1:18" ht="15.75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7"/>
      <c r="O7" s="687"/>
      <c r="P7" s="688" t="s">
        <v>98</v>
      </c>
      <c r="Q7" s="688"/>
      <c r="R7" s="688"/>
    </row>
    <row r="8" spans="1:18" ht="15.75" x14ac:dyDescent="0.2">
      <c r="A8" s="676" t="s">
        <v>182</v>
      </c>
      <c r="B8" s="676"/>
      <c r="C8" s="677"/>
      <c r="D8" s="744" t="s">
        <v>183</v>
      </c>
      <c r="E8" s="744"/>
      <c r="F8" s="744"/>
      <c r="G8" s="744"/>
      <c r="H8" s="744"/>
      <c r="I8" s="744"/>
      <c r="J8" s="744"/>
      <c r="K8" s="744"/>
      <c r="L8" s="744"/>
      <c r="M8" s="744"/>
      <c r="N8" s="744"/>
      <c r="O8" s="744"/>
      <c r="P8" s="688" t="s">
        <v>20</v>
      </c>
      <c r="Q8" s="688"/>
      <c r="R8" s="688"/>
    </row>
    <row r="9" spans="1:18" ht="15" x14ac:dyDescent="0.2">
      <c r="A9" s="745" t="s">
        <v>25</v>
      </c>
      <c r="B9" s="746"/>
      <c r="C9" s="747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2"/>
      <c r="N9" s="682"/>
      <c r="O9" s="682"/>
      <c r="P9" s="748" t="s">
        <v>2</v>
      </c>
      <c r="Q9" s="748"/>
      <c r="R9" s="748"/>
    </row>
    <row r="10" spans="1:18" ht="15.75" x14ac:dyDescent="0.25">
      <c r="A10" s="89" t="s">
        <v>12</v>
      </c>
      <c r="B10" s="89" t="s">
        <v>19</v>
      </c>
      <c r="C10" s="89" t="s">
        <v>21</v>
      </c>
      <c r="D10" s="684" t="s">
        <v>135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5"/>
      <c r="P10" s="612" t="s">
        <v>3</v>
      </c>
      <c r="Q10" s="612" t="s">
        <v>4</v>
      </c>
      <c r="R10" s="612" t="s">
        <v>5</v>
      </c>
    </row>
    <row r="11" spans="1:18" ht="15" customHeight="1" x14ac:dyDescent="0.2">
      <c r="A11" s="90">
        <v>151</v>
      </c>
      <c r="B11" s="90">
        <v>189</v>
      </c>
      <c r="C11" s="90">
        <v>234.5</v>
      </c>
      <c r="D11" s="664" t="s">
        <v>112</v>
      </c>
      <c r="E11" s="664"/>
      <c r="F11" s="664"/>
      <c r="G11" s="664"/>
      <c r="H11" s="664"/>
      <c r="I11" s="664"/>
      <c r="J11" s="664"/>
      <c r="K11" s="664"/>
      <c r="L11" s="664"/>
      <c r="M11" s="664"/>
      <c r="N11" s="664"/>
      <c r="O11" s="664"/>
      <c r="P11" s="613">
        <v>192</v>
      </c>
      <c r="Q11" s="613">
        <v>126</v>
      </c>
      <c r="R11" s="613">
        <v>75</v>
      </c>
    </row>
    <row r="12" spans="1:18" s="4" customFormat="1" x14ac:dyDescent="0.2">
      <c r="A12" s="20"/>
      <c r="B12" s="20"/>
      <c r="C12" s="20"/>
      <c r="P12" s="20"/>
      <c r="Q12" s="20"/>
      <c r="R12" s="20"/>
    </row>
    <row r="13" spans="1:18" ht="15" x14ac:dyDescent="0.25">
      <c r="A13" s="179" t="s">
        <v>37</v>
      </c>
      <c r="B13" s="166"/>
      <c r="C13" s="166"/>
      <c r="D13" s="662">
        <v>302</v>
      </c>
      <c r="E13" s="176"/>
      <c r="F13" s="176"/>
      <c r="G13" s="176"/>
      <c r="H13" s="176"/>
      <c r="I13" s="176"/>
      <c r="J13" s="176"/>
      <c r="K13" s="180"/>
      <c r="L13" s="176"/>
      <c r="M13" s="176"/>
      <c r="N13" s="176"/>
      <c r="O13" s="176"/>
      <c r="P13" s="177"/>
      <c r="Q13" s="177"/>
      <c r="R13" s="177"/>
    </row>
    <row r="14" spans="1:18" ht="15" x14ac:dyDescent="0.25">
      <c r="A14" s="181" t="s">
        <v>38</v>
      </c>
      <c r="B14" s="182"/>
      <c r="C14" s="178"/>
      <c r="D14" s="662">
        <v>42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7"/>
      <c r="Q14" s="177"/>
      <c r="R14" s="177"/>
    </row>
    <row r="15" spans="1:18" x14ac:dyDescent="0.2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</row>
    <row r="16" spans="1:18" s="14" customFormat="1" ht="11.25" customHeight="1" x14ac:dyDescent="0.2">
      <c r="A16" s="740" t="s">
        <v>6</v>
      </c>
      <c r="B16" s="742" t="s">
        <v>61</v>
      </c>
      <c r="C16" s="742"/>
      <c r="D16" s="734" t="s">
        <v>7</v>
      </c>
      <c r="E16" s="734" t="s">
        <v>8</v>
      </c>
      <c r="F16" s="734" t="s">
        <v>9</v>
      </c>
      <c r="G16" s="734" t="s">
        <v>10</v>
      </c>
      <c r="H16" s="734" t="s">
        <v>11</v>
      </c>
      <c r="I16" s="734" t="s">
        <v>12</v>
      </c>
      <c r="J16" s="734" t="s">
        <v>6</v>
      </c>
      <c r="K16" s="739" t="s">
        <v>19</v>
      </c>
      <c r="L16" s="739"/>
      <c r="M16" s="734" t="s">
        <v>6</v>
      </c>
      <c r="N16" s="734" t="s">
        <v>22</v>
      </c>
      <c r="O16" s="734" t="s">
        <v>13</v>
      </c>
      <c r="P16" s="734" t="s">
        <v>14</v>
      </c>
      <c r="Q16" s="734" t="s">
        <v>15</v>
      </c>
      <c r="R16" s="735"/>
    </row>
    <row r="17" spans="1:18" s="14" customFormat="1" x14ac:dyDescent="0.2">
      <c r="A17" s="741"/>
      <c r="B17" s="743"/>
      <c r="C17" s="743"/>
      <c r="D17" s="736"/>
      <c r="E17" s="736"/>
      <c r="F17" s="736"/>
      <c r="G17" s="736"/>
      <c r="H17" s="736"/>
      <c r="I17" s="736"/>
      <c r="J17" s="736"/>
      <c r="K17" s="183" t="s">
        <v>21</v>
      </c>
      <c r="L17" s="183" t="s">
        <v>23</v>
      </c>
      <c r="M17" s="736"/>
      <c r="N17" s="736"/>
      <c r="O17" s="736"/>
      <c r="P17" s="736"/>
      <c r="Q17" s="736"/>
      <c r="R17" s="737"/>
    </row>
    <row r="18" spans="1:18" s="16" customFormat="1" ht="15" customHeight="1" x14ac:dyDescent="0.2">
      <c r="A18" s="34">
        <v>1</v>
      </c>
      <c r="B18" s="295" t="s">
        <v>39</v>
      </c>
      <c r="C18" s="320"/>
      <c r="D18" s="214">
        <v>1995</v>
      </c>
      <c r="E18" s="225" t="s">
        <v>3</v>
      </c>
      <c r="F18" s="225" t="s">
        <v>263</v>
      </c>
      <c r="G18" s="328" t="s">
        <v>353</v>
      </c>
      <c r="H18" s="236">
        <v>62.7</v>
      </c>
      <c r="I18" s="29">
        <v>125</v>
      </c>
      <c r="J18" s="162">
        <f t="shared" ref="J18:J26" si="0">_xlfn.RANK.EQ(I18,I$18:I$26)</f>
        <v>2</v>
      </c>
      <c r="K18" s="29">
        <v>172</v>
      </c>
      <c r="L18" s="29">
        <f t="shared" ref="L18:L26" si="1">K18/2</f>
        <v>86</v>
      </c>
      <c r="M18" s="162">
        <f t="shared" ref="M18:M26" si="2">_xlfn.RANK.EQ(L18,L$18:L$26)</f>
        <v>2</v>
      </c>
      <c r="N18" s="162">
        <f t="shared" ref="N18:N26" si="3">L18+I18</f>
        <v>211</v>
      </c>
      <c r="O18" s="162">
        <f t="shared" ref="O18:O26" si="4">IF(A18=1,20,IF(A18=2,18,IF(A18=3,16,IF(A18&gt;19,0,19-A18))))</f>
        <v>20</v>
      </c>
      <c r="P18" s="29" t="str">
        <f t="shared" ref="P18:P26" si="5">IF(AND(NOT(OR(E18="МСМК",E18="ЗМС")),N18&gt;=$P$11),"+МСМК",IF(AND(OR(E18="МСМК",E18="ЗМС"),N18&gt;=$P$11),"МСМК",IF(AND(NOT(OR(E18="МСМК",E18="МС",E18="ЗМС")),N18&gt;=$Q$11),"+МС",IF(AND(OR(E18="МСМК",E18="МС",E18="ЗМС"),N18&gt;=$Q$11),"МС",IF(AND(NOT(OR(E18="ЗМС",E18="МСМК",E18="МС",E18="КМС")),N18&gt;=$R$11),"+КМС",IF(AND(OR(E18="ЗМС",E18="МСМК",E18="МС",E18="КМС"),N18&gt;=$R$11),"КМС","-"))))))</f>
        <v>МСМК</v>
      </c>
      <c r="Q18" s="297" t="s">
        <v>40</v>
      </c>
      <c r="R18" s="168"/>
    </row>
    <row r="19" spans="1:18" s="14" customFormat="1" ht="15" customHeight="1" x14ac:dyDescent="0.2">
      <c r="A19" s="609">
        <f t="shared" ref="A19:A26" si="6">A18+1</f>
        <v>2</v>
      </c>
      <c r="B19" s="295" t="s">
        <v>499</v>
      </c>
      <c r="C19" s="320"/>
      <c r="D19" s="214">
        <v>1999</v>
      </c>
      <c r="E19" s="225" t="s">
        <v>3</v>
      </c>
      <c r="F19" s="225" t="s">
        <v>253</v>
      </c>
      <c r="G19" s="328" t="s">
        <v>359</v>
      </c>
      <c r="H19" s="236">
        <v>62.2</v>
      </c>
      <c r="I19" s="29">
        <v>118</v>
      </c>
      <c r="J19" s="162">
        <f t="shared" si="0"/>
        <v>3</v>
      </c>
      <c r="K19" s="29">
        <v>179</v>
      </c>
      <c r="L19" s="29">
        <f t="shared" si="1"/>
        <v>89.5</v>
      </c>
      <c r="M19" s="162">
        <f t="shared" si="2"/>
        <v>1</v>
      </c>
      <c r="N19" s="162">
        <f t="shared" si="3"/>
        <v>207.5</v>
      </c>
      <c r="O19" s="162">
        <f t="shared" si="4"/>
        <v>18</v>
      </c>
      <c r="P19" s="29" t="str">
        <f t="shared" si="5"/>
        <v>МСМК</v>
      </c>
      <c r="Q19" s="297" t="s">
        <v>641</v>
      </c>
      <c r="R19" s="168"/>
    </row>
    <row r="20" spans="1:18" ht="21.75" customHeight="1" x14ac:dyDescent="0.2">
      <c r="A20" s="85">
        <f t="shared" si="6"/>
        <v>3</v>
      </c>
      <c r="B20" s="295" t="s">
        <v>498</v>
      </c>
      <c r="C20" s="320"/>
      <c r="D20" s="214">
        <v>1990</v>
      </c>
      <c r="E20" s="225" t="s">
        <v>136</v>
      </c>
      <c r="F20" s="225" t="s">
        <v>253</v>
      </c>
      <c r="G20" s="328" t="s">
        <v>359</v>
      </c>
      <c r="H20" s="236">
        <v>62.9</v>
      </c>
      <c r="I20" s="29">
        <v>137</v>
      </c>
      <c r="J20" s="162">
        <f t="shared" si="0"/>
        <v>1</v>
      </c>
      <c r="K20" s="29">
        <v>140</v>
      </c>
      <c r="L20" s="29">
        <f t="shared" si="1"/>
        <v>70</v>
      </c>
      <c r="M20" s="162">
        <f t="shared" si="2"/>
        <v>3</v>
      </c>
      <c r="N20" s="162">
        <f t="shared" si="3"/>
        <v>207</v>
      </c>
      <c r="O20" s="162">
        <f t="shared" si="4"/>
        <v>16</v>
      </c>
      <c r="P20" s="29" t="str">
        <f t="shared" si="5"/>
        <v>МСМК</v>
      </c>
      <c r="Q20" s="297" t="s">
        <v>504</v>
      </c>
      <c r="R20" s="168"/>
    </row>
    <row r="21" spans="1:18" ht="15" customHeight="1" x14ac:dyDescent="0.2">
      <c r="A21" s="85">
        <f t="shared" si="6"/>
        <v>4</v>
      </c>
      <c r="B21" s="295" t="s">
        <v>500</v>
      </c>
      <c r="C21" s="320"/>
      <c r="D21" s="214">
        <v>1992</v>
      </c>
      <c r="E21" s="225" t="s">
        <v>3</v>
      </c>
      <c r="F21" s="225" t="s">
        <v>266</v>
      </c>
      <c r="G21" s="328" t="s">
        <v>363</v>
      </c>
      <c r="H21" s="236">
        <v>62.7</v>
      </c>
      <c r="I21" s="29">
        <v>91</v>
      </c>
      <c r="J21" s="162">
        <f t="shared" si="0"/>
        <v>4</v>
      </c>
      <c r="K21" s="29">
        <v>89</v>
      </c>
      <c r="L21" s="29">
        <f t="shared" si="1"/>
        <v>44.5</v>
      </c>
      <c r="M21" s="162">
        <v>6</v>
      </c>
      <c r="N21" s="162">
        <f t="shared" si="3"/>
        <v>135.5</v>
      </c>
      <c r="O21" s="162">
        <f t="shared" si="4"/>
        <v>15</v>
      </c>
      <c r="P21" s="29" t="str">
        <f t="shared" si="5"/>
        <v>МС</v>
      </c>
      <c r="Q21" s="606" t="s">
        <v>505</v>
      </c>
      <c r="R21" s="168"/>
    </row>
    <row r="22" spans="1:18" ht="15" customHeight="1" x14ac:dyDescent="0.2">
      <c r="A22" s="85">
        <f t="shared" si="6"/>
        <v>5</v>
      </c>
      <c r="B22" s="296" t="s">
        <v>365</v>
      </c>
      <c r="C22" s="320"/>
      <c r="D22" s="214">
        <v>1990</v>
      </c>
      <c r="E22" s="214" t="s">
        <v>5</v>
      </c>
      <c r="F22" s="214" t="s">
        <v>188</v>
      </c>
      <c r="G22" s="214"/>
      <c r="H22" s="236">
        <v>63</v>
      </c>
      <c r="I22" s="29">
        <v>59</v>
      </c>
      <c r="J22" s="162">
        <f t="shared" si="0"/>
        <v>6</v>
      </c>
      <c r="K22" s="29">
        <v>99</v>
      </c>
      <c r="L22" s="29">
        <f t="shared" si="1"/>
        <v>49.5</v>
      </c>
      <c r="M22" s="162">
        <f t="shared" si="2"/>
        <v>4</v>
      </c>
      <c r="N22" s="162">
        <f t="shared" si="3"/>
        <v>108.5</v>
      </c>
      <c r="O22" s="162">
        <f t="shared" si="4"/>
        <v>14</v>
      </c>
      <c r="P22" s="29" t="str">
        <f t="shared" si="5"/>
        <v>КМС</v>
      </c>
      <c r="Q22" s="314" t="s">
        <v>666</v>
      </c>
      <c r="R22" s="168"/>
    </row>
    <row r="23" spans="1:18" ht="15" customHeight="1" x14ac:dyDescent="0.2">
      <c r="A23" s="85">
        <f t="shared" si="6"/>
        <v>6</v>
      </c>
      <c r="B23" s="295" t="s">
        <v>501</v>
      </c>
      <c r="C23" s="320"/>
      <c r="D23" s="214">
        <v>2000</v>
      </c>
      <c r="E23" s="225" t="s">
        <v>5</v>
      </c>
      <c r="F23" s="225" t="s">
        <v>257</v>
      </c>
      <c r="G23" s="328"/>
      <c r="H23" s="236">
        <v>62.55</v>
      </c>
      <c r="I23" s="29">
        <v>61</v>
      </c>
      <c r="J23" s="162">
        <f t="shared" si="0"/>
        <v>5</v>
      </c>
      <c r="K23" s="29">
        <v>85</v>
      </c>
      <c r="L23" s="29">
        <f t="shared" si="1"/>
        <v>42.5</v>
      </c>
      <c r="M23" s="162">
        <f t="shared" si="2"/>
        <v>7</v>
      </c>
      <c r="N23" s="162">
        <f t="shared" si="3"/>
        <v>103.5</v>
      </c>
      <c r="O23" s="162">
        <f t="shared" si="4"/>
        <v>13</v>
      </c>
      <c r="P23" s="29" t="str">
        <f t="shared" si="5"/>
        <v>КМС</v>
      </c>
      <c r="Q23" s="297" t="s">
        <v>506</v>
      </c>
      <c r="R23" s="168"/>
    </row>
    <row r="24" spans="1:18" ht="15" customHeight="1" x14ac:dyDescent="0.2">
      <c r="A24" s="85">
        <f t="shared" si="6"/>
        <v>7</v>
      </c>
      <c r="B24" s="296" t="s">
        <v>502</v>
      </c>
      <c r="C24" s="320"/>
      <c r="D24" s="214">
        <v>1982</v>
      </c>
      <c r="E24" s="214" t="s">
        <v>5</v>
      </c>
      <c r="F24" s="214" t="s">
        <v>188</v>
      </c>
      <c r="G24" s="214"/>
      <c r="H24" s="236">
        <v>52.9</v>
      </c>
      <c r="I24" s="29">
        <v>43</v>
      </c>
      <c r="J24" s="162">
        <f t="shared" si="0"/>
        <v>7</v>
      </c>
      <c r="K24" s="29">
        <v>89</v>
      </c>
      <c r="L24" s="29">
        <f t="shared" si="1"/>
        <v>44.5</v>
      </c>
      <c r="M24" s="162">
        <f t="shared" si="2"/>
        <v>5</v>
      </c>
      <c r="N24" s="162">
        <f t="shared" si="3"/>
        <v>87.5</v>
      </c>
      <c r="O24" s="162">
        <f t="shared" si="4"/>
        <v>12</v>
      </c>
      <c r="P24" s="29" t="str">
        <f t="shared" si="5"/>
        <v>КМС</v>
      </c>
      <c r="Q24" s="297" t="s">
        <v>507</v>
      </c>
      <c r="R24" s="168"/>
    </row>
    <row r="25" spans="1:18" ht="15" customHeight="1" x14ac:dyDescent="0.2">
      <c r="A25" s="85">
        <f t="shared" si="6"/>
        <v>8</v>
      </c>
      <c r="B25" s="295" t="s">
        <v>167</v>
      </c>
      <c r="C25" s="320"/>
      <c r="D25" s="214">
        <v>2002</v>
      </c>
      <c r="E25" s="225" t="s">
        <v>5</v>
      </c>
      <c r="F25" s="225" t="s">
        <v>166</v>
      </c>
      <c r="G25" s="328"/>
      <c r="H25" s="236">
        <v>55.95</v>
      </c>
      <c r="I25" s="29">
        <v>30</v>
      </c>
      <c r="J25" s="162">
        <f t="shared" si="0"/>
        <v>8</v>
      </c>
      <c r="K25" s="29">
        <v>30</v>
      </c>
      <c r="L25" s="29">
        <f t="shared" si="1"/>
        <v>15</v>
      </c>
      <c r="M25" s="162">
        <f t="shared" si="2"/>
        <v>8</v>
      </c>
      <c r="N25" s="162">
        <f t="shared" si="3"/>
        <v>45</v>
      </c>
      <c r="O25" s="162">
        <f t="shared" si="4"/>
        <v>11</v>
      </c>
      <c r="P25" s="29" t="str">
        <f t="shared" si="5"/>
        <v>-</v>
      </c>
      <c r="Q25" s="297" t="s">
        <v>168</v>
      </c>
      <c r="R25" s="168"/>
    </row>
    <row r="26" spans="1:18" ht="15" customHeight="1" x14ac:dyDescent="0.2">
      <c r="A26" s="85">
        <f t="shared" si="6"/>
        <v>9</v>
      </c>
      <c r="B26" s="296" t="s">
        <v>503</v>
      </c>
      <c r="C26" s="320"/>
      <c r="D26" s="214">
        <v>2005</v>
      </c>
      <c r="E26" s="214">
        <v>1</v>
      </c>
      <c r="F26" s="214" t="s">
        <v>188</v>
      </c>
      <c r="G26" s="214"/>
      <c r="H26" s="236">
        <v>51.35</v>
      </c>
      <c r="I26" s="29">
        <v>13</v>
      </c>
      <c r="J26" s="162">
        <f t="shared" si="0"/>
        <v>9</v>
      </c>
      <c r="K26" s="29">
        <v>28</v>
      </c>
      <c r="L26" s="29">
        <f t="shared" si="1"/>
        <v>14</v>
      </c>
      <c r="M26" s="162">
        <f t="shared" si="2"/>
        <v>9</v>
      </c>
      <c r="N26" s="162">
        <f t="shared" si="3"/>
        <v>27</v>
      </c>
      <c r="O26" s="162">
        <f t="shared" si="4"/>
        <v>10</v>
      </c>
      <c r="P26" s="29" t="str">
        <f t="shared" si="5"/>
        <v>-</v>
      </c>
      <c r="Q26" s="297" t="s">
        <v>633</v>
      </c>
      <c r="R26" s="168"/>
    </row>
    <row r="27" spans="1:18" x14ac:dyDescent="0.2">
      <c r="A27" s="173"/>
      <c r="B27" s="173"/>
      <c r="C27" s="173"/>
      <c r="D27" s="173"/>
      <c r="E27" s="173"/>
      <c r="F27" s="173"/>
      <c r="G27" s="173"/>
      <c r="H27" s="171"/>
      <c r="I27" s="171"/>
      <c r="J27" s="171"/>
      <c r="K27" s="171"/>
      <c r="L27" s="171"/>
      <c r="M27" s="171"/>
      <c r="N27" s="171"/>
      <c r="O27" s="171"/>
      <c r="P27" s="171"/>
      <c r="Q27" s="173"/>
      <c r="R27" s="173"/>
    </row>
    <row r="28" spans="1:18" x14ac:dyDescent="0.2">
      <c r="A28" s="173"/>
      <c r="B28" s="170" t="s">
        <v>16</v>
      </c>
      <c r="C28" s="171"/>
      <c r="D28" s="171"/>
      <c r="E28" s="732" t="s">
        <v>235</v>
      </c>
      <c r="F28" s="732"/>
      <c r="G28" s="732"/>
      <c r="H28" s="170" t="s">
        <v>92</v>
      </c>
      <c r="I28" s="173"/>
      <c r="J28" s="171"/>
      <c r="K28" s="171"/>
      <c r="L28" s="733" t="s">
        <v>240</v>
      </c>
      <c r="M28" s="693"/>
      <c r="N28" s="693"/>
      <c r="O28" s="693"/>
      <c r="P28" s="171"/>
      <c r="Q28" s="173"/>
      <c r="R28" s="173"/>
    </row>
    <row r="29" spans="1:18" ht="13.9" customHeight="1" x14ac:dyDescent="0.2">
      <c r="A29" s="173"/>
      <c r="B29" s="170"/>
      <c r="C29" s="171"/>
      <c r="D29" s="171"/>
      <c r="E29" s="175"/>
      <c r="F29" s="173"/>
      <c r="G29" s="174"/>
      <c r="H29" s="170"/>
      <c r="I29" s="173"/>
      <c r="J29" s="171"/>
      <c r="K29" s="171"/>
      <c r="L29" s="171"/>
      <c r="M29" s="171"/>
      <c r="N29" s="171"/>
      <c r="O29" s="173"/>
      <c r="P29" s="172"/>
      <c r="Q29" s="173"/>
      <c r="R29" s="173"/>
    </row>
    <row r="30" spans="1:18" ht="25.9" customHeight="1" x14ac:dyDescent="0.2">
      <c r="A30" s="173"/>
      <c r="B30" s="170" t="s">
        <v>17</v>
      </c>
      <c r="C30" s="171"/>
      <c r="D30" s="171"/>
      <c r="E30" s="732" t="s">
        <v>236</v>
      </c>
      <c r="F30" s="732"/>
      <c r="G30" s="732"/>
      <c r="H30" s="170" t="s">
        <v>93</v>
      </c>
      <c r="I30" s="173"/>
      <c r="J30" s="171"/>
      <c r="K30" s="171"/>
      <c r="L30" s="733" t="s">
        <v>241</v>
      </c>
      <c r="M30" s="693"/>
      <c r="N30" s="693"/>
      <c r="O30" s="693"/>
      <c r="P30" s="172"/>
      <c r="Q30" s="173"/>
      <c r="R30" s="173"/>
    </row>
    <row r="31" spans="1:18" s="14" customFormat="1" x14ac:dyDescent="0.2"/>
    <row r="32" spans="1:18" s="14" customFormat="1" x14ac:dyDescent="0.2"/>
    <row r="34" spans="8:18" x14ac:dyDescent="0.2"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8:18" x14ac:dyDescent="0.2"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8:18" x14ac:dyDescent="0.2">
      <c r="H36" s="4"/>
      <c r="I36" s="738"/>
      <c r="J36" s="738"/>
      <c r="K36" s="738"/>
      <c r="L36" s="738"/>
      <c r="M36" s="738"/>
      <c r="N36" s="738"/>
      <c r="O36" s="738"/>
      <c r="P36" s="738"/>
      <c r="Q36" s="738"/>
      <c r="R36" s="738"/>
    </row>
    <row r="37" spans="8:18" x14ac:dyDescent="0.2">
      <c r="H37" s="4"/>
      <c r="I37" s="738"/>
      <c r="J37" s="738"/>
      <c r="K37" s="738"/>
      <c r="L37" s="738"/>
      <c r="M37" s="738"/>
      <c r="N37" s="738"/>
      <c r="O37" s="738"/>
      <c r="P37" s="738"/>
      <c r="Q37" s="738"/>
      <c r="R37" s="738"/>
    </row>
    <row r="38" spans="8:18" x14ac:dyDescent="0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8:18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8:18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</sheetData>
  <sheetProtection selectLockedCells="1" selectUnlockedCells="1"/>
  <autoFilter ref="A16:R17">
    <filterColumn colId="1" showButton="0"/>
    <filterColumn colId="10" showButton="0"/>
    <filterColumn colId="16" showButton="0"/>
    <sortState ref="A19:R23">
      <sortCondition ref="A16:A17"/>
    </sortState>
  </autoFilter>
  <sortState ref="A18:R26">
    <sortCondition descending="1" ref="N18:N26"/>
  </sortState>
  <mergeCells count="37">
    <mergeCell ref="A1:R1"/>
    <mergeCell ref="A2:R2"/>
    <mergeCell ref="A3:R3"/>
    <mergeCell ref="A4:R4"/>
    <mergeCell ref="A7:C7"/>
    <mergeCell ref="D7:O7"/>
    <mergeCell ref="P7:R7"/>
    <mergeCell ref="A5:R5"/>
    <mergeCell ref="A8:C8"/>
    <mergeCell ref="D8:O8"/>
    <mergeCell ref="P8:R8"/>
    <mergeCell ref="A9:C9"/>
    <mergeCell ref="D9:O9"/>
    <mergeCell ref="P9:R9"/>
    <mergeCell ref="D10:O10"/>
    <mergeCell ref="D11:O11"/>
    <mergeCell ref="A16:A17"/>
    <mergeCell ref="B16:C17"/>
    <mergeCell ref="D16:D17"/>
    <mergeCell ref="E16:E17"/>
    <mergeCell ref="F16:F17"/>
    <mergeCell ref="G16:G17"/>
    <mergeCell ref="H16:H17"/>
    <mergeCell ref="I16:I17"/>
    <mergeCell ref="I36:R36"/>
    <mergeCell ref="I37:R37"/>
    <mergeCell ref="J16:J17"/>
    <mergeCell ref="K16:L16"/>
    <mergeCell ref="M16:M17"/>
    <mergeCell ref="N16:N17"/>
    <mergeCell ref="O16:O17"/>
    <mergeCell ref="P16:P17"/>
    <mergeCell ref="E28:G28"/>
    <mergeCell ref="E30:G30"/>
    <mergeCell ref="L28:O28"/>
    <mergeCell ref="L30:O30"/>
    <mergeCell ref="Q16:R17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 x14ac:dyDescent="0.2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 x14ac:dyDescent="0.2">
      <c r="A1" s="711" t="s">
        <v>30</v>
      </c>
      <c r="B1" s="711"/>
      <c r="C1" s="711"/>
      <c r="D1" s="711"/>
      <c r="E1" s="711"/>
      <c r="F1" s="711"/>
      <c r="G1" s="711"/>
      <c r="H1" s="711"/>
      <c r="I1" s="711"/>
      <c r="J1" s="711"/>
    </row>
    <row r="2" spans="1:10" ht="10.5" customHeight="1" x14ac:dyDescent="0.2">
      <c r="A2" s="754" t="s">
        <v>35</v>
      </c>
      <c r="B2" s="754"/>
      <c r="C2" s="754"/>
      <c r="D2" s="754"/>
      <c r="E2" s="754"/>
      <c r="F2" s="754"/>
      <c r="G2" s="754"/>
      <c r="H2" s="754"/>
      <c r="I2" s="754"/>
      <c r="J2" s="754"/>
    </row>
    <row r="3" spans="1:10" ht="11.25" customHeight="1" x14ac:dyDescent="0.2">
      <c r="A3" s="754" t="s">
        <v>0</v>
      </c>
      <c r="B3" s="754"/>
      <c r="C3" s="754"/>
      <c r="D3" s="754"/>
      <c r="E3" s="754"/>
      <c r="F3" s="754"/>
      <c r="G3" s="754"/>
      <c r="H3" s="754"/>
      <c r="I3" s="754"/>
      <c r="J3" s="754"/>
    </row>
    <row r="4" spans="1:10" ht="11.25" customHeight="1" x14ac:dyDescent="0.2">
      <c r="A4" s="755" t="s">
        <v>32</v>
      </c>
      <c r="B4" s="755"/>
      <c r="C4" s="755"/>
      <c r="D4" s="755"/>
      <c r="E4" s="755"/>
      <c r="F4" s="755"/>
      <c r="G4" s="755"/>
      <c r="H4" s="755"/>
      <c r="I4" s="755"/>
      <c r="J4" s="755"/>
    </row>
    <row r="5" spans="1:10" ht="17.25" customHeight="1" x14ac:dyDescent="0.2">
      <c r="A5" s="38"/>
      <c r="B5" s="38"/>
      <c r="D5" s="756" t="s">
        <v>1</v>
      </c>
      <c r="E5" s="756"/>
      <c r="F5" s="756"/>
      <c r="G5" s="756"/>
      <c r="H5" s="756"/>
      <c r="I5" t="s">
        <v>65</v>
      </c>
    </row>
    <row r="6" spans="1:10" ht="18" customHeight="1" x14ac:dyDescent="0.2">
      <c r="A6" s="757" t="s">
        <v>36</v>
      </c>
      <c r="B6" s="757"/>
      <c r="C6" s="757"/>
      <c r="D6" s="756" t="s">
        <v>33</v>
      </c>
      <c r="E6" s="756"/>
      <c r="F6" s="756"/>
      <c r="G6" s="756"/>
      <c r="H6" s="756"/>
      <c r="I6" t="s">
        <v>66</v>
      </c>
    </row>
    <row r="7" spans="1:10" x14ac:dyDescent="0.2">
      <c r="A7" s="758" t="s">
        <v>34</v>
      </c>
      <c r="B7" s="758"/>
      <c r="C7" s="758"/>
      <c r="D7" s="759" t="s">
        <v>81</v>
      </c>
      <c r="E7" s="759"/>
      <c r="F7" s="759"/>
      <c r="G7" s="759"/>
      <c r="H7" s="759"/>
    </row>
    <row r="8" spans="1:10" x14ac:dyDescent="0.2">
      <c r="A8" s="37"/>
      <c r="B8" s="37"/>
      <c r="C8" s="37"/>
      <c r="D8" s="35"/>
      <c r="E8" s="35"/>
      <c r="F8" s="35"/>
      <c r="G8" s="35"/>
      <c r="H8" s="35"/>
    </row>
    <row r="9" spans="1:10" x14ac:dyDescent="0.2">
      <c r="A9" s="751" t="s">
        <v>86</v>
      </c>
      <c r="B9" s="751"/>
      <c r="C9" s="751"/>
      <c r="D9" s="751"/>
      <c r="E9" s="31"/>
      <c r="F9" s="31"/>
      <c r="G9" s="31"/>
      <c r="H9" s="31"/>
      <c r="I9" s="31"/>
    </row>
    <row r="10" spans="1:10" ht="22.5" x14ac:dyDescent="0.2">
      <c r="A10" s="39" t="s">
        <v>6</v>
      </c>
      <c r="B10" s="39" t="s">
        <v>67</v>
      </c>
      <c r="C10" s="40" t="s">
        <v>68</v>
      </c>
      <c r="D10" s="39" t="s">
        <v>61</v>
      </c>
      <c r="E10" s="40" t="s">
        <v>7</v>
      </c>
      <c r="F10" s="40" t="s">
        <v>69</v>
      </c>
      <c r="G10" s="40" t="s">
        <v>70</v>
      </c>
      <c r="H10" s="40" t="s">
        <v>71</v>
      </c>
      <c r="I10" s="41" t="s">
        <v>72</v>
      </c>
    </row>
    <row r="11" spans="1:10" ht="15" x14ac:dyDescent="0.2">
      <c r="A11" s="749">
        <v>1</v>
      </c>
      <c r="B11" s="39">
        <v>1</v>
      </c>
      <c r="C11" s="73">
        <v>68</v>
      </c>
      <c r="D11" s="44" t="s">
        <v>39</v>
      </c>
      <c r="E11" s="64">
        <v>1995</v>
      </c>
      <c r="F11" s="70">
        <v>65.55</v>
      </c>
      <c r="G11" s="39">
        <v>54</v>
      </c>
      <c r="H11" s="39">
        <f>G11</f>
        <v>54</v>
      </c>
      <c r="I11" s="59" t="s">
        <v>40</v>
      </c>
      <c r="J11" s="31"/>
    </row>
    <row r="12" spans="1:10" ht="15.75" thickBot="1" x14ac:dyDescent="0.25">
      <c r="A12" s="749"/>
      <c r="B12" s="39">
        <v>2</v>
      </c>
      <c r="C12" s="73">
        <v>85</v>
      </c>
      <c r="D12" s="44" t="s">
        <v>41</v>
      </c>
      <c r="E12" s="65">
        <v>1992</v>
      </c>
      <c r="F12" s="70">
        <v>85.45</v>
      </c>
      <c r="G12" s="39">
        <v>52</v>
      </c>
      <c r="H12" s="39">
        <f>H11+G12</f>
        <v>106</v>
      </c>
      <c r="I12" s="59" t="s">
        <v>63</v>
      </c>
      <c r="J12" s="31"/>
    </row>
    <row r="13" spans="1:10" ht="15.75" thickBot="1" x14ac:dyDescent="0.25">
      <c r="A13" s="749"/>
      <c r="B13" s="39">
        <v>3</v>
      </c>
      <c r="C13" s="73">
        <v>85</v>
      </c>
      <c r="D13" s="44" t="s">
        <v>31</v>
      </c>
      <c r="E13" s="65">
        <v>2002</v>
      </c>
      <c r="F13" s="70">
        <v>82.25</v>
      </c>
      <c r="G13" s="43">
        <v>58</v>
      </c>
      <c r="H13" s="39">
        <f>H12+G13</f>
        <v>164</v>
      </c>
      <c r="I13" s="59" t="s">
        <v>83</v>
      </c>
      <c r="J13" s="42"/>
    </row>
    <row r="14" spans="1:10" x14ac:dyDescent="0.2">
      <c r="A14" s="749"/>
      <c r="B14" s="39">
        <v>4</v>
      </c>
      <c r="C14" s="73" t="s">
        <v>73</v>
      </c>
      <c r="D14" s="44" t="s">
        <v>82</v>
      </c>
      <c r="E14" s="58">
        <v>1989</v>
      </c>
      <c r="F14" s="76">
        <v>119.45</v>
      </c>
      <c r="G14" s="39">
        <v>58</v>
      </c>
      <c r="H14" s="39">
        <f>H13+G14</f>
        <v>222</v>
      </c>
      <c r="I14" s="59" t="s">
        <v>42</v>
      </c>
      <c r="J14" s="42"/>
    </row>
    <row r="15" spans="1:10" ht="14.1" customHeight="1" x14ac:dyDescent="0.2">
      <c r="A15" s="752" t="s">
        <v>74</v>
      </c>
      <c r="B15" s="752"/>
      <c r="C15" s="752"/>
      <c r="D15" s="752"/>
      <c r="E15" s="760"/>
      <c r="F15" s="54">
        <f>SUM(F11:F14)</f>
        <v>352.7</v>
      </c>
      <c r="G15" s="31"/>
      <c r="H15" s="4"/>
      <c r="I15" s="31"/>
      <c r="J15" s="66"/>
    </row>
    <row r="16" spans="1:10" ht="14.1" customHeight="1" thickBot="1" x14ac:dyDescent="0.25">
      <c r="A16" s="753" t="s">
        <v>75</v>
      </c>
      <c r="B16" s="753"/>
      <c r="C16" s="753"/>
      <c r="D16" s="753"/>
      <c r="E16" s="753"/>
      <c r="F16" s="753"/>
      <c r="G16" s="761"/>
      <c r="H16" s="61">
        <f>H14</f>
        <v>222</v>
      </c>
      <c r="I16" s="31"/>
      <c r="J16" s="67"/>
    </row>
    <row r="17" spans="1:10" ht="14.1" customHeight="1" x14ac:dyDescent="0.2">
      <c r="A17" s="72"/>
      <c r="B17" s="72"/>
      <c r="C17" s="72"/>
      <c r="D17" s="72"/>
      <c r="E17" s="72"/>
      <c r="F17" s="72"/>
      <c r="G17" s="72"/>
      <c r="H17" s="71"/>
      <c r="I17" s="31"/>
      <c r="J17" s="4"/>
    </row>
    <row r="18" spans="1:10" ht="21" customHeight="1" x14ac:dyDescent="0.2">
      <c r="A18" s="751" t="s">
        <v>76</v>
      </c>
      <c r="B18" s="751"/>
      <c r="C18" s="751"/>
      <c r="D18" s="751"/>
      <c r="E18" s="31"/>
      <c r="F18" s="80"/>
      <c r="G18" s="31"/>
      <c r="H18" s="31"/>
      <c r="I18" s="31"/>
    </row>
    <row r="19" spans="1:10" ht="22.5" x14ac:dyDescent="0.2">
      <c r="A19" s="39" t="s">
        <v>6</v>
      </c>
      <c r="B19" s="39" t="s">
        <v>67</v>
      </c>
      <c r="C19" s="40" t="s">
        <v>68</v>
      </c>
      <c r="D19" s="39" t="s">
        <v>61</v>
      </c>
      <c r="E19" s="40" t="s">
        <v>7</v>
      </c>
      <c r="F19" s="81" t="s">
        <v>69</v>
      </c>
      <c r="G19" s="40" t="s">
        <v>70</v>
      </c>
      <c r="H19" s="40" t="s">
        <v>71</v>
      </c>
      <c r="I19" s="41" t="s">
        <v>72</v>
      </c>
      <c r="J19" s="31"/>
    </row>
    <row r="20" spans="1:10" ht="14.1" customHeight="1" x14ac:dyDescent="0.2">
      <c r="A20" s="749">
        <v>2</v>
      </c>
      <c r="B20" s="39">
        <v>1</v>
      </c>
      <c r="C20" s="69">
        <v>85</v>
      </c>
      <c r="D20" s="44" t="s">
        <v>52</v>
      </c>
      <c r="E20" s="45">
        <v>1995</v>
      </c>
      <c r="F20" s="82">
        <v>84.9</v>
      </c>
      <c r="G20" s="39">
        <v>54</v>
      </c>
      <c r="H20" s="39">
        <f>G20</f>
        <v>54</v>
      </c>
      <c r="I20" s="59" t="s">
        <v>53</v>
      </c>
      <c r="J20" s="31"/>
    </row>
    <row r="21" spans="1:10" ht="14.1" customHeight="1" x14ac:dyDescent="0.2">
      <c r="A21" s="749"/>
      <c r="B21" s="39">
        <v>2</v>
      </c>
      <c r="C21" s="69" t="s">
        <v>73</v>
      </c>
      <c r="D21" s="44" t="s">
        <v>77</v>
      </c>
      <c r="E21" s="45">
        <v>1990</v>
      </c>
      <c r="F21" s="76">
        <v>96.65</v>
      </c>
      <c r="G21" s="39">
        <v>56</v>
      </c>
      <c r="H21" s="39">
        <f>H20+G21</f>
        <v>110</v>
      </c>
      <c r="I21" s="59" t="s">
        <v>51</v>
      </c>
      <c r="J21" s="31"/>
    </row>
    <row r="22" spans="1:10" ht="14.1" customHeight="1" x14ac:dyDescent="0.2">
      <c r="A22" s="749"/>
      <c r="B22" s="39">
        <v>3</v>
      </c>
      <c r="C22" s="69">
        <v>85</v>
      </c>
      <c r="D22" s="44" t="s">
        <v>62</v>
      </c>
      <c r="E22" s="45">
        <v>1997</v>
      </c>
      <c r="F22" s="76">
        <v>84.8</v>
      </c>
      <c r="G22" s="43">
        <v>52</v>
      </c>
      <c r="H22" s="39">
        <f>H21+G22</f>
        <v>162</v>
      </c>
      <c r="I22" s="59" t="s">
        <v>51</v>
      </c>
      <c r="J22" s="10"/>
    </row>
    <row r="23" spans="1:10" ht="14.1" customHeight="1" x14ac:dyDescent="0.2">
      <c r="A23" s="749"/>
      <c r="B23" s="39">
        <v>4</v>
      </c>
      <c r="C23" s="69" t="s">
        <v>73</v>
      </c>
      <c r="D23" s="44" t="s">
        <v>78</v>
      </c>
      <c r="E23" s="11">
        <v>1990</v>
      </c>
      <c r="F23" s="75">
        <v>96.2</v>
      </c>
      <c r="G23" s="50">
        <v>40</v>
      </c>
      <c r="H23" s="39">
        <f>H22+G23</f>
        <v>202</v>
      </c>
      <c r="I23" s="59" t="s">
        <v>51</v>
      </c>
      <c r="J23" s="31"/>
    </row>
    <row r="24" spans="1:10" ht="12.75" customHeight="1" x14ac:dyDescent="0.2">
      <c r="A24" s="752" t="s">
        <v>74</v>
      </c>
      <c r="B24" s="752"/>
      <c r="C24" s="752"/>
      <c r="D24" s="752"/>
      <c r="E24" s="752"/>
      <c r="F24" s="54">
        <f>SUM(F20:F23)</f>
        <v>362.55</v>
      </c>
      <c r="G24" s="31"/>
      <c r="H24" s="4"/>
      <c r="I24" s="31"/>
      <c r="J24" s="31"/>
    </row>
    <row r="25" spans="1:10" ht="12.75" customHeight="1" x14ac:dyDescent="0.2">
      <c r="A25" s="753" t="s">
        <v>75</v>
      </c>
      <c r="B25" s="753"/>
      <c r="C25" s="753"/>
      <c r="D25" s="753"/>
      <c r="E25" s="753"/>
      <c r="F25" s="753"/>
      <c r="G25" s="753"/>
      <c r="H25" s="61">
        <f>H23</f>
        <v>202</v>
      </c>
      <c r="I25" s="31"/>
      <c r="J25" s="31"/>
    </row>
    <row r="26" spans="1:10" s="31" customFormat="1" ht="17.25" customHeight="1" x14ac:dyDescent="0.2"/>
    <row r="27" spans="1:10" ht="27.75" customHeight="1" x14ac:dyDescent="0.2">
      <c r="A27" s="751" t="s">
        <v>79</v>
      </c>
      <c r="B27" s="751"/>
      <c r="C27" s="751"/>
      <c r="D27" s="751"/>
      <c r="E27" s="31"/>
      <c r="F27" s="31"/>
      <c r="G27" s="31"/>
      <c r="H27" s="31"/>
      <c r="I27" s="31"/>
    </row>
    <row r="28" spans="1:10" s="31" customFormat="1" ht="22.5" x14ac:dyDescent="0.2">
      <c r="A28" s="39" t="s">
        <v>6</v>
      </c>
      <c r="B28" s="39" t="s">
        <v>67</v>
      </c>
      <c r="C28" s="40" t="s">
        <v>68</v>
      </c>
      <c r="D28" s="39" t="s">
        <v>61</v>
      </c>
      <c r="E28" s="40" t="s">
        <v>7</v>
      </c>
      <c r="F28" s="81" t="s">
        <v>69</v>
      </c>
      <c r="G28" s="40" t="s">
        <v>70</v>
      </c>
      <c r="H28" s="40" t="s">
        <v>71</v>
      </c>
      <c r="I28" s="41" t="s">
        <v>72</v>
      </c>
    </row>
    <row r="29" spans="1:10" s="31" customFormat="1" ht="14.1" customHeight="1" x14ac:dyDescent="0.2">
      <c r="A29" s="749">
        <v>3</v>
      </c>
      <c r="B29" s="39">
        <v>1</v>
      </c>
      <c r="C29" s="69">
        <v>73</v>
      </c>
      <c r="D29" s="44" t="s">
        <v>57</v>
      </c>
      <c r="E29" s="58">
        <v>1992</v>
      </c>
      <c r="F29" s="83">
        <v>72.400000000000006</v>
      </c>
      <c r="G29" s="50">
        <v>50</v>
      </c>
      <c r="H29" s="39">
        <f>G29</f>
        <v>50</v>
      </c>
      <c r="I29" s="59" t="s">
        <v>58</v>
      </c>
    </row>
    <row r="30" spans="1:10" s="31" customFormat="1" ht="14.1" customHeight="1" x14ac:dyDescent="0.2">
      <c r="A30" s="750"/>
      <c r="B30" s="39">
        <v>2</v>
      </c>
      <c r="C30" s="69" t="s">
        <v>73</v>
      </c>
      <c r="D30" s="44" t="s">
        <v>60</v>
      </c>
      <c r="E30" s="45">
        <v>1999</v>
      </c>
      <c r="F30" s="76">
        <v>87.7</v>
      </c>
      <c r="G30" s="50">
        <v>47</v>
      </c>
      <c r="H30" s="39">
        <f>H29+G30</f>
        <v>97</v>
      </c>
      <c r="I30" s="59" t="s">
        <v>54</v>
      </c>
    </row>
    <row r="31" spans="1:10" s="10" customFormat="1" ht="14.1" customHeight="1" x14ac:dyDescent="0.2">
      <c r="A31" s="750"/>
      <c r="B31" s="39">
        <v>3</v>
      </c>
      <c r="C31" s="69" t="s">
        <v>73</v>
      </c>
      <c r="D31" s="44" t="s">
        <v>55</v>
      </c>
      <c r="E31" s="60">
        <v>1999</v>
      </c>
      <c r="F31" s="75">
        <v>106.3</v>
      </c>
      <c r="G31" s="50">
        <v>47</v>
      </c>
      <c r="H31" s="39">
        <f>H30+G31</f>
        <v>144</v>
      </c>
      <c r="I31" s="59" t="s">
        <v>56</v>
      </c>
    </row>
    <row r="32" spans="1:10" s="31" customFormat="1" ht="13.5" customHeight="1" x14ac:dyDescent="0.2">
      <c r="A32" s="750"/>
      <c r="B32" s="39">
        <v>4</v>
      </c>
      <c r="C32" s="48">
        <v>85</v>
      </c>
      <c r="D32" s="30" t="s">
        <v>59</v>
      </c>
      <c r="E32" s="45">
        <v>1999</v>
      </c>
      <c r="F32" s="75">
        <v>83.85</v>
      </c>
      <c r="G32" s="39">
        <v>46</v>
      </c>
      <c r="H32" s="39">
        <f>H31+G32</f>
        <v>190</v>
      </c>
      <c r="I32" s="59" t="s">
        <v>54</v>
      </c>
    </row>
    <row r="33" spans="1:10" s="31" customFormat="1" ht="22.5" customHeight="1" x14ac:dyDescent="0.2">
      <c r="A33" s="53" t="s">
        <v>74</v>
      </c>
      <c r="B33" s="63"/>
      <c r="C33" s="63"/>
      <c r="D33" s="63"/>
      <c r="E33" s="63"/>
      <c r="F33" s="54">
        <f>SUM(F29:F32)</f>
        <v>350.25</v>
      </c>
      <c r="H33" s="4"/>
    </row>
    <row r="34" spans="1:10" ht="12.75" customHeight="1" x14ac:dyDescent="0.2">
      <c r="A34" s="53" t="s">
        <v>75</v>
      </c>
      <c r="B34" s="63"/>
      <c r="C34" s="63"/>
      <c r="D34" s="63"/>
      <c r="E34" s="63"/>
      <c r="F34" s="63"/>
      <c r="G34" s="63"/>
      <c r="H34" s="61">
        <f>H32</f>
        <v>190</v>
      </c>
      <c r="I34" s="31"/>
      <c r="J34" s="31"/>
    </row>
    <row r="35" spans="1:10" ht="13.5" customHeigh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</row>
    <row r="36" spans="1:10" s="31" customFormat="1" ht="23.25" customHeight="1" thickBot="1" x14ac:dyDescent="0.25">
      <c r="A36" s="74" t="s">
        <v>87</v>
      </c>
      <c r="B36" s="74"/>
      <c r="C36" s="74"/>
      <c r="D36" s="74"/>
    </row>
    <row r="37" spans="1:10" s="31" customFormat="1" ht="26.25" customHeight="1" thickBot="1" x14ac:dyDescent="0.25">
      <c r="A37" s="39" t="s">
        <v>6</v>
      </c>
      <c r="B37" s="39" t="s">
        <v>67</v>
      </c>
      <c r="C37" s="40" t="s">
        <v>68</v>
      </c>
      <c r="D37" s="39" t="s">
        <v>61</v>
      </c>
      <c r="E37" s="40" t="s">
        <v>7</v>
      </c>
      <c r="F37" s="40" t="s">
        <v>69</v>
      </c>
      <c r="G37" s="40" t="s">
        <v>70</v>
      </c>
      <c r="H37" s="40" t="s">
        <v>71</v>
      </c>
      <c r="I37" s="41" t="s">
        <v>72</v>
      </c>
      <c r="J37" s="42"/>
    </row>
    <row r="38" spans="1:10" s="31" customFormat="1" ht="14.1" customHeight="1" thickBot="1" x14ac:dyDescent="0.25">
      <c r="A38" s="749">
        <v>4</v>
      </c>
      <c r="B38" s="39">
        <v>1</v>
      </c>
      <c r="C38" s="43">
        <v>85</v>
      </c>
      <c r="D38" s="44" t="s">
        <v>47</v>
      </c>
      <c r="E38" s="45">
        <v>1992</v>
      </c>
      <c r="F38" s="62">
        <v>78.5</v>
      </c>
      <c r="G38" s="43">
        <v>30</v>
      </c>
      <c r="H38" s="39">
        <f>G38</f>
        <v>30</v>
      </c>
      <c r="I38" s="46" t="s">
        <v>48</v>
      </c>
      <c r="J38" s="47"/>
    </row>
    <row r="39" spans="1:10" ht="14.1" customHeight="1" x14ac:dyDescent="0.2">
      <c r="A39" s="750"/>
      <c r="B39" s="39">
        <v>2</v>
      </c>
      <c r="C39" s="73">
        <v>85</v>
      </c>
      <c r="D39" s="44" t="s">
        <v>43</v>
      </c>
      <c r="E39" s="45">
        <v>1983</v>
      </c>
      <c r="F39" s="75">
        <v>82.3</v>
      </c>
      <c r="G39" s="43">
        <v>39</v>
      </c>
      <c r="H39" s="39">
        <f>H38+G39</f>
        <v>69</v>
      </c>
      <c r="I39" s="46" t="s">
        <v>44</v>
      </c>
      <c r="J39" s="47"/>
    </row>
    <row r="40" spans="1:10" s="31" customFormat="1" ht="14.1" customHeight="1" thickBot="1" x14ac:dyDescent="0.25">
      <c r="A40" s="750"/>
      <c r="B40" s="39">
        <v>3</v>
      </c>
      <c r="C40" s="73">
        <v>85</v>
      </c>
      <c r="D40" s="49" t="s">
        <v>45</v>
      </c>
      <c r="E40" s="28">
        <v>1993</v>
      </c>
      <c r="F40" s="76">
        <v>80.05</v>
      </c>
      <c r="G40" s="50">
        <v>39</v>
      </c>
      <c r="H40" s="39">
        <f>H39+G40</f>
        <v>108</v>
      </c>
      <c r="I40" s="51" t="s">
        <v>46</v>
      </c>
      <c r="J40" s="52"/>
    </row>
    <row r="41" spans="1:10" s="31" customFormat="1" ht="14.1" customHeight="1" thickBot="1" x14ac:dyDescent="0.25">
      <c r="A41" s="750"/>
      <c r="B41" s="39">
        <v>4</v>
      </c>
      <c r="C41" s="73" t="s">
        <v>73</v>
      </c>
      <c r="D41" s="33" t="s">
        <v>49</v>
      </c>
      <c r="E41" s="15">
        <v>1965</v>
      </c>
      <c r="F41" s="77">
        <v>103.15</v>
      </c>
      <c r="G41" s="50">
        <v>40</v>
      </c>
      <c r="H41" s="39">
        <f>H40+G41</f>
        <v>148</v>
      </c>
      <c r="I41" s="51" t="s">
        <v>50</v>
      </c>
      <c r="J41" s="52"/>
    </row>
    <row r="42" spans="1:10" s="31" customFormat="1" ht="15.75" customHeight="1" x14ac:dyDescent="0.2">
      <c r="A42" s="53" t="s">
        <v>74</v>
      </c>
      <c r="B42" s="53"/>
      <c r="C42" s="53"/>
      <c r="D42" s="53"/>
      <c r="E42" s="53"/>
      <c r="F42" s="78">
        <f>SUM(F38:F41)</f>
        <v>344</v>
      </c>
      <c r="H42" s="4"/>
    </row>
    <row r="43" spans="1:10" s="31" customFormat="1" ht="20.25" customHeight="1" x14ac:dyDescent="0.2">
      <c r="A43" s="55" t="s">
        <v>75</v>
      </c>
      <c r="B43" s="55"/>
      <c r="C43" s="55"/>
      <c r="D43" s="55"/>
      <c r="E43" s="53"/>
      <c r="F43" s="79"/>
      <c r="G43" s="53"/>
      <c r="H43" s="56">
        <f>H41</f>
        <v>148</v>
      </c>
      <c r="I43" s="57"/>
    </row>
    <row r="44" spans="1:10" ht="13.5" customHeight="1" x14ac:dyDescent="0.2">
      <c r="A44" s="68"/>
      <c r="B44" s="68"/>
      <c r="C44" s="68"/>
      <c r="D44" s="68"/>
      <c r="E44" s="68"/>
      <c r="F44" s="68"/>
      <c r="G44" s="63"/>
      <c r="H44" s="36"/>
      <c r="I44" s="31"/>
      <c r="J44" s="31"/>
    </row>
    <row r="45" spans="1:10" ht="21.75" customHeight="1" x14ac:dyDescent="0.2"/>
    <row r="46" spans="1:10" x14ac:dyDescent="0.2">
      <c r="A46" s="32" t="s">
        <v>16</v>
      </c>
      <c r="B46" s="32"/>
      <c r="C46" s="32"/>
      <c r="D46" s="2" t="s">
        <v>88</v>
      </c>
      <c r="E46" s="32"/>
      <c r="F46" s="3"/>
      <c r="G46" s="16" t="s">
        <v>80</v>
      </c>
      <c r="I46" s="19" t="s">
        <v>89</v>
      </c>
    </row>
    <row r="47" spans="1:10" x14ac:dyDescent="0.2">
      <c r="A47" s="32"/>
      <c r="B47" s="32"/>
      <c r="C47" s="32"/>
      <c r="D47" s="32"/>
      <c r="E47" s="32"/>
      <c r="G47" s="16"/>
      <c r="I47" s="14"/>
    </row>
    <row r="48" spans="1:10" x14ac:dyDescent="0.2">
      <c r="A48" s="32" t="s">
        <v>17</v>
      </c>
      <c r="B48" s="32"/>
      <c r="C48" s="32"/>
      <c r="D48" s="19" t="s">
        <v>91</v>
      </c>
      <c r="E48" s="32"/>
      <c r="F48" s="32"/>
      <c r="G48" s="16" t="s">
        <v>18</v>
      </c>
      <c r="I48" s="19" t="s">
        <v>90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45"/>
  <sheetViews>
    <sheetView view="pageBreakPreview" topLeftCell="A10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20.28515625" style="31" customWidth="1"/>
    <col min="8" max="8" width="10.28515625" style="31" customWidth="1"/>
    <col min="9" max="9" width="8.140625" style="31" customWidth="1"/>
    <col min="10" max="10" width="6.5703125" style="31" customWidth="1"/>
    <col min="11" max="11" width="9.5703125" style="31" customWidth="1"/>
    <col min="12" max="12" width="10.5703125" style="31" customWidth="1"/>
    <col min="13" max="13" width="8.28515625" style="31" customWidth="1"/>
    <col min="14" max="14" width="10.140625" style="31" customWidth="1"/>
    <col min="15" max="15" width="8.5703125" style="31" customWidth="1"/>
    <col min="16" max="16" width="9.140625" style="31" customWidth="1"/>
    <col min="17" max="17" width="13.42578125" style="31" customWidth="1"/>
    <col min="18" max="18" width="13.5703125" style="31" customWidth="1"/>
    <col min="19" max="16384" width="9.140625" style="31"/>
  </cols>
  <sheetData>
    <row r="1" spans="1:18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689"/>
      <c r="R1" s="689"/>
    </row>
    <row r="2" spans="1:18" x14ac:dyDescent="0.2">
      <c r="A2" s="689" t="s">
        <v>647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689"/>
    </row>
    <row r="3" spans="1:18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689"/>
    </row>
    <row r="4" spans="1:18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</row>
    <row r="5" spans="1:18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  <c r="Q5" s="689"/>
      <c r="R5" s="689"/>
    </row>
    <row r="6" spans="1:18" ht="9" customHeight="1" x14ac:dyDescent="0.2"/>
    <row r="7" spans="1:18" ht="15.75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7"/>
      <c r="O7" s="687"/>
      <c r="P7" s="688" t="s">
        <v>98</v>
      </c>
      <c r="Q7" s="688"/>
      <c r="R7" s="688"/>
    </row>
    <row r="8" spans="1:18" ht="15.75" x14ac:dyDescent="0.2">
      <c r="A8" s="676" t="s">
        <v>182</v>
      </c>
      <c r="B8" s="676"/>
      <c r="C8" s="677"/>
      <c r="D8" s="744" t="s">
        <v>183</v>
      </c>
      <c r="E8" s="744"/>
      <c r="F8" s="744"/>
      <c r="G8" s="744"/>
      <c r="H8" s="744"/>
      <c r="I8" s="744"/>
      <c r="J8" s="744"/>
      <c r="K8" s="744"/>
      <c r="L8" s="744"/>
      <c r="M8" s="744"/>
      <c r="N8" s="744"/>
      <c r="O8" s="744"/>
      <c r="P8" s="676" t="s">
        <v>20</v>
      </c>
      <c r="Q8" s="676"/>
      <c r="R8" s="676"/>
    </row>
    <row r="9" spans="1:18" ht="15" x14ac:dyDescent="0.2">
      <c r="A9" s="745" t="s">
        <v>25</v>
      </c>
      <c r="B9" s="746"/>
      <c r="C9" s="747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2"/>
      <c r="N9" s="682"/>
      <c r="O9" s="683"/>
      <c r="P9" s="680" t="s">
        <v>2</v>
      </c>
      <c r="Q9" s="680"/>
      <c r="R9" s="680"/>
    </row>
    <row r="10" spans="1:18" ht="15.75" x14ac:dyDescent="0.25">
      <c r="A10" s="89" t="s">
        <v>12</v>
      </c>
      <c r="B10" s="89" t="s">
        <v>19</v>
      </c>
      <c r="C10" s="89" t="s">
        <v>21</v>
      </c>
      <c r="D10" s="684" t="s">
        <v>135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6"/>
      <c r="P10" s="251" t="s">
        <v>3</v>
      </c>
      <c r="Q10" s="251" t="s">
        <v>4</v>
      </c>
      <c r="R10" s="251" t="s">
        <v>5</v>
      </c>
    </row>
    <row r="11" spans="1:18" ht="15" customHeight="1" x14ac:dyDescent="0.2">
      <c r="A11" s="90">
        <v>141</v>
      </c>
      <c r="B11" s="90">
        <v>182</v>
      </c>
      <c r="C11" s="90">
        <v>229</v>
      </c>
      <c r="D11" s="664" t="s">
        <v>247</v>
      </c>
      <c r="E11" s="664"/>
      <c r="F11" s="664"/>
      <c r="G11" s="664"/>
      <c r="H11" s="664"/>
      <c r="I11" s="664"/>
      <c r="J11" s="664"/>
      <c r="K11" s="664"/>
      <c r="L11" s="664"/>
      <c r="M11" s="664"/>
      <c r="N11" s="664"/>
      <c r="O11" s="664"/>
      <c r="P11" s="317">
        <v>210</v>
      </c>
      <c r="Q11" s="317">
        <v>146</v>
      </c>
      <c r="R11" s="317">
        <v>83</v>
      </c>
    </row>
    <row r="12" spans="1:18" s="4" customFormat="1" x14ac:dyDescent="0.2">
      <c r="A12" s="20"/>
      <c r="B12" s="20"/>
      <c r="C12" s="20"/>
      <c r="P12" s="20"/>
      <c r="Q12" s="20"/>
      <c r="R12" s="20"/>
    </row>
    <row r="13" spans="1:18" ht="15" x14ac:dyDescent="0.25">
      <c r="A13" s="250" t="s">
        <v>37</v>
      </c>
      <c r="B13" s="166"/>
      <c r="C13" s="166"/>
      <c r="D13" s="662">
        <v>302</v>
      </c>
      <c r="E13" s="176"/>
      <c r="F13" s="176"/>
      <c r="G13" s="176"/>
      <c r="H13" s="176"/>
      <c r="I13" s="176"/>
      <c r="J13" s="176"/>
      <c r="K13" s="180"/>
      <c r="L13" s="176"/>
      <c r="M13" s="176"/>
      <c r="N13" s="176"/>
      <c r="O13" s="176"/>
      <c r="P13" s="177"/>
      <c r="Q13" s="177"/>
      <c r="R13" s="177"/>
    </row>
    <row r="14" spans="1:18" ht="15" x14ac:dyDescent="0.25">
      <c r="A14" s="181" t="s">
        <v>38</v>
      </c>
      <c r="B14" s="182"/>
      <c r="C14" s="178"/>
      <c r="D14" s="662">
        <v>42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7"/>
      <c r="Q14" s="177"/>
      <c r="R14" s="177"/>
    </row>
    <row r="15" spans="1:18" x14ac:dyDescent="0.2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</row>
    <row r="16" spans="1:18" s="14" customFormat="1" ht="11.25" customHeight="1" x14ac:dyDescent="0.2">
      <c r="A16" s="740" t="s">
        <v>6</v>
      </c>
      <c r="B16" s="742" t="s">
        <v>61</v>
      </c>
      <c r="C16" s="742"/>
      <c r="D16" s="734" t="s">
        <v>7</v>
      </c>
      <c r="E16" s="734" t="s">
        <v>8</v>
      </c>
      <c r="F16" s="734" t="s">
        <v>9</v>
      </c>
      <c r="G16" s="734" t="s">
        <v>10</v>
      </c>
      <c r="H16" s="734" t="s">
        <v>11</v>
      </c>
      <c r="I16" s="734" t="s">
        <v>12</v>
      </c>
      <c r="J16" s="734" t="s">
        <v>6</v>
      </c>
      <c r="K16" s="739" t="s">
        <v>19</v>
      </c>
      <c r="L16" s="739"/>
      <c r="M16" s="734" t="s">
        <v>6</v>
      </c>
      <c r="N16" s="734" t="s">
        <v>22</v>
      </c>
      <c r="O16" s="734" t="s">
        <v>13</v>
      </c>
      <c r="P16" s="734" t="s">
        <v>14</v>
      </c>
      <c r="Q16" s="734" t="s">
        <v>15</v>
      </c>
      <c r="R16" s="735"/>
    </row>
    <row r="17" spans="1:18" s="14" customFormat="1" x14ac:dyDescent="0.2">
      <c r="A17" s="741"/>
      <c r="B17" s="743"/>
      <c r="C17" s="743"/>
      <c r="D17" s="736"/>
      <c r="E17" s="736"/>
      <c r="F17" s="736"/>
      <c r="G17" s="736"/>
      <c r="H17" s="736"/>
      <c r="I17" s="736"/>
      <c r="J17" s="736"/>
      <c r="K17" s="183" t="s">
        <v>21</v>
      </c>
      <c r="L17" s="183" t="s">
        <v>23</v>
      </c>
      <c r="M17" s="736"/>
      <c r="N17" s="736"/>
      <c r="O17" s="736"/>
      <c r="P17" s="736"/>
      <c r="Q17" s="736"/>
      <c r="R17" s="737"/>
    </row>
    <row r="18" spans="1:18" s="16" customFormat="1" ht="15" customHeight="1" x14ac:dyDescent="0.2">
      <c r="A18" s="34">
        <v>1</v>
      </c>
      <c r="B18" s="296" t="s">
        <v>377</v>
      </c>
      <c r="C18" s="320"/>
      <c r="D18" s="214">
        <v>1993</v>
      </c>
      <c r="E18" s="214" t="s">
        <v>3</v>
      </c>
      <c r="F18" s="214" t="s">
        <v>188</v>
      </c>
      <c r="G18" s="214"/>
      <c r="H18" s="236">
        <v>68</v>
      </c>
      <c r="I18" s="29">
        <v>138</v>
      </c>
      <c r="J18" s="162">
        <f>_xlfn.RANK.EQ(I18,I$18:I$31)</f>
        <v>1</v>
      </c>
      <c r="K18" s="29">
        <v>178</v>
      </c>
      <c r="L18" s="29">
        <f t="shared" ref="L18:L31" si="0">K18/2</f>
        <v>89</v>
      </c>
      <c r="M18" s="162">
        <f t="shared" ref="M18:M24" si="1">_xlfn.RANK.EQ(L18,L$18:L$31)</f>
        <v>3</v>
      </c>
      <c r="N18" s="162">
        <f t="shared" ref="N18:N31" si="2">L18+I18</f>
        <v>227</v>
      </c>
      <c r="O18" s="162">
        <f t="shared" ref="O18:O31" si="3">IF(A18=1,20,IF(A18=2,18,IF(A18=3,16,IF(A18&gt;19,0,19-A18))))</f>
        <v>20</v>
      </c>
      <c r="P18" s="29" t="str">
        <f t="shared" ref="P18:P31" si="4">IF(AND(NOT(OR(E18="МСМК",E18="ЗМС")),N18&gt;=$P$11),"+МСМК",IF(AND(OR(E18="МСМК",E18="ЗМС"),N18&gt;=$P$11),"МСМК",IF(AND(NOT(OR(E18="МСМК",E18="МС",E18="ЗМС")),N18&gt;=$Q$11),"+МС",IF(AND(OR(E18="МСМК",E18="МС",E18="ЗМС"),N18&gt;=$Q$11),"МС",IF(AND(NOT(OR(E18="ЗМС",E18="МСМК",E18="МС",E18="КМС")),N18&gt;=$R$11),"+КМС",IF(AND(OR(E18="ЗМС",E18="МСМК",E18="МС",E18="КМС"),N18&gt;=$R$11),"КМС","-"))))))</f>
        <v>МСМК</v>
      </c>
      <c r="Q18" s="314" t="s">
        <v>660</v>
      </c>
      <c r="R18" s="168"/>
    </row>
    <row r="19" spans="1:18" s="14" customFormat="1" ht="15" customHeight="1" x14ac:dyDescent="0.2">
      <c r="A19" s="85">
        <f>A18+1</f>
        <v>2</v>
      </c>
      <c r="B19" s="296" t="s">
        <v>509</v>
      </c>
      <c r="C19" s="320"/>
      <c r="D19" s="214">
        <v>1982</v>
      </c>
      <c r="E19" s="214" t="s">
        <v>136</v>
      </c>
      <c r="F19" s="267" t="s">
        <v>253</v>
      </c>
      <c r="G19" s="224" t="s">
        <v>359</v>
      </c>
      <c r="H19" s="236">
        <v>67.900000000000006</v>
      </c>
      <c r="I19" s="29">
        <v>127</v>
      </c>
      <c r="J19" s="162">
        <v>3</v>
      </c>
      <c r="K19" s="29">
        <v>192</v>
      </c>
      <c r="L19" s="29">
        <f t="shared" si="0"/>
        <v>96</v>
      </c>
      <c r="M19" s="162">
        <f t="shared" si="1"/>
        <v>1</v>
      </c>
      <c r="N19" s="162">
        <f t="shared" si="2"/>
        <v>223</v>
      </c>
      <c r="O19" s="162">
        <f t="shared" si="3"/>
        <v>18</v>
      </c>
      <c r="P19" s="29" t="str">
        <f t="shared" si="4"/>
        <v>МСМК</v>
      </c>
      <c r="Q19" s="314" t="s">
        <v>518</v>
      </c>
      <c r="R19" s="168"/>
    </row>
    <row r="20" spans="1:18" s="261" customFormat="1" ht="28.15" customHeight="1" x14ac:dyDescent="0.2">
      <c r="A20" s="609">
        <f t="shared" ref="A20:A31" si="5">A19+1</f>
        <v>3</v>
      </c>
      <c r="B20" s="296" t="s">
        <v>508</v>
      </c>
      <c r="C20" s="320"/>
      <c r="D20" s="214">
        <v>1989</v>
      </c>
      <c r="E20" s="214" t="s">
        <v>3</v>
      </c>
      <c r="F20" s="267" t="s">
        <v>253</v>
      </c>
      <c r="G20" s="224" t="s">
        <v>670</v>
      </c>
      <c r="H20" s="236">
        <v>67.7</v>
      </c>
      <c r="I20" s="29">
        <v>127</v>
      </c>
      <c r="J20" s="162">
        <f>_xlfn.RANK.EQ(I20,I$18:I$31)</f>
        <v>2</v>
      </c>
      <c r="K20" s="29">
        <v>188</v>
      </c>
      <c r="L20" s="29">
        <f t="shared" si="0"/>
        <v>94</v>
      </c>
      <c r="M20" s="162">
        <f t="shared" si="1"/>
        <v>2</v>
      </c>
      <c r="N20" s="162">
        <f t="shared" si="2"/>
        <v>221</v>
      </c>
      <c r="O20" s="162">
        <f t="shared" si="3"/>
        <v>16</v>
      </c>
      <c r="P20" s="29" t="str">
        <f t="shared" si="4"/>
        <v>МСМК</v>
      </c>
      <c r="Q20" s="314" t="s">
        <v>669</v>
      </c>
      <c r="R20" s="168"/>
    </row>
    <row r="21" spans="1:18" ht="15" customHeight="1" x14ac:dyDescent="0.2">
      <c r="A21" s="85">
        <f t="shared" si="5"/>
        <v>4</v>
      </c>
      <c r="B21" s="296" t="s">
        <v>378</v>
      </c>
      <c r="C21" s="320"/>
      <c r="D21" s="214">
        <v>2000</v>
      </c>
      <c r="E21" s="214" t="s">
        <v>4</v>
      </c>
      <c r="F21" s="267" t="s">
        <v>127</v>
      </c>
      <c r="G21" s="268" t="s">
        <v>363</v>
      </c>
      <c r="H21" s="236">
        <v>67.8</v>
      </c>
      <c r="I21" s="29">
        <v>117</v>
      </c>
      <c r="J21" s="162">
        <f>_xlfn.RANK.EQ(I21,I$18:I$31)</f>
        <v>4</v>
      </c>
      <c r="K21" s="29">
        <v>138</v>
      </c>
      <c r="L21" s="29">
        <f t="shared" si="0"/>
        <v>69</v>
      </c>
      <c r="M21" s="162">
        <f t="shared" si="1"/>
        <v>5</v>
      </c>
      <c r="N21" s="162">
        <f t="shared" si="2"/>
        <v>186</v>
      </c>
      <c r="O21" s="162">
        <f t="shared" si="3"/>
        <v>15</v>
      </c>
      <c r="P21" s="29" t="str">
        <f t="shared" si="4"/>
        <v>МС</v>
      </c>
      <c r="Q21" s="314" t="s">
        <v>386</v>
      </c>
      <c r="R21" s="168"/>
    </row>
    <row r="22" spans="1:18" ht="15" customHeight="1" x14ac:dyDescent="0.2">
      <c r="A22" s="85">
        <f t="shared" si="5"/>
        <v>5</v>
      </c>
      <c r="B22" s="296" t="s">
        <v>385</v>
      </c>
      <c r="C22" s="320"/>
      <c r="D22" s="214">
        <v>1999</v>
      </c>
      <c r="E22" s="214" t="s">
        <v>4</v>
      </c>
      <c r="F22" s="267" t="s">
        <v>266</v>
      </c>
      <c r="G22" s="224" t="s">
        <v>363</v>
      </c>
      <c r="H22" s="236">
        <v>67.8</v>
      </c>
      <c r="I22" s="29">
        <v>105</v>
      </c>
      <c r="J22" s="162">
        <f>_xlfn.RANK.EQ(I22,I$18:I$31)</f>
        <v>5</v>
      </c>
      <c r="K22" s="29">
        <v>151</v>
      </c>
      <c r="L22" s="29">
        <f t="shared" si="0"/>
        <v>75.5</v>
      </c>
      <c r="M22" s="162">
        <f t="shared" si="1"/>
        <v>4</v>
      </c>
      <c r="N22" s="162">
        <f t="shared" si="2"/>
        <v>180.5</v>
      </c>
      <c r="O22" s="162">
        <f t="shared" si="3"/>
        <v>14</v>
      </c>
      <c r="P22" s="29" t="str">
        <f t="shared" si="4"/>
        <v>МС</v>
      </c>
      <c r="Q22" s="314" t="s">
        <v>390</v>
      </c>
      <c r="R22" s="168"/>
    </row>
    <row r="23" spans="1:18" ht="15" customHeight="1" x14ac:dyDescent="0.2">
      <c r="A23" s="85">
        <f t="shared" si="5"/>
        <v>6</v>
      </c>
      <c r="B23" s="296" t="s">
        <v>510</v>
      </c>
      <c r="C23" s="320"/>
      <c r="D23" s="214">
        <v>2002</v>
      </c>
      <c r="E23" s="214" t="s">
        <v>5</v>
      </c>
      <c r="F23" s="267" t="s">
        <v>158</v>
      </c>
      <c r="G23" s="224" t="s">
        <v>415</v>
      </c>
      <c r="H23" s="236">
        <v>67.849999999999994</v>
      </c>
      <c r="I23" s="29">
        <v>100</v>
      </c>
      <c r="J23" s="162">
        <f>_xlfn.RANK.EQ(I23,I$18:I$31)</f>
        <v>6</v>
      </c>
      <c r="K23" s="29">
        <v>105</v>
      </c>
      <c r="L23" s="29">
        <f t="shared" si="0"/>
        <v>52.5</v>
      </c>
      <c r="M23" s="162">
        <f t="shared" si="1"/>
        <v>8</v>
      </c>
      <c r="N23" s="162">
        <f t="shared" si="2"/>
        <v>152.5</v>
      </c>
      <c r="O23" s="162">
        <f t="shared" si="3"/>
        <v>13</v>
      </c>
      <c r="P23" s="29" t="str">
        <f t="shared" si="4"/>
        <v>+МС</v>
      </c>
      <c r="Q23" s="314" t="s">
        <v>163</v>
      </c>
      <c r="R23" s="168"/>
    </row>
    <row r="24" spans="1:18" ht="15" customHeight="1" x14ac:dyDescent="0.2">
      <c r="A24" s="85">
        <f t="shared" si="5"/>
        <v>7</v>
      </c>
      <c r="B24" s="296" t="s">
        <v>513</v>
      </c>
      <c r="C24" s="320"/>
      <c r="D24" s="214">
        <v>1998</v>
      </c>
      <c r="E24" s="214" t="s">
        <v>5</v>
      </c>
      <c r="F24" s="267" t="s">
        <v>211</v>
      </c>
      <c r="G24" s="224" t="s">
        <v>363</v>
      </c>
      <c r="H24" s="236">
        <v>67.599999999999994</v>
      </c>
      <c r="I24" s="29">
        <v>83</v>
      </c>
      <c r="J24" s="162">
        <v>8</v>
      </c>
      <c r="K24" s="29">
        <v>117</v>
      </c>
      <c r="L24" s="29">
        <f t="shared" si="0"/>
        <v>58.5</v>
      </c>
      <c r="M24" s="162">
        <f t="shared" si="1"/>
        <v>6</v>
      </c>
      <c r="N24" s="162">
        <f t="shared" si="2"/>
        <v>141.5</v>
      </c>
      <c r="O24" s="162">
        <f t="shared" si="3"/>
        <v>12</v>
      </c>
      <c r="P24" s="29" t="str">
        <f t="shared" si="4"/>
        <v>КМС</v>
      </c>
      <c r="Q24" s="314" t="s">
        <v>409</v>
      </c>
      <c r="R24" s="168"/>
    </row>
    <row r="25" spans="1:18" ht="15" customHeight="1" x14ac:dyDescent="0.2">
      <c r="A25" s="85">
        <f t="shared" si="5"/>
        <v>8</v>
      </c>
      <c r="B25" s="296" t="s">
        <v>384</v>
      </c>
      <c r="C25" s="320"/>
      <c r="D25" s="214">
        <v>2005</v>
      </c>
      <c r="E25" s="214" t="s">
        <v>5</v>
      </c>
      <c r="F25" s="267" t="s">
        <v>143</v>
      </c>
      <c r="G25" s="224" t="s">
        <v>144</v>
      </c>
      <c r="H25" s="236">
        <v>67.45</v>
      </c>
      <c r="I25" s="29">
        <v>83</v>
      </c>
      <c r="J25" s="162">
        <f t="shared" ref="J25:J31" si="6">_xlfn.RANK.EQ(I25,I$18:I$31)</f>
        <v>7</v>
      </c>
      <c r="K25" s="29">
        <v>85</v>
      </c>
      <c r="L25" s="29">
        <f t="shared" si="0"/>
        <v>42.5</v>
      </c>
      <c r="M25" s="162">
        <v>10</v>
      </c>
      <c r="N25" s="162">
        <f t="shared" si="2"/>
        <v>125.5</v>
      </c>
      <c r="O25" s="162">
        <f t="shared" si="3"/>
        <v>11</v>
      </c>
      <c r="P25" s="29" t="str">
        <f t="shared" si="4"/>
        <v>КМС</v>
      </c>
      <c r="Q25" s="314" t="s">
        <v>145</v>
      </c>
      <c r="R25" s="168"/>
    </row>
    <row r="26" spans="1:18" ht="15" customHeight="1" x14ac:dyDescent="0.2">
      <c r="A26" s="85">
        <f t="shared" si="5"/>
        <v>9</v>
      </c>
      <c r="B26" s="296" t="s">
        <v>511</v>
      </c>
      <c r="C26" s="320"/>
      <c r="D26" s="214">
        <v>2002</v>
      </c>
      <c r="E26" s="214" t="s">
        <v>5</v>
      </c>
      <c r="F26" s="267" t="s">
        <v>226</v>
      </c>
      <c r="G26" s="224"/>
      <c r="H26" s="236">
        <v>67.5</v>
      </c>
      <c r="I26" s="29">
        <v>82</v>
      </c>
      <c r="J26" s="162">
        <f t="shared" si="6"/>
        <v>9</v>
      </c>
      <c r="K26" s="29">
        <v>78</v>
      </c>
      <c r="L26" s="29">
        <f t="shared" si="0"/>
        <v>39</v>
      </c>
      <c r="M26" s="162">
        <f>_xlfn.RANK.EQ(L26,L$18:L$31)</f>
        <v>12</v>
      </c>
      <c r="N26" s="162">
        <f t="shared" si="2"/>
        <v>121</v>
      </c>
      <c r="O26" s="162">
        <f t="shared" si="3"/>
        <v>10</v>
      </c>
      <c r="P26" s="29" t="str">
        <f t="shared" si="4"/>
        <v>КМС</v>
      </c>
      <c r="Q26" s="314" t="s">
        <v>519</v>
      </c>
      <c r="R26" s="168"/>
    </row>
    <row r="27" spans="1:18" ht="15" customHeight="1" x14ac:dyDescent="0.2">
      <c r="A27" s="85">
        <f t="shared" si="5"/>
        <v>10</v>
      </c>
      <c r="B27" s="296" t="s">
        <v>381</v>
      </c>
      <c r="C27" s="320"/>
      <c r="D27" s="214">
        <v>2001</v>
      </c>
      <c r="E27" s="214" t="s">
        <v>5</v>
      </c>
      <c r="F27" s="214" t="s">
        <v>188</v>
      </c>
      <c r="G27" s="214"/>
      <c r="H27" s="236">
        <v>67.099999999999994</v>
      </c>
      <c r="I27" s="29">
        <v>76</v>
      </c>
      <c r="J27" s="162">
        <f t="shared" si="6"/>
        <v>10</v>
      </c>
      <c r="K27" s="29">
        <v>85</v>
      </c>
      <c r="L27" s="29">
        <f t="shared" si="0"/>
        <v>42.5</v>
      </c>
      <c r="M27" s="162">
        <f>_xlfn.RANK.EQ(L27,L$18:L$31)</f>
        <v>9</v>
      </c>
      <c r="N27" s="162">
        <f t="shared" si="2"/>
        <v>118.5</v>
      </c>
      <c r="O27" s="162">
        <f t="shared" si="3"/>
        <v>9</v>
      </c>
      <c r="P27" s="29" t="str">
        <f t="shared" si="4"/>
        <v>КМС</v>
      </c>
      <c r="Q27" s="314" t="s">
        <v>351</v>
      </c>
      <c r="R27" s="168"/>
    </row>
    <row r="28" spans="1:18" ht="15" customHeight="1" x14ac:dyDescent="0.2">
      <c r="A28" s="85">
        <f t="shared" si="5"/>
        <v>11</v>
      </c>
      <c r="B28" s="296" t="s">
        <v>512</v>
      </c>
      <c r="C28" s="320"/>
      <c r="D28" s="214">
        <v>2004</v>
      </c>
      <c r="E28" s="214" t="s">
        <v>5</v>
      </c>
      <c r="F28" s="267" t="s">
        <v>266</v>
      </c>
      <c r="G28" s="224"/>
      <c r="H28" s="236">
        <v>67.95</v>
      </c>
      <c r="I28" s="29">
        <v>51</v>
      </c>
      <c r="J28" s="162">
        <f t="shared" si="6"/>
        <v>11</v>
      </c>
      <c r="K28" s="29">
        <v>113</v>
      </c>
      <c r="L28" s="29">
        <f t="shared" si="0"/>
        <v>56.5</v>
      </c>
      <c r="M28" s="162">
        <f>_xlfn.RANK.EQ(L28,L$18:L$31)</f>
        <v>7</v>
      </c>
      <c r="N28" s="162">
        <f t="shared" si="2"/>
        <v>107.5</v>
      </c>
      <c r="O28" s="162">
        <f t="shared" si="3"/>
        <v>8</v>
      </c>
      <c r="P28" s="29" t="str">
        <f t="shared" si="4"/>
        <v>КМС</v>
      </c>
      <c r="Q28" s="314" t="s">
        <v>520</v>
      </c>
      <c r="R28" s="168"/>
    </row>
    <row r="29" spans="1:18" ht="15" customHeight="1" x14ac:dyDescent="0.2">
      <c r="A29" s="85">
        <f t="shared" si="5"/>
        <v>12</v>
      </c>
      <c r="B29" s="296" t="s">
        <v>514</v>
      </c>
      <c r="C29" s="320"/>
      <c r="D29" s="214">
        <v>2004</v>
      </c>
      <c r="E29" s="214" t="s">
        <v>5</v>
      </c>
      <c r="F29" s="267" t="s">
        <v>264</v>
      </c>
      <c r="G29" s="224" t="s">
        <v>425</v>
      </c>
      <c r="H29" s="236">
        <v>67.5</v>
      </c>
      <c r="I29" s="29">
        <v>28</v>
      </c>
      <c r="J29" s="162">
        <f t="shared" si="6"/>
        <v>12</v>
      </c>
      <c r="K29" s="29">
        <v>85</v>
      </c>
      <c r="L29" s="29">
        <f t="shared" si="0"/>
        <v>42.5</v>
      </c>
      <c r="M29" s="162">
        <v>11</v>
      </c>
      <c r="N29" s="162">
        <f t="shared" si="2"/>
        <v>70.5</v>
      </c>
      <c r="O29" s="162">
        <f t="shared" si="3"/>
        <v>7</v>
      </c>
      <c r="P29" s="29" t="str">
        <f t="shared" si="4"/>
        <v>-</v>
      </c>
      <c r="Q29" s="314" t="s">
        <v>521</v>
      </c>
      <c r="R29" s="168"/>
    </row>
    <row r="30" spans="1:18" ht="15" customHeight="1" x14ac:dyDescent="0.2">
      <c r="A30" s="85">
        <f t="shared" si="5"/>
        <v>13</v>
      </c>
      <c r="B30" s="296" t="s">
        <v>516</v>
      </c>
      <c r="C30" s="320"/>
      <c r="D30" s="214">
        <v>1968</v>
      </c>
      <c r="E30" s="214">
        <v>1</v>
      </c>
      <c r="F30" s="267" t="s">
        <v>268</v>
      </c>
      <c r="G30" s="224" t="s">
        <v>517</v>
      </c>
      <c r="H30" s="236">
        <v>67.099999999999994</v>
      </c>
      <c r="I30" s="29">
        <v>24</v>
      </c>
      <c r="J30" s="162">
        <f t="shared" si="6"/>
        <v>13</v>
      </c>
      <c r="K30" s="29">
        <v>59</v>
      </c>
      <c r="L30" s="29">
        <f t="shared" si="0"/>
        <v>29.5</v>
      </c>
      <c r="M30" s="162">
        <f>_xlfn.RANK.EQ(L30,L$18:L$31)</f>
        <v>13</v>
      </c>
      <c r="N30" s="162">
        <f t="shared" si="2"/>
        <v>53.5</v>
      </c>
      <c r="O30" s="162">
        <f t="shared" si="3"/>
        <v>6</v>
      </c>
      <c r="P30" s="29" t="str">
        <f t="shared" si="4"/>
        <v>-</v>
      </c>
      <c r="Q30" s="314" t="s">
        <v>522</v>
      </c>
      <c r="R30" s="168"/>
    </row>
    <row r="31" spans="1:18" ht="15" customHeight="1" x14ac:dyDescent="0.2">
      <c r="A31" s="85">
        <f t="shared" si="5"/>
        <v>14</v>
      </c>
      <c r="B31" s="296" t="s">
        <v>515</v>
      </c>
      <c r="C31" s="313"/>
      <c r="D31" s="214">
        <v>2001</v>
      </c>
      <c r="E31" s="214">
        <v>1</v>
      </c>
      <c r="F31" s="214" t="s">
        <v>188</v>
      </c>
      <c r="G31" s="214"/>
      <c r="H31" s="236">
        <v>67.95</v>
      </c>
      <c r="I31" s="29">
        <v>17</v>
      </c>
      <c r="J31" s="162">
        <f t="shared" si="6"/>
        <v>14</v>
      </c>
      <c r="K31" s="29">
        <v>47</v>
      </c>
      <c r="L31" s="29">
        <f t="shared" si="0"/>
        <v>23.5</v>
      </c>
      <c r="M31" s="162">
        <f>_xlfn.RANK.EQ(L31,L$18:L$31)</f>
        <v>14</v>
      </c>
      <c r="N31" s="162">
        <f t="shared" si="2"/>
        <v>40.5</v>
      </c>
      <c r="O31" s="162">
        <f t="shared" si="3"/>
        <v>5</v>
      </c>
      <c r="P31" s="29" t="str">
        <f t="shared" si="4"/>
        <v>-</v>
      </c>
      <c r="Q31" s="314" t="s">
        <v>376</v>
      </c>
      <c r="R31" s="168"/>
    </row>
    <row r="32" spans="1:18" x14ac:dyDescent="0.2">
      <c r="A32" s="173"/>
      <c r="B32" s="173"/>
      <c r="C32" s="173"/>
      <c r="D32" s="173"/>
      <c r="E32" s="173"/>
      <c r="F32" s="173"/>
      <c r="G32" s="173"/>
      <c r="H32" s="258"/>
      <c r="I32" s="258"/>
      <c r="J32" s="258"/>
      <c r="K32" s="258"/>
      <c r="L32" s="258"/>
      <c r="M32" s="258"/>
      <c r="N32" s="258"/>
      <c r="O32" s="258"/>
      <c r="P32" s="258"/>
      <c r="Q32" s="173"/>
      <c r="R32" s="173"/>
    </row>
    <row r="33" spans="1:18" x14ac:dyDescent="0.2">
      <c r="A33" s="173"/>
      <c r="B33" s="170" t="s">
        <v>16</v>
      </c>
      <c r="C33" s="258"/>
      <c r="D33" s="258"/>
      <c r="E33" s="732" t="s">
        <v>235</v>
      </c>
      <c r="F33" s="732"/>
      <c r="G33" s="732"/>
      <c r="H33" s="170" t="s">
        <v>92</v>
      </c>
      <c r="I33" s="173"/>
      <c r="J33" s="258"/>
      <c r="K33" s="258"/>
      <c r="L33" s="733" t="s">
        <v>240</v>
      </c>
      <c r="M33" s="693"/>
      <c r="N33" s="693"/>
      <c r="O33" s="693"/>
      <c r="P33" s="258"/>
      <c r="Q33" s="173"/>
      <c r="R33" s="173"/>
    </row>
    <row r="34" spans="1:18" ht="13.9" customHeight="1" x14ac:dyDescent="0.2">
      <c r="A34" s="173"/>
      <c r="B34" s="170"/>
      <c r="C34" s="258"/>
      <c r="D34" s="258"/>
      <c r="E34" s="175"/>
      <c r="F34" s="173"/>
      <c r="G34" s="174"/>
      <c r="H34" s="170"/>
      <c r="I34" s="173"/>
      <c r="J34" s="258"/>
      <c r="K34" s="258"/>
      <c r="L34" s="258"/>
      <c r="M34" s="258"/>
      <c r="N34" s="258"/>
      <c r="O34" s="173"/>
      <c r="P34" s="172"/>
      <c r="Q34" s="173"/>
      <c r="R34" s="173"/>
    </row>
    <row r="35" spans="1:18" ht="25.9" customHeight="1" x14ac:dyDescent="0.2">
      <c r="A35" s="173"/>
      <c r="B35" s="170" t="s">
        <v>17</v>
      </c>
      <c r="C35" s="258"/>
      <c r="D35" s="258"/>
      <c r="E35" s="732" t="s">
        <v>236</v>
      </c>
      <c r="F35" s="732"/>
      <c r="G35" s="732"/>
      <c r="H35" s="170" t="s">
        <v>93</v>
      </c>
      <c r="I35" s="173"/>
      <c r="J35" s="258"/>
      <c r="K35" s="258"/>
      <c r="L35" s="733" t="s">
        <v>241</v>
      </c>
      <c r="M35" s="693"/>
      <c r="N35" s="693"/>
      <c r="O35" s="693"/>
      <c r="P35" s="172"/>
      <c r="Q35" s="173"/>
      <c r="R35" s="173"/>
    </row>
    <row r="36" spans="1:18" s="14" customFormat="1" x14ac:dyDescent="0.2"/>
    <row r="37" spans="1:18" s="14" customFormat="1" x14ac:dyDescent="0.2"/>
    <row r="39" spans="1:18" x14ac:dyDescent="0.2"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x14ac:dyDescent="0.2"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x14ac:dyDescent="0.2">
      <c r="H41" s="4"/>
      <c r="I41" s="738"/>
      <c r="J41" s="738"/>
      <c r="K41" s="738"/>
      <c r="L41" s="738"/>
      <c r="M41" s="738"/>
      <c r="N41" s="738"/>
      <c r="O41" s="738"/>
      <c r="P41" s="738"/>
      <c r="Q41" s="738"/>
      <c r="R41" s="738"/>
    </row>
    <row r="42" spans="1:18" x14ac:dyDescent="0.2">
      <c r="H42" s="4"/>
      <c r="I42" s="738"/>
      <c r="J42" s="738"/>
      <c r="K42" s="738"/>
      <c r="L42" s="738"/>
      <c r="M42" s="738"/>
      <c r="N42" s="738"/>
      <c r="O42" s="738"/>
      <c r="P42" s="738"/>
      <c r="Q42" s="738"/>
      <c r="R42" s="738"/>
    </row>
    <row r="43" spans="1:18" x14ac:dyDescent="0.2"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x14ac:dyDescent="0.2"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</sheetData>
  <sheetProtection selectLockedCells="1" selectUnlockedCells="1"/>
  <autoFilter ref="A16:R17">
    <filterColumn colId="1" showButton="0"/>
    <filterColumn colId="10" showButton="0"/>
    <filterColumn colId="16" showButton="0"/>
    <sortState ref="A19:R23">
      <sortCondition ref="A16:A17"/>
    </sortState>
  </autoFilter>
  <sortState ref="B18:R31">
    <sortCondition descending="1" ref="N18:N31"/>
  </sortState>
  <mergeCells count="37">
    <mergeCell ref="A7:C7"/>
    <mergeCell ref="D7:O7"/>
    <mergeCell ref="P7:R7"/>
    <mergeCell ref="A1:R1"/>
    <mergeCell ref="A2:R2"/>
    <mergeCell ref="A3:R3"/>
    <mergeCell ref="A4:R4"/>
    <mergeCell ref="A5:R5"/>
    <mergeCell ref="A8:C8"/>
    <mergeCell ref="D8:O8"/>
    <mergeCell ref="P8:R8"/>
    <mergeCell ref="A9:C9"/>
    <mergeCell ref="D9:O9"/>
    <mergeCell ref="P9:R9"/>
    <mergeCell ref="D10:O10"/>
    <mergeCell ref="D11:O11"/>
    <mergeCell ref="A16:A17"/>
    <mergeCell ref="B16:C17"/>
    <mergeCell ref="D16:D17"/>
    <mergeCell ref="E16:E17"/>
    <mergeCell ref="F16:F17"/>
    <mergeCell ref="G16:G17"/>
    <mergeCell ref="H16:H17"/>
    <mergeCell ref="I16:I17"/>
    <mergeCell ref="Q16:R17"/>
    <mergeCell ref="I41:R41"/>
    <mergeCell ref="I42:R42"/>
    <mergeCell ref="E33:G33"/>
    <mergeCell ref="L33:O33"/>
    <mergeCell ref="E35:G35"/>
    <mergeCell ref="L35:O35"/>
    <mergeCell ref="J16:J17"/>
    <mergeCell ref="K16:L16"/>
    <mergeCell ref="M16:M17"/>
    <mergeCell ref="N16:N17"/>
    <mergeCell ref="O16:O17"/>
    <mergeCell ref="P16:P17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47"/>
  <sheetViews>
    <sheetView view="pageBreakPreview" topLeftCell="A10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20.28515625" style="31" customWidth="1"/>
    <col min="8" max="8" width="10.28515625" style="31" customWidth="1"/>
    <col min="9" max="9" width="8.140625" style="31" customWidth="1"/>
    <col min="10" max="10" width="6.5703125" style="31" customWidth="1"/>
    <col min="11" max="11" width="9.5703125" style="31" customWidth="1"/>
    <col min="12" max="12" width="10.5703125" style="31" customWidth="1"/>
    <col min="13" max="13" width="8.28515625" style="31" customWidth="1"/>
    <col min="14" max="14" width="10.140625" style="31" customWidth="1"/>
    <col min="15" max="15" width="8.5703125" style="31" customWidth="1"/>
    <col min="16" max="16" width="9.140625" style="31" customWidth="1"/>
    <col min="17" max="17" width="13.42578125" style="31" customWidth="1"/>
    <col min="18" max="18" width="13.5703125" style="31" customWidth="1"/>
    <col min="19" max="16384" width="9.140625" style="31"/>
  </cols>
  <sheetData>
    <row r="1" spans="1:18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689"/>
      <c r="R1" s="689"/>
    </row>
    <row r="2" spans="1:18" x14ac:dyDescent="0.2">
      <c r="A2" s="689" t="s">
        <v>647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689"/>
    </row>
    <row r="3" spans="1:18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689"/>
    </row>
    <row r="4" spans="1:18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</row>
    <row r="5" spans="1:18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  <c r="Q5" s="689"/>
      <c r="R5" s="689"/>
    </row>
    <row r="6" spans="1:18" ht="9" customHeight="1" x14ac:dyDescent="0.2"/>
    <row r="7" spans="1:18" ht="15.75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7"/>
      <c r="O7" s="687"/>
      <c r="P7" s="688" t="s">
        <v>98</v>
      </c>
      <c r="Q7" s="688"/>
      <c r="R7" s="688"/>
    </row>
    <row r="8" spans="1:18" ht="15.75" x14ac:dyDescent="0.2">
      <c r="A8" s="676" t="s">
        <v>182</v>
      </c>
      <c r="B8" s="676"/>
      <c r="C8" s="677"/>
      <c r="D8" s="744" t="s">
        <v>183</v>
      </c>
      <c r="E8" s="744"/>
      <c r="F8" s="744"/>
      <c r="G8" s="744"/>
      <c r="H8" s="744"/>
      <c r="I8" s="744"/>
      <c r="J8" s="744"/>
      <c r="K8" s="744"/>
      <c r="L8" s="744"/>
      <c r="M8" s="744"/>
      <c r="N8" s="744"/>
      <c r="O8" s="744"/>
      <c r="P8" s="676" t="s">
        <v>20</v>
      </c>
      <c r="Q8" s="676"/>
      <c r="R8" s="676"/>
    </row>
    <row r="9" spans="1:18" ht="15" x14ac:dyDescent="0.2">
      <c r="A9" s="745" t="s">
        <v>25</v>
      </c>
      <c r="B9" s="746"/>
      <c r="C9" s="747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2"/>
      <c r="N9" s="682"/>
      <c r="O9" s="683"/>
      <c r="P9" s="680" t="s">
        <v>2</v>
      </c>
      <c r="Q9" s="680"/>
      <c r="R9" s="680"/>
    </row>
    <row r="10" spans="1:18" ht="15.75" x14ac:dyDescent="0.25">
      <c r="A10" s="89" t="s">
        <v>12</v>
      </c>
      <c r="B10" s="89" t="s">
        <v>19</v>
      </c>
      <c r="C10" s="89" t="s">
        <v>21</v>
      </c>
      <c r="D10" s="684" t="s">
        <v>135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6"/>
      <c r="P10" s="251" t="s">
        <v>3</v>
      </c>
      <c r="Q10" s="251" t="s">
        <v>4</v>
      </c>
      <c r="R10" s="251" t="s">
        <v>5</v>
      </c>
    </row>
    <row r="11" spans="1:18" ht="15" customHeight="1" x14ac:dyDescent="0.2">
      <c r="A11" s="90">
        <v>166</v>
      </c>
      <c r="B11" s="90">
        <v>194</v>
      </c>
      <c r="C11" s="90">
        <v>237</v>
      </c>
      <c r="D11" s="664" t="s">
        <v>248</v>
      </c>
      <c r="E11" s="664"/>
      <c r="F11" s="664"/>
      <c r="G11" s="664"/>
      <c r="H11" s="664"/>
      <c r="I11" s="664"/>
      <c r="J11" s="664"/>
      <c r="K11" s="664"/>
      <c r="L11" s="664"/>
      <c r="M11" s="664"/>
      <c r="N11" s="664"/>
      <c r="O11" s="664"/>
      <c r="P11" s="317">
        <v>222</v>
      </c>
      <c r="Q11" s="317">
        <v>162</v>
      </c>
      <c r="R11" s="317">
        <v>95</v>
      </c>
    </row>
    <row r="12" spans="1:18" s="4" customFormat="1" x14ac:dyDescent="0.2">
      <c r="A12" s="20"/>
      <c r="B12" s="20"/>
      <c r="C12" s="20"/>
      <c r="P12" s="20"/>
      <c r="Q12" s="20"/>
      <c r="R12" s="20"/>
    </row>
    <row r="13" spans="1:18" ht="15" x14ac:dyDescent="0.25">
      <c r="A13" s="250" t="s">
        <v>37</v>
      </c>
      <c r="B13" s="166"/>
      <c r="C13" s="166"/>
      <c r="D13" s="662">
        <v>302</v>
      </c>
      <c r="E13" s="176"/>
      <c r="F13" s="176"/>
      <c r="G13" s="176"/>
      <c r="H13" s="176"/>
      <c r="I13" s="176"/>
      <c r="J13" s="176"/>
      <c r="K13" s="180"/>
      <c r="L13" s="176"/>
      <c r="M13" s="176"/>
      <c r="N13" s="176"/>
      <c r="O13" s="176"/>
      <c r="P13" s="177"/>
      <c r="Q13" s="177"/>
      <c r="R13" s="177"/>
    </row>
    <row r="14" spans="1:18" ht="15" x14ac:dyDescent="0.25">
      <c r="A14" s="181" t="s">
        <v>38</v>
      </c>
      <c r="B14" s="182"/>
      <c r="C14" s="178"/>
      <c r="D14" s="662">
        <v>42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7"/>
      <c r="Q14" s="177"/>
      <c r="R14" s="177"/>
    </row>
    <row r="15" spans="1:18" x14ac:dyDescent="0.2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</row>
    <row r="16" spans="1:18" s="14" customFormat="1" ht="11.25" customHeight="1" x14ac:dyDescent="0.2">
      <c r="A16" s="740" t="s">
        <v>6</v>
      </c>
      <c r="B16" s="742" t="s">
        <v>61</v>
      </c>
      <c r="C16" s="742"/>
      <c r="D16" s="734" t="s">
        <v>7</v>
      </c>
      <c r="E16" s="734" t="s">
        <v>8</v>
      </c>
      <c r="F16" s="734" t="s">
        <v>9</v>
      </c>
      <c r="G16" s="734" t="s">
        <v>10</v>
      </c>
      <c r="H16" s="734" t="s">
        <v>11</v>
      </c>
      <c r="I16" s="734" t="s">
        <v>12</v>
      </c>
      <c r="J16" s="734" t="s">
        <v>6</v>
      </c>
      <c r="K16" s="739" t="s">
        <v>19</v>
      </c>
      <c r="L16" s="739"/>
      <c r="M16" s="734" t="s">
        <v>6</v>
      </c>
      <c r="N16" s="734" t="s">
        <v>22</v>
      </c>
      <c r="O16" s="734" t="s">
        <v>13</v>
      </c>
      <c r="P16" s="734" t="s">
        <v>14</v>
      </c>
      <c r="Q16" s="734" t="s">
        <v>15</v>
      </c>
      <c r="R16" s="735"/>
    </row>
    <row r="17" spans="1:18" s="14" customFormat="1" x14ac:dyDescent="0.2">
      <c r="A17" s="741"/>
      <c r="B17" s="743"/>
      <c r="C17" s="743"/>
      <c r="D17" s="736"/>
      <c r="E17" s="736"/>
      <c r="F17" s="736"/>
      <c r="G17" s="736"/>
      <c r="H17" s="736"/>
      <c r="I17" s="736"/>
      <c r="J17" s="736"/>
      <c r="K17" s="183" t="s">
        <v>21</v>
      </c>
      <c r="L17" s="183" t="s">
        <v>23</v>
      </c>
      <c r="M17" s="736"/>
      <c r="N17" s="736"/>
      <c r="O17" s="736"/>
      <c r="P17" s="736"/>
      <c r="Q17" s="736"/>
      <c r="R17" s="737"/>
    </row>
    <row r="18" spans="1:18" s="16" customFormat="1" ht="15" customHeight="1" x14ac:dyDescent="0.2">
      <c r="A18" s="34">
        <v>1</v>
      </c>
      <c r="B18" s="295" t="s">
        <v>524</v>
      </c>
      <c r="C18" s="318"/>
      <c r="D18" s="225">
        <v>1992</v>
      </c>
      <c r="E18" s="225" t="s">
        <v>3</v>
      </c>
      <c r="F18" s="225" t="s">
        <v>166</v>
      </c>
      <c r="G18" s="329"/>
      <c r="H18" s="236">
        <v>72.849999999999994</v>
      </c>
      <c r="I18" s="29">
        <v>130</v>
      </c>
      <c r="J18" s="162">
        <f t="shared" ref="J18:J31" si="0">_xlfn.RANK.EQ(I18,I$18:I$31)</f>
        <v>2</v>
      </c>
      <c r="K18" s="29">
        <v>189</v>
      </c>
      <c r="L18" s="29">
        <f t="shared" ref="L18:L31" si="1">K18/2</f>
        <v>94.5</v>
      </c>
      <c r="M18" s="162">
        <f t="shared" ref="M18:M31" si="2">_xlfn.RANK.EQ(L18,L$18:L$31)</f>
        <v>3</v>
      </c>
      <c r="N18" s="162">
        <f t="shared" ref="N18:N31" si="3">L18+I18</f>
        <v>224.5</v>
      </c>
      <c r="O18" s="162">
        <f t="shared" ref="O18:O31" si="4">IF(A18=1,20,IF(A18=2,18,IF(A18=3,16,IF(A18&gt;19,0,19-A18))))</f>
        <v>20</v>
      </c>
      <c r="P18" s="29" t="str">
        <f t="shared" ref="P18:P31" si="5">IF(AND(NOT(OR(E18="МСМК",E18="ЗМС")),N18&gt;=$P$11),"+МСМК",IF(AND(OR(E18="МСМК",E18="ЗМС"),N18&gt;=$P$11),"МСМК",IF(AND(NOT(OR(E18="МСМК",E18="МС",E18="ЗМС")),N18&gt;=$Q$11),"+МС",IF(AND(OR(E18="МСМК",E18="МС",E18="ЗМС"),N18&gt;=$Q$11),"МС",IF(AND(NOT(OR(E18="ЗМС",E18="МСМК",E18="МС",E18="КМС")),N18&gt;=$R$11),"+КМС",IF(AND(OR(E18="ЗМС",E18="МСМК",E18="МС",E18="КМС"),N18&gt;=$R$11),"КМС","-"))))))</f>
        <v>МСМК</v>
      </c>
      <c r="Q18" s="330" t="s">
        <v>535</v>
      </c>
      <c r="R18" s="168"/>
    </row>
    <row r="19" spans="1:18" s="14" customFormat="1" ht="15" customHeight="1" x14ac:dyDescent="0.2">
      <c r="A19" s="85">
        <f>A18+1</f>
        <v>2</v>
      </c>
      <c r="B19" s="295" t="s">
        <v>527</v>
      </c>
      <c r="C19" s="318"/>
      <c r="D19" s="225">
        <v>1989</v>
      </c>
      <c r="E19" s="225" t="s">
        <v>3</v>
      </c>
      <c r="F19" s="225" t="s">
        <v>266</v>
      </c>
      <c r="G19" s="329" t="s">
        <v>363</v>
      </c>
      <c r="H19" s="236">
        <v>72.8</v>
      </c>
      <c r="I19" s="29">
        <v>122</v>
      </c>
      <c r="J19" s="162">
        <f t="shared" si="0"/>
        <v>3</v>
      </c>
      <c r="K19" s="29">
        <v>201</v>
      </c>
      <c r="L19" s="29">
        <f t="shared" si="1"/>
        <v>100.5</v>
      </c>
      <c r="M19" s="162">
        <f t="shared" si="2"/>
        <v>1</v>
      </c>
      <c r="N19" s="162">
        <f t="shared" si="3"/>
        <v>222.5</v>
      </c>
      <c r="O19" s="162">
        <f t="shared" si="4"/>
        <v>18</v>
      </c>
      <c r="P19" s="29" t="str">
        <f t="shared" si="5"/>
        <v>МСМК</v>
      </c>
      <c r="Q19" s="330" t="s">
        <v>538</v>
      </c>
      <c r="R19" s="168"/>
    </row>
    <row r="20" spans="1:18" ht="21.75" customHeight="1" x14ac:dyDescent="0.2">
      <c r="A20" s="85">
        <f t="shared" ref="A20:A31" si="6">A19+1</f>
        <v>3</v>
      </c>
      <c r="B20" s="295" t="s">
        <v>523</v>
      </c>
      <c r="C20" s="318"/>
      <c r="D20" s="225">
        <v>1998</v>
      </c>
      <c r="E20" s="225" t="s">
        <v>3</v>
      </c>
      <c r="F20" s="225" t="s">
        <v>226</v>
      </c>
      <c r="G20" s="329"/>
      <c r="H20" s="236">
        <v>72.849999999999994</v>
      </c>
      <c r="I20" s="29">
        <v>122</v>
      </c>
      <c r="J20" s="162">
        <v>4</v>
      </c>
      <c r="K20" s="29">
        <v>199</v>
      </c>
      <c r="L20" s="29">
        <f t="shared" si="1"/>
        <v>99.5</v>
      </c>
      <c r="M20" s="162">
        <f t="shared" si="2"/>
        <v>2</v>
      </c>
      <c r="N20" s="162">
        <f t="shared" si="3"/>
        <v>221.5</v>
      </c>
      <c r="O20" s="162">
        <f t="shared" si="4"/>
        <v>16</v>
      </c>
      <c r="P20" s="29" t="str">
        <f t="shared" si="5"/>
        <v>МС</v>
      </c>
      <c r="Q20" s="330" t="s">
        <v>534</v>
      </c>
      <c r="R20" s="168"/>
    </row>
    <row r="21" spans="1:18" ht="15" customHeight="1" x14ac:dyDescent="0.2">
      <c r="A21" s="85">
        <f t="shared" si="6"/>
        <v>4</v>
      </c>
      <c r="B21" s="295" t="s">
        <v>525</v>
      </c>
      <c r="C21" s="318"/>
      <c r="D21" s="225">
        <v>1989</v>
      </c>
      <c r="E21" s="225" t="s">
        <v>3</v>
      </c>
      <c r="F21" s="225" t="s">
        <v>143</v>
      </c>
      <c r="G21" s="329" t="s">
        <v>144</v>
      </c>
      <c r="H21" s="236">
        <v>72.900000000000006</v>
      </c>
      <c r="I21" s="29">
        <v>146</v>
      </c>
      <c r="J21" s="162">
        <f t="shared" si="0"/>
        <v>1</v>
      </c>
      <c r="K21" s="29">
        <v>142</v>
      </c>
      <c r="L21" s="29">
        <f t="shared" si="1"/>
        <v>71</v>
      </c>
      <c r="M21" s="162">
        <f t="shared" si="2"/>
        <v>7</v>
      </c>
      <c r="N21" s="162">
        <f t="shared" si="3"/>
        <v>217</v>
      </c>
      <c r="O21" s="162">
        <f t="shared" si="4"/>
        <v>15</v>
      </c>
      <c r="P21" s="29" t="str">
        <f t="shared" si="5"/>
        <v>МС</v>
      </c>
      <c r="Q21" s="330" t="s">
        <v>536</v>
      </c>
      <c r="R21" s="168"/>
    </row>
    <row r="22" spans="1:18" ht="15" customHeight="1" x14ac:dyDescent="0.2">
      <c r="A22" s="85">
        <f t="shared" si="6"/>
        <v>5</v>
      </c>
      <c r="B22" s="295" t="s">
        <v>397</v>
      </c>
      <c r="C22" s="318"/>
      <c r="D22" s="225">
        <v>1994</v>
      </c>
      <c r="E22" s="225" t="s">
        <v>4</v>
      </c>
      <c r="F22" s="225" t="s">
        <v>263</v>
      </c>
      <c r="G22" s="329" t="s">
        <v>363</v>
      </c>
      <c r="H22" s="236">
        <v>72.900000000000006</v>
      </c>
      <c r="I22" s="29">
        <v>108</v>
      </c>
      <c r="J22" s="162">
        <f t="shared" si="0"/>
        <v>5</v>
      </c>
      <c r="K22" s="29">
        <v>165</v>
      </c>
      <c r="L22" s="29">
        <f t="shared" si="1"/>
        <v>82.5</v>
      </c>
      <c r="M22" s="162">
        <f t="shared" si="2"/>
        <v>5</v>
      </c>
      <c r="N22" s="162">
        <f t="shared" si="3"/>
        <v>190.5</v>
      </c>
      <c r="O22" s="162">
        <f t="shared" si="4"/>
        <v>14</v>
      </c>
      <c r="P22" s="29" t="str">
        <f t="shared" si="5"/>
        <v>МС</v>
      </c>
      <c r="Q22" s="330" t="s">
        <v>408</v>
      </c>
      <c r="R22" s="168"/>
    </row>
    <row r="23" spans="1:18" ht="15" customHeight="1" x14ac:dyDescent="0.2">
      <c r="A23" s="85">
        <f t="shared" si="6"/>
        <v>6</v>
      </c>
      <c r="B23" s="295" t="s">
        <v>526</v>
      </c>
      <c r="C23" s="318"/>
      <c r="D23" s="225">
        <v>1983</v>
      </c>
      <c r="E23" s="225" t="s">
        <v>3</v>
      </c>
      <c r="F23" s="225" t="s">
        <v>216</v>
      </c>
      <c r="G23" s="329" t="s">
        <v>363</v>
      </c>
      <c r="H23" s="236">
        <v>71.75</v>
      </c>
      <c r="I23" s="29">
        <v>95</v>
      </c>
      <c r="J23" s="162">
        <f t="shared" si="0"/>
        <v>7</v>
      </c>
      <c r="K23" s="29">
        <v>176</v>
      </c>
      <c r="L23" s="29">
        <f t="shared" si="1"/>
        <v>88</v>
      </c>
      <c r="M23" s="162">
        <f t="shared" si="2"/>
        <v>4</v>
      </c>
      <c r="N23" s="162">
        <f t="shared" si="3"/>
        <v>183</v>
      </c>
      <c r="O23" s="162">
        <f t="shared" si="4"/>
        <v>13</v>
      </c>
      <c r="P23" s="29" t="str">
        <f t="shared" si="5"/>
        <v>МС</v>
      </c>
      <c r="Q23" s="330" t="s">
        <v>537</v>
      </c>
      <c r="R23" s="168"/>
    </row>
    <row r="24" spans="1:18" ht="15" customHeight="1" x14ac:dyDescent="0.2">
      <c r="A24" s="85">
        <f t="shared" si="6"/>
        <v>7</v>
      </c>
      <c r="B24" s="295" t="s">
        <v>394</v>
      </c>
      <c r="C24" s="318"/>
      <c r="D24" s="225">
        <v>1999</v>
      </c>
      <c r="E24" s="225" t="s">
        <v>4</v>
      </c>
      <c r="F24" s="225" t="s">
        <v>274</v>
      </c>
      <c r="G24" s="329"/>
      <c r="H24" s="236">
        <v>73</v>
      </c>
      <c r="I24" s="29">
        <v>107</v>
      </c>
      <c r="J24" s="162">
        <f t="shared" si="0"/>
        <v>6</v>
      </c>
      <c r="K24" s="29">
        <v>137</v>
      </c>
      <c r="L24" s="29">
        <f t="shared" si="1"/>
        <v>68.5</v>
      </c>
      <c r="M24" s="162">
        <f t="shared" si="2"/>
        <v>8</v>
      </c>
      <c r="N24" s="162">
        <f t="shared" si="3"/>
        <v>175.5</v>
      </c>
      <c r="O24" s="162">
        <f t="shared" si="4"/>
        <v>12</v>
      </c>
      <c r="P24" s="29" t="str">
        <f t="shared" si="5"/>
        <v>МС</v>
      </c>
      <c r="Q24" s="330" t="s">
        <v>373</v>
      </c>
      <c r="R24" s="168"/>
    </row>
    <row r="25" spans="1:18" ht="15" customHeight="1" x14ac:dyDescent="0.2">
      <c r="A25" s="85">
        <f t="shared" si="6"/>
        <v>8</v>
      </c>
      <c r="B25" s="295" t="s">
        <v>530</v>
      </c>
      <c r="C25" s="318"/>
      <c r="D25" s="225">
        <v>1986</v>
      </c>
      <c r="E25" s="225" t="s">
        <v>4</v>
      </c>
      <c r="F25" s="225" t="s">
        <v>257</v>
      </c>
      <c r="G25" s="329"/>
      <c r="H25" s="236">
        <v>71.900000000000006</v>
      </c>
      <c r="I25" s="29">
        <v>82</v>
      </c>
      <c r="J25" s="162">
        <f t="shared" si="0"/>
        <v>10</v>
      </c>
      <c r="K25" s="29">
        <v>163</v>
      </c>
      <c r="L25" s="29">
        <f t="shared" si="1"/>
        <v>81.5</v>
      </c>
      <c r="M25" s="162">
        <f t="shared" si="2"/>
        <v>6</v>
      </c>
      <c r="N25" s="162">
        <f t="shared" si="3"/>
        <v>163.5</v>
      </c>
      <c r="O25" s="162">
        <f t="shared" si="4"/>
        <v>11</v>
      </c>
      <c r="P25" s="29" t="str">
        <f t="shared" si="5"/>
        <v>МС</v>
      </c>
      <c r="Q25" s="330" t="s">
        <v>428</v>
      </c>
      <c r="R25" s="168"/>
    </row>
    <row r="26" spans="1:18" ht="15" customHeight="1" x14ac:dyDescent="0.2">
      <c r="A26" s="85">
        <f t="shared" si="6"/>
        <v>9</v>
      </c>
      <c r="B26" s="295" t="s">
        <v>528</v>
      </c>
      <c r="C26" s="318"/>
      <c r="D26" s="225">
        <v>1991</v>
      </c>
      <c r="E26" s="225" t="s">
        <v>4</v>
      </c>
      <c r="F26" s="225" t="s">
        <v>266</v>
      </c>
      <c r="G26" s="329" t="s">
        <v>363</v>
      </c>
      <c r="H26" s="236">
        <v>72.349999999999994</v>
      </c>
      <c r="I26" s="29">
        <v>89</v>
      </c>
      <c r="J26" s="162">
        <f t="shared" si="0"/>
        <v>9</v>
      </c>
      <c r="K26" s="29">
        <v>120</v>
      </c>
      <c r="L26" s="29">
        <f t="shared" si="1"/>
        <v>60</v>
      </c>
      <c r="M26" s="162">
        <f t="shared" si="2"/>
        <v>9</v>
      </c>
      <c r="N26" s="162">
        <f t="shared" si="3"/>
        <v>149</v>
      </c>
      <c r="O26" s="162">
        <f t="shared" si="4"/>
        <v>10</v>
      </c>
      <c r="P26" s="29" t="str">
        <f t="shared" si="5"/>
        <v>КМС</v>
      </c>
      <c r="Q26" s="621" t="s">
        <v>539</v>
      </c>
      <c r="R26" s="168"/>
    </row>
    <row r="27" spans="1:18" ht="15" customHeight="1" x14ac:dyDescent="0.2">
      <c r="A27" s="85">
        <f t="shared" si="6"/>
        <v>10</v>
      </c>
      <c r="B27" s="295" t="s">
        <v>529</v>
      </c>
      <c r="C27" s="318"/>
      <c r="D27" s="225">
        <v>2000</v>
      </c>
      <c r="E27" s="225" t="s">
        <v>5</v>
      </c>
      <c r="F27" s="225" t="s">
        <v>630</v>
      </c>
      <c r="G27" s="329"/>
      <c r="H27" s="236">
        <v>71.3</v>
      </c>
      <c r="I27" s="29">
        <v>90</v>
      </c>
      <c r="J27" s="162">
        <f t="shared" si="0"/>
        <v>8</v>
      </c>
      <c r="K27" s="29">
        <v>100</v>
      </c>
      <c r="L27" s="29">
        <f t="shared" si="1"/>
        <v>50</v>
      </c>
      <c r="M27" s="162">
        <f t="shared" si="2"/>
        <v>11</v>
      </c>
      <c r="N27" s="162">
        <f t="shared" si="3"/>
        <v>140</v>
      </c>
      <c r="O27" s="162">
        <f t="shared" si="4"/>
        <v>9</v>
      </c>
      <c r="P27" s="29" t="str">
        <f t="shared" si="5"/>
        <v>КМС</v>
      </c>
      <c r="Q27" s="330" t="s">
        <v>540</v>
      </c>
      <c r="R27" s="168"/>
    </row>
    <row r="28" spans="1:18" ht="15" customHeight="1" x14ac:dyDescent="0.2">
      <c r="A28" s="85">
        <f t="shared" si="6"/>
        <v>11</v>
      </c>
      <c r="B28" s="295" t="s">
        <v>406</v>
      </c>
      <c r="C28" s="318"/>
      <c r="D28" s="225">
        <v>1996</v>
      </c>
      <c r="E28" s="225" t="s">
        <v>5</v>
      </c>
      <c r="F28" s="225" t="s">
        <v>262</v>
      </c>
      <c r="G28" s="329"/>
      <c r="H28" s="236">
        <v>69.25</v>
      </c>
      <c r="I28" s="29">
        <v>73</v>
      </c>
      <c r="J28" s="162">
        <f t="shared" si="0"/>
        <v>11</v>
      </c>
      <c r="K28" s="29">
        <v>97</v>
      </c>
      <c r="L28" s="29">
        <f t="shared" si="1"/>
        <v>48.5</v>
      </c>
      <c r="M28" s="162">
        <f t="shared" si="2"/>
        <v>12</v>
      </c>
      <c r="N28" s="162">
        <f t="shared" si="3"/>
        <v>121.5</v>
      </c>
      <c r="O28" s="162">
        <f t="shared" si="4"/>
        <v>8</v>
      </c>
      <c r="P28" s="29" t="str">
        <f t="shared" si="5"/>
        <v>КМС</v>
      </c>
      <c r="Q28" s="330" t="s">
        <v>412</v>
      </c>
      <c r="R28" s="168"/>
    </row>
    <row r="29" spans="1:18" ht="15" customHeight="1" x14ac:dyDescent="0.2">
      <c r="A29" s="85">
        <f t="shared" si="6"/>
        <v>12</v>
      </c>
      <c r="B29" s="296" t="s">
        <v>533</v>
      </c>
      <c r="C29" s="318"/>
      <c r="D29" s="214">
        <v>2005</v>
      </c>
      <c r="E29" s="214">
        <v>1</v>
      </c>
      <c r="F29" s="214" t="s">
        <v>188</v>
      </c>
      <c r="G29" s="214"/>
      <c r="H29" s="236">
        <v>72.2</v>
      </c>
      <c r="I29" s="29">
        <v>68</v>
      </c>
      <c r="J29" s="162">
        <f t="shared" si="0"/>
        <v>12</v>
      </c>
      <c r="K29" s="29">
        <v>82</v>
      </c>
      <c r="L29" s="29">
        <f t="shared" si="1"/>
        <v>41</v>
      </c>
      <c r="M29" s="162">
        <f t="shared" si="2"/>
        <v>13</v>
      </c>
      <c r="N29" s="162">
        <f t="shared" si="3"/>
        <v>109</v>
      </c>
      <c r="O29" s="162">
        <f t="shared" si="4"/>
        <v>7</v>
      </c>
      <c r="P29" s="29" t="str">
        <f t="shared" si="5"/>
        <v>+КМС</v>
      </c>
      <c r="Q29" s="330" t="s">
        <v>640</v>
      </c>
      <c r="R29" s="168"/>
    </row>
    <row r="30" spans="1:18" ht="15" customHeight="1" x14ac:dyDescent="0.2">
      <c r="A30" s="85">
        <f t="shared" si="6"/>
        <v>13</v>
      </c>
      <c r="B30" s="296" t="s">
        <v>531</v>
      </c>
      <c r="C30" s="318"/>
      <c r="D30" s="214">
        <v>1986</v>
      </c>
      <c r="E30" s="213" t="s">
        <v>4</v>
      </c>
      <c r="F30" s="214" t="s">
        <v>188</v>
      </c>
      <c r="G30" s="214"/>
      <c r="H30" s="236">
        <v>72.3</v>
      </c>
      <c r="I30" s="29">
        <v>34</v>
      </c>
      <c r="J30" s="162">
        <f t="shared" si="0"/>
        <v>13</v>
      </c>
      <c r="K30" s="29">
        <v>102</v>
      </c>
      <c r="L30" s="29">
        <f t="shared" si="1"/>
        <v>51</v>
      </c>
      <c r="M30" s="162">
        <f t="shared" si="2"/>
        <v>10</v>
      </c>
      <c r="N30" s="162">
        <f t="shared" si="3"/>
        <v>85</v>
      </c>
      <c r="O30" s="162">
        <f t="shared" si="4"/>
        <v>6</v>
      </c>
      <c r="P30" s="29" t="str">
        <f t="shared" si="5"/>
        <v>-</v>
      </c>
      <c r="Q30" s="330" t="s">
        <v>667</v>
      </c>
      <c r="R30" s="168"/>
    </row>
    <row r="31" spans="1:18" ht="15" customHeight="1" x14ac:dyDescent="0.2">
      <c r="A31" s="85">
        <f t="shared" si="6"/>
        <v>14</v>
      </c>
      <c r="B31" s="296" t="s">
        <v>532</v>
      </c>
      <c r="C31" s="318"/>
      <c r="D31" s="214">
        <v>2005</v>
      </c>
      <c r="E31" s="214">
        <v>1</v>
      </c>
      <c r="F31" s="214" t="s">
        <v>188</v>
      </c>
      <c r="G31" s="214"/>
      <c r="H31" s="236">
        <v>71.55</v>
      </c>
      <c r="I31" s="29">
        <v>28</v>
      </c>
      <c r="J31" s="162">
        <f t="shared" si="0"/>
        <v>14</v>
      </c>
      <c r="K31" s="29">
        <v>57</v>
      </c>
      <c r="L31" s="29">
        <f t="shared" si="1"/>
        <v>28.5</v>
      </c>
      <c r="M31" s="162">
        <f t="shared" si="2"/>
        <v>14</v>
      </c>
      <c r="N31" s="162">
        <f t="shared" si="3"/>
        <v>56.5</v>
      </c>
      <c r="O31" s="162">
        <f t="shared" si="4"/>
        <v>5</v>
      </c>
      <c r="P31" s="29" t="str">
        <f t="shared" si="5"/>
        <v>-</v>
      </c>
      <c r="Q31" s="330" t="s">
        <v>640</v>
      </c>
      <c r="R31" s="168"/>
    </row>
    <row r="32" spans="1:18" x14ac:dyDescent="0.2">
      <c r="A32" s="173"/>
      <c r="B32" s="173"/>
      <c r="C32" s="173"/>
      <c r="D32" s="173"/>
      <c r="E32" s="173"/>
      <c r="F32" s="173"/>
      <c r="G32" s="173"/>
      <c r="H32" s="258"/>
      <c r="I32" s="258"/>
      <c r="J32" s="258"/>
      <c r="K32" s="258"/>
      <c r="L32" s="258"/>
      <c r="M32" s="258"/>
      <c r="N32" s="258"/>
      <c r="O32" s="258"/>
      <c r="P32" s="258"/>
      <c r="Q32" s="173"/>
      <c r="R32" s="173"/>
    </row>
    <row r="33" spans="1:18" x14ac:dyDescent="0.2">
      <c r="A33" s="733" t="s">
        <v>652</v>
      </c>
      <c r="B33" s="693"/>
      <c r="C33" s="693"/>
      <c r="D33" s="693"/>
      <c r="E33" s="693"/>
      <c r="F33" s="693"/>
      <c r="G33" s="693"/>
      <c r="H33" s="693"/>
      <c r="I33" s="693"/>
      <c r="J33" s="693"/>
      <c r="K33" s="693"/>
      <c r="L33" s="693"/>
      <c r="M33" s="693"/>
      <c r="N33" s="693"/>
      <c r="O33" s="693"/>
      <c r="P33" s="693"/>
      <c r="Q33" s="693"/>
      <c r="R33" s="693"/>
    </row>
    <row r="34" spans="1:18" x14ac:dyDescent="0.2">
      <c r="A34" s="173"/>
      <c r="B34" s="173"/>
      <c r="C34" s="173"/>
      <c r="D34" s="173"/>
      <c r="E34" s="173"/>
      <c r="F34" s="173"/>
      <c r="G34" s="173"/>
      <c r="H34" s="605"/>
      <c r="I34" s="605"/>
      <c r="J34" s="605"/>
      <c r="K34" s="605"/>
      <c r="L34" s="605"/>
      <c r="M34" s="605"/>
      <c r="N34" s="605"/>
      <c r="O34" s="605"/>
      <c r="P34" s="605"/>
      <c r="Q34" s="173"/>
      <c r="R34" s="173"/>
    </row>
    <row r="35" spans="1:18" x14ac:dyDescent="0.2">
      <c r="A35" s="173"/>
      <c r="B35" s="170" t="s">
        <v>16</v>
      </c>
      <c r="C35" s="258"/>
      <c r="D35" s="258"/>
      <c r="E35" s="732" t="s">
        <v>235</v>
      </c>
      <c r="F35" s="732"/>
      <c r="G35" s="732"/>
      <c r="H35" s="170" t="s">
        <v>92</v>
      </c>
      <c r="I35" s="173"/>
      <c r="J35" s="258"/>
      <c r="K35" s="258"/>
      <c r="L35" s="733" t="s">
        <v>240</v>
      </c>
      <c r="M35" s="693"/>
      <c r="N35" s="693"/>
      <c r="O35" s="693"/>
      <c r="P35" s="258"/>
      <c r="Q35" s="173"/>
      <c r="R35" s="173"/>
    </row>
    <row r="36" spans="1:18" ht="13.9" customHeight="1" x14ac:dyDescent="0.2">
      <c r="A36" s="173"/>
      <c r="B36" s="170"/>
      <c r="C36" s="258"/>
      <c r="D36" s="258"/>
      <c r="E36" s="175"/>
      <c r="F36" s="173"/>
      <c r="G36" s="174"/>
      <c r="H36" s="170"/>
      <c r="I36" s="173"/>
      <c r="J36" s="258"/>
      <c r="K36" s="258"/>
      <c r="L36" s="258"/>
      <c r="M36" s="258"/>
      <c r="N36" s="258"/>
      <c r="O36" s="173"/>
      <c r="P36" s="172"/>
      <c r="Q36" s="173"/>
      <c r="R36" s="173"/>
    </row>
    <row r="37" spans="1:18" ht="25.9" customHeight="1" x14ac:dyDescent="0.2">
      <c r="A37" s="173"/>
      <c r="B37" s="170" t="s">
        <v>17</v>
      </c>
      <c r="C37" s="258"/>
      <c r="D37" s="258"/>
      <c r="E37" s="732" t="s">
        <v>236</v>
      </c>
      <c r="F37" s="732"/>
      <c r="G37" s="732"/>
      <c r="H37" s="170" t="s">
        <v>93</v>
      </c>
      <c r="I37" s="173"/>
      <c r="J37" s="258"/>
      <c r="K37" s="258"/>
      <c r="L37" s="733" t="s">
        <v>241</v>
      </c>
      <c r="M37" s="693"/>
      <c r="N37" s="693"/>
      <c r="O37" s="693"/>
      <c r="P37" s="172"/>
      <c r="Q37" s="173"/>
      <c r="R37" s="173"/>
    </row>
    <row r="38" spans="1:18" s="14" customFormat="1" x14ac:dyDescent="0.2"/>
    <row r="39" spans="1:18" s="14" customFormat="1" x14ac:dyDescent="0.2"/>
    <row r="41" spans="1:18" x14ac:dyDescent="0.2"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x14ac:dyDescent="0.2"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x14ac:dyDescent="0.2">
      <c r="H43" s="4"/>
      <c r="I43" s="738"/>
      <c r="J43" s="738"/>
      <c r="K43" s="738"/>
      <c r="L43" s="738"/>
      <c r="M43" s="738"/>
      <c r="N43" s="738"/>
      <c r="O43" s="738"/>
      <c r="P43" s="738"/>
      <c r="Q43" s="738"/>
      <c r="R43" s="738"/>
    </row>
    <row r="44" spans="1:18" x14ac:dyDescent="0.2">
      <c r="H44" s="4"/>
      <c r="I44" s="738"/>
      <c r="J44" s="738"/>
      <c r="K44" s="738"/>
      <c r="L44" s="738"/>
      <c r="M44" s="738"/>
      <c r="N44" s="738"/>
      <c r="O44" s="738"/>
      <c r="P44" s="738"/>
      <c r="Q44" s="738"/>
      <c r="R44" s="738"/>
    </row>
    <row r="45" spans="1:18" x14ac:dyDescent="0.2"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"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x14ac:dyDescent="0.2"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</sheetData>
  <sheetProtection selectLockedCells="1" selectUnlockedCells="1"/>
  <autoFilter ref="A16:R17">
    <filterColumn colId="1" showButton="0"/>
    <filterColumn colId="10" showButton="0"/>
    <filterColumn colId="16" showButton="0"/>
    <sortState ref="A19:R23">
      <sortCondition ref="A16:A17"/>
    </sortState>
  </autoFilter>
  <sortState ref="B18:R31">
    <sortCondition descending="1" ref="N18:N31"/>
  </sortState>
  <mergeCells count="38">
    <mergeCell ref="A7:C7"/>
    <mergeCell ref="D7:O7"/>
    <mergeCell ref="P7:R7"/>
    <mergeCell ref="A1:R1"/>
    <mergeCell ref="A2:R2"/>
    <mergeCell ref="A3:R3"/>
    <mergeCell ref="A4:R4"/>
    <mergeCell ref="A5:R5"/>
    <mergeCell ref="A8:C8"/>
    <mergeCell ref="D8:O8"/>
    <mergeCell ref="P8:R8"/>
    <mergeCell ref="A9:C9"/>
    <mergeCell ref="D9:O9"/>
    <mergeCell ref="P9:R9"/>
    <mergeCell ref="D10:O10"/>
    <mergeCell ref="D11:O11"/>
    <mergeCell ref="A16:A17"/>
    <mergeCell ref="B16:C17"/>
    <mergeCell ref="D16:D17"/>
    <mergeCell ref="E16:E17"/>
    <mergeCell ref="F16:F17"/>
    <mergeCell ref="G16:G17"/>
    <mergeCell ref="H16:H17"/>
    <mergeCell ref="I16:I17"/>
    <mergeCell ref="Q16:R17"/>
    <mergeCell ref="I43:R43"/>
    <mergeCell ref="I44:R44"/>
    <mergeCell ref="E35:G35"/>
    <mergeCell ref="L35:O35"/>
    <mergeCell ref="E37:G37"/>
    <mergeCell ref="L37:O37"/>
    <mergeCell ref="J16:J17"/>
    <mergeCell ref="K16:L16"/>
    <mergeCell ref="M16:M17"/>
    <mergeCell ref="N16:N17"/>
    <mergeCell ref="O16:O17"/>
    <mergeCell ref="P16:P17"/>
    <mergeCell ref="A33:R33"/>
  </mergeCells>
  <printOptions horizontalCentered="1"/>
  <pageMargins left="0.59055118110236227" right="0.19685039370078741" top="0.59055118110236227" bottom="0.59055118110236227" header="0" footer="0"/>
  <pageSetup paperSize="9" scale="67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57"/>
  <sheetViews>
    <sheetView view="pageBreakPreview" zoomScale="80" zoomScaleNormal="70" zoomScaleSheetLayoutView="80" workbookViewId="0">
      <selection activeCell="D13" sqref="D13:D14"/>
    </sheetView>
  </sheetViews>
  <sheetFormatPr defaultColWidth="9.140625" defaultRowHeight="12.75" x14ac:dyDescent="0.2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20.28515625" style="31" customWidth="1"/>
    <col min="8" max="8" width="10.28515625" style="31" customWidth="1"/>
    <col min="9" max="9" width="8.140625" style="31" customWidth="1"/>
    <col min="10" max="10" width="6.5703125" style="31" customWidth="1"/>
    <col min="11" max="11" width="9.5703125" style="31" customWidth="1"/>
    <col min="12" max="12" width="10.5703125" style="31" customWidth="1"/>
    <col min="13" max="13" width="8.28515625" style="31" customWidth="1"/>
    <col min="14" max="14" width="10.140625" style="31" customWidth="1"/>
    <col min="15" max="15" width="8.5703125" style="31" customWidth="1"/>
    <col min="16" max="16" width="9.140625" style="31" customWidth="1"/>
    <col min="17" max="17" width="13.42578125" style="31" customWidth="1"/>
    <col min="18" max="18" width="13.5703125" style="31" customWidth="1"/>
    <col min="19" max="16384" width="9.140625" style="31"/>
  </cols>
  <sheetData>
    <row r="1" spans="1:18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689"/>
      <c r="R1" s="689"/>
    </row>
    <row r="2" spans="1:18" x14ac:dyDescent="0.2">
      <c r="A2" s="689" t="s">
        <v>647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689"/>
    </row>
    <row r="3" spans="1:18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689"/>
    </row>
    <row r="4" spans="1:18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</row>
    <row r="5" spans="1:18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  <c r="Q5" s="689"/>
      <c r="R5" s="689"/>
    </row>
    <row r="6" spans="1:18" ht="9" customHeight="1" x14ac:dyDescent="0.2"/>
    <row r="7" spans="1:18" ht="15.75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7"/>
      <c r="O7" s="687"/>
      <c r="P7" s="688" t="s">
        <v>98</v>
      </c>
      <c r="Q7" s="688"/>
      <c r="R7" s="688"/>
    </row>
    <row r="8" spans="1:18" ht="15.75" x14ac:dyDescent="0.2">
      <c r="A8" s="676" t="s">
        <v>182</v>
      </c>
      <c r="B8" s="676"/>
      <c r="C8" s="677"/>
      <c r="D8" s="744" t="s">
        <v>183</v>
      </c>
      <c r="E8" s="744"/>
      <c r="F8" s="744"/>
      <c r="G8" s="744"/>
      <c r="H8" s="744"/>
      <c r="I8" s="744"/>
      <c r="J8" s="744"/>
      <c r="K8" s="744"/>
      <c r="L8" s="744"/>
      <c r="M8" s="744"/>
      <c r="N8" s="744"/>
      <c r="O8" s="744"/>
      <c r="P8" s="676" t="s">
        <v>20</v>
      </c>
      <c r="Q8" s="676"/>
      <c r="R8" s="676"/>
    </row>
    <row r="9" spans="1:18" ht="15" x14ac:dyDescent="0.2">
      <c r="A9" s="745" t="s">
        <v>25</v>
      </c>
      <c r="B9" s="746"/>
      <c r="C9" s="747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2"/>
      <c r="N9" s="682"/>
      <c r="O9" s="683"/>
      <c r="P9" s="680" t="s">
        <v>2</v>
      </c>
      <c r="Q9" s="680"/>
      <c r="R9" s="680"/>
    </row>
    <row r="10" spans="1:18" ht="15.75" x14ac:dyDescent="0.25">
      <c r="A10" s="89" t="s">
        <v>12</v>
      </c>
      <c r="B10" s="89" t="s">
        <v>19</v>
      </c>
      <c r="C10" s="89" t="s">
        <v>21</v>
      </c>
      <c r="D10" s="684" t="s">
        <v>135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6"/>
      <c r="P10" s="251" t="s">
        <v>3</v>
      </c>
      <c r="Q10" s="251" t="s">
        <v>4</v>
      </c>
      <c r="R10" s="251" t="s">
        <v>5</v>
      </c>
    </row>
    <row r="11" spans="1:18" ht="15" customHeight="1" x14ac:dyDescent="0.2">
      <c r="A11" s="90">
        <v>166</v>
      </c>
      <c r="B11" s="90">
        <v>210</v>
      </c>
      <c r="C11" s="90">
        <v>251.5</v>
      </c>
      <c r="D11" s="664" t="s">
        <v>249</v>
      </c>
      <c r="E11" s="664"/>
      <c r="F11" s="664"/>
      <c r="G11" s="664"/>
      <c r="H11" s="664"/>
      <c r="I11" s="664"/>
      <c r="J11" s="664"/>
      <c r="K11" s="664"/>
      <c r="L11" s="664"/>
      <c r="M11" s="664"/>
      <c r="N11" s="664"/>
      <c r="O11" s="664"/>
      <c r="P11" s="317">
        <v>234</v>
      </c>
      <c r="Q11" s="317">
        <v>178</v>
      </c>
      <c r="R11" s="317">
        <v>117</v>
      </c>
    </row>
    <row r="12" spans="1:18" s="4" customFormat="1" x14ac:dyDescent="0.2">
      <c r="A12" s="20"/>
      <c r="B12" s="20"/>
      <c r="C12" s="20"/>
      <c r="P12" s="20"/>
      <c r="Q12" s="20"/>
      <c r="R12" s="20"/>
    </row>
    <row r="13" spans="1:18" ht="15" x14ac:dyDescent="0.25">
      <c r="A13" s="250" t="s">
        <v>37</v>
      </c>
      <c r="B13" s="166"/>
      <c r="C13" s="166"/>
      <c r="D13" s="662">
        <v>302</v>
      </c>
      <c r="E13" s="176"/>
      <c r="F13" s="176"/>
      <c r="G13" s="176"/>
      <c r="H13" s="176"/>
      <c r="I13" s="176"/>
      <c r="J13" s="176"/>
      <c r="K13" s="180"/>
      <c r="L13" s="176"/>
      <c r="M13" s="176"/>
      <c r="N13" s="176"/>
      <c r="O13" s="176"/>
      <c r="P13" s="177"/>
      <c r="Q13" s="177"/>
      <c r="R13" s="177"/>
    </row>
    <row r="14" spans="1:18" ht="15" x14ac:dyDescent="0.25">
      <c r="A14" s="181" t="s">
        <v>38</v>
      </c>
      <c r="B14" s="182"/>
      <c r="C14" s="178"/>
      <c r="D14" s="662">
        <v>42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7"/>
      <c r="Q14" s="177"/>
      <c r="R14" s="177"/>
    </row>
    <row r="15" spans="1:18" x14ac:dyDescent="0.2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</row>
    <row r="16" spans="1:18" s="14" customFormat="1" ht="11.25" customHeight="1" x14ac:dyDescent="0.2">
      <c r="A16" s="740" t="s">
        <v>6</v>
      </c>
      <c r="B16" s="742" t="s">
        <v>61</v>
      </c>
      <c r="C16" s="742"/>
      <c r="D16" s="734" t="s">
        <v>7</v>
      </c>
      <c r="E16" s="734" t="s">
        <v>8</v>
      </c>
      <c r="F16" s="734" t="s">
        <v>9</v>
      </c>
      <c r="G16" s="734" t="s">
        <v>10</v>
      </c>
      <c r="H16" s="734" t="s">
        <v>11</v>
      </c>
      <c r="I16" s="734" t="s">
        <v>12</v>
      </c>
      <c r="J16" s="734" t="s">
        <v>6</v>
      </c>
      <c r="K16" s="739" t="s">
        <v>19</v>
      </c>
      <c r="L16" s="739"/>
      <c r="M16" s="734" t="s">
        <v>6</v>
      </c>
      <c r="N16" s="734" t="s">
        <v>22</v>
      </c>
      <c r="O16" s="734" t="s">
        <v>13</v>
      </c>
      <c r="P16" s="734" t="s">
        <v>14</v>
      </c>
      <c r="Q16" s="734" t="s">
        <v>15</v>
      </c>
      <c r="R16" s="735"/>
    </row>
    <row r="17" spans="1:18" s="14" customFormat="1" x14ac:dyDescent="0.2">
      <c r="A17" s="741"/>
      <c r="B17" s="743"/>
      <c r="C17" s="743"/>
      <c r="D17" s="736"/>
      <c r="E17" s="736"/>
      <c r="F17" s="736"/>
      <c r="G17" s="736"/>
      <c r="H17" s="736"/>
      <c r="I17" s="736"/>
      <c r="J17" s="736"/>
      <c r="K17" s="183" t="s">
        <v>21</v>
      </c>
      <c r="L17" s="183" t="s">
        <v>23</v>
      </c>
      <c r="M17" s="736"/>
      <c r="N17" s="736"/>
      <c r="O17" s="736"/>
      <c r="P17" s="736"/>
      <c r="Q17" s="736"/>
      <c r="R17" s="737"/>
    </row>
    <row r="18" spans="1:18" s="16" customFormat="1" ht="15" customHeight="1" x14ac:dyDescent="0.2">
      <c r="A18" s="34">
        <v>1</v>
      </c>
      <c r="B18" s="296" t="s">
        <v>541</v>
      </c>
      <c r="C18" s="320"/>
      <c r="D18" s="214">
        <v>1988</v>
      </c>
      <c r="E18" s="214" t="s">
        <v>3</v>
      </c>
      <c r="F18" s="214" t="s">
        <v>271</v>
      </c>
      <c r="G18" s="214"/>
      <c r="H18" s="236">
        <v>80.7</v>
      </c>
      <c r="I18" s="29">
        <v>144</v>
      </c>
      <c r="J18" s="162">
        <f t="shared" ref="J18:J35" si="0">_xlfn.RANK.EQ(I18,I$18:I$42)</f>
        <v>2</v>
      </c>
      <c r="K18" s="130">
        <v>197</v>
      </c>
      <c r="L18" s="29">
        <f t="shared" ref="L18:L42" si="1">K18/2</f>
        <v>98.5</v>
      </c>
      <c r="M18" s="162">
        <f>_xlfn.RANK.EQ(L18,L$18:L$38)</f>
        <v>2</v>
      </c>
      <c r="N18" s="162">
        <f t="shared" ref="N18:N42" si="2">L18+I18</f>
        <v>242.5</v>
      </c>
      <c r="O18" s="162">
        <f t="shared" ref="O18:O35" si="3">IF(A18=1,20,IF(A18=2,18,IF(A18=3,16,IF(A18&gt;19,0,19-A18))))</f>
        <v>20</v>
      </c>
      <c r="P18" s="29" t="str">
        <f t="shared" ref="P18:P42" si="4">IF(AND(NOT(OR(E18="МСМК",E18="ЗМС")),N18&gt;=$P$11),"+МСМК",IF(AND(OR(E18="МСМК",E18="ЗМС"),N18&gt;=$P$11),"МСМК",IF(AND(NOT(OR(E18="МСМК",E18="МС",E18="ЗМС")),N18&gt;=$Q$11),"+МС",IF(AND(OR(E18="МСМК",E18="МС",E18="ЗМС"),N18&gt;=$Q$11),"МС",IF(AND(NOT(OR(E18="ЗМС",E18="МСМК",E18="МС",E18="КМС")),N18&gt;=$R$11),"+КМС",IF(AND(OR(E18="ЗМС",E18="МСМК",E18="МС",E18="КМС"),N18&gt;=$R$11),"КМС","-"))))))</f>
        <v>МСМК</v>
      </c>
      <c r="Q18" s="331" t="s">
        <v>555</v>
      </c>
      <c r="R18" s="168"/>
    </row>
    <row r="19" spans="1:18" s="14" customFormat="1" ht="15" customHeight="1" x14ac:dyDescent="0.2">
      <c r="A19" s="85">
        <f>A18+1</f>
        <v>2</v>
      </c>
      <c r="B19" s="296" t="s">
        <v>59</v>
      </c>
      <c r="C19" s="320"/>
      <c r="D19" s="214">
        <v>1999</v>
      </c>
      <c r="E19" s="214" t="s">
        <v>3</v>
      </c>
      <c r="F19" s="214" t="s">
        <v>272</v>
      </c>
      <c r="G19" s="214"/>
      <c r="H19" s="236">
        <v>84.5</v>
      </c>
      <c r="I19" s="29">
        <v>148</v>
      </c>
      <c r="J19" s="162">
        <f t="shared" si="0"/>
        <v>1</v>
      </c>
      <c r="K19" s="130">
        <v>183</v>
      </c>
      <c r="L19" s="29">
        <f t="shared" si="1"/>
        <v>91.5</v>
      </c>
      <c r="M19" s="162">
        <f>_xlfn.RANK.EQ(L19,L$18:L$38)</f>
        <v>6</v>
      </c>
      <c r="N19" s="162">
        <f t="shared" si="2"/>
        <v>239.5</v>
      </c>
      <c r="O19" s="162">
        <f t="shared" si="3"/>
        <v>18</v>
      </c>
      <c r="P19" s="29" t="str">
        <f t="shared" si="4"/>
        <v>МСМК</v>
      </c>
      <c r="Q19" s="331" t="s">
        <v>54</v>
      </c>
      <c r="R19" s="168"/>
    </row>
    <row r="20" spans="1:18" s="261" customFormat="1" ht="21.75" customHeight="1" x14ac:dyDescent="0.2">
      <c r="A20" s="609">
        <f t="shared" ref="A20:A42" si="5">A19+1</f>
        <v>3</v>
      </c>
      <c r="B20" s="296" t="s">
        <v>52</v>
      </c>
      <c r="C20" s="320"/>
      <c r="D20" s="214">
        <v>1995</v>
      </c>
      <c r="E20" s="214" t="s">
        <v>3</v>
      </c>
      <c r="F20" s="214" t="s">
        <v>192</v>
      </c>
      <c r="G20" s="214"/>
      <c r="H20" s="236">
        <v>84.95</v>
      </c>
      <c r="I20" s="29">
        <v>127</v>
      </c>
      <c r="J20" s="162">
        <f t="shared" si="0"/>
        <v>5</v>
      </c>
      <c r="K20" s="29">
        <v>190</v>
      </c>
      <c r="L20" s="29">
        <f t="shared" si="1"/>
        <v>95</v>
      </c>
      <c r="M20" s="162">
        <f>_xlfn.RANK.EQ(L20,L$18:L$38)</f>
        <v>4</v>
      </c>
      <c r="N20" s="162">
        <f t="shared" si="2"/>
        <v>222</v>
      </c>
      <c r="O20" s="162">
        <f t="shared" si="3"/>
        <v>16</v>
      </c>
      <c r="P20" s="29" t="str">
        <f t="shared" si="4"/>
        <v>МС</v>
      </c>
      <c r="Q20" s="331" t="s">
        <v>330</v>
      </c>
      <c r="R20" s="168"/>
    </row>
    <row r="21" spans="1:18" ht="15" customHeight="1" x14ac:dyDescent="0.2">
      <c r="A21" s="85">
        <f t="shared" si="5"/>
        <v>4</v>
      </c>
      <c r="B21" s="296" t="s">
        <v>542</v>
      </c>
      <c r="C21" s="320"/>
      <c r="D21" s="214">
        <v>1979</v>
      </c>
      <c r="E21" s="214" t="s">
        <v>136</v>
      </c>
      <c r="F21" s="214" t="s">
        <v>274</v>
      </c>
      <c r="G21" s="214"/>
      <c r="H21" s="236">
        <v>84.7</v>
      </c>
      <c r="I21" s="29">
        <v>124</v>
      </c>
      <c r="J21" s="162">
        <f t="shared" si="0"/>
        <v>6</v>
      </c>
      <c r="K21" s="130">
        <v>194</v>
      </c>
      <c r="L21" s="29">
        <f t="shared" si="1"/>
        <v>97</v>
      </c>
      <c r="M21" s="162">
        <f>_xlfn.RANK.EQ(L21,L$18:L$38)</f>
        <v>3</v>
      </c>
      <c r="N21" s="162">
        <f t="shared" si="2"/>
        <v>221</v>
      </c>
      <c r="O21" s="162">
        <f t="shared" si="3"/>
        <v>15</v>
      </c>
      <c r="P21" s="29" t="str">
        <f t="shared" si="4"/>
        <v>МС</v>
      </c>
      <c r="Q21" s="331" t="s">
        <v>456</v>
      </c>
      <c r="R21" s="168"/>
    </row>
    <row r="22" spans="1:18" ht="15" customHeight="1" x14ac:dyDescent="0.2">
      <c r="A22" s="85">
        <f t="shared" si="5"/>
        <v>5</v>
      </c>
      <c r="B22" s="296" t="s">
        <v>546</v>
      </c>
      <c r="C22" s="320"/>
      <c r="D22" s="214">
        <v>1995</v>
      </c>
      <c r="E22" s="214" t="s">
        <v>3</v>
      </c>
      <c r="F22" s="214" t="s">
        <v>273</v>
      </c>
      <c r="G22" s="214" t="s">
        <v>547</v>
      </c>
      <c r="H22" s="236">
        <v>79</v>
      </c>
      <c r="I22" s="29">
        <v>111</v>
      </c>
      <c r="J22" s="162">
        <f t="shared" si="0"/>
        <v>9</v>
      </c>
      <c r="K22" s="29">
        <v>203</v>
      </c>
      <c r="L22" s="29">
        <f t="shared" si="1"/>
        <v>101.5</v>
      </c>
      <c r="M22" s="162">
        <f>_xlfn.RANK.EQ(L22,L$18:L$38)</f>
        <v>1</v>
      </c>
      <c r="N22" s="162">
        <f t="shared" si="2"/>
        <v>212.5</v>
      </c>
      <c r="O22" s="162">
        <f t="shared" si="3"/>
        <v>14</v>
      </c>
      <c r="P22" s="29" t="str">
        <f t="shared" si="4"/>
        <v>МС</v>
      </c>
      <c r="Q22" s="331" t="s">
        <v>558</v>
      </c>
      <c r="R22" s="168"/>
    </row>
    <row r="23" spans="1:18" ht="15" customHeight="1" x14ac:dyDescent="0.2">
      <c r="A23" s="85">
        <f t="shared" si="5"/>
        <v>6</v>
      </c>
      <c r="B23" s="296" t="s">
        <v>544</v>
      </c>
      <c r="C23" s="320"/>
      <c r="D23" s="214">
        <v>1993</v>
      </c>
      <c r="E23" s="214" t="s">
        <v>4</v>
      </c>
      <c r="F23" s="214" t="s">
        <v>216</v>
      </c>
      <c r="G23" s="214" t="s">
        <v>363</v>
      </c>
      <c r="H23" s="236">
        <v>84.7</v>
      </c>
      <c r="I23" s="29">
        <v>137</v>
      </c>
      <c r="J23" s="162">
        <f t="shared" si="0"/>
        <v>3</v>
      </c>
      <c r="K23" s="130">
        <v>149</v>
      </c>
      <c r="L23" s="29">
        <f t="shared" si="1"/>
        <v>74.5</v>
      </c>
      <c r="M23" s="162">
        <v>15</v>
      </c>
      <c r="N23" s="162">
        <f t="shared" si="2"/>
        <v>211.5</v>
      </c>
      <c r="O23" s="162">
        <f t="shared" si="3"/>
        <v>13</v>
      </c>
      <c r="P23" s="29" t="str">
        <f t="shared" si="4"/>
        <v>МС</v>
      </c>
      <c r="Q23" s="331" t="s">
        <v>557</v>
      </c>
      <c r="R23" s="168"/>
    </row>
    <row r="24" spans="1:18" ht="15" customHeight="1" x14ac:dyDescent="0.2">
      <c r="A24" s="85">
        <f t="shared" si="5"/>
        <v>7</v>
      </c>
      <c r="B24" s="296" t="s">
        <v>164</v>
      </c>
      <c r="C24" s="320"/>
      <c r="D24" s="214">
        <v>2000</v>
      </c>
      <c r="E24" s="214" t="s">
        <v>4</v>
      </c>
      <c r="F24" s="214" t="s">
        <v>158</v>
      </c>
      <c r="G24" s="214" t="s">
        <v>415</v>
      </c>
      <c r="H24" s="236">
        <v>80.8</v>
      </c>
      <c r="I24" s="29">
        <v>133</v>
      </c>
      <c r="J24" s="162">
        <f t="shared" si="0"/>
        <v>4</v>
      </c>
      <c r="K24" s="29">
        <v>152</v>
      </c>
      <c r="L24" s="29">
        <f t="shared" si="1"/>
        <v>76</v>
      </c>
      <c r="M24" s="162">
        <f t="shared" ref="M24:M34" si="6">_xlfn.RANK.EQ(L24,L$18:L$38)</f>
        <v>13</v>
      </c>
      <c r="N24" s="162">
        <f t="shared" si="2"/>
        <v>209</v>
      </c>
      <c r="O24" s="162">
        <f t="shared" si="3"/>
        <v>12</v>
      </c>
      <c r="P24" s="29" t="str">
        <f t="shared" si="4"/>
        <v>МС</v>
      </c>
      <c r="Q24" s="331" t="s">
        <v>163</v>
      </c>
      <c r="R24" s="168"/>
    </row>
    <row r="25" spans="1:18" ht="15" customHeight="1" x14ac:dyDescent="0.2">
      <c r="A25" s="85">
        <f t="shared" si="5"/>
        <v>8</v>
      </c>
      <c r="B25" s="296" t="s">
        <v>545</v>
      </c>
      <c r="C25" s="320"/>
      <c r="D25" s="214">
        <v>1987</v>
      </c>
      <c r="E25" s="214" t="s">
        <v>136</v>
      </c>
      <c r="F25" s="214" t="s">
        <v>272</v>
      </c>
      <c r="G25" s="214"/>
      <c r="H25" s="236">
        <v>81.650000000000006</v>
      </c>
      <c r="I25" s="29">
        <v>122</v>
      </c>
      <c r="J25" s="162">
        <f t="shared" si="0"/>
        <v>7</v>
      </c>
      <c r="K25" s="130">
        <v>165</v>
      </c>
      <c r="L25" s="29">
        <f t="shared" si="1"/>
        <v>82.5</v>
      </c>
      <c r="M25" s="162">
        <f t="shared" si="6"/>
        <v>10</v>
      </c>
      <c r="N25" s="162">
        <f t="shared" si="2"/>
        <v>204.5</v>
      </c>
      <c r="O25" s="162">
        <f t="shared" si="3"/>
        <v>11</v>
      </c>
      <c r="P25" s="29" t="str">
        <f t="shared" si="4"/>
        <v>МС</v>
      </c>
      <c r="Q25" s="331" t="s">
        <v>411</v>
      </c>
      <c r="R25" s="168"/>
    </row>
    <row r="26" spans="1:18" ht="15" customHeight="1" x14ac:dyDescent="0.2">
      <c r="A26" s="85">
        <f t="shared" si="5"/>
        <v>9</v>
      </c>
      <c r="B26" s="296" t="s">
        <v>414</v>
      </c>
      <c r="C26" s="320"/>
      <c r="D26" s="214">
        <v>1992</v>
      </c>
      <c r="E26" s="214" t="s">
        <v>3</v>
      </c>
      <c r="F26" s="268" t="s">
        <v>266</v>
      </c>
      <c r="G26" s="214" t="s">
        <v>363</v>
      </c>
      <c r="H26" s="236">
        <v>80.2</v>
      </c>
      <c r="I26" s="29">
        <v>110</v>
      </c>
      <c r="J26" s="162">
        <f t="shared" si="0"/>
        <v>10</v>
      </c>
      <c r="K26" s="29">
        <v>184</v>
      </c>
      <c r="L26" s="29">
        <f t="shared" si="1"/>
        <v>92</v>
      </c>
      <c r="M26" s="162">
        <f t="shared" si="6"/>
        <v>5</v>
      </c>
      <c r="N26" s="162">
        <f t="shared" si="2"/>
        <v>202</v>
      </c>
      <c r="O26" s="162">
        <f t="shared" si="3"/>
        <v>10</v>
      </c>
      <c r="P26" s="29" t="str">
        <f t="shared" si="4"/>
        <v>МС</v>
      </c>
      <c r="Q26" s="631" t="s">
        <v>429</v>
      </c>
      <c r="R26" s="168"/>
    </row>
    <row r="27" spans="1:18" ht="15" customHeight="1" x14ac:dyDescent="0.2">
      <c r="A27" s="85">
        <f t="shared" si="5"/>
        <v>10</v>
      </c>
      <c r="B27" s="296" t="s">
        <v>548</v>
      </c>
      <c r="C27" s="320"/>
      <c r="D27" s="214">
        <v>1993</v>
      </c>
      <c r="E27" s="214" t="s">
        <v>4</v>
      </c>
      <c r="F27" s="214" t="s">
        <v>226</v>
      </c>
      <c r="G27" s="214"/>
      <c r="H27" s="236">
        <v>79.900000000000006</v>
      </c>
      <c r="I27" s="29">
        <v>112</v>
      </c>
      <c r="J27" s="162">
        <f t="shared" si="0"/>
        <v>8</v>
      </c>
      <c r="K27" s="29">
        <v>172</v>
      </c>
      <c r="L27" s="29">
        <f t="shared" si="1"/>
        <v>86</v>
      </c>
      <c r="M27" s="162">
        <f t="shared" si="6"/>
        <v>7</v>
      </c>
      <c r="N27" s="162">
        <f t="shared" si="2"/>
        <v>198</v>
      </c>
      <c r="O27" s="162">
        <f t="shared" si="3"/>
        <v>9</v>
      </c>
      <c r="P27" s="29" t="str">
        <f t="shared" si="4"/>
        <v>МС</v>
      </c>
      <c r="Q27" s="331" t="s">
        <v>559</v>
      </c>
      <c r="R27" s="168"/>
    </row>
    <row r="28" spans="1:18" ht="15" customHeight="1" x14ac:dyDescent="0.2">
      <c r="A28" s="85">
        <f t="shared" si="5"/>
        <v>11</v>
      </c>
      <c r="B28" s="296" t="s">
        <v>550</v>
      </c>
      <c r="C28" s="320"/>
      <c r="D28" s="214">
        <v>1989</v>
      </c>
      <c r="E28" s="214" t="s">
        <v>4</v>
      </c>
      <c r="F28" s="214" t="s">
        <v>166</v>
      </c>
      <c r="G28" s="214"/>
      <c r="H28" s="236">
        <v>83.9</v>
      </c>
      <c r="I28" s="29">
        <v>101</v>
      </c>
      <c r="J28" s="162">
        <f t="shared" si="0"/>
        <v>14</v>
      </c>
      <c r="K28" s="29">
        <v>171</v>
      </c>
      <c r="L28" s="29">
        <f t="shared" si="1"/>
        <v>85.5</v>
      </c>
      <c r="M28" s="162">
        <f t="shared" si="6"/>
        <v>9</v>
      </c>
      <c r="N28" s="162">
        <f t="shared" si="2"/>
        <v>186.5</v>
      </c>
      <c r="O28" s="162">
        <f t="shared" si="3"/>
        <v>8</v>
      </c>
      <c r="P28" s="29" t="str">
        <f t="shared" si="4"/>
        <v>МС</v>
      </c>
      <c r="Q28" s="331" t="s">
        <v>139</v>
      </c>
      <c r="R28" s="168"/>
    </row>
    <row r="29" spans="1:18" ht="15" customHeight="1" x14ac:dyDescent="0.2">
      <c r="A29" s="85">
        <f t="shared" si="5"/>
        <v>12</v>
      </c>
      <c r="B29" s="296" t="s">
        <v>551</v>
      </c>
      <c r="C29" s="320"/>
      <c r="D29" s="214">
        <v>2003</v>
      </c>
      <c r="E29" s="214" t="s">
        <v>5</v>
      </c>
      <c r="F29" s="214" t="s">
        <v>266</v>
      </c>
      <c r="G29" s="214"/>
      <c r="H29" s="236">
        <v>82.4</v>
      </c>
      <c r="I29" s="29">
        <v>104</v>
      </c>
      <c r="J29" s="162">
        <f t="shared" si="0"/>
        <v>12</v>
      </c>
      <c r="K29" s="29">
        <v>156</v>
      </c>
      <c r="L29" s="29">
        <f t="shared" si="1"/>
        <v>78</v>
      </c>
      <c r="M29" s="162">
        <f t="shared" si="6"/>
        <v>12</v>
      </c>
      <c r="N29" s="162">
        <f t="shared" si="2"/>
        <v>182</v>
      </c>
      <c r="O29" s="162">
        <f t="shared" si="3"/>
        <v>7</v>
      </c>
      <c r="P29" s="29" t="str">
        <f t="shared" si="4"/>
        <v>+МС</v>
      </c>
      <c r="Q29" s="331" t="s">
        <v>485</v>
      </c>
      <c r="R29" s="168"/>
    </row>
    <row r="30" spans="1:18" ht="15" customHeight="1" x14ac:dyDescent="0.2">
      <c r="A30" s="85">
        <f t="shared" si="5"/>
        <v>13</v>
      </c>
      <c r="B30" s="296" t="s">
        <v>549</v>
      </c>
      <c r="C30" s="320"/>
      <c r="D30" s="214">
        <v>1993</v>
      </c>
      <c r="E30" s="214" t="s">
        <v>4</v>
      </c>
      <c r="F30" s="214" t="s">
        <v>252</v>
      </c>
      <c r="G30" s="214"/>
      <c r="H30" s="236">
        <v>84.25</v>
      </c>
      <c r="I30" s="29">
        <v>102</v>
      </c>
      <c r="J30" s="162">
        <f t="shared" si="0"/>
        <v>13</v>
      </c>
      <c r="K30" s="29">
        <v>157</v>
      </c>
      <c r="L30" s="29">
        <f t="shared" si="1"/>
        <v>78.5</v>
      </c>
      <c r="M30" s="162">
        <f t="shared" si="6"/>
        <v>11</v>
      </c>
      <c r="N30" s="162">
        <f t="shared" si="2"/>
        <v>180.5</v>
      </c>
      <c r="O30" s="162">
        <f t="shared" si="3"/>
        <v>6</v>
      </c>
      <c r="P30" s="29" t="str">
        <f t="shared" si="4"/>
        <v>МС</v>
      </c>
      <c r="Q30" s="331" t="s">
        <v>560</v>
      </c>
      <c r="R30" s="168"/>
    </row>
    <row r="31" spans="1:18" ht="15" customHeight="1" x14ac:dyDescent="0.2">
      <c r="A31" s="85">
        <f t="shared" si="5"/>
        <v>14</v>
      </c>
      <c r="B31" s="296" t="s">
        <v>623</v>
      </c>
      <c r="C31" s="387"/>
      <c r="D31" s="259">
        <v>2002</v>
      </c>
      <c r="E31" s="259" t="s">
        <v>5</v>
      </c>
      <c r="F31" s="259" t="s">
        <v>256</v>
      </c>
      <c r="G31" s="259"/>
      <c r="H31" s="217">
        <v>83.15</v>
      </c>
      <c r="I31" s="29">
        <v>109</v>
      </c>
      <c r="J31" s="162">
        <f t="shared" si="0"/>
        <v>11</v>
      </c>
      <c r="K31" s="29">
        <v>136</v>
      </c>
      <c r="L31" s="29">
        <f t="shared" si="1"/>
        <v>68</v>
      </c>
      <c r="M31" s="162">
        <f t="shared" si="6"/>
        <v>18</v>
      </c>
      <c r="N31" s="162">
        <f t="shared" si="2"/>
        <v>177</v>
      </c>
      <c r="O31" s="162">
        <f t="shared" si="3"/>
        <v>5</v>
      </c>
      <c r="P31" s="29" t="str">
        <f t="shared" si="4"/>
        <v>КМС</v>
      </c>
      <c r="Q31" s="397" t="s">
        <v>624</v>
      </c>
      <c r="R31" s="168"/>
    </row>
    <row r="32" spans="1:18" ht="15" customHeight="1" x14ac:dyDescent="0.2">
      <c r="A32" s="85">
        <f t="shared" si="5"/>
        <v>15</v>
      </c>
      <c r="B32" s="296" t="s">
        <v>417</v>
      </c>
      <c r="C32" s="320"/>
      <c r="D32" s="214">
        <v>1983</v>
      </c>
      <c r="E32" s="213" t="s">
        <v>4</v>
      </c>
      <c r="F32" s="214" t="s">
        <v>188</v>
      </c>
      <c r="G32" s="214"/>
      <c r="H32" s="236">
        <v>83.1</v>
      </c>
      <c r="I32" s="29">
        <v>90</v>
      </c>
      <c r="J32" s="162">
        <f t="shared" si="0"/>
        <v>15</v>
      </c>
      <c r="K32" s="29">
        <v>146</v>
      </c>
      <c r="L32" s="29">
        <f t="shared" si="1"/>
        <v>73</v>
      </c>
      <c r="M32" s="162">
        <f t="shared" si="6"/>
        <v>16</v>
      </c>
      <c r="N32" s="162">
        <f t="shared" si="2"/>
        <v>163</v>
      </c>
      <c r="O32" s="162">
        <f t="shared" si="3"/>
        <v>4</v>
      </c>
      <c r="P32" s="29" t="str">
        <f t="shared" si="4"/>
        <v>КМС</v>
      </c>
      <c r="Q32" s="331" t="s">
        <v>431</v>
      </c>
      <c r="R32" s="168"/>
    </row>
    <row r="33" spans="1:18" ht="15" customHeight="1" x14ac:dyDescent="0.2">
      <c r="A33" s="85">
        <f t="shared" si="5"/>
        <v>16</v>
      </c>
      <c r="B33" s="296" t="s">
        <v>552</v>
      </c>
      <c r="C33" s="320"/>
      <c r="D33" s="214">
        <v>1978</v>
      </c>
      <c r="E33" s="213" t="s">
        <v>4</v>
      </c>
      <c r="F33" s="214" t="s">
        <v>188</v>
      </c>
      <c r="G33" s="214"/>
      <c r="H33" s="236">
        <v>79.3</v>
      </c>
      <c r="I33" s="29">
        <v>86</v>
      </c>
      <c r="J33" s="162">
        <f t="shared" si="0"/>
        <v>18</v>
      </c>
      <c r="K33" s="29">
        <v>149</v>
      </c>
      <c r="L33" s="29">
        <f t="shared" si="1"/>
        <v>74.5</v>
      </c>
      <c r="M33" s="162">
        <f t="shared" si="6"/>
        <v>14</v>
      </c>
      <c r="N33" s="162">
        <f t="shared" si="2"/>
        <v>160.5</v>
      </c>
      <c r="O33" s="162">
        <f t="shared" si="3"/>
        <v>3</v>
      </c>
      <c r="P33" s="29" t="str">
        <f t="shared" si="4"/>
        <v>КМС</v>
      </c>
      <c r="Q33" s="331" t="s">
        <v>561</v>
      </c>
      <c r="R33" s="168"/>
    </row>
    <row r="34" spans="1:18" ht="15" customHeight="1" x14ac:dyDescent="0.2">
      <c r="A34" s="85">
        <f t="shared" si="5"/>
        <v>17</v>
      </c>
      <c r="B34" s="296" t="s">
        <v>148</v>
      </c>
      <c r="C34" s="320"/>
      <c r="D34" s="214">
        <v>2003</v>
      </c>
      <c r="E34" s="214" t="s">
        <v>5</v>
      </c>
      <c r="F34" s="214" t="s">
        <v>143</v>
      </c>
      <c r="G34" s="214" t="s">
        <v>144</v>
      </c>
      <c r="H34" s="236">
        <v>77.650000000000006</v>
      </c>
      <c r="I34" s="29">
        <v>77</v>
      </c>
      <c r="J34" s="162">
        <f t="shared" si="0"/>
        <v>19</v>
      </c>
      <c r="K34" s="29">
        <v>143</v>
      </c>
      <c r="L34" s="29">
        <f t="shared" si="1"/>
        <v>71.5</v>
      </c>
      <c r="M34" s="162">
        <f t="shared" si="6"/>
        <v>17</v>
      </c>
      <c r="N34" s="162">
        <f t="shared" si="2"/>
        <v>148.5</v>
      </c>
      <c r="O34" s="162">
        <f t="shared" si="3"/>
        <v>2</v>
      </c>
      <c r="P34" s="29" t="str">
        <f t="shared" si="4"/>
        <v>КМС</v>
      </c>
      <c r="Q34" s="331" t="s">
        <v>145</v>
      </c>
      <c r="R34" s="168"/>
    </row>
    <row r="35" spans="1:18" ht="15" customHeight="1" x14ac:dyDescent="0.2">
      <c r="A35" s="85">
        <f t="shared" si="5"/>
        <v>18</v>
      </c>
      <c r="B35" s="296" t="s">
        <v>316</v>
      </c>
      <c r="C35" s="320"/>
      <c r="D35" s="214">
        <v>1997</v>
      </c>
      <c r="E35" s="214" t="s">
        <v>5</v>
      </c>
      <c r="F35" s="214" t="s">
        <v>263</v>
      </c>
      <c r="G35" s="214"/>
      <c r="H35" s="236">
        <v>83.6</v>
      </c>
      <c r="I35" s="29">
        <v>60</v>
      </c>
      <c r="J35" s="162">
        <f t="shared" si="0"/>
        <v>22</v>
      </c>
      <c r="K35" s="29">
        <v>172</v>
      </c>
      <c r="L35" s="29">
        <f t="shared" si="1"/>
        <v>86</v>
      </c>
      <c r="M35" s="162">
        <v>8</v>
      </c>
      <c r="N35" s="162">
        <f t="shared" si="2"/>
        <v>146</v>
      </c>
      <c r="O35" s="162">
        <f t="shared" si="3"/>
        <v>1</v>
      </c>
      <c r="P35" s="29" t="str">
        <f t="shared" si="4"/>
        <v>КМС</v>
      </c>
      <c r="Q35" s="331" t="s">
        <v>40</v>
      </c>
      <c r="R35" s="168"/>
    </row>
    <row r="36" spans="1:18" ht="15" customHeight="1" x14ac:dyDescent="0.2">
      <c r="A36" s="85">
        <f t="shared" si="5"/>
        <v>19</v>
      </c>
      <c r="B36" s="296" t="s">
        <v>426</v>
      </c>
      <c r="C36" s="320"/>
      <c r="D36" s="214">
        <v>1989</v>
      </c>
      <c r="E36" s="214" t="s">
        <v>5</v>
      </c>
      <c r="F36" s="214" t="s">
        <v>262</v>
      </c>
      <c r="G36" s="214"/>
      <c r="H36" s="236">
        <v>84.25</v>
      </c>
      <c r="I36" s="29">
        <v>88</v>
      </c>
      <c r="J36" s="162">
        <v>17</v>
      </c>
      <c r="K36" s="29">
        <v>100</v>
      </c>
      <c r="L36" s="29">
        <f t="shared" si="1"/>
        <v>50</v>
      </c>
      <c r="M36" s="162">
        <f>_xlfn.RANK.EQ(L36,L$18:L$38)</f>
        <v>19</v>
      </c>
      <c r="N36" s="162">
        <f t="shared" si="2"/>
        <v>138</v>
      </c>
      <c r="O36" s="162">
        <v>1</v>
      </c>
      <c r="P36" s="29" t="str">
        <f t="shared" si="4"/>
        <v>КМС</v>
      </c>
      <c r="Q36" s="331" t="s">
        <v>412</v>
      </c>
      <c r="R36" s="168"/>
    </row>
    <row r="37" spans="1:18" ht="15" customHeight="1" x14ac:dyDescent="0.2">
      <c r="A37" s="85">
        <f t="shared" si="5"/>
        <v>20</v>
      </c>
      <c r="B37" s="296" t="s">
        <v>146</v>
      </c>
      <c r="C37" s="320"/>
      <c r="D37" s="214">
        <v>1990</v>
      </c>
      <c r="E37" s="214" t="s">
        <v>5</v>
      </c>
      <c r="F37" s="214" t="s">
        <v>143</v>
      </c>
      <c r="G37" s="214"/>
      <c r="H37" s="236">
        <v>78.150000000000006</v>
      </c>
      <c r="I37" s="29">
        <v>88</v>
      </c>
      <c r="J37" s="162">
        <f t="shared" ref="J37:J42" si="7">_xlfn.RANK.EQ(I37,I$18:I$42)</f>
        <v>16</v>
      </c>
      <c r="K37" s="29">
        <v>87</v>
      </c>
      <c r="L37" s="29">
        <f t="shared" si="1"/>
        <v>43.5</v>
      </c>
      <c r="M37" s="162">
        <f t="shared" ref="M37:M42" si="8">_xlfn.RANK.EQ(L37,L$18:L$42)</f>
        <v>22</v>
      </c>
      <c r="N37" s="162">
        <f t="shared" si="2"/>
        <v>131.5</v>
      </c>
      <c r="O37" s="162">
        <v>1</v>
      </c>
      <c r="P37" s="29" t="str">
        <f t="shared" si="4"/>
        <v>КМС</v>
      </c>
      <c r="Q37" s="331" t="s">
        <v>147</v>
      </c>
      <c r="R37" s="168"/>
    </row>
    <row r="38" spans="1:18" ht="15" customHeight="1" x14ac:dyDescent="0.2">
      <c r="A38" s="85">
        <f t="shared" si="5"/>
        <v>21</v>
      </c>
      <c r="B38" s="296" t="s">
        <v>543</v>
      </c>
      <c r="C38" s="320"/>
      <c r="D38" s="214">
        <v>2001</v>
      </c>
      <c r="E38" s="214" t="s">
        <v>4</v>
      </c>
      <c r="F38" s="214" t="s">
        <v>264</v>
      </c>
      <c r="G38" s="214" t="s">
        <v>425</v>
      </c>
      <c r="H38" s="236">
        <v>84.8</v>
      </c>
      <c r="I38" s="29">
        <v>71</v>
      </c>
      <c r="J38" s="162">
        <f t="shared" si="7"/>
        <v>20</v>
      </c>
      <c r="K38" s="130">
        <v>83</v>
      </c>
      <c r="L38" s="29">
        <f t="shared" si="1"/>
        <v>41.5</v>
      </c>
      <c r="M38" s="162">
        <f t="shared" si="8"/>
        <v>23</v>
      </c>
      <c r="N38" s="162">
        <f t="shared" si="2"/>
        <v>112.5</v>
      </c>
      <c r="O38" s="162">
        <v>1</v>
      </c>
      <c r="P38" s="29" t="str">
        <f t="shared" si="4"/>
        <v>-</v>
      </c>
      <c r="Q38" s="331" t="s">
        <v>556</v>
      </c>
      <c r="R38" s="168"/>
    </row>
    <row r="39" spans="1:18" ht="15" customHeight="1" x14ac:dyDescent="0.2">
      <c r="A39" s="85">
        <f t="shared" si="5"/>
        <v>22</v>
      </c>
      <c r="B39" s="296" t="s">
        <v>553</v>
      </c>
      <c r="C39" s="320"/>
      <c r="D39" s="214">
        <v>1987</v>
      </c>
      <c r="E39" s="214" t="s">
        <v>5</v>
      </c>
      <c r="F39" s="214" t="s">
        <v>264</v>
      </c>
      <c r="G39" s="214" t="s">
        <v>425</v>
      </c>
      <c r="H39" s="236">
        <v>78.099999999999994</v>
      </c>
      <c r="I39" s="29">
        <v>53</v>
      </c>
      <c r="J39" s="162">
        <f t="shared" si="7"/>
        <v>23</v>
      </c>
      <c r="K39" s="29">
        <v>108</v>
      </c>
      <c r="L39" s="29">
        <f t="shared" si="1"/>
        <v>54</v>
      </c>
      <c r="M39" s="162">
        <f t="shared" si="8"/>
        <v>19</v>
      </c>
      <c r="N39" s="162">
        <f t="shared" si="2"/>
        <v>107</v>
      </c>
      <c r="O39" s="162">
        <v>1</v>
      </c>
      <c r="P39" s="29" t="str">
        <f t="shared" si="4"/>
        <v>-</v>
      </c>
      <c r="Q39" s="331" t="s">
        <v>562</v>
      </c>
      <c r="R39" s="168"/>
    </row>
    <row r="40" spans="1:18" ht="15" customHeight="1" x14ac:dyDescent="0.2">
      <c r="A40" s="85">
        <f t="shared" si="5"/>
        <v>23</v>
      </c>
      <c r="B40" s="296" t="s">
        <v>421</v>
      </c>
      <c r="C40" s="320"/>
      <c r="D40" s="214">
        <v>2000</v>
      </c>
      <c r="E40" s="214" t="s">
        <v>5</v>
      </c>
      <c r="F40" s="214" t="s">
        <v>188</v>
      </c>
      <c r="G40" s="214"/>
      <c r="H40" s="236">
        <v>82.55</v>
      </c>
      <c r="I40" s="29">
        <v>68</v>
      </c>
      <c r="J40" s="162">
        <f t="shared" si="7"/>
        <v>21</v>
      </c>
      <c r="K40" s="29">
        <v>76</v>
      </c>
      <c r="L40" s="29">
        <f t="shared" si="1"/>
        <v>38</v>
      </c>
      <c r="M40" s="162">
        <f t="shared" si="8"/>
        <v>24</v>
      </c>
      <c r="N40" s="162">
        <f t="shared" si="2"/>
        <v>106</v>
      </c>
      <c r="O40" s="162">
        <v>1</v>
      </c>
      <c r="P40" s="29" t="str">
        <f t="shared" si="4"/>
        <v>-</v>
      </c>
      <c r="Q40" s="331" t="s">
        <v>663</v>
      </c>
      <c r="R40" s="168"/>
    </row>
    <row r="41" spans="1:18" ht="15" customHeight="1" x14ac:dyDescent="0.2">
      <c r="A41" s="85">
        <f t="shared" si="5"/>
        <v>24</v>
      </c>
      <c r="B41" s="296" t="s">
        <v>427</v>
      </c>
      <c r="C41" s="320"/>
      <c r="D41" s="214">
        <v>1985</v>
      </c>
      <c r="E41" s="214" t="s">
        <v>5</v>
      </c>
      <c r="F41" s="214" t="s">
        <v>255</v>
      </c>
      <c r="G41" s="214"/>
      <c r="H41" s="236">
        <v>79.650000000000006</v>
      </c>
      <c r="I41" s="29">
        <v>45</v>
      </c>
      <c r="J41" s="162">
        <f t="shared" si="7"/>
        <v>24</v>
      </c>
      <c r="K41" s="29">
        <v>106</v>
      </c>
      <c r="L41" s="29">
        <f t="shared" si="1"/>
        <v>53</v>
      </c>
      <c r="M41" s="162">
        <f t="shared" si="8"/>
        <v>20</v>
      </c>
      <c r="N41" s="162">
        <f t="shared" si="2"/>
        <v>98</v>
      </c>
      <c r="O41" s="162">
        <v>1</v>
      </c>
      <c r="P41" s="29" t="str">
        <f t="shared" si="4"/>
        <v>-</v>
      </c>
      <c r="Q41" s="331" t="s">
        <v>436</v>
      </c>
      <c r="R41" s="168"/>
    </row>
    <row r="42" spans="1:18" ht="15" customHeight="1" x14ac:dyDescent="0.2">
      <c r="A42" s="85">
        <f t="shared" si="5"/>
        <v>25</v>
      </c>
      <c r="B42" s="245" t="s">
        <v>554</v>
      </c>
      <c r="C42" s="396"/>
      <c r="D42" s="214">
        <v>2006</v>
      </c>
      <c r="E42" s="214">
        <v>1</v>
      </c>
      <c r="F42" s="214" t="s">
        <v>188</v>
      </c>
      <c r="G42" s="214"/>
      <c r="H42" s="236">
        <v>75.7</v>
      </c>
      <c r="I42" s="29">
        <v>20</v>
      </c>
      <c r="J42" s="162">
        <f t="shared" si="7"/>
        <v>25</v>
      </c>
      <c r="K42" s="29">
        <v>41</v>
      </c>
      <c r="L42" s="29">
        <f t="shared" si="1"/>
        <v>20.5</v>
      </c>
      <c r="M42" s="162">
        <f t="shared" si="8"/>
        <v>25</v>
      </c>
      <c r="N42" s="162">
        <f t="shared" si="2"/>
        <v>40.5</v>
      </c>
      <c r="O42" s="162">
        <v>1</v>
      </c>
      <c r="P42" s="29" t="str">
        <f t="shared" si="4"/>
        <v>-</v>
      </c>
      <c r="Q42" s="398" t="s">
        <v>563</v>
      </c>
      <c r="R42" s="168"/>
    </row>
    <row r="43" spans="1:18" ht="15" customHeight="1" x14ac:dyDescent="0.2">
      <c r="A43" s="388"/>
      <c r="B43" s="389"/>
      <c r="C43" s="390"/>
      <c r="D43" s="391"/>
      <c r="E43" s="391"/>
      <c r="F43" s="391"/>
      <c r="G43" s="391"/>
      <c r="H43" s="392"/>
      <c r="I43" s="386"/>
      <c r="J43" s="393"/>
      <c r="K43" s="386"/>
      <c r="L43" s="386"/>
      <c r="M43" s="393"/>
      <c r="N43" s="393"/>
      <c r="O43" s="393"/>
      <c r="P43" s="386"/>
      <c r="Q43" s="394"/>
      <c r="R43" s="395"/>
    </row>
    <row r="44" spans="1:18" x14ac:dyDescent="0.2">
      <c r="A44" s="173"/>
      <c r="B44" s="173"/>
      <c r="C44" s="173"/>
      <c r="D44" s="173"/>
      <c r="E44" s="173"/>
      <c r="F44" s="173"/>
      <c r="G44" s="173"/>
      <c r="H44" s="258"/>
      <c r="I44" s="258"/>
      <c r="J44" s="258"/>
      <c r="K44" s="258"/>
      <c r="L44" s="258"/>
      <c r="M44" s="258"/>
      <c r="N44" s="258"/>
      <c r="O44" s="258"/>
      <c r="P44" s="258"/>
      <c r="Q44" s="173"/>
      <c r="R44" s="173"/>
    </row>
    <row r="45" spans="1:18" x14ac:dyDescent="0.2">
      <c r="A45" s="173"/>
      <c r="B45" s="170" t="s">
        <v>16</v>
      </c>
      <c r="C45" s="258"/>
      <c r="D45" s="258"/>
      <c r="E45" s="732" t="s">
        <v>235</v>
      </c>
      <c r="F45" s="732"/>
      <c r="G45" s="732"/>
      <c r="H45" s="170" t="s">
        <v>92</v>
      </c>
      <c r="I45" s="173"/>
      <c r="J45" s="258"/>
      <c r="K45" s="258"/>
      <c r="L45" s="733" t="s">
        <v>240</v>
      </c>
      <c r="M45" s="693"/>
      <c r="N45" s="693"/>
      <c r="O45" s="693"/>
      <c r="P45" s="258"/>
      <c r="Q45" s="173"/>
      <c r="R45" s="173"/>
    </row>
    <row r="46" spans="1:18" ht="13.9" customHeight="1" x14ac:dyDescent="0.2">
      <c r="A46" s="173"/>
      <c r="B46" s="170"/>
      <c r="C46" s="258"/>
      <c r="D46" s="258"/>
      <c r="E46" s="175"/>
      <c r="F46" s="173"/>
      <c r="G46" s="174"/>
      <c r="H46" s="170"/>
      <c r="I46" s="173"/>
      <c r="J46" s="258"/>
      <c r="K46" s="258"/>
      <c r="L46" s="258"/>
      <c r="M46" s="258"/>
      <c r="N46" s="258"/>
      <c r="O46" s="173"/>
      <c r="P46" s="172"/>
      <c r="Q46" s="173"/>
      <c r="R46" s="173"/>
    </row>
    <row r="47" spans="1:18" ht="25.9" customHeight="1" x14ac:dyDescent="0.2">
      <c r="A47" s="173"/>
      <c r="B47" s="170" t="s">
        <v>17</v>
      </c>
      <c r="C47" s="258"/>
      <c r="D47" s="258"/>
      <c r="E47" s="732" t="s">
        <v>236</v>
      </c>
      <c r="F47" s="732"/>
      <c r="G47" s="732"/>
      <c r="H47" s="170" t="s">
        <v>93</v>
      </c>
      <c r="I47" s="173"/>
      <c r="J47" s="258"/>
      <c r="K47" s="258"/>
      <c r="L47" s="733" t="s">
        <v>241</v>
      </c>
      <c r="M47" s="693"/>
      <c r="N47" s="693"/>
      <c r="O47" s="693"/>
      <c r="P47" s="172"/>
      <c r="Q47" s="173"/>
      <c r="R47" s="173"/>
    </row>
    <row r="48" spans="1:18" s="14" customFormat="1" x14ac:dyDescent="0.2"/>
    <row r="49" spans="8:18" s="14" customFormat="1" x14ac:dyDescent="0.2"/>
    <row r="51" spans="8:18" x14ac:dyDescent="0.2"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8:18" x14ac:dyDescent="0.2"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8:18" x14ac:dyDescent="0.2">
      <c r="H53" s="4"/>
      <c r="I53" s="738"/>
      <c r="J53" s="738"/>
      <c r="K53" s="738"/>
      <c r="L53" s="738"/>
      <c r="M53" s="738"/>
      <c r="N53" s="738"/>
      <c r="O53" s="738"/>
      <c r="P53" s="738"/>
      <c r="Q53" s="738"/>
      <c r="R53" s="738"/>
    </row>
    <row r="54" spans="8:18" x14ac:dyDescent="0.2">
      <c r="H54" s="4"/>
      <c r="I54" s="738"/>
      <c r="J54" s="738"/>
      <c r="K54" s="738"/>
      <c r="L54" s="738"/>
      <c r="M54" s="738"/>
      <c r="N54" s="738"/>
      <c r="O54" s="738"/>
      <c r="P54" s="738"/>
      <c r="Q54" s="738"/>
      <c r="R54" s="738"/>
    </row>
    <row r="55" spans="8:18" x14ac:dyDescent="0.2"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8:18" x14ac:dyDescent="0.2"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8:18" x14ac:dyDescent="0.2"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</sheetData>
  <sheetProtection selectLockedCells="1" selectUnlockedCells="1"/>
  <autoFilter ref="A16:R17">
    <filterColumn colId="1" showButton="0"/>
    <filterColumn colId="10" showButton="0"/>
    <filterColumn colId="16" showButton="0"/>
    <sortState ref="A19:R23">
      <sortCondition ref="A16:A17"/>
    </sortState>
  </autoFilter>
  <sortState ref="B18:R42">
    <sortCondition descending="1" ref="N18:N42"/>
  </sortState>
  <mergeCells count="37">
    <mergeCell ref="A7:C7"/>
    <mergeCell ref="D7:O7"/>
    <mergeCell ref="P7:R7"/>
    <mergeCell ref="A1:R1"/>
    <mergeCell ref="A2:R2"/>
    <mergeCell ref="A3:R3"/>
    <mergeCell ref="A4:R4"/>
    <mergeCell ref="A5:R5"/>
    <mergeCell ref="A8:C8"/>
    <mergeCell ref="D8:O8"/>
    <mergeCell ref="P8:R8"/>
    <mergeCell ref="A9:C9"/>
    <mergeCell ref="D9:O9"/>
    <mergeCell ref="P9:R9"/>
    <mergeCell ref="D10:O10"/>
    <mergeCell ref="D11:O11"/>
    <mergeCell ref="A16:A17"/>
    <mergeCell ref="B16:C17"/>
    <mergeCell ref="D16:D17"/>
    <mergeCell ref="E16:E17"/>
    <mergeCell ref="F16:F17"/>
    <mergeCell ref="G16:G17"/>
    <mergeCell ref="H16:H17"/>
    <mergeCell ref="I16:I17"/>
    <mergeCell ref="Q16:R17"/>
    <mergeCell ref="I53:R53"/>
    <mergeCell ref="I54:R54"/>
    <mergeCell ref="E45:G45"/>
    <mergeCell ref="L45:O45"/>
    <mergeCell ref="E47:G47"/>
    <mergeCell ref="L47:O47"/>
    <mergeCell ref="J16:J17"/>
    <mergeCell ref="K16:L16"/>
    <mergeCell ref="M16:M17"/>
    <mergeCell ref="N16:N17"/>
    <mergeCell ref="O16:O17"/>
    <mergeCell ref="P16:P17"/>
  </mergeCells>
  <printOptions horizontalCentered="1"/>
  <pageMargins left="0.59055118110236227" right="0.19685039370078741" top="0.59055118110236227" bottom="0.59055118110236227" header="0" footer="0"/>
  <pageSetup paperSize="9" scale="67" firstPageNumber="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R50"/>
  <sheetViews>
    <sheetView view="pageBreakPreview" zoomScale="90" zoomScaleNormal="70" zoomScaleSheetLayoutView="90" workbookViewId="0">
      <selection activeCell="D13" sqref="D13:D14"/>
    </sheetView>
  </sheetViews>
  <sheetFormatPr defaultColWidth="9.140625" defaultRowHeight="12.75" x14ac:dyDescent="0.2"/>
  <cols>
    <col min="1" max="1" width="8.28515625" style="31" customWidth="1"/>
    <col min="2" max="2" width="9.140625" style="31"/>
    <col min="3" max="3" width="14.28515625" style="31" customWidth="1"/>
    <col min="4" max="4" width="9.42578125" style="31" customWidth="1"/>
    <col min="5" max="5" width="7.42578125" style="31" customWidth="1"/>
    <col min="6" max="6" width="32.42578125" style="31" customWidth="1"/>
    <col min="7" max="7" width="20.28515625" style="31" customWidth="1"/>
    <col min="8" max="8" width="10.28515625" style="31" customWidth="1"/>
    <col min="9" max="9" width="8.140625" style="31" customWidth="1"/>
    <col min="10" max="10" width="6.5703125" style="31" customWidth="1"/>
    <col min="11" max="11" width="9.5703125" style="31" customWidth="1"/>
    <col min="12" max="12" width="10.5703125" style="31" customWidth="1"/>
    <col min="13" max="13" width="8.28515625" style="31" customWidth="1"/>
    <col min="14" max="14" width="10.140625" style="31" customWidth="1"/>
    <col min="15" max="15" width="8.5703125" style="31" customWidth="1"/>
    <col min="16" max="16" width="11.5703125" style="31" customWidth="1"/>
    <col min="17" max="17" width="15" style="31" customWidth="1"/>
    <col min="18" max="18" width="16.28515625" style="31" customWidth="1"/>
    <col min="19" max="16384" width="9.140625" style="31"/>
  </cols>
  <sheetData>
    <row r="1" spans="1:18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689"/>
      <c r="R1" s="689"/>
    </row>
    <row r="2" spans="1:18" x14ac:dyDescent="0.2">
      <c r="A2" s="689" t="s">
        <v>647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  <c r="Q2" s="689"/>
      <c r="R2" s="689"/>
    </row>
    <row r="3" spans="1:18" ht="12.75" customHeight="1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689"/>
    </row>
    <row r="4" spans="1:18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</row>
    <row r="5" spans="1:18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  <c r="Q5" s="689"/>
      <c r="R5" s="689"/>
    </row>
    <row r="6" spans="1:18" ht="9" customHeight="1" x14ac:dyDescent="0.2"/>
    <row r="7" spans="1:18" ht="15.75" x14ac:dyDescent="0.25">
      <c r="A7" s="688" t="s">
        <v>181</v>
      </c>
      <c r="B7" s="688"/>
      <c r="C7" s="688"/>
      <c r="D7" s="685" t="s">
        <v>1</v>
      </c>
      <c r="E7" s="687"/>
      <c r="F7" s="687"/>
      <c r="G7" s="687"/>
      <c r="H7" s="687"/>
      <c r="I7" s="687"/>
      <c r="J7" s="687"/>
      <c r="K7" s="687"/>
      <c r="L7" s="687"/>
      <c r="M7" s="687"/>
      <c r="N7" s="687"/>
      <c r="O7" s="687"/>
      <c r="P7" s="688" t="s">
        <v>98</v>
      </c>
      <c r="Q7" s="688"/>
      <c r="R7" s="688"/>
    </row>
    <row r="8" spans="1:18" ht="15.75" x14ac:dyDescent="0.2">
      <c r="A8" s="676" t="s">
        <v>182</v>
      </c>
      <c r="B8" s="676"/>
      <c r="C8" s="677"/>
      <c r="D8" s="744" t="s">
        <v>183</v>
      </c>
      <c r="E8" s="744"/>
      <c r="F8" s="744"/>
      <c r="G8" s="744"/>
      <c r="H8" s="744"/>
      <c r="I8" s="744"/>
      <c r="J8" s="744"/>
      <c r="K8" s="744"/>
      <c r="L8" s="744"/>
      <c r="M8" s="744"/>
      <c r="N8" s="744"/>
      <c r="O8" s="744"/>
      <c r="P8" s="676" t="s">
        <v>20</v>
      </c>
      <c r="Q8" s="676"/>
      <c r="R8" s="676"/>
    </row>
    <row r="9" spans="1:18" ht="15" x14ac:dyDescent="0.2">
      <c r="A9" s="745" t="s">
        <v>25</v>
      </c>
      <c r="B9" s="746"/>
      <c r="C9" s="747"/>
      <c r="D9" s="681" t="s">
        <v>239</v>
      </c>
      <c r="E9" s="682"/>
      <c r="F9" s="682"/>
      <c r="G9" s="682"/>
      <c r="H9" s="682"/>
      <c r="I9" s="682"/>
      <c r="J9" s="682"/>
      <c r="K9" s="682"/>
      <c r="L9" s="682"/>
      <c r="M9" s="682"/>
      <c r="N9" s="682"/>
      <c r="O9" s="683"/>
      <c r="P9" s="680" t="s">
        <v>2</v>
      </c>
      <c r="Q9" s="680"/>
      <c r="R9" s="680"/>
    </row>
    <row r="10" spans="1:18" ht="15.75" x14ac:dyDescent="0.25">
      <c r="A10" s="89" t="s">
        <v>12</v>
      </c>
      <c r="B10" s="89" t="s">
        <v>19</v>
      </c>
      <c r="C10" s="89" t="s">
        <v>21</v>
      </c>
      <c r="D10" s="684" t="s">
        <v>135</v>
      </c>
      <c r="E10" s="685"/>
      <c r="F10" s="685"/>
      <c r="G10" s="685"/>
      <c r="H10" s="685"/>
      <c r="I10" s="685"/>
      <c r="J10" s="685"/>
      <c r="K10" s="685"/>
      <c r="L10" s="685"/>
      <c r="M10" s="685"/>
      <c r="N10" s="685"/>
      <c r="O10" s="686"/>
      <c r="P10" s="251" t="s">
        <v>3</v>
      </c>
      <c r="Q10" s="251" t="s">
        <v>4</v>
      </c>
      <c r="R10" s="251" t="s">
        <v>5</v>
      </c>
    </row>
    <row r="11" spans="1:18" ht="15" customHeight="1" x14ac:dyDescent="0.2">
      <c r="A11" s="90">
        <v>176</v>
      </c>
      <c r="B11" s="90">
        <v>225</v>
      </c>
      <c r="C11" s="90">
        <v>288.5</v>
      </c>
      <c r="D11" s="664" t="s">
        <v>250</v>
      </c>
      <c r="E11" s="664"/>
      <c r="F11" s="664"/>
      <c r="G11" s="664"/>
      <c r="H11" s="664"/>
      <c r="I11" s="664"/>
      <c r="J11" s="664"/>
      <c r="K11" s="664"/>
      <c r="L11" s="664"/>
      <c r="M11" s="664"/>
      <c r="N11" s="664"/>
      <c r="O11" s="664"/>
      <c r="P11" s="89"/>
      <c r="Q11" s="89"/>
      <c r="R11" s="89"/>
    </row>
    <row r="12" spans="1:18" s="4" customFormat="1" x14ac:dyDescent="0.2">
      <c r="A12" s="20"/>
      <c r="B12" s="20"/>
      <c r="C12" s="20"/>
      <c r="P12" s="20"/>
      <c r="Q12" s="20"/>
      <c r="R12" s="20"/>
    </row>
    <row r="13" spans="1:18" ht="15" x14ac:dyDescent="0.25">
      <c r="A13" s="250" t="s">
        <v>37</v>
      </c>
      <c r="B13" s="166"/>
      <c r="C13" s="166"/>
      <c r="D13" s="662">
        <v>302</v>
      </c>
      <c r="E13" s="176"/>
      <c r="F13" s="176"/>
      <c r="G13" s="176"/>
      <c r="H13" s="176"/>
      <c r="I13" s="176"/>
      <c r="J13" s="176"/>
      <c r="K13" s="180"/>
      <c r="L13" s="176"/>
      <c r="M13" s="176"/>
      <c r="N13" s="176"/>
      <c r="O13" s="176"/>
      <c r="P13" s="177"/>
      <c r="Q13" s="177"/>
      <c r="R13" s="177"/>
    </row>
    <row r="14" spans="1:18" ht="15" x14ac:dyDescent="0.25">
      <c r="A14" s="181" t="s">
        <v>38</v>
      </c>
      <c r="B14" s="182"/>
      <c r="C14" s="178"/>
      <c r="D14" s="662">
        <v>42</v>
      </c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7"/>
      <c r="Q14" s="177"/>
      <c r="R14" s="177"/>
    </row>
    <row r="15" spans="1:18" ht="13.5" thickBot="1" x14ac:dyDescent="0.25">
      <c r="A15" s="173"/>
      <c r="B15" s="173"/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</row>
    <row r="16" spans="1:18" s="14" customFormat="1" ht="11.25" customHeight="1" x14ac:dyDescent="0.2">
      <c r="A16" s="767" t="s">
        <v>6</v>
      </c>
      <c r="B16" s="769" t="s">
        <v>61</v>
      </c>
      <c r="C16" s="769"/>
      <c r="D16" s="762" t="s">
        <v>7</v>
      </c>
      <c r="E16" s="762" t="s">
        <v>8</v>
      </c>
      <c r="F16" s="762" t="s">
        <v>9</v>
      </c>
      <c r="G16" s="762" t="s">
        <v>10</v>
      </c>
      <c r="H16" s="762" t="s">
        <v>11</v>
      </c>
      <c r="I16" s="762" t="s">
        <v>12</v>
      </c>
      <c r="J16" s="762" t="s">
        <v>6</v>
      </c>
      <c r="K16" s="766" t="s">
        <v>19</v>
      </c>
      <c r="L16" s="766"/>
      <c r="M16" s="762" t="s">
        <v>6</v>
      </c>
      <c r="N16" s="762" t="s">
        <v>22</v>
      </c>
      <c r="O16" s="762" t="s">
        <v>13</v>
      </c>
      <c r="P16" s="762" t="s">
        <v>14</v>
      </c>
      <c r="Q16" s="762" t="s">
        <v>15</v>
      </c>
      <c r="R16" s="763"/>
    </row>
    <row r="17" spans="1:18" s="14" customFormat="1" x14ac:dyDescent="0.2">
      <c r="A17" s="768"/>
      <c r="B17" s="770"/>
      <c r="C17" s="770"/>
      <c r="D17" s="764"/>
      <c r="E17" s="764"/>
      <c r="F17" s="764"/>
      <c r="G17" s="764"/>
      <c r="H17" s="764"/>
      <c r="I17" s="764"/>
      <c r="J17" s="764"/>
      <c r="K17" s="569" t="s">
        <v>21</v>
      </c>
      <c r="L17" s="569" t="s">
        <v>23</v>
      </c>
      <c r="M17" s="764"/>
      <c r="N17" s="764"/>
      <c r="O17" s="764"/>
      <c r="P17" s="764"/>
      <c r="Q17" s="764"/>
      <c r="R17" s="765"/>
    </row>
    <row r="18" spans="1:18" s="16" customFormat="1" ht="15" customHeight="1" x14ac:dyDescent="0.2">
      <c r="A18" s="570">
        <v>1</v>
      </c>
      <c r="B18" s="332" t="s">
        <v>300</v>
      </c>
      <c r="C18" s="333"/>
      <c r="D18" s="225">
        <v>1995</v>
      </c>
      <c r="E18" s="225" t="s">
        <v>3</v>
      </c>
      <c r="F18" s="225" t="s">
        <v>253</v>
      </c>
      <c r="G18" s="321" t="s">
        <v>359</v>
      </c>
      <c r="H18" s="236">
        <v>99.3</v>
      </c>
      <c r="I18" s="259">
        <v>172</v>
      </c>
      <c r="J18" s="571">
        <f t="shared" ref="J18:J32" si="0">_xlfn.RANK.EQ(I18,I$18:I$36)</f>
        <v>1</v>
      </c>
      <c r="K18" s="214">
        <v>210</v>
      </c>
      <c r="L18" s="259">
        <f t="shared" ref="L18:L36" si="1">K18/2</f>
        <v>105</v>
      </c>
      <c r="M18" s="571">
        <f t="shared" ref="M18:M36" si="2">_xlfn.RANK.EQ(L18,L$18:L$36)</f>
        <v>1</v>
      </c>
      <c r="N18" s="571">
        <f t="shared" ref="N18:N36" si="3">L18+I18</f>
        <v>277</v>
      </c>
      <c r="O18" s="571">
        <f t="shared" ref="O18:O35" si="4">IF(A18=1,20,IF(A18=2,18,IF(A18=3,16,IF(A18&gt;19,0,19-A18))))</f>
        <v>20</v>
      </c>
      <c r="P18" s="259"/>
      <c r="Q18" s="334" t="s">
        <v>304</v>
      </c>
      <c r="R18" s="572"/>
    </row>
    <row r="19" spans="1:18" s="14" customFormat="1" ht="15" customHeight="1" x14ac:dyDescent="0.2">
      <c r="A19" s="573">
        <f>A18+1</f>
        <v>2</v>
      </c>
      <c r="B19" s="332" t="s">
        <v>564</v>
      </c>
      <c r="C19" s="333"/>
      <c r="D19" s="225">
        <v>1992</v>
      </c>
      <c r="E19" s="225" t="s">
        <v>3</v>
      </c>
      <c r="F19" s="225" t="s">
        <v>166</v>
      </c>
      <c r="G19" s="321"/>
      <c r="H19" s="259">
        <v>95.55</v>
      </c>
      <c r="I19" s="259">
        <v>159</v>
      </c>
      <c r="J19" s="571">
        <f t="shared" si="0"/>
        <v>2</v>
      </c>
      <c r="K19" s="214">
        <v>191</v>
      </c>
      <c r="L19" s="259">
        <f t="shared" si="1"/>
        <v>95.5</v>
      </c>
      <c r="M19" s="571">
        <f t="shared" si="2"/>
        <v>2</v>
      </c>
      <c r="N19" s="571">
        <f t="shared" si="3"/>
        <v>254.5</v>
      </c>
      <c r="O19" s="571">
        <f t="shared" si="4"/>
        <v>18</v>
      </c>
      <c r="P19" s="259"/>
      <c r="Q19" s="334" t="s">
        <v>574</v>
      </c>
      <c r="R19" s="572"/>
    </row>
    <row r="20" spans="1:18" ht="21.75" customHeight="1" x14ac:dyDescent="0.2">
      <c r="A20" s="643">
        <f t="shared" ref="A20:A36" si="5">A19+1</f>
        <v>3</v>
      </c>
      <c r="B20" s="332" t="s">
        <v>151</v>
      </c>
      <c r="C20" s="333"/>
      <c r="D20" s="225">
        <v>1978</v>
      </c>
      <c r="E20" s="225" t="s">
        <v>136</v>
      </c>
      <c r="F20" s="225" t="s">
        <v>143</v>
      </c>
      <c r="G20" s="321" t="s">
        <v>144</v>
      </c>
      <c r="H20" s="236">
        <v>93.95</v>
      </c>
      <c r="I20" s="259">
        <v>150</v>
      </c>
      <c r="J20" s="571">
        <f t="shared" si="0"/>
        <v>3</v>
      </c>
      <c r="K20" s="214">
        <v>168</v>
      </c>
      <c r="L20" s="259">
        <f t="shared" si="1"/>
        <v>84</v>
      </c>
      <c r="M20" s="571">
        <f t="shared" si="2"/>
        <v>8</v>
      </c>
      <c r="N20" s="571">
        <f t="shared" si="3"/>
        <v>234</v>
      </c>
      <c r="O20" s="571">
        <f t="shared" si="4"/>
        <v>16</v>
      </c>
      <c r="P20" s="259"/>
      <c r="Q20" s="334" t="s">
        <v>147</v>
      </c>
      <c r="R20" s="572"/>
    </row>
    <row r="21" spans="1:18" ht="15" customHeight="1" x14ac:dyDescent="0.2">
      <c r="A21" s="573">
        <f t="shared" si="5"/>
        <v>4</v>
      </c>
      <c r="B21" s="332" t="s">
        <v>565</v>
      </c>
      <c r="C21" s="333"/>
      <c r="D21" s="225">
        <v>1993</v>
      </c>
      <c r="E21" s="225" t="s">
        <v>4</v>
      </c>
      <c r="F21" s="225" t="s">
        <v>166</v>
      </c>
      <c r="G21" s="321"/>
      <c r="H21" s="236">
        <v>109.6</v>
      </c>
      <c r="I21" s="259">
        <v>124</v>
      </c>
      <c r="J21" s="571">
        <f t="shared" si="0"/>
        <v>6</v>
      </c>
      <c r="K21" s="214">
        <v>184</v>
      </c>
      <c r="L21" s="259">
        <f t="shared" si="1"/>
        <v>92</v>
      </c>
      <c r="M21" s="571">
        <f t="shared" si="2"/>
        <v>3</v>
      </c>
      <c r="N21" s="571">
        <f t="shared" si="3"/>
        <v>216</v>
      </c>
      <c r="O21" s="571">
        <f t="shared" si="4"/>
        <v>15</v>
      </c>
      <c r="P21" s="259"/>
      <c r="Q21" s="334" t="s">
        <v>575</v>
      </c>
      <c r="R21" s="572"/>
    </row>
    <row r="22" spans="1:18" ht="15" customHeight="1" x14ac:dyDescent="0.2">
      <c r="A22" s="573">
        <f t="shared" si="5"/>
        <v>5</v>
      </c>
      <c r="B22" s="332" t="s">
        <v>60</v>
      </c>
      <c r="C22" s="333"/>
      <c r="D22" s="225">
        <v>1999</v>
      </c>
      <c r="E22" s="225" t="s">
        <v>3</v>
      </c>
      <c r="F22" s="225" t="s">
        <v>272</v>
      </c>
      <c r="G22" s="321"/>
      <c r="H22" s="236">
        <v>93.4</v>
      </c>
      <c r="I22" s="259">
        <v>132</v>
      </c>
      <c r="J22" s="571">
        <f t="shared" si="0"/>
        <v>4</v>
      </c>
      <c r="K22" s="214">
        <v>167</v>
      </c>
      <c r="L22" s="259">
        <f t="shared" si="1"/>
        <v>83.5</v>
      </c>
      <c r="M22" s="571">
        <f t="shared" si="2"/>
        <v>9</v>
      </c>
      <c r="N22" s="571">
        <f t="shared" si="3"/>
        <v>215.5</v>
      </c>
      <c r="O22" s="571">
        <f t="shared" si="4"/>
        <v>14</v>
      </c>
      <c r="P22" s="259"/>
      <c r="Q22" s="334" t="s">
        <v>325</v>
      </c>
      <c r="R22" s="572"/>
    </row>
    <row r="23" spans="1:18" ht="15" customHeight="1" x14ac:dyDescent="0.2">
      <c r="A23" s="573">
        <f t="shared" si="5"/>
        <v>6</v>
      </c>
      <c r="B23" s="332" t="s">
        <v>317</v>
      </c>
      <c r="C23" s="333"/>
      <c r="D23" s="225">
        <v>1989</v>
      </c>
      <c r="E23" s="225" t="s">
        <v>3</v>
      </c>
      <c r="F23" s="225" t="s">
        <v>263</v>
      </c>
      <c r="G23" s="321" t="s">
        <v>363</v>
      </c>
      <c r="H23" s="236">
        <v>113.35</v>
      </c>
      <c r="I23" s="259">
        <v>118</v>
      </c>
      <c r="J23" s="571">
        <f t="shared" si="0"/>
        <v>7</v>
      </c>
      <c r="K23" s="259">
        <v>174</v>
      </c>
      <c r="L23" s="259">
        <f t="shared" si="1"/>
        <v>87</v>
      </c>
      <c r="M23" s="571">
        <f t="shared" si="2"/>
        <v>5</v>
      </c>
      <c r="N23" s="571">
        <f t="shared" si="3"/>
        <v>205</v>
      </c>
      <c r="O23" s="571">
        <f t="shared" si="4"/>
        <v>13</v>
      </c>
      <c r="P23" s="259"/>
      <c r="Q23" s="334" t="s">
        <v>318</v>
      </c>
      <c r="R23" s="572"/>
    </row>
    <row r="24" spans="1:18" ht="15" customHeight="1" x14ac:dyDescent="0.2">
      <c r="A24" s="573">
        <f t="shared" si="5"/>
        <v>7</v>
      </c>
      <c r="B24" s="332" t="s">
        <v>568</v>
      </c>
      <c r="C24" s="333"/>
      <c r="D24" s="225">
        <v>1986</v>
      </c>
      <c r="E24" s="225" t="s">
        <v>4</v>
      </c>
      <c r="F24" s="225" t="s">
        <v>272</v>
      </c>
      <c r="G24" s="321"/>
      <c r="H24" s="236" t="s">
        <v>657</v>
      </c>
      <c r="I24" s="259">
        <v>111</v>
      </c>
      <c r="J24" s="571">
        <f t="shared" si="0"/>
        <v>10</v>
      </c>
      <c r="K24" s="259">
        <v>172</v>
      </c>
      <c r="L24" s="259">
        <f t="shared" si="1"/>
        <v>86</v>
      </c>
      <c r="M24" s="571">
        <f t="shared" si="2"/>
        <v>7</v>
      </c>
      <c r="N24" s="571">
        <f t="shared" si="3"/>
        <v>197</v>
      </c>
      <c r="O24" s="571">
        <f t="shared" si="4"/>
        <v>12</v>
      </c>
      <c r="P24" s="259"/>
      <c r="Q24" s="553" t="s">
        <v>411</v>
      </c>
      <c r="R24" s="572"/>
    </row>
    <row r="25" spans="1:18" ht="15" customHeight="1" x14ac:dyDescent="0.2">
      <c r="A25" s="573">
        <f t="shared" si="5"/>
        <v>8</v>
      </c>
      <c r="B25" s="332" t="s">
        <v>443</v>
      </c>
      <c r="C25" s="333"/>
      <c r="D25" s="225">
        <v>1997</v>
      </c>
      <c r="E25" s="225" t="s">
        <v>5</v>
      </c>
      <c r="F25" s="225" t="s">
        <v>166</v>
      </c>
      <c r="G25" s="321"/>
      <c r="H25" s="236" t="s">
        <v>656</v>
      </c>
      <c r="I25" s="259">
        <v>102</v>
      </c>
      <c r="J25" s="571">
        <f t="shared" si="0"/>
        <v>11</v>
      </c>
      <c r="K25" s="259">
        <v>184</v>
      </c>
      <c r="L25" s="259">
        <f t="shared" si="1"/>
        <v>92</v>
      </c>
      <c r="M25" s="571">
        <f t="shared" si="2"/>
        <v>3</v>
      </c>
      <c r="N25" s="571">
        <f t="shared" si="3"/>
        <v>194</v>
      </c>
      <c r="O25" s="571">
        <f t="shared" si="4"/>
        <v>11</v>
      </c>
      <c r="P25" s="259"/>
      <c r="Q25" s="334" t="s">
        <v>139</v>
      </c>
      <c r="R25" s="572"/>
    </row>
    <row r="26" spans="1:18" ht="15" customHeight="1" x14ac:dyDescent="0.2">
      <c r="A26" s="573">
        <f t="shared" si="5"/>
        <v>9</v>
      </c>
      <c r="B26" s="332" t="s">
        <v>150</v>
      </c>
      <c r="C26" s="333"/>
      <c r="D26" s="225">
        <v>2003</v>
      </c>
      <c r="E26" s="225" t="s">
        <v>5</v>
      </c>
      <c r="F26" s="225" t="s">
        <v>143</v>
      </c>
      <c r="G26" s="321"/>
      <c r="H26" s="236">
        <v>109.35</v>
      </c>
      <c r="I26" s="259">
        <v>127</v>
      </c>
      <c r="J26" s="571">
        <f t="shared" si="0"/>
        <v>5</v>
      </c>
      <c r="K26" s="259">
        <v>133</v>
      </c>
      <c r="L26" s="259">
        <f t="shared" si="1"/>
        <v>66.5</v>
      </c>
      <c r="M26" s="571">
        <f t="shared" si="2"/>
        <v>13</v>
      </c>
      <c r="N26" s="571">
        <f t="shared" si="3"/>
        <v>193.5</v>
      </c>
      <c r="O26" s="571">
        <f t="shared" si="4"/>
        <v>10</v>
      </c>
      <c r="P26" s="259"/>
      <c r="Q26" s="334" t="s">
        <v>149</v>
      </c>
      <c r="R26" s="572"/>
    </row>
    <row r="27" spans="1:18" ht="15" customHeight="1" x14ac:dyDescent="0.2">
      <c r="A27" s="573">
        <f t="shared" si="5"/>
        <v>10</v>
      </c>
      <c r="B27" s="332" t="s">
        <v>570</v>
      </c>
      <c r="C27" s="333"/>
      <c r="D27" s="225">
        <v>2000</v>
      </c>
      <c r="E27" s="225" t="s">
        <v>5</v>
      </c>
      <c r="F27" s="225" t="s">
        <v>226</v>
      </c>
      <c r="G27" s="321"/>
      <c r="H27" s="236" t="s">
        <v>654</v>
      </c>
      <c r="I27" s="259">
        <v>113</v>
      </c>
      <c r="J27" s="571">
        <f t="shared" si="0"/>
        <v>8</v>
      </c>
      <c r="K27" s="259">
        <v>145</v>
      </c>
      <c r="L27" s="259">
        <f t="shared" si="1"/>
        <v>72.5</v>
      </c>
      <c r="M27" s="571">
        <f t="shared" si="2"/>
        <v>11</v>
      </c>
      <c r="N27" s="571">
        <f t="shared" si="3"/>
        <v>185.5</v>
      </c>
      <c r="O27" s="571">
        <f t="shared" si="4"/>
        <v>9</v>
      </c>
      <c r="P27" s="259"/>
      <c r="Q27" s="334" t="s">
        <v>577</v>
      </c>
      <c r="R27" s="572"/>
    </row>
    <row r="28" spans="1:18" ht="15" customHeight="1" x14ac:dyDescent="0.2">
      <c r="A28" s="573">
        <f t="shared" si="5"/>
        <v>11</v>
      </c>
      <c r="B28" s="332" t="s">
        <v>439</v>
      </c>
      <c r="C28" s="333"/>
      <c r="D28" s="225">
        <v>1990</v>
      </c>
      <c r="E28" s="225" t="s">
        <v>4</v>
      </c>
      <c r="F28" s="225" t="s">
        <v>566</v>
      </c>
      <c r="G28" s="321" t="s">
        <v>363</v>
      </c>
      <c r="H28" s="236">
        <v>100.5</v>
      </c>
      <c r="I28" s="259">
        <v>97</v>
      </c>
      <c r="J28" s="571">
        <f t="shared" si="0"/>
        <v>13</v>
      </c>
      <c r="K28" s="259">
        <v>173</v>
      </c>
      <c r="L28" s="259">
        <f t="shared" si="1"/>
        <v>86.5</v>
      </c>
      <c r="M28" s="571">
        <f t="shared" si="2"/>
        <v>6</v>
      </c>
      <c r="N28" s="571">
        <f t="shared" si="3"/>
        <v>183.5</v>
      </c>
      <c r="O28" s="571">
        <f t="shared" si="4"/>
        <v>8</v>
      </c>
      <c r="P28" s="259"/>
      <c r="Q28" s="632" t="s">
        <v>447</v>
      </c>
      <c r="R28" s="572"/>
    </row>
    <row r="29" spans="1:18" ht="15" customHeight="1" x14ac:dyDescent="0.2">
      <c r="A29" s="573">
        <f t="shared" si="5"/>
        <v>12</v>
      </c>
      <c r="B29" s="332" t="s">
        <v>442</v>
      </c>
      <c r="C29" s="333"/>
      <c r="D29" s="225">
        <v>1994</v>
      </c>
      <c r="E29" s="225" t="s">
        <v>4</v>
      </c>
      <c r="F29" s="225" t="s">
        <v>192</v>
      </c>
      <c r="G29" s="321"/>
      <c r="H29" s="236">
        <v>90.65</v>
      </c>
      <c r="I29" s="259">
        <v>101</v>
      </c>
      <c r="J29" s="571">
        <f t="shared" si="0"/>
        <v>12</v>
      </c>
      <c r="K29" s="259">
        <v>130</v>
      </c>
      <c r="L29" s="259">
        <f t="shared" si="1"/>
        <v>65</v>
      </c>
      <c r="M29" s="571">
        <f t="shared" si="2"/>
        <v>14</v>
      </c>
      <c r="N29" s="571">
        <f t="shared" si="3"/>
        <v>166</v>
      </c>
      <c r="O29" s="571">
        <f t="shared" si="4"/>
        <v>7</v>
      </c>
      <c r="P29" s="259"/>
      <c r="Q29" s="584" t="s">
        <v>450</v>
      </c>
      <c r="R29" s="572"/>
    </row>
    <row r="30" spans="1:18" ht="15" customHeight="1" x14ac:dyDescent="0.2">
      <c r="A30" s="573">
        <f t="shared" si="5"/>
        <v>13</v>
      </c>
      <c r="B30" s="332" t="s">
        <v>313</v>
      </c>
      <c r="C30" s="333"/>
      <c r="D30" s="225">
        <v>2002</v>
      </c>
      <c r="E30" s="225" t="s">
        <v>4</v>
      </c>
      <c r="F30" s="225" t="s">
        <v>195</v>
      </c>
      <c r="G30" s="321"/>
      <c r="H30" s="236">
        <v>91.15</v>
      </c>
      <c r="I30" s="259">
        <v>112</v>
      </c>
      <c r="J30" s="571">
        <f t="shared" si="0"/>
        <v>9</v>
      </c>
      <c r="K30" s="214">
        <v>100</v>
      </c>
      <c r="L30" s="259">
        <f t="shared" si="1"/>
        <v>50</v>
      </c>
      <c r="M30" s="571">
        <f t="shared" si="2"/>
        <v>17</v>
      </c>
      <c r="N30" s="571">
        <f t="shared" si="3"/>
        <v>162</v>
      </c>
      <c r="O30" s="571">
        <f t="shared" si="4"/>
        <v>6</v>
      </c>
      <c r="P30" s="259"/>
      <c r="Q30" s="334" t="s">
        <v>315</v>
      </c>
      <c r="R30" s="572"/>
    </row>
    <row r="31" spans="1:18" ht="15" customHeight="1" x14ac:dyDescent="0.2">
      <c r="A31" s="573">
        <f t="shared" si="5"/>
        <v>14</v>
      </c>
      <c r="B31" s="332" t="s">
        <v>331</v>
      </c>
      <c r="C31" s="333"/>
      <c r="D31" s="225">
        <v>2000</v>
      </c>
      <c r="E31" s="225" t="s">
        <v>567</v>
      </c>
      <c r="F31" s="225" t="s">
        <v>213</v>
      </c>
      <c r="G31" s="321" t="s">
        <v>402</v>
      </c>
      <c r="H31" s="236" t="s">
        <v>655</v>
      </c>
      <c r="I31" s="259">
        <v>83</v>
      </c>
      <c r="J31" s="571">
        <f t="shared" si="0"/>
        <v>15</v>
      </c>
      <c r="K31" s="259">
        <v>136</v>
      </c>
      <c r="L31" s="259">
        <f t="shared" si="1"/>
        <v>68</v>
      </c>
      <c r="M31" s="571">
        <f t="shared" si="2"/>
        <v>12</v>
      </c>
      <c r="N31" s="571">
        <f t="shared" si="3"/>
        <v>151</v>
      </c>
      <c r="O31" s="571">
        <f t="shared" si="4"/>
        <v>5</v>
      </c>
      <c r="P31" s="259"/>
      <c r="Q31" s="334" t="s">
        <v>335</v>
      </c>
      <c r="R31" s="572"/>
    </row>
    <row r="32" spans="1:18" ht="15" customHeight="1" thickBot="1" x14ac:dyDescent="0.25">
      <c r="A32" s="573">
        <f t="shared" si="5"/>
        <v>15</v>
      </c>
      <c r="B32" s="332" t="s">
        <v>569</v>
      </c>
      <c r="C32" s="333"/>
      <c r="D32" s="225">
        <v>2002</v>
      </c>
      <c r="E32" s="225" t="s">
        <v>5</v>
      </c>
      <c r="F32" s="225" t="s">
        <v>188</v>
      </c>
      <c r="G32" s="321"/>
      <c r="H32" s="236" t="s">
        <v>653</v>
      </c>
      <c r="I32" s="259">
        <v>84</v>
      </c>
      <c r="J32" s="571">
        <f t="shared" si="0"/>
        <v>14</v>
      </c>
      <c r="K32" s="259">
        <v>103</v>
      </c>
      <c r="L32" s="259">
        <f t="shared" si="1"/>
        <v>51.5</v>
      </c>
      <c r="M32" s="571">
        <f t="shared" si="2"/>
        <v>16</v>
      </c>
      <c r="N32" s="571">
        <f t="shared" si="3"/>
        <v>135.5</v>
      </c>
      <c r="O32" s="571">
        <f t="shared" si="4"/>
        <v>4</v>
      </c>
      <c r="P32" s="259"/>
      <c r="Q32" s="582" t="s">
        <v>658</v>
      </c>
      <c r="R32" s="572"/>
    </row>
    <row r="33" spans="1:18" ht="15" customHeight="1" x14ac:dyDescent="0.2">
      <c r="A33" s="573">
        <f t="shared" si="5"/>
        <v>16</v>
      </c>
      <c r="B33" s="332" t="s">
        <v>290</v>
      </c>
      <c r="C33" s="333"/>
      <c r="D33" s="225">
        <v>1994</v>
      </c>
      <c r="E33" s="225" t="s">
        <v>4</v>
      </c>
      <c r="F33" s="225" t="s">
        <v>228</v>
      </c>
      <c r="G33" s="321"/>
      <c r="H33" s="236">
        <v>101.15</v>
      </c>
      <c r="I33" s="259">
        <v>40</v>
      </c>
      <c r="J33" s="571">
        <v>18</v>
      </c>
      <c r="K33" s="259">
        <v>157</v>
      </c>
      <c r="L33" s="259">
        <f t="shared" si="1"/>
        <v>78.5</v>
      </c>
      <c r="M33" s="571">
        <f t="shared" si="2"/>
        <v>10</v>
      </c>
      <c r="N33" s="571">
        <f t="shared" si="3"/>
        <v>118.5</v>
      </c>
      <c r="O33" s="571">
        <f t="shared" si="4"/>
        <v>3</v>
      </c>
      <c r="P33" s="259"/>
      <c r="Q33" s="584" t="s">
        <v>576</v>
      </c>
      <c r="R33" s="572"/>
    </row>
    <row r="34" spans="1:18" ht="15" customHeight="1" x14ac:dyDescent="0.2">
      <c r="A34" s="573">
        <f t="shared" si="5"/>
        <v>17</v>
      </c>
      <c r="B34" s="332" t="s">
        <v>571</v>
      </c>
      <c r="C34" s="333"/>
      <c r="D34" s="225">
        <v>1987</v>
      </c>
      <c r="E34" s="225" t="s">
        <v>5</v>
      </c>
      <c r="F34" s="225" t="s">
        <v>264</v>
      </c>
      <c r="G34" s="321" t="s">
        <v>425</v>
      </c>
      <c r="H34" s="236" t="s">
        <v>655</v>
      </c>
      <c r="I34" s="259">
        <v>59</v>
      </c>
      <c r="J34" s="571">
        <f>_xlfn.RANK.EQ(I34,I$18:I$36)</f>
        <v>16</v>
      </c>
      <c r="K34" s="259">
        <v>104</v>
      </c>
      <c r="L34" s="259">
        <f t="shared" si="1"/>
        <v>52</v>
      </c>
      <c r="M34" s="571">
        <f t="shared" si="2"/>
        <v>15</v>
      </c>
      <c r="N34" s="571">
        <f t="shared" si="3"/>
        <v>111</v>
      </c>
      <c r="O34" s="571">
        <f t="shared" si="4"/>
        <v>2</v>
      </c>
      <c r="P34" s="259"/>
      <c r="Q34" s="334" t="s">
        <v>562</v>
      </c>
      <c r="R34" s="572"/>
    </row>
    <row r="35" spans="1:18" ht="15" customHeight="1" x14ac:dyDescent="0.2">
      <c r="A35" s="573">
        <f t="shared" si="5"/>
        <v>18</v>
      </c>
      <c r="B35" s="332" t="s">
        <v>572</v>
      </c>
      <c r="C35" s="333"/>
      <c r="D35" s="225">
        <v>2002</v>
      </c>
      <c r="E35" s="225" t="s">
        <v>5</v>
      </c>
      <c r="F35" s="225" t="s">
        <v>188</v>
      </c>
      <c r="G35" s="321"/>
      <c r="H35" s="236">
        <v>88.3</v>
      </c>
      <c r="I35" s="259">
        <v>40</v>
      </c>
      <c r="J35" s="571">
        <f>_xlfn.RANK.EQ(I35,I$18:I$36)</f>
        <v>17</v>
      </c>
      <c r="K35" s="259">
        <v>63</v>
      </c>
      <c r="L35" s="259">
        <f t="shared" si="1"/>
        <v>31.5</v>
      </c>
      <c r="M35" s="571">
        <f t="shared" si="2"/>
        <v>19</v>
      </c>
      <c r="N35" s="571">
        <f t="shared" si="3"/>
        <v>71.5</v>
      </c>
      <c r="O35" s="571">
        <f t="shared" si="4"/>
        <v>1</v>
      </c>
      <c r="P35" s="259"/>
      <c r="Q35" s="334" t="s">
        <v>578</v>
      </c>
      <c r="R35" s="572"/>
    </row>
    <row r="36" spans="1:18" ht="15" customHeight="1" thickBot="1" x14ac:dyDescent="0.25">
      <c r="A36" s="574">
        <f t="shared" si="5"/>
        <v>19</v>
      </c>
      <c r="B36" s="575" t="s">
        <v>573</v>
      </c>
      <c r="C36" s="576"/>
      <c r="D36" s="577">
        <v>2007</v>
      </c>
      <c r="E36" s="577">
        <v>1</v>
      </c>
      <c r="F36" s="577" t="s">
        <v>188</v>
      </c>
      <c r="G36" s="578"/>
      <c r="H36" s="579">
        <v>116.45</v>
      </c>
      <c r="I36" s="580">
        <v>34</v>
      </c>
      <c r="J36" s="581">
        <f>_xlfn.RANK.EQ(I36,I$18:I$36)</f>
        <v>19</v>
      </c>
      <c r="K36" s="580">
        <v>69</v>
      </c>
      <c r="L36" s="580">
        <f t="shared" si="1"/>
        <v>34.5</v>
      </c>
      <c r="M36" s="581">
        <f t="shared" si="2"/>
        <v>18</v>
      </c>
      <c r="N36" s="581">
        <f t="shared" si="3"/>
        <v>68.5</v>
      </c>
      <c r="O36" s="581">
        <v>1</v>
      </c>
      <c r="P36" s="580"/>
      <c r="Q36" s="582" t="s">
        <v>658</v>
      </c>
      <c r="R36" s="583"/>
    </row>
    <row r="37" spans="1:18" x14ac:dyDescent="0.2">
      <c r="A37" s="173"/>
      <c r="B37" s="173"/>
      <c r="C37" s="173"/>
      <c r="D37" s="173"/>
      <c r="E37" s="173"/>
      <c r="F37" s="173"/>
      <c r="G37" s="173"/>
      <c r="H37" s="258"/>
      <c r="I37" s="258"/>
      <c r="J37" s="258"/>
      <c r="K37" s="258"/>
      <c r="L37" s="258"/>
      <c r="M37" s="258"/>
      <c r="N37" s="258"/>
      <c r="O37" s="258"/>
      <c r="P37" s="258"/>
      <c r="Q37" s="173"/>
      <c r="R37" s="173"/>
    </row>
    <row r="38" spans="1:18" x14ac:dyDescent="0.2">
      <c r="A38" s="173"/>
      <c r="B38" s="170" t="s">
        <v>16</v>
      </c>
      <c r="C38" s="258"/>
      <c r="D38" s="258"/>
      <c r="E38" s="732" t="s">
        <v>235</v>
      </c>
      <c r="F38" s="732"/>
      <c r="G38" s="732"/>
      <c r="H38" s="170" t="s">
        <v>92</v>
      </c>
      <c r="I38" s="173"/>
      <c r="J38" s="258"/>
      <c r="K38" s="258"/>
      <c r="L38" s="733" t="s">
        <v>240</v>
      </c>
      <c r="M38" s="693"/>
      <c r="N38" s="693"/>
      <c r="O38" s="693"/>
      <c r="P38" s="258"/>
      <c r="Q38" s="173"/>
      <c r="R38" s="173"/>
    </row>
    <row r="39" spans="1:18" ht="13.9" customHeight="1" x14ac:dyDescent="0.2">
      <c r="A39" s="173"/>
      <c r="B39" s="170"/>
      <c r="C39" s="258"/>
      <c r="D39" s="258"/>
      <c r="E39" s="175"/>
      <c r="F39" s="173"/>
      <c r="G39" s="174"/>
      <c r="H39" s="170"/>
      <c r="I39" s="173"/>
      <c r="J39" s="258"/>
      <c r="K39" s="258"/>
      <c r="L39" s="258"/>
      <c r="M39" s="258"/>
      <c r="N39" s="258"/>
      <c r="O39" s="173"/>
      <c r="P39" s="172"/>
      <c r="Q39" s="173"/>
      <c r="R39" s="173"/>
    </row>
    <row r="40" spans="1:18" ht="25.9" customHeight="1" x14ac:dyDescent="0.2">
      <c r="A40" s="173"/>
      <c r="B40" s="170" t="s">
        <v>17</v>
      </c>
      <c r="C40" s="258"/>
      <c r="D40" s="258"/>
      <c r="E40" s="732" t="s">
        <v>236</v>
      </c>
      <c r="F40" s="732"/>
      <c r="G40" s="732"/>
      <c r="H40" s="170" t="s">
        <v>93</v>
      </c>
      <c r="I40" s="173"/>
      <c r="J40" s="258"/>
      <c r="K40" s="258"/>
      <c r="L40" s="733" t="s">
        <v>241</v>
      </c>
      <c r="M40" s="693"/>
      <c r="N40" s="693"/>
      <c r="O40" s="693"/>
      <c r="P40" s="172"/>
      <c r="Q40" s="173"/>
      <c r="R40" s="173"/>
    </row>
    <row r="41" spans="1:18" s="14" customFormat="1" x14ac:dyDescent="0.2"/>
    <row r="42" spans="1:18" s="14" customFormat="1" x14ac:dyDescent="0.2"/>
    <row r="44" spans="1:18" x14ac:dyDescent="0.2"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x14ac:dyDescent="0.2"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x14ac:dyDescent="0.2">
      <c r="H46" s="4"/>
      <c r="I46" s="738"/>
      <c r="J46" s="738"/>
      <c r="K46" s="738"/>
      <c r="L46" s="738"/>
      <c r="M46" s="738"/>
      <c r="N46" s="738"/>
      <c r="O46" s="738"/>
      <c r="P46" s="738"/>
      <c r="Q46" s="738"/>
      <c r="R46" s="738"/>
    </row>
    <row r="47" spans="1:18" x14ac:dyDescent="0.2">
      <c r="H47" s="4"/>
      <c r="I47" s="738"/>
      <c r="J47" s="738"/>
      <c r="K47" s="738"/>
      <c r="L47" s="738"/>
      <c r="M47" s="738"/>
      <c r="N47" s="738"/>
      <c r="O47" s="738"/>
      <c r="P47" s="738"/>
      <c r="Q47" s="738"/>
      <c r="R47" s="738"/>
    </row>
    <row r="48" spans="1:18" x14ac:dyDescent="0.2"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8:18" x14ac:dyDescent="0.2"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8:18" x14ac:dyDescent="0.2"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</sheetData>
  <sheetProtection selectLockedCells="1" selectUnlockedCells="1"/>
  <autoFilter ref="A16:R17">
    <filterColumn colId="1" showButton="0"/>
    <filterColumn colId="10" showButton="0"/>
    <filterColumn colId="16" showButton="0"/>
    <sortState ref="A19:R23">
      <sortCondition ref="A16:A17"/>
    </sortState>
  </autoFilter>
  <sortState ref="B18:R36">
    <sortCondition descending="1" ref="N18:N36"/>
  </sortState>
  <mergeCells count="37">
    <mergeCell ref="A7:C7"/>
    <mergeCell ref="D7:O7"/>
    <mergeCell ref="P7:R7"/>
    <mergeCell ref="A1:R1"/>
    <mergeCell ref="A2:R2"/>
    <mergeCell ref="A3:R3"/>
    <mergeCell ref="A4:R4"/>
    <mergeCell ref="A5:R5"/>
    <mergeCell ref="A8:C8"/>
    <mergeCell ref="D8:O8"/>
    <mergeCell ref="P8:R8"/>
    <mergeCell ref="A9:C9"/>
    <mergeCell ref="D9:O9"/>
    <mergeCell ref="P9:R9"/>
    <mergeCell ref="D10:O10"/>
    <mergeCell ref="D11:O11"/>
    <mergeCell ref="A16:A17"/>
    <mergeCell ref="B16:C17"/>
    <mergeCell ref="D16:D17"/>
    <mergeCell ref="E16:E17"/>
    <mergeCell ref="F16:F17"/>
    <mergeCell ref="G16:G17"/>
    <mergeCell ref="H16:H17"/>
    <mergeCell ref="I16:I17"/>
    <mergeCell ref="Q16:R17"/>
    <mergeCell ref="I46:R46"/>
    <mergeCell ref="I47:R47"/>
    <mergeCell ref="E38:G38"/>
    <mergeCell ref="L38:O38"/>
    <mergeCell ref="E40:G40"/>
    <mergeCell ref="L40:O40"/>
    <mergeCell ref="J16:J17"/>
    <mergeCell ref="K16:L16"/>
    <mergeCell ref="M16:M17"/>
    <mergeCell ref="N16:N17"/>
    <mergeCell ref="O16:O17"/>
    <mergeCell ref="P16:P17"/>
  </mergeCells>
  <printOptions horizontalCentered="1"/>
  <pageMargins left="0.59055118110236227" right="0.19685039370078741" top="0.59055118110236227" bottom="0.59055118110236227" header="0" footer="0"/>
  <pageSetup paperSize="9" scale="63" firstPageNumber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4"/>
  <sheetViews>
    <sheetView zoomScale="80" zoomScaleNormal="80" workbookViewId="0">
      <selection activeCell="C10" sqref="C10:C11"/>
    </sheetView>
  </sheetViews>
  <sheetFormatPr defaultColWidth="8.5703125" defaultRowHeight="15" x14ac:dyDescent="0.25"/>
  <cols>
    <col min="1" max="1" width="8.42578125" style="105" customWidth="1"/>
    <col min="2" max="2" width="25.42578125" style="105" customWidth="1"/>
    <col min="3" max="4" width="12" style="105" customWidth="1"/>
    <col min="5" max="5" width="26.85546875" style="105" customWidth="1"/>
    <col min="6" max="6" width="22.5703125" style="105" customWidth="1"/>
    <col min="7" max="10" width="11.140625" style="105" customWidth="1"/>
    <col min="11" max="11" width="15.85546875" style="105" customWidth="1"/>
    <col min="12" max="12" width="14.28515625" style="105" customWidth="1"/>
    <col min="13" max="15" width="11.140625" style="105" customWidth="1"/>
    <col min="16" max="16" width="34.7109375" style="105" customWidth="1"/>
    <col min="17" max="16384" width="8.5703125" style="105"/>
  </cols>
  <sheetData>
    <row r="1" spans="1:17" s="31" customFormat="1" ht="12.75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7" s="31" customFormat="1" ht="12.75" x14ac:dyDescent="0.2">
      <c r="A2" s="689" t="s">
        <v>647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7" s="31" customFormat="1" ht="12.75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7" s="31" customFormat="1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7" s="31" customFormat="1" ht="12.75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7" s="31" customFormat="1" ht="9" customHeight="1" x14ac:dyDescent="0.2"/>
    <row r="7" spans="1:17" s="31" customFormat="1" ht="16.5" thickBot="1" x14ac:dyDescent="0.3">
      <c r="E7" s="685" t="s">
        <v>1</v>
      </c>
      <c r="F7" s="685"/>
      <c r="G7" s="685"/>
      <c r="H7" s="685"/>
      <c r="I7" s="685"/>
      <c r="J7" s="685"/>
      <c r="K7" s="685"/>
      <c r="L7" s="685"/>
      <c r="M7" s="93"/>
      <c r="N7" s="93"/>
      <c r="O7" s="93"/>
      <c r="P7" s="107"/>
    </row>
    <row r="8" spans="1:17" s="31" customFormat="1" ht="16.5" thickBot="1" x14ac:dyDescent="0.3">
      <c r="A8" s="688" t="s">
        <v>181</v>
      </c>
      <c r="B8" s="688"/>
      <c r="C8" s="688"/>
      <c r="D8" s="4"/>
      <c r="E8" s="685" t="s">
        <v>183</v>
      </c>
      <c r="F8" s="711"/>
      <c r="G8" s="711"/>
      <c r="H8" s="711"/>
      <c r="I8" s="711"/>
      <c r="J8" s="711"/>
      <c r="K8" s="711"/>
      <c r="L8" s="372"/>
      <c r="M8" s="374" t="s">
        <v>5</v>
      </c>
      <c r="N8" s="377">
        <v>1</v>
      </c>
      <c r="O8" s="378">
        <v>2</v>
      </c>
      <c r="P8" s="379">
        <v>3</v>
      </c>
    </row>
    <row r="9" spans="1:17" s="31" customFormat="1" ht="15.75" x14ac:dyDescent="0.25">
      <c r="A9" s="676" t="s">
        <v>182</v>
      </c>
      <c r="B9" s="676"/>
      <c r="C9" s="677"/>
      <c r="D9" s="4"/>
      <c r="E9" s="685" t="s">
        <v>239</v>
      </c>
      <c r="F9" s="711"/>
      <c r="G9" s="711"/>
      <c r="H9" s="711"/>
      <c r="I9" s="711"/>
      <c r="J9" s="711"/>
      <c r="K9" s="711"/>
      <c r="L9" s="383" t="s">
        <v>116</v>
      </c>
      <c r="M9" s="380">
        <v>12</v>
      </c>
      <c r="N9" s="375">
        <v>9.5</v>
      </c>
      <c r="O9" s="373">
        <v>8.5</v>
      </c>
      <c r="P9" s="376">
        <v>7.5</v>
      </c>
    </row>
    <row r="10" spans="1:17" s="31" customFormat="1" ht="15.75" x14ac:dyDescent="0.25">
      <c r="A10" s="108" t="s">
        <v>37</v>
      </c>
      <c r="B10" s="109"/>
      <c r="C10" s="662">
        <v>302</v>
      </c>
      <c r="D10" s="112"/>
      <c r="E10" s="685" t="s">
        <v>109</v>
      </c>
      <c r="F10" s="711"/>
      <c r="G10" s="711"/>
      <c r="H10" s="711"/>
      <c r="I10" s="711"/>
      <c r="J10" s="711"/>
      <c r="K10" s="711"/>
      <c r="L10" s="384" t="s">
        <v>117</v>
      </c>
      <c r="M10" s="381">
        <v>9.5</v>
      </c>
      <c r="N10" s="368">
        <v>8</v>
      </c>
      <c r="O10" s="368">
        <v>7</v>
      </c>
      <c r="P10" s="370">
        <v>6</v>
      </c>
    </row>
    <row r="11" spans="1:17" s="31" customFormat="1" ht="16.5" thickBot="1" x14ac:dyDescent="0.3">
      <c r="A11" s="110" t="s">
        <v>38</v>
      </c>
      <c r="B11" s="111"/>
      <c r="C11" s="662">
        <v>42</v>
      </c>
      <c r="D11" s="113"/>
      <c r="E11" s="685"/>
      <c r="F11" s="711"/>
      <c r="G11" s="711"/>
      <c r="H11" s="711"/>
      <c r="I11" s="711"/>
      <c r="J11" s="711"/>
      <c r="K11" s="711"/>
      <c r="L11" s="385" t="s">
        <v>118</v>
      </c>
      <c r="M11" s="382">
        <v>9.5</v>
      </c>
      <c r="N11" s="369">
        <v>8</v>
      </c>
      <c r="O11" s="369">
        <v>7</v>
      </c>
      <c r="P11" s="371">
        <v>6</v>
      </c>
    </row>
    <row r="12" spans="1:17" s="4" customFormat="1" ht="13.5" thickBot="1" x14ac:dyDescent="0.25">
      <c r="P12" s="20"/>
    </row>
    <row r="13" spans="1:17" ht="42" customHeight="1" thickBot="1" x14ac:dyDescent="0.35">
      <c r="A13" s="122" t="s">
        <v>6</v>
      </c>
      <c r="B13" s="154" t="s">
        <v>61</v>
      </c>
      <c r="C13" s="123" t="s">
        <v>7</v>
      </c>
      <c r="D13" s="123" t="s">
        <v>8</v>
      </c>
      <c r="E13" s="124" t="s">
        <v>9</v>
      </c>
      <c r="F13" s="154" t="s">
        <v>10</v>
      </c>
      <c r="G13" s="123" t="s">
        <v>101</v>
      </c>
      <c r="H13" s="123" t="s">
        <v>102</v>
      </c>
      <c r="I13" s="125" t="s">
        <v>103</v>
      </c>
      <c r="J13" s="125" t="s">
        <v>104</v>
      </c>
      <c r="K13" s="126" t="s">
        <v>105</v>
      </c>
      <c r="L13" s="126" t="s">
        <v>106</v>
      </c>
      <c r="M13" s="125" t="s">
        <v>107</v>
      </c>
      <c r="N13" s="124" t="s">
        <v>6</v>
      </c>
      <c r="O13" s="154" t="s">
        <v>14</v>
      </c>
      <c r="P13" s="127" t="s">
        <v>108</v>
      </c>
      <c r="Q13" s="106"/>
    </row>
    <row r="14" spans="1:17" ht="28.15" customHeight="1" thickBot="1" x14ac:dyDescent="0.35">
      <c r="A14" s="633" t="s">
        <v>99</v>
      </c>
      <c r="B14" s="117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36"/>
      <c r="Q14" s="106"/>
    </row>
    <row r="15" spans="1:17" s="637" customFormat="1" ht="19.899999999999999" customHeight="1" x14ac:dyDescent="0.2">
      <c r="A15" s="635">
        <v>1</v>
      </c>
      <c r="B15" s="354" t="s">
        <v>142</v>
      </c>
      <c r="C15" s="355"/>
      <c r="D15" s="248" t="s">
        <v>5</v>
      </c>
      <c r="E15" s="355" t="s">
        <v>140</v>
      </c>
      <c r="F15" s="356" t="s">
        <v>141</v>
      </c>
      <c r="G15" s="585">
        <v>2.6</v>
      </c>
      <c r="H15" s="357">
        <v>2.9</v>
      </c>
      <c r="I15" s="357">
        <v>3.2</v>
      </c>
      <c r="J15" s="357">
        <v>2.9</v>
      </c>
      <c r="K15" s="357">
        <v>21.6</v>
      </c>
      <c r="L15" s="357">
        <v>19.7</v>
      </c>
      <c r="M15" s="357">
        <v>16.8</v>
      </c>
      <c r="N15" s="358">
        <v>1</v>
      </c>
      <c r="O15" s="622" t="s">
        <v>5</v>
      </c>
      <c r="P15" s="249" t="s">
        <v>711</v>
      </c>
      <c r="Q15" s="636"/>
    </row>
    <row r="16" spans="1:17" s="637" customFormat="1" ht="19.899999999999999" customHeight="1" x14ac:dyDescent="0.2">
      <c r="A16" s="615">
        <f t="shared" ref="A16:A25" si="0">A15+1</f>
        <v>2</v>
      </c>
      <c r="B16" s="332" t="s">
        <v>579</v>
      </c>
      <c r="C16" s="267">
        <v>1994</v>
      </c>
      <c r="D16" s="213" t="s">
        <v>5</v>
      </c>
      <c r="E16" s="267" t="s">
        <v>264</v>
      </c>
      <c r="F16" s="326" t="s">
        <v>580</v>
      </c>
      <c r="G16" s="586">
        <v>2.1</v>
      </c>
      <c r="H16" s="335">
        <v>1.9</v>
      </c>
      <c r="I16" s="335">
        <v>1.3</v>
      </c>
      <c r="J16" s="335">
        <v>1.77</v>
      </c>
      <c r="K16" s="335">
        <v>17.875</v>
      </c>
      <c r="L16" s="335">
        <v>17.875</v>
      </c>
      <c r="M16" s="335">
        <v>16.105</v>
      </c>
      <c r="N16" s="336">
        <v>2</v>
      </c>
      <c r="O16" s="344" t="s">
        <v>5</v>
      </c>
      <c r="P16" s="137" t="s">
        <v>581</v>
      </c>
      <c r="Q16" s="636"/>
    </row>
    <row r="17" spans="1:17" s="637" customFormat="1" ht="19.899999999999999" customHeight="1" x14ac:dyDescent="0.2">
      <c r="A17" s="615">
        <f t="shared" si="0"/>
        <v>3</v>
      </c>
      <c r="B17" s="332" t="s">
        <v>589</v>
      </c>
      <c r="C17" s="267">
        <v>1996</v>
      </c>
      <c r="D17" s="213">
        <v>1</v>
      </c>
      <c r="E17" s="267" t="s">
        <v>271</v>
      </c>
      <c r="F17" s="326"/>
      <c r="G17" s="586">
        <v>1.8</v>
      </c>
      <c r="H17" s="335">
        <v>1.4</v>
      </c>
      <c r="I17" s="335">
        <v>1.2</v>
      </c>
      <c r="J17" s="335">
        <v>1.47</v>
      </c>
      <c r="K17" s="335">
        <v>17.399999999999999</v>
      </c>
      <c r="L17" s="335">
        <v>17.399999999999999</v>
      </c>
      <c r="M17" s="335">
        <v>15.93</v>
      </c>
      <c r="N17" s="336">
        <v>3</v>
      </c>
      <c r="O17" s="344" t="s">
        <v>659</v>
      </c>
      <c r="P17" s="137" t="s">
        <v>590</v>
      </c>
      <c r="Q17" s="636"/>
    </row>
    <row r="18" spans="1:17" s="637" customFormat="1" ht="19.899999999999999" customHeight="1" x14ac:dyDescent="0.2">
      <c r="A18" s="615">
        <f t="shared" si="0"/>
        <v>4</v>
      </c>
      <c r="B18" s="332" t="s">
        <v>592</v>
      </c>
      <c r="C18" s="267">
        <v>1987</v>
      </c>
      <c r="D18" s="213" t="s">
        <v>5</v>
      </c>
      <c r="E18" s="267" t="s">
        <v>177</v>
      </c>
      <c r="F18" s="326"/>
      <c r="G18" s="586">
        <v>1.9</v>
      </c>
      <c r="H18" s="335">
        <v>1.8</v>
      </c>
      <c r="I18" s="335">
        <v>1.6</v>
      </c>
      <c r="J18" s="335">
        <v>1.77</v>
      </c>
      <c r="K18" s="335">
        <v>17.975000000000001</v>
      </c>
      <c r="L18" s="335">
        <v>17.175000000000001</v>
      </c>
      <c r="M18" s="335">
        <v>15.404999999999999</v>
      </c>
      <c r="N18" s="336">
        <v>4</v>
      </c>
      <c r="O18" s="344" t="s">
        <v>5</v>
      </c>
      <c r="P18" s="137" t="s">
        <v>593</v>
      </c>
      <c r="Q18" s="636"/>
    </row>
    <row r="19" spans="1:17" s="637" customFormat="1" ht="19.899999999999999" customHeight="1" x14ac:dyDescent="0.2">
      <c r="A19" s="615">
        <f t="shared" si="0"/>
        <v>5</v>
      </c>
      <c r="B19" s="332" t="s">
        <v>582</v>
      </c>
      <c r="C19" s="267">
        <v>1980</v>
      </c>
      <c r="D19" s="213">
        <v>1</v>
      </c>
      <c r="E19" s="267" t="s">
        <v>253</v>
      </c>
      <c r="F19" s="326" t="s">
        <v>359</v>
      </c>
      <c r="G19" s="586">
        <v>3.5</v>
      </c>
      <c r="H19" s="335">
        <v>3</v>
      </c>
      <c r="I19" s="335">
        <v>3.1</v>
      </c>
      <c r="J19" s="335">
        <v>3.2</v>
      </c>
      <c r="K19" s="335">
        <v>19.7</v>
      </c>
      <c r="L19" s="335">
        <v>16.8</v>
      </c>
      <c r="M19" s="335">
        <v>13.6</v>
      </c>
      <c r="N19" s="336">
        <v>5</v>
      </c>
      <c r="O19" s="344" t="s">
        <v>659</v>
      </c>
      <c r="P19" s="137" t="s">
        <v>173</v>
      </c>
      <c r="Q19" s="636"/>
    </row>
    <row r="20" spans="1:17" s="637" customFormat="1" ht="19.899999999999999" customHeight="1" x14ac:dyDescent="0.2">
      <c r="A20" s="615">
        <f t="shared" si="0"/>
        <v>6</v>
      </c>
      <c r="B20" s="332" t="s">
        <v>175</v>
      </c>
      <c r="C20" s="267">
        <v>2003</v>
      </c>
      <c r="D20" s="213">
        <v>1</v>
      </c>
      <c r="E20" s="267" t="s">
        <v>166</v>
      </c>
      <c r="F20" s="326"/>
      <c r="G20" s="586">
        <v>3.2</v>
      </c>
      <c r="H20" s="335">
        <v>2.7</v>
      </c>
      <c r="I20" s="335">
        <v>2.6</v>
      </c>
      <c r="J20" s="335">
        <v>2.83</v>
      </c>
      <c r="K20" s="335">
        <v>15</v>
      </c>
      <c r="L20" s="335">
        <v>15</v>
      </c>
      <c r="M20" s="335">
        <v>12.17</v>
      </c>
      <c r="N20" s="336">
        <v>6</v>
      </c>
      <c r="O20" s="344" t="s">
        <v>659</v>
      </c>
      <c r="P20" s="137" t="s">
        <v>173</v>
      </c>
      <c r="Q20" s="636"/>
    </row>
    <row r="21" spans="1:17" s="637" customFormat="1" ht="19.899999999999999" customHeight="1" x14ac:dyDescent="0.2">
      <c r="A21" s="615">
        <f t="shared" si="0"/>
        <v>7</v>
      </c>
      <c r="B21" s="332" t="s">
        <v>587</v>
      </c>
      <c r="C21" s="267">
        <v>1977</v>
      </c>
      <c r="D21" s="213">
        <v>1</v>
      </c>
      <c r="E21" s="267" t="s">
        <v>256</v>
      </c>
      <c r="F21" s="326"/>
      <c r="G21" s="586">
        <v>2</v>
      </c>
      <c r="H21" s="335">
        <v>2.1</v>
      </c>
      <c r="I21" s="335">
        <v>2.2999999999999998</v>
      </c>
      <c r="J21" s="335">
        <v>2.13</v>
      </c>
      <c r="K21" s="335">
        <v>13.55</v>
      </c>
      <c r="L21" s="335">
        <v>12.5</v>
      </c>
      <c r="M21" s="335">
        <v>10.37</v>
      </c>
      <c r="N21" s="336">
        <v>7</v>
      </c>
      <c r="O21" s="337">
        <v>1</v>
      </c>
      <c r="P21" s="137" t="s">
        <v>326</v>
      </c>
      <c r="Q21" s="636"/>
    </row>
    <row r="22" spans="1:17" s="637" customFormat="1" ht="19.899999999999999" customHeight="1" x14ac:dyDescent="0.2">
      <c r="A22" s="615">
        <f t="shared" si="0"/>
        <v>8</v>
      </c>
      <c r="B22" s="332" t="s">
        <v>176</v>
      </c>
      <c r="C22" s="267">
        <v>1980</v>
      </c>
      <c r="D22" s="213" t="s">
        <v>5</v>
      </c>
      <c r="E22" s="267" t="s">
        <v>166</v>
      </c>
      <c r="F22" s="326"/>
      <c r="G22" s="586">
        <v>4.8</v>
      </c>
      <c r="H22" s="335">
        <v>4.0999999999999996</v>
      </c>
      <c r="I22" s="335">
        <v>4.5</v>
      </c>
      <c r="J22" s="335">
        <v>4.47</v>
      </c>
      <c r="K22" s="335">
        <v>16.225000000000001</v>
      </c>
      <c r="L22" s="335">
        <v>12.225</v>
      </c>
      <c r="M22" s="335">
        <v>7.7549999999999999</v>
      </c>
      <c r="N22" s="336">
        <v>8</v>
      </c>
      <c r="O22" s="337">
        <v>3</v>
      </c>
      <c r="P22" s="137" t="s">
        <v>173</v>
      </c>
      <c r="Q22" s="636"/>
    </row>
    <row r="23" spans="1:17" s="637" customFormat="1" ht="19.899999999999999" customHeight="1" x14ac:dyDescent="0.2">
      <c r="A23" s="615">
        <f t="shared" si="0"/>
        <v>9</v>
      </c>
      <c r="B23" s="332" t="s">
        <v>583</v>
      </c>
      <c r="C23" s="267">
        <v>1993</v>
      </c>
      <c r="D23" s="213" t="s">
        <v>361</v>
      </c>
      <c r="E23" s="267" t="s">
        <v>272</v>
      </c>
      <c r="F23" s="326"/>
      <c r="G23" s="586">
        <v>6.3</v>
      </c>
      <c r="H23" s="335">
        <v>6.5</v>
      </c>
      <c r="I23" s="335">
        <v>5.9</v>
      </c>
      <c r="J23" s="335">
        <v>6.23</v>
      </c>
      <c r="K23" s="335">
        <v>17.95</v>
      </c>
      <c r="L23" s="335">
        <v>12.4</v>
      </c>
      <c r="M23" s="335">
        <v>6.17</v>
      </c>
      <c r="N23" s="336">
        <v>9</v>
      </c>
      <c r="O23" s="337"/>
      <c r="P23" s="137" t="s">
        <v>584</v>
      </c>
      <c r="Q23" s="636"/>
    </row>
    <row r="24" spans="1:17" s="637" customFormat="1" ht="19.899999999999999" customHeight="1" x14ac:dyDescent="0.2">
      <c r="A24" s="615">
        <f t="shared" si="0"/>
        <v>10</v>
      </c>
      <c r="B24" s="332" t="s">
        <v>588</v>
      </c>
      <c r="C24" s="267">
        <v>1977</v>
      </c>
      <c r="D24" s="213" t="s">
        <v>361</v>
      </c>
      <c r="E24" s="267" t="s">
        <v>270</v>
      </c>
      <c r="F24" s="326"/>
      <c r="G24" s="586">
        <v>4</v>
      </c>
      <c r="H24" s="335">
        <v>4.5999999999999996</v>
      </c>
      <c r="I24" s="335">
        <v>4.5999999999999996</v>
      </c>
      <c r="J24" s="335">
        <v>4.4000000000000004</v>
      </c>
      <c r="K24" s="335">
        <v>8.1999999999999993</v>
      </c>
      <c r="L24" s="335">
        <v>6.8</v>
      </c>
      <c r="M24" s="335">
        <v>2.4</v>
      </c>
      <c r="N24" s="336">
        <v>10</v>
      </c>
      <c r="O24" s="337"/>
      <c r="P24" s="137" t="s">
        <v>173</v>
      </c>
      <c r="Q24" s="636"/>
    </row>
    <row r="25" spans="1:17" s="637" customFormat="1" ht="19.899999999999999" customHeight="1" x14ac:dyDescent="0.2">
      <c r="A25" s="615">
        <f t="shared" si="0"/>
        <v>11</v>
      </c>
      <c r="B25" s="332" t="s">
        <v>591</v>
      </c>
      <c r="C25" s="267">
        <v>1970</v>
      </c>
      <c r="D25" s="213" t="s">
        <v>361</v>
      </c>
      <c r="E25" s="267" t="s">
        <v>271</v>
      </c>
      <c r="F25" s="326"/>
      <c r="G25" s="586">
        <v>6.7</v>
      </c>
      <c r="H25" s="335">
        <v>6.3</v>
      </c>
      <c r="I25" s="335">
        <v>6.7</v>
      </c>
      <c r="J25" s="335">
        <v>6.57</v>
      </c>
      <c r="K25" s="335">
        <v>9.65</v>
      </c>
      <c r="L25" s="335">
        <v>6.95</v>
      </c>
      <c r="M25" s="335">
        <v>0.38</v>
      </c>
      <c r="N25" s="336">
        <v>11</v>
      </c>
      <c r="O25" s="337"/>
      <c r="P25" s="137" t="s">
        <v>586</v>
      </c>
      <c r="Q25" s="636"/>
    </row>
    <row r="26" spans="1:17" ht="34.15" customHeight="1" thickBot="1" x14ac:dyDescent="0.35">
      <c r="A26" s="634" t="s">
        <v>100</v>
      </c>
      <c r="B26" s="118"/>
      <c r="C26" s="119"/>
      <c r="D26" s="119"/>
      <c r="E26" s="119"/>
      <c r="F26" s="119"/>
      <c r="G26" s="120"/>
      <c r="H26" s="120"/>
      <c r="I26" s="120"/>
      <c r="J26" s="120"/>
      <c r="K26" s="120"/>
      <c r="L26" s="120"/>
      <c r="M26" s="120"/>
      <c r="N26" s="120"/>
      <c r="O26" s="156"/>
      <c r="P26" s="139"/>
      <c r="Q26" s="106"/>
    </row>
    <row r="27" spans="1:17" s="637" customFormat="1" ht="19.899999999999999" customHeight="1" x14ac:dyDescent="0.2">
      <c r="A27" s="635">
        <v>1</v>
      </c>
      <c r="B27" s="641" t="s">
        <v>594</v>
      </c>
      <c r="C27" s="359">
        <v>2001</v>
      </c>
      <c r="D27" s="359" t="s">
        <v>5</v>
      </c>
      <c r="E27" s="640" t="s">
        <v>253</v>
      </c>
      <c r="F27" s="359"/>
      <c r="G27" s="360">
        <v>2</v>
      </c>
      <c r="H27" s="360">
        <v>2</v>
      </c>
      <c r="I27" s="360">
        <v>2.2000000000000002</v>
      </c>
      <c r="J27" s="360">
        <v>2.0699999999999998</v>
      </c>
      <c r="K27" s="360">
        <v>18.95</v>
      </c>
      <c r="L27" s="360">
        <v>17.75</v>
      </c>
      <c r="M27" s="360">
        <v>15.68</v>
      </c>
      <c r="N27" s="587">
        <v>1</v>
      </c>
      <c r="O27" s="623" t="s">
        <v>5</v>
      </c>
      <c r="P27" s="639" t="s">
        <v>710</v>
      </c>
      <c r="Q27" s="636"/>
    </row>
    <row r="28" spans="1:17" s="637" customFormat="1" ht="19.899999999999999" customHeight="1" x14ac:dyDescent="0.2">
      <c r="A28" s="615">
        <f>A27+1</f>
        <v>2</v>
      </c>
      <c r="B28" s="340" t="s">
        <v>478</v>
      </c>
      <c r="C28" s="338">
        <v>1986</v>
      </c>
      <c r="D28" s="338" t="s">
        <v>4</v>
      </c>
      <c r="E28" s="341" t="s">
        <v>253</v>
      </c>
      <c r="F28" s="338" t="s">
        <v>359</v>
      </c>
      <c r="G28" s="339">
        <v>3.8</v>
      </c>
      <c r="H28" s="616">
        <v>4.5</v>
      </c>
      <c r="I28" s="616">
        <v>4</v>
      </c>
      <c r="J28" s="616">
        <v>4.0999999999999996</v>
      </c>
      <c r="K28" s="616">
        <v>19</v>
      </c>
      <c r="L28" s="616">
        <v>16.524999999999999</v>
      </c>
      <c r="M28" s="616">
        <v>12.425000000000001</v>
      </c>
      <c r="N28" s="588">
        <v>2</v>
      </c>
      <c r="O28" s="344" t="s">
        <v>5</v>
      </c>
      <c r="P28" s="342" t="s">
        <v>486</v>
      </c>
      <c r="Q28" s="636"/>
    </row>
    <row r="29" spans="1:17" s="637" customFormat="1" ht="19.899999999999999" customHeight="1" x14ac:dyDescent="0.2">
      <c r="A29" s="615">
        <f t="shared" ref="A29:A38" si="1">A28+1</f>
        <v>3</v>
      </c>
      <c r="B29" s="340" t="s">
        <v>595</v>
      </c>
      <c r="C29" s="341">
        <v>2005</v>
      </c>
      <c r="D29" s="341" t="s">
        <v>5</v>
      </c>
      <c r="E29" s="341" t="s">
        <v>264</v>
      </c>
      <c r="F29" s="341" t="s">
        <v>596</v>
      </c>
      <c r="G29" s="343">
        <v>4</v>
      </c>
      <c r="H29" s="343">
        <v>4</v>
      </c>
      <c r="I29" s="343">
        <v>4.3</v>
      </c>
      <c r="J29" s="343">
        <v>4.0999999999999996</v>
      </c>
      <c r="K29" s="343">
        <v>17.05</v>
      </c>
      <c r="L29" s="343">
        <v>14.15</v>
      </c>
      <c r="M29" s="343">
        <v>10.050000000000001</v>
      </c>
      <c r="N29" s="588">
        <v>3</v>
      </c>
      <c r="O29" s="344" t="s">
        <v>5</v>
      </c>
      <c r="P29" s="342" t="s">
        <v>581</v>
      </c>
      <c r="Q29" s="636"/>
    </row>
    <row r="30" spans="1:17" s="637" customFormat="1" ht="19.899999999999999" customHeight="1" x14ac:dyDescent="0.2">
      <c r="A30" s="615">
        <f t="shared" si="1"/>
        <v>4</v>
      </c>
      <c r="B30" s="296" t="s">
        <v>606</v>
      </c>
      <c r="C30" s="214">
        <v>1997</v>
      </c>
      <c r="D30" s="214">
        <v>1</v>
      </c>
      <c r="E30" s="214" t="s">
        <v>188</v>
      </c>
      <c r="F30" s="596"/>
      <c r="G30" s="335">
        <v>3</v>
      </c>
      <c r="H30" s="335">
        <v>2.4</v>
      </c>
      <c r="I30" s="335">
        <v>3</v>
      </c>
      <c r="J30" s="335">
        <v>2.8</v>
      </c>
      <c r="K30" s="335">
        <v>11</v>
      </c>
      <c r="L30" s="335">
        <v>10.6</v>
      </c>
      <c r="M30" s="335">
        <v>7.8</v>
      </c>
      <c r="N30" s="588">
        <v>4</v>
      </c>
      <c r="O30" s="600">
        <v>2</v>
      </c>
      <c r="P30" s="361" t="s">
        <v>651</v>
      </c>
      <c r="Q30" s="636"/>
    </row>
    <row r="31" spans="1:17" s="637" customFormat="1" ht="19.899999999999999" customHeight="1" x14ac:dyDescent="0.2">
      <c r="A31" s="615">
        <f t="shared" si="1"/>
        <v>5</v>
      </c>
      <c r="B31" s="332" t="s">
        <v>174</v>
      </c>
      <c r="C31" s="267">
        <v>1996</v>
      </c>
      <c r="D31" s="213">
        <v>3</v>
      </c>
      <c r="E31" s="225" t="s">
        <v>178</v>
      </c>
      <c r="F31" s="326"/>
      <c r="G31" s="586">
        <v>4</v>
      </c>
      <c r="H31" s="343">
        <v>3.6</v>
      </c>
      <c r="I31" s="343">
        <v>3.7</v>
      </c>
      <c r="J31" s="343">
        <v>3.77</v>
      </c>
      <c r="K31" s="343">
        <v>11.85</v>
      </c>
      <c r="L31" s="343">
        <v>10.6</v>
      </c>
      <c r="M31" s="343">
        <v>6.83</v>
      </c>
      <c r="N31" s="589">
        <v>5</v>
      </c>
      <c r="O31" s="599">
        <v>3</v>
      </c>
      <c r="P31" s="137" t="s">
        <v>173</v>
      </c>
      <c r="Q31" s="636"/>
    </row>
    <row r="32" spans="1:17" s="637" customFormat="1" ht="19.899999999999999" customHeight="1" x14ac:dyDescent="0.2">
      <c r="A32" s="615">
        <f t="shared" si="1"/>
        <v>6</v>
      </c>
      <c r="B32" s="345" t="s">
        <v>601</v>
      </c>
      <c r="C32" s="346">
        <v>1986</v>
      </c>
      <c r="D32" s="638">
        <v>1</v>
      </c>
      <c r="E32" s="214" t="s">
        <v>226</v>
      </c>
      <c r="F32" s="341"/>
      <c r="G32" s="343">
        <v>3.3</v>
      </c>
      <c r="H32" s="343">
        <v>3.3</v>
      </c>
      <c r="I32" s="343">
        <v>3.7</v>
      </c>
      <c r="J32" s="343">
        <v>3.43</v>
      </c>
      <c r="K32" s="343">
        <v>9.4499999999999993</v>
      </c>
      <c r="L32" s="343">
        <v>8.25</v>
      </c>
      <c r="M32" s="343">
        <v>4.82</v>
      </c>
      <c r="N32" s="589">
        <v>6</v>
      </c>
      <c r="O32" s="214"/>
      <c r="P32" s="342" t="s">
        <v>173</v>
      </c>
      <c r="Q32" s="636"/>
    </row>
    <row r="33" spans="1:17" s="637" customFormat="1" ht="19.899999999999999" customHeight="1" x14ac:dyDescent="0.2">
      <c r="A33" s="615">
        <f t="shared" si="1"/>
        <v>7</v>
      </c>
      <c r="B33" s="642" t="s">
        <v>602</v>
      </c>
      <c r="C33" s="593">
        <v>1972</v>
      </c>
      <c r="D33" s="594" t="s">
        <v>361</v>
      </c>
      <c r="E33" s="341" t="s">
        <v>603</v>
      </c>
      <c r="F33" s="341"/>
      <c r="G33" s="343">
        <v>4.5999999999999996</v>
      </c>
      <c r="H33" s="343">
        <v>4.5999999999999996</v>
      </c>
      <c r="I33" s="343">
        <v>4.8</v>
      </c>
      <c r="J33" s="343">
        <v>4.67</v>
      </c>
      <c r="K33" s="343">
        <v>11.475</v>
      </c>
      <c r="L33" s="343">
        <v>8.8249999999999993</v>
      </c>
      <c r="M33" s="343">
        <v>4.1550000000000002</v>
      </c>
      <c r="N33" s="589">
        <v>7</v>
      </c>
      <c r="O33" s="214"/>
      <c r="P33" s="342" t="s">
        <v>604</v>
      </c>
      <c r="Q33" s="636"/>
    </row>
    <row r="34" spans="1:17" s="637" customFormat="1" ht="19.899999999999999" customHeight="1" x14ac:dyDescent="0.2">
      <c r="A34" s="615">
        <f t="shared" si="1"/>
        <v>8</v>
      </c>
      <c r="B34" s="624" t="s">
        <v>626</v>
      </c>
      <c r="C34" s="625">
        <v>1977</v>
      </c>
      <c r="D34" s="595" t="s">
        <v>361</v>
      </c>
      <c r="E34" s="595" t="s">
        <v>627</v>
      </c>
      <c r="F34" s="341"/>
      <c r="G34" s="343">
        <v>3.8</v>
      </c>
      <c r="H34" s="343">
        <v>4</v>
      </c>
      <c r="I34" s="343">
        <v>4.3</v>
      </c>
      <c r="J34" s="343">
        <v>4.03</v>
      </c>
      <c r="K34" s="343">
        <v>7.5</v>
      </c>
      <c r="L34" s="343">
        <v>6.45</v>
      </c>
      <c r="M34" s="343">
        <v>2.42</v>
      </c>
      <c r="N34" s="589">
        <v>8</v>
      </c>
      <c r="O34" s="214"/>
      <c r="P34" s="342" t="s">
        <v>173</v>
      </c>
      <c r="Q34" s="636"/>
    </row>
    <row r="35" spans="1:17" s="637" customFormat="1" ht="19.899999999999999" customHeight="1" x14ac:dyDescent="0.2">
      <c r="A35" s="615">
        <f t="shared" si="1"/>
        <v>9</v>
      </c>
      <c r="B35" s="295" t="s">
        <v>597</v>
      </c>
      <c r="C35" s="224">
        <v>1975</v>
      </c>
      <c r="D35" s="213" t="s">
        <v>361</v>
      </c>
      <c r="E35" s="225" t="s">
        <v>598</v>
      </c>
      <c r="F35" s="224"/>
      <c r="G35" s="586">
        <v>4</v>
      </c>
      <c r="H35" s="343">
        <v>3.7</v>
      </c>
      <c r="I35" s="343">
        <v>4</v>
      </c>
      <c r="J35" s="343">
        <v>3.9</v>
      </c>
      <c r="K35" s="343">
        <v>6.65</v>
      </c>
      <c r="L35" s="343">
        <v>5.85</v>
      </c>
      <c r="M35" s="343">
        <v>1.95</v>
      </c>
      <c r="N35" s="589">
        <v>9</v>
      </c>
      <c r="O35" s="344"/>
      <c r="P35" s="603" t="s">
        <v>173</v>
      </c>
      <c r="Q35" s="636"/>
    </row>
    <row r="36" spans="1:17" s="637" customFormat="1" ht="19.899999999999999" customHeight="1" x14ac:dyDescent="0.2">
      <c r="A36" s="615">
        <f t="shared" si="1"/>
        <v>10</v>
      </c>
      <c r="B36" s="296" t="s">
        <v>605</v>
      </c>
      <c r="C36" s="214">
        <v>2003</v>
      </c>
      <c r="D36" s="214">
        <v>1</v>
      </c>
      <c r="E36" s="214" t="s">
        <v>188</v>
      </c>
      <c r="F36" s="341"/>
      <c r="G36" s="343">
        <v>2</v>
      </c>
      <c r="H36" s="343">
        <v>1.6</v>
      </c>
      <c r="I36" s="343">
        <v>1.6</v>
      </c>
      <c r="J36" s="343">
        <v>2.27</v>
      </c>
      <c r="K36" s="343">
        <v>2.8</v>
      </c>
      <c r="L36" s="343">
        <v>3.6</v>
      </c>
      <c r="M36" s="343">
        <v>1.33</v>
      </c>
      <c r="N36" s="589">
        <v>10</v>
      </c>
      <c r="O36" s="214"/>
      <c r="P36" s="362" t="s">
        <v>343</v>
      </c>
      <c r="Q36" s="636"/>
    </row>
    <row r="37" spans="1:17" s="637" customFormat="1" ht="19.899999999999999" customHeight="1" x14ac:dyDescent="0.2">
      <c r="A37" s="615">
        <f t="shared" si="1"/>
        <v>11</v>
      </c>
      <c r="B37" s="591" t="s">
        <v>628</v>
      </c>
      <c r="C37" s="626">
        <v>1996</v>
      </c>
      <c r="D37" s="626" t="s">
        <v>361</v>
      </c>
      <c r="E37" s="627" t="s">
        <v>192</v>
      </c>
      <c r="F37" s="627"/>
      <c r="G37" s="628">
        <v>3.5</v>
      </c>
      <c r="H37" s="629">
        <v>3.1</v>
      </c>
      <c r="I37" s="629">
        <v>3.6</v>
      </c>
      <c r="J37" s="629">
        <v>3.4</v>
      </c>
      <c r="K37" s="629">
        <v>6.5</v>
      </c>
      <c r="L37" s="629">
        <v>4.4000000000000004</v>
      </c>
      <c r="M37" s="629">
        <v>1</v>
      </c>
      <c r="N37" s="630">
        <v>11</v>
      </c>
      <c r="O37" s="601"/>
      <c r="P37" s="342" t="s">
        <v>650</v>
      </c>
      <c r="Q37" s="636"/>
    </row>
    <row r="38" spans="1:17" s="637" customFormat="1" ht="19.899999999999999" customHeight="1" thickBot="1" x14ac:dyDescent="0.25">
      <c r="A38" s="617">
        <f t="shared" si="1"/>
        <v>12</v>
      </c>
      <c r="B38" s="592" t="s">
        <v>599</v>
      </c>
      <c r="C38" s="567">
        <v>1995</v>
      </c>
      <c r="D38" s="577" t="s">
        <v>5</v>
      </c>
      <c r="E38" s="567" t="s">
        <v>226</v>
      </c>
      <c r="F38" s="597"/>
      <c r="G38" s="598">
        <v>4.5999999999999996</v>
      </c>
      <c r="H38" s="598">
        <v>5</v>
      </c>
      <c r="I38" s="598">
        <v>5.2</v>
      </c>
      <c r="J38" s="598">
        <v>4.93</v>
      </c>
      <c r="K38" s="598">
        <v>6.5</v>
      </c>
      <c r="L38" s="598">
        <v>4.5</v>
      </c>
      <c r="M38" s="598">
        <v>-0.43</v>
      </c>
      <c r="N38" s="590">
        <v>12</v>
      </c>
      <c r="O38" s="602"/>
      <c r="P38" s="604" t="s">
        <v>600</v>
      </c>
      <c r="Q38" s="636"/>
    </row>
    <row r="39" spans="1:17" ht="16.5" x14ac:dyDescent="0.3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106"/>
      <c r="Q39" s="106"/>
    </row>
    <row r="40" spans="1:17" ht="16.5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</row>
    <row r="41" spans="1:17" s="31" customFormat="1" ht="12.75" x14ac:dyDescent="0.2">
      <c r="A41" s="173"/>
      <c r="B41" s="170" t="s">
        <v>16</v>
      </c>
      <c r="C41" s="258"/>
      <c r="D41" s="258"/>
      <c r="E41" s="732" t="s">
        <v>235</v>
      </c>
      <c r="F41" s="732"/>
      <c r="G41" s="732"/>
      <c r="H41" s="170" t="s">
        <v>92</v>
      </c>
      <c r="I41" s="173"/>
      <c r="J41" s="258"/>
      <c r="K41" s="258"/>
      <c r="L41" s="733" t="s">
        <v>240</v>
      </c>
      <c r="M41" s="693"/>
      <c r="N41" s="693"/>
      <c r="O41" s="693"/>
      <c r="P41" s="258"/>
      <c r="Q41" s="173"/>
    </row>
    <row r="42" spans="1:17" s="31" customFormat="1" ht="13.9" customHeight="1" x14ac:dyDescent="0.2">
      <c r="A42" s="173"/>
      <c r="B42" s="170"/>
      <c r="C42" s="258"/>
      <c r="D42" s="258"/>
      <c r="E42" s="175"/>
      <c r="F42" s="173"/>
      <c r="G42" s="174"/>
      <c r="H42" s="170"/>
      <c r="I42" s="173"/>
      <c r="J42" s="258"/>
      <c r="K42" s="258"/>
      <c r="L42" s="258"/>
      <c r="M42" s="258"/>
      <c r="N42" s="258"/>
      <c r="O42" s="173"/>
      <c r="P42" s="172"/>
      <c r="Q42" s="173"/>
    </row>
    <row r="43" spans="1:17" s="31" customFormat="1" ht="25.9" customHeight="1" x14ac:dyDescent="0.2">
      <c r="A43" s="173"/>
      <c r="B43" s="170" t="s">
        <v>17</v>
      </c>
      <c r="C43" s="258"/>
      <c r="D43" s="258"/>
      <c r="E43" s="732" t="s">
        <v>236</v>
      </c>
      <c r="F43" s="732"/>
      <c r="G43" s="732"/>
      <c r="H43" s="170" t="s">
        <v>93</v>
      </c>
      <c r="I43" s="173"/>
      <c r="J43" s="258"/>
      <c r="K43" s="258"/>
      <c r="L43" s="733" t="s">
        <v>241</v>
      </c>
      <c r="M43" s="693"/>
      <c r="N43" s="693"/>
      <c r="O43" s="693"/>
      <c r="P43" s="172"/>
      <c r="Q43" s="173"/>
    </row>
    <row r="44" spans="1:17" ht="16.5" x14ac:dyDescent="0.3">
      <c r="Q44" s="106"/>
    </row>
  </sheetData>
  <sortState ref="B27:P38">
    <sortCondition ref="N27:N38"/>
  </sortState>
  <mergeCells count="16">
    <mergeCell ref="L41:O41"/>
    <mergeCell ref="E43:G43"/>
    <mergeCell ref="L43:O43"/>
    <mergeCell ref="A1:P1"/>
    <mergeCell ref="A2:P2"/>
    <mergeCell ref="A4:P4"/>
    <mergeCell ref="A5:P5"/>
    <mergeCell ref="E7:L7"/>
    <mergeCell ref="A8:C8"/>
    <mergeCell ref="A9:C9"/>
    <mergeCell ref="A3:P3"/>
    <mergeCell ref="E11:K11"/>
    <mergeCell ref="E8:K8"/>
    <mergeCell ref="E9:K9"/>
    <mergeCell ref="E10:K10"/>
    <mergeCell ref="E41:G41"/>
  </mergeCells>
  <printOptions horizontalCentered="1"/>
  <pageMargins left="0.59055118110236227" right="0.19685039370078741" top="0.59055118110236227" bottom="0.74803149606299213" header="0.51181102362204722" footer="0.51181102362204722"/>
  <pageSetup paperSize="9" scale="56" firstPageNumber="0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5"/>
  <sheetViews>
    <sheetView zoomScale="80" zoomScaleNormal="80" workbookViewId="0">
      <selection activeCell="C10" sqref="C10:C11"/>
    </sheetView>
  </sheetViews>
  <sheetFormatPr defaultColWidth="8.5703125" defaultRowHeight="15" x14ac:dyDescent="0.25"/>
  <cols>
    <col min="1" max="1" width="8.42578125" style="105" customWidth="1"/>
    <col min="2" max="2" width="25.42578125" style="105" customWidth="1"/>
    <col min="3" max="4" width="12" style="105" customWidth="1"/>
    <col min="5" max="5" width="26.85546875" style="105" customWidth="1"/>
    <col min="6" max="6" width="22.5703125" style="105" customWidth="1"/>
    <col min="7" max="10" width="11.140625" style="105" customWidth="1"/>
    <col min="11" max="11" width="15.85546875" style="105" customWidth="1"/>
    <col min="12" max="12" width="14.28515625" style="105" customWidth="1"/>
    <col min="13" max="13" width="11.140625" style="105" customWidth="1"/>
    <col min="14" max="14" width="13" style="105" customWidth="1"/>
    <col min="15" max="15" width="12.85546875" style="105" customWidth="1"/>
    <col min="16" max="16" width="12.28515625" style="105" customWidth="1"/>
    <col min="17" max="16384" width="8.5703125" style="105"/>
  </cols>
  <sheetData>
    <row r="1" spans="1:17" s="31" customFormat="1" ht="12.75" x14ac:dyDescent="0.2">
      <c r="A1" s="689" t="s">
        <v>30</v>
      </c>
      <c r="B1" s="689"/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</row>
    <row r="2" spans="1:17" s="31" customFormat="1" ht="12.75" x14ac:dyDescent="0.2">
      <c r="A2" s="689" t="s">
        <v>647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7" s="31" customFormat="1" ht="12.75" x14ac:dyDescent="0.2">
      <c r="A3" s="689" t="s">
        <v>232</v>
      </c>
      <c r="B3" s="689"/>
      <c r="C3" s="689"/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</row>
    <row r="4" spans="1:17" s="31" customFormat="1" ht="12.75" customHeight="1" x14ac:dyDescent="0.2">
      <c r="A4" s="689" t="s">
        <v>94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</row>
    <row r="5" spans="1:17" s="31" customFormat="1" ht="12.75" x14ac:dyDescent="0.2">
      <c r="A5" s="689" t="s">
        <v>646</v>
      </c>
      <c r="B5" s="689"/>
      <c r="C5" s="689"/>
      <c r="D5" s="689"/>
      <c r="E5" s="689"/>
      <c r="F5" s="689"/>
      <c r="G5" s="689"/>
      <c r="H5" s="689"/>
      <c r="I5" s="689"/>
      <c r="J5" s="689"/>
      <c r="K5" s="689"/>
      <c r="L5" s="689"/>
      <c r="M5" s="689"/>
      <c r="N5" s="689"/>
      <c r="O5" s="689"/>
      <c r="P5" s="689"/>
    </row>
    <row r="6" spans="1:17" s="31" customFormat="1" ht="9" customHeight="1" x14ac:dyDescent="0.2"/>
    <row r="7" spans="1:17" s="31" customFormat="1" ht="16.5" thickBot="1" x14ac:dyDescent="0.3">
      <c r="E7" s="685" t="s">
        <v>1</v>
      </c>
      <c r="F7" s="685"/>
      <c r="G7" s="685"/>
      <c r="H7" s="685"/>
      <c r="I7" s="685"/>
      <c r="J7" s="685"/>
      <c r="K7" s="685"/>
      <c r="L7" s="685"/>
      <c r="M7" s="93"/>
      <c r="N7" s="93"/>
      <c r="O7" s="93"/>
      <c r="P7" s="107"/>
    </row>
    <row r="8" spans="1:17" s="31" customFormat="1" ht="16.5" thickBot="1" x14ac:dyDescent="0.3">
      <c r="A8" s="688" t="s">
        <v>181</v>
      </c>
      <c r="B8" s="688"/>
      <c r="C8" s="688"/>
      <c r="D8" s="4"/>
      <c r="E8" s="685" t="s">
        <v>183</v>
      </c>
      <c r="F8" s="711"/>
      <c r="G8" s="711"/>
      <c r="H8" s="711"/>
      <c r="I8" s="711"/>
      <c r="J8" s="711"/>
      <c r="K8" s="711"/>
      <c r="L8" s="372"/>
      <c r="M8" s="374" t="s">
        <v>5</v>
      </c>
      <c r="N8" s="377">
        <v>1</v>
      </c>
      <c r="O8" s="378">
        <v>2</v>
      </c>
      <c r="P8" s="379">
        <v>3</v>
      </c>
    </row>
    <row r="9" spans="1:17" s="31" customFormat="1" ht="15.75" x14ac:dyDescent="0.25">
      <c r="A9" s="676" t="s">
        <v>182</v>
      </c>
      <c r="B9" s="676"/>
      <c r="C9" s="677"/>
      <c r="D9" s="4"/>
      <c r="E9" s="685" t="s">
        <v>239</v>
      </c>
      <c r="F9" s="711"/>
      <c r="G9" s="711"/>
      <c r="H9" s="711"/>
      <c r="I9" s="711"/>
      <c r="J9" s="711"/>
      <c r="K9" s="711"/>
      <c r="L9" s="383" t="s">
        <v>116</v>
      </c>
      <c r="M9" s="380">
        <v>12</v>
      </c>
      <c r="N9" s="375">
        <v>9.5</v>
      </c>
      <c r="O9" s="373">
        <v>8.5</v>
      </c>
      <c r="P9" s="376">
        <v>7.5</v>
      </c>
    </row>
    <row r="10" spans="1:17" s="31" customFormat="1" ht="15.75" x14ac:dyDescent="0.25">
      <c r="A10" s="108" t="s">
        <v>37</v>
      </c>
      <c r="B10" s="109"/>
      <c r="C10" s="662">
        <v>302</v>
      </c>
      <c r="D10" s="112"/>
      <c r="E10" s="685" t="s">
        <v>109</v>
      </c>
      <c r="F10" s="711"/>
      <c r="G10" s="711"/>
      <c r="H10" s="711"/>
      <c r="I10" s="711"/>
      <c r="J10" s="711"/>
      <c r="K10" s="711"/>
      <c r="L10" s="384" t="s">
        <v>117</v>
      </c>
      <c r="M10" s="381">
        <v>9.5</v>
      </c>
      <c r="N10" s="368">
        <v>8</v>
      </c>
      <c r="O10" s="368">
        <v>7</v>
      </c>
      <c r="P10" s="370">
        <v>6</v>
      </c>
    </row>
    <row r="11" spans="1:17" s="31" customFormat="1" ht="16.5" thickBot="1" x14ac:dyDescent="0.3">
      <c r="A11" s="110" t="s">
        <v>38</v>
      </c>
      <c r="B11" s="111"/>
      <c r="C11" s="662">
        <v>42</v>
      </c>
      <c r="D11" s="113"/>
      <c r="E11" s="685"/>
      <c r="F11" s="711"/>
      <c r="G11" s="711"/>
      <c r="H11" s="711"/>
      <c r="I11" s="711"/>
      <c r="J11" s="711"/>
      <c r="K11" s="711"/>
      <c r="L11" s="385" t="s">
        <v>118</v>
      </c>
      <c r="M11" s="382">
        <v>9.5</v>
      </c>
      <c r="N11" s="369">
        <v>8</v>
      </c>
      <c r="O11" s="369">
        <v>7</v>
      </c>
      <c r="P11" s="371">
        <v>6</v>
      </c>
    </row>
    <row r="12" spans="1:17" s="4" customFormat="1" ht="13.5" thickBot="1" x14ac:dyDescent="0.25">
      <c r="P12" s="20"/>
    </row>
    <row r="13" spans="1:17" ht="42" customHeight="1" thickBot="1" x14ac:dyDescent="0.35">
      <c r="A13" s="122" t="s">
        <v>6</v>
      </c>
      <c r="B13" s="154" t="s">
        <v>61</v>
      </c>
      <c r="C13" s="123" t="s">
        <v>7</v>
      </c>
      <c r="D13" s="123" t="s">
        <v>8</v>
      </c>
      <c r="E13" s="124" t="s">
        <v>9</v>
      </c>
      <c r="F13" s="154" t="s">
        <v>10</v>
      </c>
      <c r="G13" s="123" t="s">
        <v>101</v>
      </c>
      <c r="H13" s="123" t="s">
        <v>102</v>
      </c>
      <c r="I13" s="125" t="s">
        <v>103</v>
      </c>
      <c r="J13" s="125" t="s">
        <v>104</v>
      </c>
      <c r="K13" s="126" t="s">
        <v>105</v>
      </c>
      <c r="L13" s="126" t="s">
        <v>106</v>
      </c>
      <c r="M13" s="125" t="s">
        <v>107</v>
      </c>
      <c r="N13" s="124" t="s">
        <v>712</v>
      </c>
      <c r="O13" s="783" t="s">
        <v>108</v>
      </c>
      <c r="P13" s="784"/>
      <c r="Q13" s="106"/>
    </row>
    <row r="14" spans="1:17" ht="16.5" x14ac:dyDescent="0.3">
      <c r="A14" s="138" t="s">
        <v>125</v>
      </c>
      <c r="B14" s="118"/>
      <c r="C14" s="119"/>
      <c r="D14" s="119"/>
      <c r="E14" s="119"/>
      <c r="F14" s="119"/>
      <c r="G14" s="120"/>
      <c r="H14" s="156"/>
      <c r="I14" s="156"/>
      <c r="J14" s="156"/>
      <c r="K14" s="121"/>
      <c r="L14" s="121"/>
      <c r="M14" s="121"/>
      <c r="N14" s="121"/>
      <c r="O14" s="121"/>
      <c r="P14" s="139"/>
      <c r="Q14" s="106"/>
    </row>
    <row r="15" spans="1:17" ht="16.5" x14ac:dyDescent="0.3">
      <c r="A15" s="792">
        <v>1</v>
      </c>
      <c r="B15" s="660" t="s">
        <v>595</v>
      </c>
      <c r="C15" s="656">
        <v>2005</v>
      </c>
      <c r="D15" s="661" t="s">
        <v>5</v>
      </c>
      <c r="E15" s="661" t="s">
        <v>264</v>
      </c>
      <c r="F15" s="656" t="s">
        <v>596</v>
      </c>
      <c r="G15" s="781">
        <v>1.9</v>
      </c>
      <c r="H15" s="781">
        <v>2</v>
      </c>
      <c r="I15" s="781">
        <v>2.4</v>
      </c>
      <c r="J15" s="781">
        <v>2.1</v>
      </c>
      <c r="K15" s="781">
        <v>15.6</v>
      </c>
      <c r="L15" s="781">
        <v>14.85</v>
      </c>
      <c r="M15" s="781">
        <v>12.75</v>
      </c>
      <c r="N15" s="779" t="s">
        <v>5</v>
      </c>
      <c r="O15" s="771" t="s">
        <v>581</v>
      </c>
      <c r="P15" s="772"/>
      <c r="Q15" s="106"/>
    </row>
    <row r="16" spans="1:17" ht="16.5" x14ac:dyDescent="0.3">
      <c r="A16" s="793"/>
      <c r="B16" s="350" t="s">
        <v>579</v>
      </c>
      <c r="C16" s="351">
        <v>1994</v>
      </c>
      <c r="D16" s="351" t="s">
        <v>5</v>
      </c>
      <c r="E16" s="351" t="s">
        <v>264</v>
      </c>
      <c r="F16" s="351" t="s">
        <v>580</v>
      </c>
      <c r="G16" s="782"/>
      <c r="H16" s="782"/>
      <c r="I16" s="782"/>
      <c r="J16" s="782"/>
      <c r="K16" s="782"/>
      <c r="L16" s="782"/>
      <c r="M16" s="782"/>
      <c r="N16" s="785"/>
      <c r="O16" s="773"/>
      <c r="P16" s="774"/>
      <c r="Q16" s="106"/>
    </row>
    <row r="17" spans="1:17" ht="16.5" x14ac:dyDescent="0.3">
      <c r="A17" s="797">
        <v>2</v>
      </c>
      <c r="B17" s="657" t="s">
        <v>585</v>
      </c>
      <c r="C17" s="593">
        <v>1987</v>
      </c>
      <c r="D17" s="658" t="s">
        <v>5</v>
      </c>
      <c r="E17" s="658" t="s">
        <v>225</v>
      </c>
      <c r="F17" s="593"/>
      <c r="G17" s="786">
        <v>3</v>
      </c>
      <c r="H17" s="786">
        <v>3.5</v>
      </c>
      <c r="I17" s="786">
        <v>3.7</v>
      </c>
      <c r="J17" s="786">
        <v>3.4</v>
      </c>
      <c r="K17" s="786">
        <v>14.45</v>
      </c>
      <c r="L17" s="786">
        <v>12.65</v>
      </c>
      <c r="M17" s="786">
        <v>9.25</v>
      </c>
      <c r="N17" s="803">
        <v>1</v>
      </c>
      <c r="O17" s="771" t="s">
        <v>607</v>
      </c>
      <c r="P17" s="772"/>
      <c r="Q17" s="106"/>
    </row>
    <row r="18" spans="1:17" ht="16.5" x14ac:dyDescent="0.3">
      <c r="A18" s="793"/>
      <c r="B18" s="350" t="s">
        <v>594</v>
      </c>
      <c r="C18" s="351">
        <v>2001</v>
      </c>
      <c r="D18" s="351" t="s">
        <v>5</v>
      </c>
      <c r="E18" s="351" t="s">
        <v>253</v>
      </c>
      <c r="F18" s="351"/>
      <c r="G18" s="782"/>
      <c r="H18" s="782"/>
      <c r="I18" s="782"/>
      <c r="J18" s="782"/>
      <c r="K18" s="782"/>
      <c r="L18" s="782"/>
      <c r="M18" s="782"/>
      <c r="N18" s="785"/>
      <c r="O18" s="773"/>
      <c r="P18" s="774"/>
      <c r="Q18" s="106"/>
    </row>
    <row r="19" spans="1:17" ht="16.5" x14ac:dyDescent="0.3">
      <c r="A19" s="801">
        <v>3</v>
      </c>
      <c r="B19" s="347" t="s">
        <v>608</v>
      </c>
      <c r="C19" s="348">
        <v>1984</v>
      </c>
      <c r="D19" s="349" t="s">
        <v>4</v>
      </c>
      <c r="E19" s="349" t="s">
        <v>225</v>
      </c>
      <c r="F19" s="348"/>
      <c r="G19" s="802">
        <v>4.3</v>
      </c>
      <c r="H19" s="802">
        <v>4.7</v>
      </c>
      <c r="I19" s="802">
        <v>5.0999999999999996</v>
      </c>
      <c r="J19" s="802">
        <v>4.7</v>
      </c>
      <c r="K19" s="781">
        <v>17.149999999999999</v>
      </c>
      <c r="L19" s="781">
        <v>12.175000000000001</v>
      </c>
      <c r="M19" s="781">
        <v>7.4749999999999996</v>
      </c>
      <c r="N19" s="779">
        <v>2</v>
      </c>
      <c r="O19" s="771" t="s">
        <v>613</v>
      </c>
      <c r="P19" s="772"/>
      <c r="Q19" s="106"/>
    </row>
    <row r="20" spans="1:17" ht="16.5" x14ac:dyDescent="0.3">
      <c r="A20" s="793"/>
      <c r="B20" s="350" t="s">
        <v>582</v>
      </c>
      <c r="C20" s="351">
        <v>1980</v>
      </c>
      <c r="D20" s="351" t="s">
        <v>5</v>
      </c>
      <c r="E20" s="351" t="s">
        <v>225</v>
      </c>
      <c r="F20" s="351" t="s">
        <v>610</v>
      </c>
      <c r="G20" s="782"/>
      <c r="H20" s="782"/>
      <c r="I20" s="782"/>
      <c r="J20" s="782"/>
      <c r="K20" s="782"/>
      <c r="L20" s="782"/>
      <c r="M20" s="782"/>
      <c r="N20" s="785"/>
      <c r="O20" s="773"/>
      <c r="P20" s="774"/>
      <c r="Q20" s="106"/>
    </row>
    <row r="21" spans="1:17" ht="16.5" x14ac:dyDescent="0.3">
      <c r="A21" s="801">
        <v>4</v>
      </c>
      <c r="B21" s="347" t="s">
        <v>605</v>
      </c>
      <c r="C21" s="348">
        <v>2003</v>
      </c>
      <c r="D21" s="349">
        <v>1</v>
      </c>
      <c r="E21" s="349" t="s">
        <v>188</v>
      </c>
      <c r="F21" s="348"/>
      <c r="G21" s="802">
        <v>1.8</v>
      </c>
      <c r="H21" s="802">
        <v>2.2999999999999998</v>
      </c>
      <c r="I21" s="802">
        <v>2.2999999999999998</v>
      </c>
      <c r="J21" s="802">
        <v>2.13</v>
      </c>
      <c r="K21" s="781">
        <v>3.4</v>
      </c>
      <c r="L21" s="781">
        <v>3.1</v>
      </c>
      <c r="M21" s="781">
        <v>0.97</v>
      </c>
      <c r="N21" s="779" t="s">
        <v>619</v>
      </c>
      <c r="O21" s="771" t="s">
        <v>714</v>
      </c>
      <c r="P21" s="772"/>
      <c r="Q21" s="106"/>
    </row>
    <row r="22" spans="1:17" ht="17.25" thickBot="1" x14ac:dyDescent="0.35">
      <c r="A22" s="793"/>
      <c r="B22" s="366" t="s">
        <v>344</v>
      </c>
      <c r="C22" s="367">
        <v>1993</v>
      </c>
      <c r="D22" s="367" t="s">
        <v>4</v>
      </c>
      <c r="E22" s="367" t="s">
        <v>188</v>
      </c>
      <c r="F22" s="367"/>
      <c r="G22" s="787"/>
      <c r="H22" s="787"/>
      <c r="I22" s="787"/>
      <c r="J22" s="787"/>
      <c r="K22" s="787"/>
      <c r="L22" s="787"/>
      <c r="M22" s="787"/>
      <c r="N22" s="780"/>
      <c r="O22" s="775"/>
      <c r="P22" s="776"/>
      <c r="Q22" s="106"/>
    </row>
    <row r="23" spans="1:17" ht="16.5" x14ac:dyDescent="0.3">
      <c r="A23" s="138" t="s">
        <v>126</v>
      </c>
      <c r="B23" s="118"/>
      <c r="C23" s="119"/>
      <c r="D23" s="119"/>
      <c r="E23" s="119"/>
      <c r="F23" s="119"/>
      <c r="G23" s="120"/>
      <c r="H23" s="156"/>
      <c r="I23" s="156"/>
      <c r="J23" s="156"/>
      <c r="K23" s="121"/>
      <c r="L23" s="121"/>
      <c r="M23" s="121"/>
      <c r="N23" s="121"/>
      <c r="O23" s="121"/>
      <c r="P23" s="139"/>
      <c r="Q23" s="106"/>
    </row>
    <row r="24" spans="1:17" s="31" customFormat="1" ht="12.75" x14ac:dyDescent="0.2">
      <c r="A24" s="792">
        <v>1</v>
      </c>
      <c r="B24" s="660" t="s">
        <v>594</v>
      </c>
      <c r="C24" s="656">
        <v>2001</v>
      </c>
      <c r="D24" s="661" t="s">
        <v>5</v>
      </c>
      <c r="E24" s="661" t="s">
        <v>253</v>
      </c>
      <c r="F24" s="656"/>
      <c r="G24" s="781">
        <v>2.2999999999999998</v>
      </c>
      <c r="H24" s="781">
        <v>2.1</v>
      </c>
      <c r="I24" s="781">
        <v>2</v>
      </c>
      <c r="J24" s="781">
        <v>2.13</v>
      </c>
      <c r="K24" s="781">
        <v>16.05</v>
      </c>
      <c r="L24" s="781">
        <v>15.45</v>
      </c>
      <c r="M24" s="781">
        <v>13.32</v>
      </c>
      <c r="N24" s="779" t="s">
        <v>5</v>
      </c>
      <c r="O24" s="771" t="s">
        <v>609</v>
      </c>
      <c r="P24" s="772"/>
    </row>
    <row r="25" spans="1:17" s="31" customFormat="1" ht="12.75" x14ac:dyDescent="0.2">
      <c r="A25" s="793"/>
      <c r="B25" s="350" t="s">
        <v>478</v>
      </c>
      <c r="C25" s="351">
        <v>1986</v>
      </c>
      <c r="D25" s="351" t="s">
        <v>4</v>
      </c>
      <c r="E25" s="351" t="s">
        <v>253</v>
      </c>
      <c r="F25" s="351"/>
      <c r="G25" s="782"/>
      <c r="H25" s="782"/>
      <c r="I25" s="782"/>
      <c r="J25" s="782"/>
      <c r="K25" s="782"/>
      <c r="L25" s="782"/>
      <c r="M25" s="782"/>
      <c r="N25" s="785"/>
      <c r="O25" s="773"/>
      <c r="P25" s="774"/>
    </row>
    <row r="26" spans="1:17" s="31" customFormat="1" ht="12.75" x14ac:dyDescent="0.2">
      <c r="A26" s="797">
        <v>2</v>
      </c>
      <c r="B26" s="657" t="s">
        <v>595</v>
      </c>
      <c r="C26" s="593">
        <v>2005</v>
      </c>
      <c r="D26" s="658" t="s">
        <v>5</v>
      </c>
      <c r="E26" s="658" t="s">
        <v>264</v>
      </c>
      <c r="F26" s="593" t="s">
        <v>596</v>
      </c>
      <c r="G26" s="786">
        <v>1.7</v>
      </c>
      <c r="H26" s="786">
        <v>1.6</v>
      </c>
      <c r="I26" s="786">
        <v>1.5</v>
      </c>
      <c r="J26" s="786">
        <v>1.6</v>
      </c>
      <c r="K26" s="781">
        <v>12.574999999999999</v>
      </c>
      <c r="L26" s="781">
        <v>12.574999999999999</v>
      </c>
      <c r="M26" s="781">
        <v>10.975</v>
      </c>
      <c r="N26" s="779" t="s">
        <v>5</v>
      </c>
      <c r="O26" s="771" t="s">
        <v>581</v>
      </c>
      <c r="P26" s="772"/>
    </row>
    <row r="27" spans="1:17" s="31" customFormat="1" ht="12.75" x14ac:dyDescent="0.2">
      <c r="A27" s="793"/>
      <c r="B27" s="659" t="s">
        <v>611</v>
      </c>
      <c r="C27" s="351">
        <v>2008</v>
      </c>
      <c r="D27" s="351">
        <v>1</v>
      </c>
      <c r="E27" s="351" t="s">
        <v>264</v>
      </c>
      <c r="F27" s="593" t="s">
        <v>596</v>
      </c>
      <c r="G27" s="782"/>
      <c r="H27" s="782"/>
      <c r="I27" s="782"/>
      <c r="J27" s="782"/>
      <c r="K27" s="782"/>
      <c r="L27" s="782"/>
      <c r="M27" s="782"/>
      <c r="N27" s="785"/>
      <c r="O27" s="773"/>
      <c r="P27" s="774"/>
    </row>
    <row r="28" spans="1:17" s="31" customFormat="1" ht="12.75" x14ac:dyDescent="0.2">
      <c r="A28" s="797">
        <v>3</v>
      </c>
      <c r="B28" s="657" t="s">
        <v>605</v>
      </c>
      <c r="C28" s="593">
        <v>2003</v>
      </c>
      <c r="D28" s="658">
        <v>1</v>
      </c>
      <c r="E28" s="594" t="s">
        <v>188</v>
      </c>
      <c r="F28" s="656" t="s">
        <v>662</v>
      </c>
      <c r="G28" s="798">
        <v>2</v>
      </c>
      <c r="H28" s="786">
        <v>2.68</v>
      </c>
      <c r="I28" s="786">
        <v>1.9</v>
      </c>
      <c r="J28" s="786">
        <v>2.17</v>
      </c>
      <c r="K28" s="786">
        <v>3.4</v>
      </c>
      <c r="L28" s="786">
        <v>2.85</v>
      </c>
      <c r="M28" s="786">
        <v>0.68</v>
      </c>
      <c r="N28" s="788" t="s">
        <v>619</v>
      </c>
      <c r="O28" s="771" t="s">
        <v>612</v>
      </c>
      <c r="P28" s="772"/>
    </row>
    <row r="29" spans="1:17" s="31" customFormat="1" ht="13.5" thickBot="1" x14ac:dyDescent="0.25">
      <c r="A29" s="794"/>
      <c r="B29" s="366" t="s">
        <v>349</v>
      </c>
      <c r="C29" s="367">
        <v>2003</v>
      </c>
      <c r="D29" s="367" t="s">
        <v>5</v>
      </c>
      <c r="E29" s="663" t="s">
        <v>188</v>
      </c>
      <c r="F29" s="367" t="s">
        <v>662</v>
      </c>
      <c r="G29" s="799"/>
      <c r="H29" s="787"/>
      <c r="I29" s="787"/>
      <c r="J29" s="787"/>
      <c r="K29" s="787"/>
      <c r="L29" s="787"/>
      <c r="M29" s="787"/>
      <c r="N29" s="789"/>
      <c r="O29" s="775"/>
      <c r="P29" s="776"/>
    </row>
    <row r="30" spans="1:17" ht="16.5" x14ac:dyDescent="0.3">
      <c r="A30" s="160"/>
      <c r="B30" s="352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  <c r="N30" s="352"/>
      <c r="O30" s="352"/>
      <c r="P30" s="353"/>
      <c r="Q30" s="106"/>
    </row>
    <row r="31" spans="1:17" ht="17.25" thickBot="1" x14ac:dyDescent="0.35">
      <c r="A31" s="138" t="s">
        <v>129</v>
      </c>
      <c r="B31" s="118"/>
      <c r="C31" s="119"/>
      <c r="D31" s="119"/>
      <c r="E31" s="119"/>
      <c r="F31" s="119"/>
      <c r="G31" s="120"/>
      <c r="H31" s="156"/>
      <c r="I31" s="156"/>
      <c r="J31" s="156"/>
      <c r="K31" s="121"/>
      <c r="L31" s="121"/>
      <c r="M31" s="121"/>
      <c r="N31" s="121"/>
      <c r="O31" s="121"/>
      <c r="P31" s="139"/>
      <c r="Q31" s="106"/>
    </row>
    <row r="32" spans="1:17" ht="16.5" x14ac:dyDescent="0.3">
      <c r="A32" s="800">
        <v>1</v>
      </c>
      <c r="B32" s="363" t="s">
        <v>585</v>
      </c>
      <c r="C32" s="364">
        <v>1987</v>
      </c>
      <c r="D32" s="365" t="s">
        <v>5</v>
      </c>
      <c r="E32" s="365" t="s">
        <v>225</v>
      </c>
      <c r="F32" s="364"/>
      <c r="G32" s="790">
        <v>2.7</v>
      </c>
      <c r="H32" s="790">
        <v>2.4</v>
      </c>
      <c r="I32" s="790">
        <v>3.9</v>
      </c>
      <c r="J32" s="790">
        <v>3</v>
      </c>
      <c r="K32" s="790">
        <v>12.75</v>
      </c>
      <c r="L32" s="790">
        <v>12</v>
      </c>
      <c r="M32" s="790">
        <v>9</v>
      </c>
      <c r="N32" s="791">
        <v>1</v>
      </c>
      <c r="O32" s="777" t="s">
        <v>613</v>
      </c>
      <c r="P32" s="778"/>
      <c r="Q32" s="106"/>
    </row>
    <row r="33" spans="1:17" ht="16.5" x14ac:dyDescent="0.3">
      <c r="A33" s="793"/>
      <c r="B33" s="350" t="s">
        <v>582</v>
      </c>
      <c r="C33" s="351">
        <v>1980</v>
      </c>
      <c r="D33" s="351" t="s">
        <v>5</v>
      </c>
      <c r="E33" s="351" t="s">
        <v>225</v>
      </c>
      <c r="F33" s="351" t="s">
        <v>610</v>
      </c>
      <c r="G33" s="782"/>
      <c r="H33" s="782"/>
      <c r="I33" s="782"/>
      <c r="J33" s="782"/>
      <c r="K33" s="782"/>
      <c r="L33" s="782"/>
      <c r="M33" s="782"/>
      <c r="N33" s="785"/>
      <c r="O33" s="773"/>
      <c r="P33" s="774"/>
      <c r="Q33" s="106"/>
    </row>
    <row r="34" spans="1:17" ht="16.5" x14ac:dyDescent="0.3">
      <c r="A34" s="792">
        <v>2</v>
      </c>
      <c r="B34" s="660" t="s">
        <v>615</v>
      </c>
      <c r="C34" s="656">
        <v>2000</v>
      </c>
      <c r="D34" s="661">
        <v>1</v>
      </c>
      <c r="E34" s="661" t="s">
        <v>264</v>
      </c>
      <c r="F34" s="656" t="s">
        <v>425</v>
      </c>
      <c r="G34" s="781">
        <v>1.2</v>
      </c>
      <c r="H34" s="781">
        <v>1.2</v>
      </c>
      <c r="I34" s="781">
        <v>1.9</v>
      </c>
      <c r="J34" s="781">
        <v>1.43</v>
      </c>
      <c r="K34" s="781">
        <v>8.3000000000000007</v>
      </c>
      <c r="L34" s="781">
        <v>7.7</v>
      </c>
      <c r="M34" s="781">
        <v>6.27</v>
      </c>
      <c r="N34" s="779">
        <v>3</v>
      </c>
      <c r="O34" s="771" t="s">
        <v>562</v>
      </c>
      <c r="P34" s="772"/>
      <c r="Q34" s="106"/>
    </row>
    <row r="35" spans="1:17" ht="16.5" x14ac:dyDescent="0.3">
      <c r="A35" s="793"/>
      <c r="B35" s="350" t="s">
        <v>616</v>
      </c>
      <c r="C35" s="351">
        <v>1993</v>
      </c>
      <c r="D35" s="351" t="s">
        <v>5</v>
      </c>
      <c r="E35" s="351" t="s">
        <v>264</v>
      </c>
      <c r="F35" s="351" t="s">
        <v>425</v>
      </c>
      <c r="G35" s="782"/>
      <c r="H35" s="782"/>
      <c r="I35" s="782"/>
      <c r="J35" s="782"/>
      <c r="K35" s="782"/>
      <c r="L35" s="782"/>
      <c r="M35" s="782"/>
      <c r="N35" s="785"/>
      <c r="O35" s="773"/>
      <c r="P35" s="774"/>
      <c r="Q35" s="106"/>
    </row>
    <row r="36" spans="1:17" ht="16.5" x14ac:dyDescent="0.3">
      <c r="A36" s="792">
        <v>3</v>
      </c>
      <c r="B36" s="660" t="s">
        <v>614</v>
      </c>
      <c r="C36" s="656">
        <v>1996</v>
      </c>
      <c r="D36" s="661" t="s">
        <v>4</v>
      </c>
      <c r="E36" s="661" t="s">
        <v>188</v>
      </c>
      <c r="F36" s="656" t="s">
        <v>662</v>
      </c>
      <c r="G36" s="781">
        <v>3.4</v>
      </c>
      <c r="H36" s="781">
        <v>3.2</v>
      </c>
      <c r="I36" s="781">
        <v>3</v>
      </c>
      <c r="J36" s="781">
        <v>3.2</v>
      </c>
      <c r="K36" s="781">
        <v>6.75</v>
      </c>
      <c r="L36" s="781">
        <v>4.7</v>
      </c>
      <c r="M36" s="781">
        <v>1.5</v>
      </c>
      <c r="N36" s="795" t="s">
        <v>619</v>
      </c>
      <c r="O36" s="771" t="s">
        <v>713</v>
      </c>
      <c r="P36" s="772"/>
      <c r="Q36" s="106"/>
    </row>
    <row r="37" spans="1:17" ht="17.25" thickBot="1" x14ac:dyDescent="0.35">
      <c r="A37" s="794"/>
      <c r="B37" s="366" t="s">
        <v>344</v>
      </c>
      <c r="C37" s="367">
        <v>1993</v>
      </c>
      <c r="D37" s="367" t="s">
        <v>4</v>
      </c>
      <c r="E37" s="367" t="s">
        <v>188</v>
      </c>
      <c r="F37" s="367"/>
      <c r="G37" s="787"/>
      <c r="H37" s="787"/>
      <c r="I37" s="787"/>
      <c r="J37" s="787"/>
      <c r="K37" s="787"/>
      <c r="L37" s="787"/>
      <c r="M37" s="787"/>
      <c r="N37" s="796"/>
      <c r="O37" s="775"/>
      <c r="P37" s="776"/>
      <c r="Q37" s="106"/>
    </row>
    <row r="38" spans="1:17" ht="16.5" x14ac:dyDescent="0.3">
      <c r="Q38" s="106"/>
    </row>
    <row r="39" spans="1:17" ht="16.5" x14ac:dyDescent="0.3">
      <c r="Q39" s="106"/>
    </row>
    <row r="40" spans="1:17" ht="16.5" x14ac:dyDescent="0.3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</row>
    <row r="41" spans="1:17" ht="16.5" x14ac:dyDescent="0.3">
      <c r="A41" s="106"/>
      <c r="B41" s="106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</row>
    <row r="42" spans="1:17" s="31" customFormat="1" ht="12.75" x14ac:dyDescent="0.2">
      <c r="A42" s="173"/>
      <c r="B42" s="170" t="s">
        <v>16</v>
      </c>
      <c r="C42" s="614"/>
      <c r="D42" s="614"/>
      <c r="E42" s="732" t="s">
        <v>235</v>
      </c>
      <c r="F42" s="732"/>
      <c r="G42" s="732"/>
      <c r="H42" s="170" t="s">
        <v>92</v>
      </c>
      <c r="I42" s="173"/>
      <c r="J42" s="614"/>
      <c r="K42" s="614"/>
      <c r="L42" s="733" t="s">
        <v>240</v>
      </c>
      <c r="M42" s="693"/>
      <c r="N42" s="693"/>
      <c r="O42" s="693"/>
      <c r="P42" s="614"/>
      <c r="Q42" s="173"/>
    </row>
    <row r="43" spans="1:17" s="31" customFormat="1" ht="13.9" customHeight="1" x14ac:dyDescent="0.2">
      <c r="A43" s="173"/>
      <c r="B43" s="170"/>
      <c r="C43" s="614"/>
      <c r="D43" s="614"/>
      <c r="E43" s="175"/>
      <c r="F43" s="173"/>
      <c r="G43" s="174"/>
      <c r="H43" s="170"/>
      <c r="I43" s="173"/>
      <c r="J43" s="614"/>
      <c r="K43" s="614"/>
      <c r="L43" s="614"/>
      <c r="M43" s="614"/>
      <c r="N43" s="614"/>
      <c r="O43" s="173"/>
      <c r="P43" s="172"/>
      <c r="Q43" s="173"/>
    </row>
    <row r="44" spans="1:17" s="31" customFormat="1" ht="25.9" customHeight="1" x14ac:dyDescent="0.2">
      <c r="A44" s="173"/>
      <c r="B44" s="170" t="s">
        <v>17</v>
      </c>
      <c r="C44" s="614"/>
      <c r="D44" s="614"/>
      <c r="E44" s="732" t="s">
        <v>236</v>
      </c>
      <c r="F44" s="732"/>
      <c r="G44" s="732"/>
      <c r="H44" s="170" t="s">
        <v>93</v>
      </c>
      <c r="I44" s="173"/>
      <c r="J44" s="614"/>
      <c r="K44" s="614"/>
      <c r="L44" s="733" t="s">
        <v>241</v>
      </c>
      <c r="M44" s="693"/>
      <c r="N44" s="693"/>
      <c r="O44" s="693"/>
      <c r="P44" s="172"/>
      <c r="Q44" s="173"/>
    </row>
    <row r="45" spans="1:17" ht="16.5" x14ac:dyDescent="0.3">
      <c r="Q45" s="106"/>
    </row>
  </sheetData>
  <mergeCells count="117">
    <mergeCell ref="E11:K11"/>
    <mergeCell ref="A1:P1"/>
    <mergeCell ref="A2:P2"/>
    <mergeCell ref="A3:P3"/>
    <mergeCell ref="A4:P4"/>
    <mergeCell ref="A5:P5"/>
    <mergeCell ref="E7:L7"/>
    <mergeCell ref="A8:C8"/>
    <mergeCell ref="E8:K8"/>
    <mergeCell ref="A9:C9"/>
    <mergeCell ref="E9:K9"/>
    <mergeCell ref="E10:K10"/>
    <mergeCell ref="A15:A16"/>
    <mergeCell ref="G15:G16"/>
    <mergeCell ref="H15:H16"/>
    <mergeCell ref="I15:I16"/>
    <mergeCell ref="J15:J16"/>
    <mergeCell ref="A21:A22"/>
    <mergeCell ref="G21:G22"/>
    <mergeCell ref="H21:H22"/>
    <mergeCell ref="I21:I22"/>
    <mergeCell ref="J21:J22"/>
    <mergeCell ref="A17:A18"/>
    <mergeCell ref="G17:G18"/>
    <mergeCell ref="H17:H18"/>
    <mergeCell ref="I17:I18"/>
    <mergeCell ref="J17:J18"/>
    <mergeCell ref="A19:A20"/>
    <mergeCell ref="G19:G20"/>
    <mergeCell ref="H19:H20"/>
    <mergeCell ref="I19:I20"/>
    <mergeCell ref="J19:J20"/>
    <mergeCell ref="A26:A27"/>
    <mergeCell ref="G26:G27"/>
    <mergeCell ref="H26:H27"/>
    <mergeCell ref="I26:I27"/>
    <mergeCell ref="J26:J27"/>
    <mergeCell ref="A24:A25"/>
    <mergeCell ref="G24:G25"/>
    <mergeCell ref="H24:H25"/>
    <mergeCell ref="I24:I25"/>
    <mergeCell ref="J24:J25"/>
    <mergeCell ref="A28:A29"/>
    <mergeCell ref="G28:G29"/>
    <mergeCell ref="H28:H29"/>
    <mergeCell ref="I28:I29"/>
    <mergeCell ref="J28:J29"/>
    <mergeCell ref="A32:A33"/>
    <mergeCell ref="G32:G33"/>
    <mergeCell ref="H32:H33"/>
    <mergeCell ref="I32:I33"/>
    <mergeCell ref="J32:J33"/>
    <mergeCell ref="E44:G44"/>
    <mergeCell ref="L44:O44"/>
    <mergeCell ref="A34:A35"/>
    <mergeCell ref="G34:G35"/>
    <mergeCell ref="H34:H35"/>
    <mergeCell ref="I34:I35"/>
    <mergeCell ref="J34:J35"/>
    <mergeCell ref="K34:K35"/>
    <mergeCell ref="L34:L35"/>
    <mergeCell ref="M34:M35"/>
    <mergeCell ref="N34:N35"/>
    <mergeCell ref="O36:P37"/>
    <mergeCell ref="K36:K37"/>
    <mergeCell ref="A36:A37"/>
    <mergeCell ref="G36:G37"/>
    <mergeCell ref="H36:H37"/>
    <mergeCell ref="I36:I37"/>
    <mergeCell ref="J36:J37"/>
    <mergeCell ref="N36:N37"/>
    <mergeCell ref="L36:L37"/>
    <mergeCell ref="M36:M37"/>
    <mergeCell ref="K28:K29"/>
    <mergeCell ref="L28:L29"/>
    <mergeCell ref="M28:M29"/>
    <mergeCell ref="N28:N29"/>
    <mergeCell ref="E42:G42"/>
    <mergeCell ref="L42:O42"/>
    <mergeCell ref="K32:K33"/>
    <mergeCell ref="L32:L33"/>
    <mergeCell ref="M32:M33"/>
    <mergeCell ref="N32:N33"/>
    <mergeCell ref="K15:K16"/>
    <mergeCell ref="L15:L16"/>
    <mergeCell ref="M15:M16"/>
    <mergeCell ref="O13:P13"/>
    <mergeCell ref="O17:P18"/>
    <mergeCell ref="O19:P20"/>
    <mergeCell ref="O21:P22"/>
    <mergeCell ref="K26:K27"/>
    <mergeCell ref="L26:L27"/>
    <mergeCell ref="M26:M27"/>
    <mergeCell ref="N26:N27"/>
    <mergeCell ref="K24:K25"/>
    <mergeCell ref="L24:L25"/>
    <mergeCell ref="M24:M25"/>
    <mergeCell ref="N24:N25"/>
    <mergeCell ref="K21:K22"/>
    <mergeCell ref="L21:L22"/>
    <mergeCell ref="M21:M22"/>
    <mergeCell ref="K17:K18"/>
    <mergeCell ref="L17:L18"/>
    <mergeCell ref="M17:M18"/>
    <mergeCell ref="K19:K20"/>
    <mergeCell ref="N17:N18"/>
    <mergeCell ref="N19:N20"/>
    <mergeCell ref="O24:P25"/>
    <mergeCell ref="O26:P27"/>
    <mergeCell ref="O28:P29"/>
    <mergeCell ref="O32:P33"/>
    <mergeCell ref="O34:P35"/>
    <mergeCell ref="O15:P16"/>
    <mergeCell ref="N21:N22"/>
    <mergeCell ref="L19:L20"/>
    <mergeCell ref="M19:M20"/>
    <mergeCell ref="N15:N16"/>
  </mergeCells>
  <printOptions horizontalCentered="1"/>
  <pageMargins left="0.59055118110236227" right="0.19685039370078741" top="0.59055118110236227" bottom="0.74803149606299213" header="0.51181102362204722" footer="0.51181102362204722"/>
  <pageSetup paperSize="9" scale="61" firstPageNumber="0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AJ64"/>
  <sheetViews>
    <sheetView view="pageBreakPreview" zoomScale="90" zoomScaleNormal="55" zoomScaleSheetLayoutView="90" workbookViewId="0">
      <selection activeCell="G52" sqref="G52:H52"/>
    </sheetView>
  </sheetViews>
  <sheetFormatPr defaultColWidth="2.28515625" defaultRowHeight="12.75" x14ac:dyDescent="0.2"/>
  <cols>
    <col min="1" max="1" width="6.85546875" customWidth="1"/>
    <col min="2" max="2" width="26.140625" customWidth="1"/>
    <col min="3" max="5" width="4.7109375" style="6" customWidth="1"/>
    <col min="6" max="6" width="4.7109375" customWidth="1"/>
    <col min="7" max="7" width="4.7109375" style="134" customWidth="1"/>
    <col min="8" max="8" width="4.7109375" customWidth="1"/>
    <col min="9" max="9" width="4.7109375" style="134" customWidth="1"/>
    <col min="10" max="10" width="4.7109375" customWidth="1"/>
    <col min="11" max="11" width="4.7109375" style="134" customWidth="1"/>
    <col min="12" max="12" width="4.7109375" customWidth="1"/>
    <col min="13" max="14" width="4.7109375" style="134" customWidth="1"/>
    <col min="15" max="15" width="4.7109375" customWidth="1"/>
    <col min="16" max="16" width="4.7109375" style="134" customWidth="1"/>
    <col min="17" max="17" width="4.7109375" customWidth="1"/>
    <col min="18" max="20" width="4.7109375" style="134" customWidth="1"/>
    <col min="21" max="21" width="4.7109375" style="6" customWidth="1"/>
    <col min="22" max="22" width="8.85546875" style="134" customWidth="1"/>
    <col min="23" max="24" width="4.7109375" style="6" customWidth="1"/>
    <col min="25" max="27" width="4.7109375" customWidth="1"/>
    <col min="28" max="28" width="4.7109375" style="6" customWidth="1"/>
    <col min="29" max="29" width="4.7109375" customWidth="1"/>
    <col min="30" max="30" width="4.7109375" style="6" customWidth="1"/>
    <col min="31" max="31" width="4.7109375" customWidth="1"/>
    <col min="32" max="33" width="4.7109375" style="6" customWidth="1"/>
    <col min="34" max="34" width="4.7109375" customWidth="1"/>
    <col min="35" max="35" width="9.140625" style="97" customWidth="1"/>
    <col min="36" max="230" width="9.140625" customWidth="1"/>
    <col min="231" max="231" width="5.5703125" customWidth="1"/>
    <col min="232" max="232" width="26.140625" customWidth="1"/>
    <col min="233" max="233" width="3.140625" customWidth="1"/>
    <col min="234" max="234" width="1.5703125" customWidth="1"/>
    <col min="235" max="235" width="0" hidden="1" customWidth="1"/>
    <col min="236" max="236" width="3.140625" customWidth="1"/>
    <col min="237" max="237" width="2.28515625" customWidth="1"/>
    <col min="238" max="238" width="0.7109375" customWidth="1"/>
    <col min="239" max="239" width="3.5703125" customWidth="1"/>
    <col min="240" max="240" width="1.140625" customWidth="1"/>
    <col min="241" max="241" width="3.140625" customWidth="1"/>
    <col min="242" max="242" width="2.85546875" customWidth="1"/>
    <col min="243" max="244" width="2.28515625" customWidth="1"/>
    <col min="245" max="245" width="2.7109375" customWidth="1"/>
  </cols>
  <sheetData>
    <row r="1" spans="1:36" s="31" customFormat="1" x14ac:dyDescent="0.2">
      <c r="A1" s="832" t="s">
        <v>30</v>
      </c>
      <c r="B1" s="832"/>
      <c r="C1" s="832"/>
      <c r="D1" s="832"/>
      <c r="E1" s="832"/>
      <c r="F1" s="832"/>
      <c r="G1" s="832"/>
      <c r="H1" s="832"/>
      <c r="I1" s="832"/>
      <c r="J1" s="832"/>
      <c r="K1" s="832"/>
      <c r="L1" s="832"/>
      <c r="M1" s="832"/>
      <c r="N1" s="832"/>
      <c r="O1" s="832"/>
      <c r="P1" s="832"/>
      <c r="Q1" s="832"/>
      <c r="R1" s="832"/>
      <c r="S1" s="832"/>
      <c r="T1" s="832"/>
      <c r="U1" s="832"/>
      <c r="V1" s="832"/>
      <c r="W1" s="832"/>
      <c r="X1" s="832"/>
      <c r="Y1" s="832"/>
      <c r="Z1" s="832"/>
      <c r="AA1" s="832"/>
      <c r="AB1" s="832"/>
      <c r="AC1" s="832"/>
      <c r="AD1" s="832"/>
      <c r="AE1" s="832"/>
      <c r="AF1" s="832"/>
      <c r="AG1" s="832"/>
      <c r="AH1" s="832"/>
      <c r="AI1" s="832"/>
    </row>
    <row r="2" spans="1:36" s="31" customFormat="1" x14ac:dyDescent="0.2">
      <c r="A2" s="832" t="s">
        <v>246</v>
      </c>
      <c r="B2" s="832"/>
      <c r="C2" s="832"/>
      <c r="D2" s="832"/>
      <c r="E2" s="832"/>
      <c r="F2" s="832"/>
      <c r="G2" s="832"/>
      <c r="H2" s="832"/>
      <c r="I2" s="832"/>
      <c r="J2" s="832"/>
      <c r="K2" s="832"/>
      <c r="L2" s="832"/>
      <c r="M2" s="832"/>
      <c r="N2" s="832"/>
      <c r="O2" s="832"/>
      <c r="P2" s="832"/>
      <c r="Q2" s="832"/>
      <c r="R2" s="832"/>
      <c r="S2" s="832"/>
      <c r="T2" s="832"/>
      <c r="U2" s="832"/>
      <c r="V2" s="832"/>
      <c r="W2" s="832"/>
      <c r="X2" s="832"/>
      <c r="Y2" s="832"/>
      <c r="Z2" s="832"/>
      <c r="AA2" s="832"/>
      <c r="AB2" s="832"/>
      <c r="AC2" s="832"/>
      <c r="AD2" s="832"/>
      <c r="AE2" s="832"/>
      <c r="AF2" s="832"/>
      <c r="AG2" s="832"/>
      <c r="AH2" s="832"/>
      <c r="AI2" s="832"/>
    </row>
    <row r="3" spans="1:36" s="31" customFormat="1" x14ac:dyDescent="0.2">
      <c r="A3" s="832" t="s">
        <v>237</v>
      </c>
      <c r="B3" s="832"/>
      <c r="C3" s="832"/>
      <c r="D3" s="832"/>
      <c r="E3" s="832"/>
      <c r="F3" s="832"/>
      <c r="G3" s="832"/>
      <c r="H3" s="832"/>
      <c r="I3" s="832"/>
      <c r="J3" s="832"/>
      <c r="K3" s="832"/>
      <c r="L3" s="832"/>
      <c r="M3" s="832"/>
      <c r="N3" s="832"/>
      <c r="O3" s="832"/>
      <c r="P3" s="832"/>
      <c r="Q3" s="832"/>
      <c r="R3" s="832"/>
      <c r="S3" s="832"/>
      <c r="T3" s="832"/>
      <c r="U3" s="832"/>
      <c r="V3" s="832"/>
      <c r="W3" s="832"/>
      <c r="X3" s="832"/>
      <c r="Y3" s="832"/>
      <c r="Z3" s="832"/>
      <c r="AA3" s="832"/>
      <c r="AB3" s="832"/>
      <c r="AC3" s="832"/>
      <c r="AD3" s="832"/>
      <c r="AE3" s="832"/>
      <c r="AF3" s="832"/>
      <c r="AG3" s="832"/>
      <c r="AH3" s="832"/>
      <c r="AI3" s="832"/>
    </row>
    <row r="4" spans="1:36" s="31" customFormat="1" ht="12.75" customHeight="1" x14ac:dyDescent="0.2">
      <c r="A4" s="832" t="s">
        <v>94</v>
      </c>
      <c r="B4" s="832"/>
      <c r="C4" s="832"/>
      <c r="D4" s="832"/>
      <c r="E4" s="832"/>
      <c r="F4" s="832"/>
      <c r="G4" s="832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2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</row>
    <row r="5" spans="1:36" s="31" customFormat="1" x14ac:dyDescent="0.2">
      <c r="A5" s="832" t="s">
        <v>238</v>
      </c>
      <c r="B5" s="832"/>
      <c r="C5" s="832"/>
      <c r="D5" s="832"/>
      <c r="E5" s="832"/>
      <c r="F5" s="832"/>
      <c r="G5" s="832"/>
      <c r="H5" s="832"/>
      <c r="I5" s="832"/>
      <c r="J5" s="832"/>
      <c r="K5" s="832"/>
      <c r="L5" s="832"/>
      <c r="M5" s="832"/>
      <c r="N5" s="832"/>
      <c r="O5" s="832"/>
      <c r="P5" s="832"/>
      <c r="Q5" s="832"/>
      <c r="R5" s="832"/>
      <c r="S5" s="832"/>
      <c r="T5" s="832"/>
      <c r="U5" s="832"/>
      <c r="V5" s="832"/>
      <c r="W5" s="832"/>
      <c r="X5" s="832"/>
      <c r="Y5" s="832"/>
      <c r="Z5" s="832"/>
      <c r="AA5" s="832"/>
      <c r="AB5" s="832"/>
      <c r="AC5" s="832"/>
      <c r="AD5" s="832"/>
      <c r="AE5" s="832"/>
      <c r="AF5" s="832"/>
      <c r="AG5" s="832"/>
      <c r="AH5" s="832"/>
      <c r="AI5" s="832"/>
    </row>
    <row r="6" spans="1:36" s="31" customFormat="1" x14ac:dyDescent="0.2">
      <c r="A6" s="754"/>
      <c r="B6" s="754"/>
      <c r="C6" s="754"/>
      <c r="D6" s="754"/>
      <c r="E6" s="754"/>
      <c r="F6" s="754"/>
      <c r="G6" s="754"/>
      <c r="H6" s="754"/>
      <c r="I6" s="754"/>
      <c r="J6" s="754"/>
      <c r="K6" s="754"/>
      <c r="L6" s="754"/>
      <c r="M6" s="754"/>
      <c r="N6" s="754"/>
      <c r="O6" s="754"/>
      <c r="P6" s="145"/>
      <c r="Q6" s="32"/>
      <c r="R6" s="546"/>
      <c r="S6" s="546"/>
      <c r="T6" s="145"/>
      <c r="U6" s="5"/>
      <c r="V6" s="145"/>
      <c r="W6" s="5"/>
      <c r="X6" s="5"/>
      <c r="Y6" s="32"/>
      <c r="Z6" s="32"/>
      <c r="AA6" s="32"/>
      <c r="AB6" s="5"/>
      <c r="AC6" s="32"/>
      <c r="AD6" s="5"/>
      <c r="AE6" s="32"/>
      <c r="AF6" s="5"/>
      <c r="AG6" s="5"/>
      <c r="AH6" s="32"/>
      <c r="AI6" s="1"/>
    </row>
    <row r="7" spans="1:36" s="31" customFormat="1" ht="18" customHeight="1" x14ac:dyDescent="0.25">
      <c r="A7" s="98"/>
      <c r="B7" s="98"/>
      <c r="C7" s="98"/>
      <c r="D7" s="102"/>
      <c r="E7" s="92"/>
      <c r="F7" s="744" t="s">
        <v>85</v>
      </c>
      <c r="G7" s="744"/>
      <c r="H7" s="744"/>
      <c r="I7" s="744"/>
      <c r="J7" s="744"/>
      <c r="K7" s="744"/>
      <c r="L7" s="744"/>
      <c r="M7" s="744"/>
      <c r="N7" s="744"/>
      <c r="O7" s="744"/>
      <c r="P7" s="744"/>
      <c r="Q7" s="744"/>
      <c r="R7" s="744"/>
      <c r="S7" s="744"/>
      <c r="T7" s="744"/>
      <c r="U7" s="744"/>
      <c r="V7" s="744"/>
      <c r="W7" s="744"/>
      <c r="X7" s="744"/>
      <c r="Y7" s="744"/>
      <c r="Z7" s="744"/>
      <c r="AA7" s="93"/>
      <c r="AB7" s="94"/>
      <c r="AC7" s="93"/>
      <c r="AD7" s="94"/>
      <c r="AE7" s="32"/>
      <c r="AF7" s="5"/>
      <c r="AG7" s="5"/>
      <c r="AH7" s="32"/>
      <c r="AI7" s="1"/>
    </row>
    <row r="8" spans="1:36" s="31" customFormat="1" ht="15.75" x14ac:dyDescent="0.2">
      <c r="A8" s="688" t="s">
        <v>181</v>
      </c>
      <c r="B8" s="688"/>
      <c r="C8" s="688"/>
      <c r="D8" s="826" t="s">
        <v>251</v>
      </c>
      <c r="E8" s="827"/>
      <c r="F8" s="827"/>
      <c r="G8" s="827"/>
      <c r="H8" s="827"/>
      <c r="I8" s="827"/>
      <c r="J8" s="827"/>
      <c r="K8" s="827"/>
      <c r="L8" s="827"/>
      <c r="M8" s="827"/>
      <c r="N8" s="827"/>
      <c r="O8" s="827"/>
      <c r="P8" s="827"/>
      <c r="Q8" s="827"/>
      <c r="R8" s="827"/>
      <c r="S8" s="827"/>
      <c r="T8" s="827"/>
      <c r="U8" s="827"/>
      <c r="V8" s="827"/>
      <c r="W8" s="827"/>
      <c r="X8" s="827"/>
      <c r="Y8" s="827"/>
      <c r="Z8" s="827"/>
      <c r="AA8" s="827"/>
      <c r="AB8" s="827"/>
      <c r="AC8" s="827"/>
      <c r="AD8" s="827"/>
      <c r="AE8" s="827"/>
      <c r="AF8" s="95"/>
      <c r="AG8" s="618"/>
      <c r="AH8" s="95"/>
      <c r="AI8" s="1"/>
    </row>
    <row r="9" spans="1:36" s="31" customFormat="1" ht="15.75" x14ac:dyDescent="0.2">
      <c r="A9" s="676" t="s">
        <v>182</v>
      </c>
      <c r="B9" s="676"/>
      <c r="C9" s="677"/>
      <c r="D9" s="100"/>
      <c r="E9" s="95"/>
      <c r="F9" s="831" t="s">
        <v>239</v>
      </c>
      <c r="G9" s="831"/>
      <c r="H9" s="831"/>
      <c r="I9" s="831"/>
      <c r="J9" s="831"/>
      <c r="K9" s="831"/>
      <c r="L9" s="831"/>
      <c r="M9" s="831"/>
      <c r="N9" s="831"/>
      <c r="O9" s="831"/>
      <c r="P9" s="831"/>
      <c r="Q9" s="831"/>
      <c r="R9" s="831"/>
      <c r="S9" s="831"/>
      <c r="T9" s="831"/>
      <c r="U9" s="831"/>
      <c r="V9" s="831"/>
      <c r="W9" s="831"/>
      <c r="X9" s="831"/>
      <c r="Y9" s="831"/>
      <c r="Z9" s="831"/>
      <c r="AA9" s="93"/>
      <c r="AB9" s="94"/>
      <c r="AC9" s="93"/>
      <c r="AD9" s="94"/>
      <c r="AE9" s="32"/>
      <c r="AF9" s="5"/>
      <c r="AG9" s="5"/>
      <c r="AH9" s="32"/>
      <c r="AI9" s="1"/>
    </row>
    <row r="10" spans="1:36" s="31" customFormat="1" ht="13.9" customHeight="1" thickBot="1" x14ac:dyDescent="0.25">
      <c r="E10" s="755"/>
      <c r="F10" s="755"/>
      <c r="G10" s="755"/>
      <c r="H10" s="755"/>
      <c r="I10" s="755"/>
      <c r="J10" s="755"/>
      <c r="K10" s="755"/>
      <c r="L10" s="755"/>
      <c r="M10" s="757"/>
      <c r="N10" s="757"/>
      <c r="O10" s="757"/>
      <c r="P10" s="148"/>
      <c r="Q10" s="21"/>
      <c r="R10" s="148"/>
      <c r="S10" s="148"/>
      <c r="T10" s="148"/>
      <c r="U10" s="21"/>
      <c r="V10" s="148"/>
      <c r="W10" s="12"/>
      <c r="X10" s="12"/>
      <c r="Y10" s="12"/>
      <c r="Z10" s="12"/>
      <c r="AA10" s="13"/>
      <c r="AB10" s="13"/>
      <c r="AC10" s="101"/>
      <c r="AD10" s="97"/>
      <c r="AE10" s="97"/>
      <c r="AF10" s="5"/>
      <c r="AG10" s="5"/>
      <c r="AH10" s="32"/>
      <c r="AI10" s="1"/>
    </row>
    <row r="11" spans="1:36" s="31" customFormat="1" ht="33" customHeight="1" thickBot="1" x14ac:dyDescent="0.25">
      <c r="A11" s="819" t="s">
        <v>6</v>
      </c>
      <c r="B11" s="824" t="s">
        <v>24</v>
      </c>
      <c r="C11" s="821" t="s">
        <v>27</v>
      </c>
      <c r="D11" s="822"/>
      <c r="E11" s="822"/>
      <c r="F11" s="823"/>
      <c r="G11" s="821" t="s">
        <v>26</v>
      </c>
      <c r="H11" s="822"/>
      <c r="I11" s="822"/>
      <c r="J11" s="823"/>
      <c r="K11" s="806" t="s">
        <v>28</v>
      </c>
      <c r="L11" s="807"/>
      <c r="M11" s="807"/>
      <c r="N11" s="807"/>
      <c r="O11" s="807"/>
      <c r="P11" s="808"/>
      <c r="Q11" s="808"/>
      <c r="R11" s="808"/>
      <c r="S11" s="808"/>
      <c r="T11" s="828"/>
      <c r="U11" s="828"/>
      <c r="V11" s="828"/>
      <c r="W11" s="806" t="s">
        <v>29</v>
      </c>
      <c r="X11" s="807"/>
      <c r="Y11" s="807"/>
      <c r="Z11" s="807"/>
      <c r="AA11" s="807"/>
      <c r="AB11" s="808"/>
      <c r="AC11" s="808"/>
      <c r="AD11" s="808"/>
      <c r="AE11" s="808"/>
      <c r="AF11" s="809"/>
      <c r="AG11" s="809"/>
      <c r="AH11" s="809"/>
      <c r="AI11" s="814" t="s">
        <v>23</v>
      </c>
    </row>
    <row r="12" spans="1:36" ht="18" customHeight="1" thickBot="1" x14ac:dyDescent="0.25">
      <c r="A12" s="820"/>
      <c r="B12" s="825"/>
      <c r="C12" s="829">
        <v>63</v>
      </c>
      <c r="D12" s="810"/>
      <c r="E12" s="811" t="s">
        <v>131</v>
      </c>
      <c r="F12" s="810"/>
      <c r="G12" s="812">
        <v>63</v>
      </c>
      <c r="H12" s="830"/>
      <c r="I12" s="811" t="s">
        <v>131</v>
      </c>
      <c r="J12" s="810"/>
      <c r="K12" s="829">
        <v>63</v>
      </c>
      <c r="L12" s="810"/>
      <c r="M12" s="812">
        <v>68</v>
      </c>
      <c r="N12" s="816"/>
      <c r="O12" s="810"/>
      <c r="P12" s="812">
        <v>73</v>
      </c>
      <c r="Q12" s="810"/>
      <c r="R12" s="817">
        <v>85</v>
      </c>
      <c r="S12" s="818"/>
      <c r="T12" s="806" t="s">
        <v>73</v>
      </c>
      <c r="U12" s="807"/>
      <c r="V12" s="185" t="s">
        <v>113</v>
      </c>
      <c r="W12" s="810">
        <v>63</v>
      </c>
      <c r="X12" s="810"/>
      <c r="Y12" s="810"/>
      <c r="Z12" s="812">
        <v>68</v>
      </c>
      <c r="AA12" s="810"/>
      <c r="AB12" s="812">
        <v>73</v>
      </c>
      <c r="AC12" s="810"/>
      <c r="AD12" s="811">
        <v>85</v>
      </c>
      <c r="AE12" s="810"/>
      <c r="AF12" s="811" t="s">
        <v>73</v>
      </c>
      <c r="AG12" s="810"/>
      <c r="AH12" s="810"/>
      <c r="AI12" s="815"/>
      <c r="AJ12" s="31"/>
    </row>
    <row r="13" spans="1:36" s="14" customFormat="1" x14ac:dyDescent="0.2">
      <c r="A13" s="187">
        <v>1</v>
      </c>
      <c r="B13" s="535" t="s">
        <v>225</v>
      </c>
      <c r="C13" s="188">
        <v>15</v>
      </c>
      <c r="D13" s="189"/>
      <c r="E13" s="190">
        <v>18</v>
      </c>
      <c r="F13" s="189"/>
      <c r="G13" s="190"/>
      <c r="H13" s="607"/>
      <c r="I13" s="190">
        <v>18</v>
      </c>
      <c r="J13" s="608">
        <v>16</v>
      </c>
      <c r="K13" s="188">
        <v>16</v>
      </c>
      <c r="L13" s="189">
        <v>12</v>
      </c>
      <c r="M13" s="190"/>
      <c r="N13" s="189"/>
      <c r="O13" s="189"/>
      <c r="P13" s="190">
        <v>15</v>
      </c>
      <c r="Q13" s="189"/>
      <c r="R13" s="190">
        <v>16</v>
      </c>
      <c r="S13" s="189">
        <v>9</v>
      </c>
      <c r="T13" s="190"/>
      <c r="U13" s="189"/>
      <c r="V13" s="547">
        <v>18</v>
      </c>
      <c r="W13" s="189">
        <v>18</v>
      </c>
      <c r="X13" s="189"/>
      <c r="Y13" s="189">
        <v>16</v>
      </c>
      <c r="Z13" s="190">
        <v>18</v>
      </c>
      <c r="AA13" s="189">
        <v>16</v>
      </c>
      <c r="AB13" s="190"/>
      <c r="AC13" s="189"/>
      <c r="AD13" s="190"/>
      <c r="AE13" s="189"/>
      <c r="AF13" s="190">
        <v>20</v>
      </c>
      <c r="AG13" s="189"/>
      <c r="AH13" s="189"/>
      <c r="AI13" s="191">
        <f t="shared" ref="AI13:AI54" si="0">SUM(C13:AH13)</f>
        <v>241</v>
      </c>
      <c r="AJ13" s="31"/>
    </row>
    <row r="14" spans="1:36" s="14" customFormat="1" x14ac:dyDescent="0.2">
      <c r="A14" s="558">
        <f>A13+1</f>
        <v>2</v>
      </c>
      <c r="B14" s="225" t="s">
        <v>188</v>
      </c>
      <c r="C14" s="140">
        <v>18</v>
      </c>
      <c r="D14" s="559">
        <v>14</v>
      </c>
      <c r="E14" s="560"/>
      <c r="F14" s="559"/>
      <c r="G14" s="560"/>
      <c r="H14" s="561"/>
      <c r="I14" s="560">
        <v>15</v>
      </c>
      <c r="J14" s="562">
        <v>6</v>
      </c>
      <c r="K14" s="140">
        <v>9</v>
      </c>
      <c r="L14" s="559"/>
      <c r="M14" s="560">
        <v>20</v>
      </c>
      <c r="N14" s="559">
        <v>15</v>
      </c>
      <c r="O14" s="559">
        <v>14</v>
      </c>
      <c r="P14" s="560">
        <v>20</v>
      </c>
      <c r="Q14" s="559"/>
      <c r="R14" s="560"/>
      <c r="S14" s="559"/>
      <c r="T14" s="560"/>
      <c r="U14" s="559"/>
      <c r="V14" s="152">
        <v>8</v>
      </c>
      <c r="W14" s="559">
        <v>14</v>
      </c>
      <c r="X14" s="645">
        <v>10</v>
      </c>
      <c r="Y14" s="559">
        <v>12</v>
      </c>
      <c r="Z14" s="560">
        <v>20</v>
      </c>
      <c r="AA14" s="559">
        <v>9</v>
      </c>
      <c r="AB14" s="560"/>
      <c r="AC14" s="559"/>
      <c r="AD14" s="560"/>
      <c r="AE14" s="559"/>
      <c r="AF14" s="560"/>
      <c r="AG14" s="610"/>
      <c r="AH14" s="559"/>
      <c r="AI14" s="104">
        <f t="shared" si="0"/>
        <v>204</v>
      </c>
      <c r="AJ14" s="31"/>
    </row>
    <row r="15" spans="1:36" s="14" customFormat="1" x14ac:dyDescent="0.2">
      <c r="A15" s="558">
        <f t="shared" ref="A15:A34" si="1">A14+1</f>
        <v>3</v>
      </c>
      <c r="B15" s="214" t="s">
        <v>143</v>
      </c>
      <c r="C15" s="140">
        <v>20</v>
      </c>
      <c r="D15" s="559"/>
      <c r="E15" s="560">
        <v>20</v>
      </c>
      <c r="F15" s="559"/>
      <c r="G15" s="560">
        <v>20</v>
      </c>
      <c r="H15" s="561"/>
      <c r="I15" s="560">
        <v>20</v>
      </c>
      <c r="J15" s="562"/>
      <c r="K15" s="140"/>
      <c r="L15" s="559"/>
      <c r="M15" s="560">
        <v>12</v>
      </c>
      <c r="N15" s="559"/>
      <c r="O15" s="559"/>
      <c r="P15" s="560"/>
      <c r="Q15" s="559"/>
      <c r="R15" s="560">
        <v>6</v>
      </c>
      <c r="S15" s="559">
        <v>5</v>
      </c>
      <c r="T15" s="560">
        <v>13</v>
      </c>
      <c r="U15" s="559">
        <v>11</v>
      </c>
      <c r="V15" s="152">
        <v>9</v>
      </c>
      <c r="W15" s="559"/>
      <c r="X15" s="610"/>
      <c r="Y15" s="559"/>
      <c r="Z15" s="560">
        <v>11</v>
      </c>
      <c r="AA15" s="559"/>
      <c r="AB15" s="560">
        <v>15</v>
      </c>
      <c r="AC15" s="559"/>
      <c r="AD15" s="560">
        <v>2</v>
      </c>
      <c r="AE15" s="559"/>
      <c r="AF15" s="560">
        <v>16</v>
      </c>
      <c r="AG15" s="610"/>
      <c r="AH15" s="559">
        <v>10</v>
      </c>
      <c r="AI15" s="104">
        <f t="shared" si="0"/>
        <v>190</v>
      </c>
      <c r="AJ15" s="31"/>
    </row>
    <row r="16" spans="1:36" s="14" customFormat="1" ht="15" x14ac:dyDescent="0.2">
      <c r="A16" s="558">
        <f t="shared" si="1"/>
        <v>4</v>
      </c>
      <c r="B16" s="268" t="s">
        <v>266</v>
      </c>
      <c r="C16" s="140"/>
      <c r="D16" s="559"/>
      <c r="E16" s="560">
        <v>10</v>
      </c>
      <c r="F16" s="559">
        <v>8</v>
      </c>
      <c r="G16" s="560">
        <v>12</v>
      </c>
      <c r="H16" s="561"/>
      <c r="I16" s="560">
        <v>13</v>
      </c>
      <c r="J16" s="562"/>
      <c r="K16" s="140">
        <v>14</v>
      </c>
      <c r="L16" s="559"/>
      <c r="M16" s="560">
        <v>10</v>
      </c>
      <c r="N16" s="559"/>
      <c r="O16" s="559"/>
      <c r="P16" s="560">
        <v>16</v>
      </c>
      <c r="Q16" s="559"/>
      <c r="R16" s="560">
        <v>14</v>
      </c>
      <c r="S16" s="559"/>
      <c r="T16" s="560">
        <v>10</v>
      </c>
      <c r="U16" s="559"/>
      <c r="V16" s="152">
        <v>13</v>
      </c>
      <c r="W16" s="559">
        <v>15</v>
      </c>
      <c r="X16" s="610"/>
      <c r="Y16" s="559"/>
      <c r="Z16" s="560">
        <v>14</v>
      </c>
      <c r="AA16" s="559"/>
      <c r="AB16" s="560">
        <v>18</v>
      </c>
      <c r="AC16" s="559">
        <v>10</v>
      </c>
      <c r="AD16" s="560">
        <v>10</v>
      </c>
      <c r="AE16" s="559"/>
      <c r="AF16" s="560"/>
      <c r="AG16" s="610"/>
      <c r="AH16" s="559"/>
      <c r="AI16" s="104">
        <f t="shared" si="0"/>
        <v>187</v>
      </c>
      <c r="AJ16" s="31"/>
    </row>
    <row r="17" spans="1:36" s="14" customFormat="1" x14ac:dyDescent="0.2">
      <c r="A17" s="558">
        <f t="shared" si="1"/>
        <v>5</v>
      </c>
      <c r="B17" s="225" t="s">
        <v>272</v>
      </c>
      <c r="C17" s="140"/>
      <c r="D17" s="559"/>
      <c r="E17" s="560">
        <v>7</v>
      </c>
      <c r="F17" s="559"/>
      <c r="G17" s="560">
        <v>6</v>
      </c>
      <c r="H17" s="561"/>
      <c r="I17" s="560">
        <v>14</v>
      </c>
      <c r="J17" s="562"/>
      <c r="K17" s="140"/>
      <c r="L17" s="559"/>
      <c r="M17" s="560">
        <v>16</v>
      </c>
      <c r="N17" s="559"/>
      <c r="O17" s="559"/>
      <c r="P17" s="560">
        <v>10</v>
      </c>
      <c r="Q17" s="559"/>
      <c r="R17" s="560">
        <v>13</v>
      </c>
      <c r="S17" s="559"/>
      <c r="T17" s="560">
        <v>15</v>
      </c>
      <c r="U17" s="559">
        <v>7</v>
      </c>
      <c r="V17" s="152">
        <v>12</v>
      </c>
      <c r="W17" s="559"/>
      <c r="X17" s="610"/>
      <c r="Y17" s="559"/>
      <c r="Z17" s="560"/>
      <c r="AA17" s="559"/>
      <c r="AB17" s="560">
        <v>9</v>
      </c>
      <c r="AC17" s="559"/>
      <c r="AD17" s="560">
        <v>18</v>
      </c>
      <c r="AE17" s="559">
        <v>11</v>
      </c>
      <c r="AF17" s="560">
        <v>14</v>
      </c>
      <c r="AG17" s="610"/>
      <c r="AH17" s="559">
        <v>12</v>
      </c>
      <c r="AI17" s="104">
        <f t="shared" si="0"/>
        <v>164</v>
      </c>
      <c r="AJ17" s="31"/>
    </row>
    <row r="18" spans="1:36" s="14" customFormat="1" x14ac:dyDescent="0.2">
      <c r="A18" s="558">
        <f t="shared" si="1"/>
        <v>6</v>
      </c>
      <c r="B18" s="214" t="s">
        <v>221</v>
      </c>
      <c r="C18" s="140"/>
      <c r="D18" s="559"/>
      <c r="E18" s="560">
        <v>11</v>
      </c>
      <c r="F18" s="559"/>
      <c r="G18" s="560">
        <v>3</v>
      </c>
      <c r="H18" s="561"/>
      <c r="I18" s="560">
        <v>8</v>
      </c>
      <c r="J18" s="562"/>
      <c r="K18" s="140">
        <v>11</v>
      </c>
      <c r="L18" s="559"/>
      <c r="M18" s="560"/>
      <c r="N18" s="559"/>
      <c r="O18" s="559"/>
      <c r="P18" s="560"/>
      <c r="Q18" s="559"/>
      <c r="R18" s="560"/>
      <c r="S18" s="559"/>
      <c r="T18" s="560">
        <v>9</v>
      </c>
      <c r="U18" s="559"/>
      <c r="V18" s="152"/>
      <c r="W18" s="559">
        <v>11</v>
      </c>
      <c r="X18" s="610"/>
      <c r="Y18" s="559"/>
      <c r="Z18" s="560"/>
      <c r="AA18" s="559"/>
      <c r="AB18" s="560">
        <v>20</v>
      </c>
      <c r="AC18" s="559"/>
      <c r="AD18" s="560"/>
      <c r="AE18" s="559"/>
      <c r="AF18" s="560">
        <v>18</v>
      </c>
      <c r="AG18" s="559">
        <v>15</v>
      </c>
      <c r="AH18" s="559">
        <v>11</v>
      </c>
      <c r="AI18" s="104">
        <f t="shared" si="0"/>
        <v>117</v>
      </c>
      <c r="AJ18" s="31"/>
    </row>
    <row r="19" spans="1:36" s="14" customFormat="1" ht="15" x14ac:dyDescent="0.2">
      <c r="A19" s="558">
        <f t="shared" si="1"/>
        <v>7</v>
      </c>
      <c r="B19" s="268" t="s">
        <v>192</v>
      </c>
      <c r="C19" s="140"/>
      <c r="D19" s="559"/>
      <c r="E19" s="560">
        <v>16</v>
      </c>
      <c r="F19" s="559">
        <v>13</v>
      </c>
      <c r="G19" s="560"/>
      <c r="H19" s="561"/>
      <c r="I19" s="560"/>
      <c r="J19" s="562"/>
      <c r="K19" s="140">
        <v>18</v>
      </c>
      <c r="L19" s="559"/>
      <c r="M19" s="560"/>
      <c r="N19" s="559"/>
      <c r="O19" s="559"/>
      <c r="P19" s="560"/>
      <c r="Q19" s="559"/>
      <c r="R19" s="560">
        <v>20</v>
      </c>
      <c r="S19" s="559"/>
      <c r="T19" s="560">
        <v>8</v>
      </c>
      <c r="U19" s="559"/>
      <c r="V19" s="152">
        <v>14</v>
      </c>
      <c r="W19" s="559"/>
      <c r="X19" s="610"/>
      <c r="Y19" s="559"/>
      <c r="Z19" s="560"/>
      <c r="AA19" s="559"/>
      <c r="AB19" s="560"/>
      <c r="AC19" s="559"/>
      <c r="AD19" s="560">
        <v>16</v>
      </c>
      <c r="AE19" s="559"/>
      <c r="AF19" s="560">
        <v>7</v>
      </c>
      <c r="AG19" s="610"/>
      <c r="AH19" s="559"/>
      <c r="AI19" s="104">
        <f t="shared" si="0"/>
        <v>112</v>
      </c>
      <c r="AJ19" s="31"/>
    </row>
    <row r="20" spans="1:36" s="14" customFormat="1" ht="15" x14ac:dyDescent="0.2">
      <c r="A20" s="558">
        <f t="shared" si="1"/>
        <v>8</v>
      </c>
      <c r="B20" s="268" t="s">
        <v>263</v>
      </c>
      <c r="C20" s="140"/>
      <c r="D20" s="559"/>
      <c r="E20" s="560"/>
      <c r="F20" s="559"/>
      <c r="G20" s="560"/>
      <c r="H20" s="561"/>
      <c r="I20" s="560"/>
      <c r="J20" s="562"/>
      <c r="K20" s="140">
        <v>20</v>
      </c>
      <c r="L20" s="559"/>
      <c r="M20" s="560"/>
      <c r="N20" s="559"/>
      <c r="O20" s="559"/>
      <c r="P20" s="560">
        <v>7</v>
      </c>
      <c r="Q20" s="559"/>
      <c r="R20" s="560"/>
      <c r="S20" s="559"/>
      <c r="T20" s="560">
        <v>16</v>
      </c>
      <c r="U20" s="559"/>
      <c r="V20" s="152">
        <v>20</v>
      </c>
      <c r="W20" s="559">
        <v>20</v>
      </c>
      <c r="X20" s="610"/>
      <c r="Y20" s="559"/>
      <c r="Z20" s="560"/>
      <c r="AA20" s="559"/>
      <c r="AB20" s="560">
        <v>14</v>
      </c>
      <c r="AC20" s="561"/>
      <c r="AD20" s="560">
        <v>1</v>
      </c>
      <c r="AE20" s="559"/>
      <c r="AF20" s="560">
        <v>13</v>
      </c>
      <c r="AG20" s="610"/>
      <c r="AH20" s="559"/>
      <c r="AI20" s="104">
        <f t="shared" si="0"/>
        <v>111</v>
      </c>
      <c r="AJ20" s="31"/>
    </row>
    <row r="21" spans="1:36" s="14" customFormat="1" x14ac:dyDescent="0.2">
      <c r="A21" s="558">
        <f t="shared" si="1"/>
        <v>9</v>
      </c>
      <c r="B21" s="214" t="s">
        <v>226</v>
      </c>
      <c r="C21" s="140"/>
      <c r="D21" s="559"/>
      <c r="E21" s="560"/>
      <c r="F21" s="559"/>
      <c r="G21" s="560">
        <v>18</v>
      </c>
      <c r="H21" s="561">
        <v>4</v>
      </c>
      <c r="I21" s="560"/>
      <c r="J21" s="562"/>
      <c r="K21" s="140"/>
      <c r="L21" s="559"/>
      <c r="M21" s="560"/>
      <c r="N21" s="559"/>
      <c r="O21" s="559"/>
      <c r="P21" s="560"/>
      <c r="Q21" s="559"/>
      <c r="R21" s="560">
        <v>15</v>
      </c>
      <c r="S21" s="559">
        <v>8</v>
      </c>
      <c r="T21" s="560"/>
      <c r="U21" s="559"/>
      <c r="V21" s="152"/>
      <c r="W21" s="559"/>
      <c r="X21" s="610"/>
      <c r="Y21" s="559"/>
      <c r="Z21" s="560">
        <v>10</v>
      </c>
      <c r="AA21" s="559"/>
      <c r="AB21" s="560">
        <v>16</v>
      </c>
      <c r="AC21" s="559"/>
      <c r="AD21" s="560">
        <v>9</v>
      </c>
      <c r="AE21" s="559"/>
      <c r="AF21" s="560">
        <v>9</v>
      </c>
      <c r="AG21" s="610"/>
      <c r="AH21" s="559"/>
      <c r="AI21" s="104">
        <f t="shared" si="0"/>
        <v>89</v>
      </c>
      <c r="AJ21" s="31"/>
    </row>
    <row r="22" spans="1:36" s="14" customFormat="1" x14ac:dyDescent="0.2">
      <c r="A22" s="558">
        <f t="shared" si="1"/>
        <v>10</v>
      </c>
      <c r="B22" s="225" t="s">
        <v>274</v>
      </c>
      <c r="C22" s="140">
        <v>10</v>
      </c>
      <c r="D22" s="559"/>
      <c r="E22" s="560"/>
      <c r="F22" s="559"/>
      <c r="G22" s="560">
        <v>9</v>
      </c>
      <c r="H22" s="561"/>
      <c r="I22" s="560"/>
      <c r="J22" s="562"/>
      <c r="K22" s="140">
        <v>10</v>
      </c>
      <c r="L22" s="559"/>
      <c r="M22" s="560"/>
      <c r="N22" s="559"/>
      <c r="O22" s="559"/>
      <c r="P22" s="560">
        <v>18</v>
      </c>
      <c r="Q22" s="559"/>
      <c r="R22" s="560"/>
      <c r="S22" s="559"/>
      <c r="T22" s="560">
        <v>12</v>
      </c>
      <c r="U22" s="559"/>
      <c r="V22" s="152"/>
      <c r="W22" s="559"/>
      <c r="X22" s="610"/>
      <c r="Y22" s="559"/>
      <c r="Z22" s="560"/>
      <c r="AA22" s="559"/>
      <c r="AB22" s="560">
        <v>12</v>
      </c>
      <c r="AC22" s="559"/>
      <c r="AD22" s="560">
        <v>15</v>
      </c>
      <c r="AE22" s="559"/>
      <c r="AF22" s="560"/>
      <c r="AG22" s="610"/>
      <c r="AH22" s="559"/>
      <c r="AI22" s="104">
        <f t="shared" si="0"/>
        <v>86</v>
      </c>
      <c r="AJ22" s="31"/>
    </row>
    <row r="23" spans="1:36" s="14" customFormat="1" x14ac:dyDescent="0.2">
      <c r="A23" s="558">
        <f t="shared" si="1"/>
        <v>11</v>
      </c>
      <c r="B23" s="269" t="s">
        <v>216</v>
      </c>
      <c r="C23" s="140"/>
      <c r="D23" s="559"/>
      <c r="E23" s="560"/>
      <c r="F23" s="559"/>
      <c r="G23" s="560"/>
      <c r="H23" s="561"/>
      <c r="I23" s="560">
        <v>11</v>
      </c>
      <c r="J23" s="562"/>
      <c r="K23" s="140"/>
      <c r="L23" s="559"/>
      <c r="M23" s="560">
        <v>13</v>
      </c>
      <c r="N23" s="559"/>
      <c r="O23" s="559"/>
      <c r="P23" s="560">
        <v>13</v>
      </c>
      <c r="Q23" s="559"/>
      <c r="R23" s="560"/>
      <c r="S23" s="559"/>
      <c r="T23" s="560"/>
      <c r="U23" s="559"/>
      <c r="V23" s="152">
        <v>11</v>
      </c>
      <c r="W23" s="559"/>
      <c r="X23" s="610"/>
      <c r="Y23" s="559"/>
      <c r="Z23" s="560"/>
      <c r="AA23" s="559"/>
      <c r="AB23" s="560">
        <v>13</v>
      </c>
      <c r="AC23" s="559"/>
      <c r="AD23" s="560">
        <v>13</v>
      </c>
      <c r="AE23" s="559"/>
      <c r="AF23" s="560"/>
      <c r="AG23" s="610"/>
      <c r="AH23" s="559"/>
      <c r="AI23" s="104">
        <f t="shared" si="0"/>
        <v>74</v>
      </c>
      <c r="AJ23" s="31"/>
    </row>
    <row r="24" spans="1:36" s="14" customFormat="1" x14ac:dyDescent="0.2">
      <c r="A24" s="558">
        <f t="shared" si="1"/>
        <v>12</v>
      </c>
      <c r="B24" s="214" t="s">
        <v>213</v>
      </c>
      <c r="C24" s="140">
        <v>11</v>
      </c>
      <c r="D24" s="559"/>
      <c r="E24" s="560">
        <v>15</v>
      </c>
      <c r="F24" s="559"/>
      <c r="G24" s="560">
        <v>8</v>
      </c>
      <c r="H24" s="561"/>
      <c r="I24" s="560"/>
      <c r="J24" s="562"/>
      <c r="K24" s="140"/>
      <c r="L24" s="559"/>
      <c r="M24" s="560"/>
      <c r="N24" s="559"/>
      <c r="O24" s="559"/>
      <c r="P24" s="560">
        <v>8</v>
      </c>
      <c r="Q24" s="559"/>
      <c r="R24" s="560"/>
      <c r="S24" s="559"/>
      <c r="T24" s="560">
        <v>3</v>
      </c>
      <c r="U24" s="559"/>
      <c r="V24" s="152">
        <v>15</v>
      </c>
      <c r="W24" s="559"/>
      <c r="X24" s="610"/>
      <c r="Y24" s="559"/>
      <c r="Z24" s="560"/>
      <c r="AA24" s="559"/>
      <c r="AB24" s="560"/>
      <c r="AC24" s="559"/>
      <c r="AD24" s="560"/>
      <c r="AE24" s="559"/>
      <c r="AF24" s="560">
        <v>5</v>
      </c>
      <c r="AG24" s="610"/>
      <c r="AH24" s="559"/>
      <c r="AI24" s="104">
        <f t="shared" si="0"/>
        <v>65</v>
      </c>
      <c r="AJ24" s="31"/>
    </row>
    <row r="25" spans="1:36" s="14" customFormat="1" x14ac:dyDescent="0.2">
      <c r="A25" s="558">
        <f t="shared" si="1"/>
        <v>13</v>
      </c>
      <c r="B25" s="225" t="s">
        <v>158</v>
      </c>
      <c r="C25" s="140"/>
      <c r="D25" s="559"/>
      <c r="E25" s="560"/>
      <c r="F25" s="559"/>
      <c r="G25" s="560">
        <v>16</v>
      </c>
      <c r="H25" s="561">
        <v>7</v>
      </c>
      <c r="I25" s="560"/>
      <c r="J25" s="562"/>
      <c r="K25" s="140"/>
      <c r="L25" s="559"/>
      <c r="M25" s="560"/>
      <c r="N25" s="559"/>
      <c r="O25" s="559"/>
      <c r="P25" s="560"/>
      <c r="Q25" s="559"/>
      <c r="R25" s="560">
        <v>11</v>
      </c>
      <c r="S25" s="559"/>
      <c r="T25" s="560"/>
      <c r="U25" s="559"/>
      <c r="V25" s="152"/>
      <c r="W25" s="559"/>
      <c r="X25" s="610"/>
      <c r="Y25" s="559"/>
      <c r="Z25" s="560">
        <v>13</v>
      </c>
      <c r="AA25" s="559"/>
      <c r="AB25" s="560"/>
      <c r="AC25" s="559"/>
      <c r="AD25" s="560">
        <v>12</v>
      </c>
      <c r="AE25" s="559"/>
      <c r="AF25" s="560"/>
      <c r="AG25" s="610"/>
      <c r="AH25" s="559"/>
      <c r="AI25" s="104">
        <f t="shared" si="0"/>
        <v>59</v>
      </c>
      <c r="AJ25" s="31"/>
    </row>
    <row r="26" spans="1:36" s="14" customFormat="1" x14ac:dyDescent="0.2">
      <c r="A26" s="558">
        <f t="shared" si="1"/>
        <v>14</v>
      </c>
      <c r="B26" s="214" t="s">
        <v>204</v>
      </c>
      <c r="C26" s="140">
        <v>16</v>
      </c>
      <c r="D26" s="559"/>
      <c r="E26" s="560">
        <v>12</v>
      </c>
      <c r="F26" s="559"/>
      <c r="G26" s="560"/>
      <c r="H26" s="561"/>
      <c r="I26" s="560"/>
      <c r="J26" s="562"/>
      <c r="K26" s="140">
        <v>13</v>
      </c>
      <c r="L26" s="559"/>
      <c r="M26" s="560"/>
      <c r="N26" s="559"/>
      <c r="O26" s="559"/>
      <c r="P26" s="560">
        <v>12</v>
      </c>
      <c r="Q26" s="559"/>
      <c r="R26" s="560">
        <v>4</v>
      </c>
      <c r="S26" s="559"/>
      <c r="T26" s="560"/>
      <c r="U26" s="559"/>
      <c r="V26" s="152"/>
      <c r="W26" s="559"/>
      <c r="X26" s="610"/>
      <c r="Y26" s="559"/>
      <c r="Z26" s="560"/>
      <c r="AA26" s="559"/>
      <c r="AB26" s="560"/>
      <c r="AC26" s="559"/>
      <c r="AD26" s="560"/>
      <c r="AE26" s="559"/>
      <c r="AF26" s="560"/>
      <c r="AG26" s="610"/>
      <c r="AH26" s="559"/>
      <c r="AI26" s="104">
        <f t="shared" si="0"/>
        <v>57</v>
      </c>
      <c r="AJ26" s="31"/>
    </row>
    <row r="27" spans="1:36" s="14" customFormat="1" x14ac:dyDescent="0.2">
      <c r="A27" s="558">
        <f t="shared" si="1"/>
        <v>15</v>
      </c>
      <c r="B27" s="644" t="s">
        <v>127</v>
      </c>
      <c r="C27" s="140"/>
      <c r="D27" s="559"/>
      <c r="E27" s="560"/>
      <c r="F27" s="559"/>
      <c r="G27" s="560"/>
      <c r="H27" s="561"/>
      <c r="I27" s="560"/>
      <c r="J27" s="562"/>
      <c r="K27" s="140"/>
      <c r="L27" s="559"/>
      <c r="M27" s="560">
        <v>18</v>
      </c>
      <c r="N27" s="559"/>
      <c r="O27" s="559"/>
      <c r="P27" s="560">
        <v>14</v>
      </c>
      <c r="Q27" s="559"/>
      <c r="R27" s="560"/>
      <c r="S27" s="559"/>
      <c r="T27" s="560"/>
      <c r="U27" s="559"/>
      <c r="V27" s="152"/>
      <c r="W27" s="559"/>
      <c r="X27" s="610"/>
      <c r="Y27" s="559"/>
      <c r="Z27" s="560">
        <v>15</v>
      </c>
      <c r="AA27" s="559"/>
      <c r="AB27" s="560"/>
      <c r="AC27" s="559"/>
      <c r="AD27" s="560"/>
      <c r="AE27" s="559"/>
      <c r="AF27" s="560"/>
      <c r="AG27" s="610"/>
      <c r="AH27" s="559"/>
      <c r="AI27" s="104">
        <f t="shared" si="0"/>
        <v>47</v>
      </c>
      <c r="AJ27" s="31"/>
    </row>
    <row r="28" spans="1:36" s="14" customFormat="1" x14ac:dyDescent="0.2">
      <c r="A28" s="558">
        <f t="shared" si="1"/>
        <v>16</v>
      </c>
      <c r="B28" s="269" t="s">
        <v>228</v>
      </c>
      <c r="C28" s="140"/>
      <c r="D28" s="559"/>
      <c r="E28" s="560"/>
      <c r="F28" s="559"/>
      <c r="G28" s="560"/>
      <c r="H28" s="561"/>
      <c r="I28" s="560"/>
      <c r="J28" s="562"/>
      <c r="K28" s="140"/>
      <c r="L28" s="559"/>
      <c r="M28" s="560"/>
      <c r="N28" s="559"/>
      <c r="O28" s="559"/>
      <c r="P28" s="560"/>
      <c r="Q28" s="559"/>
      <c r="R28" s="560">
        <v>7</v>
      </c>
      <c r="S28" s="559"/>
      <c r="T28" s="560">
        <v>18</v>
      </c>
      <c r="U28" s="559"/>
      <c r="V28" s="152">
        <v>16</v>
      </c>
      <c r="W28" s="559"/>
      <c r="X28" s="610"/>
      <c r="Y28" s="559"/>
      <c r="Z28" s="560"/>
      <c r="AA28" s="559"/>
      <c r="AB28" s="560"/>
      <c r="AC28" s="559"/>
      <c r="AD28" s="560"/>
      <c r="AE28" s="559"/>
      <c r="AF28" s="560">
        <v>3</v>
      </c>
      <c r="AG28" s="610"/>
      <c r="AH28" s="559"/>
      <c r="AI28" s="104">
        <f t="shared" si="0"/>
        <v>44</v>
      </c>
      <c r="AJ28" s="31"/>
    </row>
    <row r="29" spans="1:36" s="14" customFormat="1" ht="15" x14ac:dyDescent="0.2">
      <c r="A29" s="192">
        <f t="shared" si="1"/>
        <v>17</v>
      </c>
      <c r="B29" s="268" t="s">
        <v>257</v>
      </c>
      <c r="C29" s="140"/>
      <c r="D29" s="557"/>
      <c r="E29" s="560"/>
      <c r="F29" s="557"/>
      <c r="G29" s="560"/>
      <c r="H29" s="561"/>
      <c r="I29" s="560"/>
      <c r="J29" s="562"/>
      <c r="K29" s="140"/>
      <c r="L29" s="557"/>
      <c r="M29" s="560"/>
      <c r="N29" s="557"/>
      <c r="O29" s="557"/>
      <c r="P29" s="560"/>
      <c r="Q29" s="557"/>
      <c r="R29" s="560">
        <v>18</v>
      </c>
      <c r="S29" s="557"/>
      <c r="T29" s="560"/>
      <c r="U29" s="557"/>
      <c r="V29" s="152"/>
      <c r="W29" s="557">
        <v>13</v>
      </c>
      <c r="X29" s="610"/>
      <c r="Y29" s="557"/>
      <c r="Z29" s="560"/>
      <c r="AA29" s="557"/>
      <c r="AB29" s="560">
        <v>11</v>
      </c>
      <c r="AC29" s="557"/>
      <c r="AD29" s="560"/>
      <c r="AE29" s="557"/>
      <c r="AF29" s="560"/>
      <c r="AG29" s="610"/>
      <c r="AH29" s="557"/>
      <c r="AI29" s="104">
        <f t="shared" si="0"/>
        <v>42</v>
      </c>
      <c r="AJ29" s="31"/>
    </row>
    <row r="30" spans="1:36" s="14" customFormat="1" ht="15" x14ac:dyDescent="0.2">
      <c r="A30" s="192">
        <f t="shared" si="1"/>
        <v>18</v>
      </c>
      <c r="B30" s="268" t="s">
        <v>97</v>
      </c>
      <c r="C30" s="140">
        <v>9</v>
      </c>
      <c r="D30" s="557"/>
      <c r="E30" s="560">
        <v>6</v>
      </c>
      <c r="F30" s="557"/>
      <c r="G30" s="560"/>
      <c r="H30" s="561"/>
      <c r="I30" s="560"/>
      <c r="J30" s="562"/>
      <c r="K30" s="140"/>
      <c r="L30" s="557"/>
      <c r="M30" s="560"/>
      <c r="N30" s="557"/>
      <c r="O30" s="557"/>
      <c r="P30" s="560"/>
      <c r="Q30" s="557"/>
      <c r="R30" s="560">
        <v>12</v>
      </c>
      <c r="S30" s="557"/>
      <c r="T30" s="560">
        <v>5</v>
      </c>
      <c r="U30" s="557"/>
      <c r="V30" s="152">
        <v>10</v>
      </c>
      <c r="W30" s="557"/>
      <c r="X30" s="610"/>
      <c r="Y30" s="557"/>
      <c r="Z30" s="560"/>
      <c r="AA30" s="557"/>
      <c r="AB30" s="560"/>
      <c r="AC30" s="557"/>
      <c r="AD30" s="560"/>
      <c r="AE30" s="557"/>
      <c r="AF30" s="560"/>
      <c r="AG30" s="610"/>
      <c r="AH30" s="557"/>
      <c r="AI30" s="104">
        <f t="shared" si="0"/>
        <v>42</v>
      </c>
      <c r="AJ30" s="31"/>
    </row>
    <row r="31" spans="1:36" s="14" customFormat="1" x14ac:dyDescent="0.2">
      <c r="A31" s="192">
        <f t="shared" si="1"/>
        <v>19</v>
      </c>
      <c r="B31" s="225" t="s">
        <v>256</v>
      </c>
      <c r="C31" s="140"/>
      <c r="D31" s="557"/>
      <c r="E31" s="560"/>
      <c r="F31" s="557"/>
      <c r="G31" s="560"/>
      <c r="H31" s="561"/>
      <c r="I31" s="560">
        <v>12</v>
      </c>
      <c r="J31" s="562">
        <v>10</v>
      </c>
      <c r="K31" s="140"/>
      <c r="L31" s="557"/>
      <c r="M31" s="560"/>
      <c r="N31" s="557"/>
      <c r="O31" s="557"/>
      <c r="P31" s="560"/>
      <c r="Q31" s="557"/>
      <c r="R31" s="560"/>
      <c r="S31" s="557"/>
      <c r="T31" s="560"/>
      <c r="U31" s="557"/>
      <c r="V31" s="152"/>
      <c r="W31" s="557"/>
      <c r="X31" s="610"/>
      <c r="Y31" s="557"/>
      <c r="Z31" s="560"/>
      <c r="AA31" s="557"/>
      <c r="AB31" s="560"/>
      <c r="AC31" s="557"/>
      <c r="AD31" s="560">
        <v>5</v>
      </c>
      <c r="AE31" s="557"/>
      <c r="AF31" s="560"/>
      <c r="AG31" s="610"/>
      <c r="AH31" s="557"/>
      <c r="AI31" s="104">
        <f t="shared" si="0"/>
        <v>27</v>
      </c>
      <c r="AJ31" s="31"/>
    </row>
    <row r="32" spans="1:36" s="14" customFormat="1" x14ac:dyDescent="0.2">
      <c r="A32" s="192">
        <f t="shared" si="1"/>
        <v>20</v>
      </c>
      <c r="B32" s="267" t="s">
        <v>140</v>
      </c>
      <c r="C32" s="140"/>
      <c r="D32" s="557"/>
      <c r="E32" s="560"/>
      <c r="F32" s="557"/>
      <c r="G32" s="560"/>
      <c r="H32" s="561"/>
      <c r="I32" s="560"/>
      <c r="J32" s="562"/>
      <c r="K32" s="140">
        <v>15</v>
      </c>
      <c r="L32" s="557"/>
      <c r="M32" s="560"/>
      <c r="N32" s="557"/>
      <c r="O32" s="557"/>
      <c r="P32" s="560">
        <v>9</v>
      </c>
      <c r="Q32" s="557"/>
      <c r="R32" s="560"/>
      <c r="S32" s="557"/>
      <c r="T32" s="560"/>
      <c r="U32" s="557"/>
      <c r="V32" s="152"/>
      <c r="W32" s="557"/>
      <c r="X32" s="610"/>
      <c r="Y32" s="557"/>
      <c r="Z32" s="560"/>
      <c r="AA32" s="557"/>
      <c r="AB32" s="560"/>
      <c r="AC32" s="557"/>
      <c r="AD32" s="560"/>
      <c r="AE32" s="557"/>
      <c r="AF32" s="560"/>
      <c r="AG32" s="610"/>
      <c r="AH32" s="557"/>
      <c r="AI32" s="104">
        <f t="shared" si="0"/>
        <v>24</v>
      </c>
      <c r="AJ32" s="31"/>
    </row>
    <row r="33" spans="1:36" s="14" customFormat="1" x14ac:dyDescent="0.2">
      <c r="A33" s="192">
        <f t="shared" si="1"/>
        <v>21</v>
      </c>
      <c r="B33" s="225" t="s">
        <v>211</v>
      </c>
      <c r="C33" s="140"/>
      <c r="D33" s="557"/>
      <c r="E33" s="560"/>
      <c r="F33" s="557"/>
      <c r="G33" s="560"/>
      <c r="H33" s="561"/>
      <c r="I33" s="560"/>
      <c r="J33" s="562"/>
      <c r="K33" s="140"/>
      <c r="L33" s="557"/>
      <c r="M33" s="560"/>
      <c r="N33" s="557"/>
      <c r="O33" s="557"/>
      <c r="P33" s="560">
        <v>11</v>
      </c>
      <c r="Q33" s="557"/>
      <c r="R33" s="560"/>
      <c r="S33" s="557"/>
      <c r="T33" s="560"/>
      <c r="U33" s="557"/>
      <c r="V33" s="152"/>
      <c r="W33" s="557"/>
      <c r="X33" s="610"/>
      <c r="Y33" s="557"/>
      <c r="Z33" s="560">
        <v>12</v>
      </c>
      <c r="AA33" s="557"/>
      <c r="AB33" s="560"/>
      <c r="AC33" s="557"/>
      <c r="AD33" s="560"/>
      <c r="AE33" s="557"/>
      <c r="AF33" s="560"/>
      <c r="AG33" s="610"/>
      <c r="AH33" s="557"/>
      <c r="AI33" s="104">
        <f t="shared" si="0"/>
        <v>23</v>
      </c>
      <c r="AJ33" s="31"/>
    </row>
    <row r="34" spans="1:36" s="14" customFormat="1" x14ac:dyDescent="0.2">
      <c r="A34" s="192">
        <f t="shared" si="1"/>
        <v>22</v>
      </c>
      <c r="B34" s="225" t="s">
        <v>254</v>
      </c>
      <c r="C34" s="140"/>
      <c r="D34" s="557"/>
      <c r="E34" s="560"/>
      <c r="F34" s="557"/>
      <c r="G34" s="560"/>
      <c r="H34" s="561"/>
      <c r="I34" s="560"/>
      <c r="J34" s="562"/>
      <c r="K34" s="140"/>
      <c r="L34" s="557"/>
      <c r="M34" s="560"/>
      <c r="N34" s="557"/>
      <c r="O34" s="557"/>
      <c r="P34" s="560"/>
      <c r="Q34" s="557"/>
      <c r="R34" s="560"/>
      <c r="S34" s="557"/>
      <c r="T34" s="560">
        <v>14</v>
      </c>
      <c r="U34" s="557"/>
      <c r="V34" s="152"/>
      <c r="W34" s="557"/>
      <c r="X34" s="610"/>
      <c r="Y34" s="557"/>
      <c r="Z34" s="560"/>
      <c r="AA34" s="557"/>
      <c r="AB34" s="560"/>
      <c r="AC34" s="557"/>
      <c r="AD34" s="560"/>
      <c r="AE34" s="557"/>
      <c r="AF34" s="560">
        <v>8</v>
      </c>
      <c r="AG34" s="610"/>
      <c r="AH34" s="557"/>
      <c r="AI34" s="104">
        <f t="shared" si="0"/>
        <v>22</v>
      </c>
      <c r="AJ34" s="31"/>
    </row>
    <row r="35" spans="1:36" s="14" customFormat="1" ht="15" x14ac:dyDescent="0.2">
      <c r="A35" s="192" t="s">
        <v>671</v>
      </c>
      <c r="B35" s="268" t="s">
        <v>269</v>
      </c>
      <c r="C35" s="140"/>
      <c r="D35" s="557"/>
      <c r="E35" s="560"/>
      <c r="F35" s="557"/>
      <c r="G35" s="560"/>
      <c r="H35" s="561"/>
      <c r="I35" s="560"/>
      <c r="J35" s="562"/>
      <c r="K35" s="140"/>
      <c r="L35" s="557"/>
      <c r="M35" s="560"/>
      <c r="N35" s="557"/>
      <c r="O35" s="557"/>
      <c r="P35" s="560"/>
      <c r="Q35" s="557"/>
      <c r="R35" s="560"/>
      <c r="S35" s="557"/>
      <c r="T35" s="560">
        <v>20</v>
      </c>
      <c r="U35" s="557"/>
      <c r="V35" s="152"/>
      <c r="W35" s="557"/>
      <c r="X35" s="610"/>
      <c r="Y35" s="557"/>
      <c r="Z35" s="560"/>
      <c r="AA35" s="557"/>
      <c r="AB35" s="560"/>
      <c r="AC35" s="557"/>
      <c r="AD35" s="560"/>
      <c r="AE35" s="557"/>
      <c r="AF35" s="560"/>
      <c r="AG35" s="610"/>
      <c r="AH35" s="557"/>
      <c r="AI35" s="104">
        <f t="shared" si="0"/>
        <v>20</v>
      </c>
      <c r="AJ35" s="31"/>
    </row>
    <row r="36" spans="1:36" s="14" customFormat="1" x14ac:dyDescent="0.2">
      <c r="A36" s="192" t="s">
        <v>671</v>
      </c>
      <c r="B36" s="214" t="s">
        <v>271</v>
      </c>
      <c r="C36" s="140"/>
      <c r="D36" s="557"/>
      <c r="E36" s="560"/>
      <c r="F36" s="557"/>
      <c r="G36" s="560"/>
      <c r="H36" s="561"/>
      <c r="I36" s="560"/>
      <c r="J36" s="562"/>
      <c r="K36" s="140"/>
      <c r="L36" s="557"/>
      <c r="M36" s="560"/>
      <c r="N36" s="557"/>
      <c r="O36" s="557"/>
      <c r="P36" s="560"/>
      <c r="Q36" s="557"/>
      <c r="R36" s="560"/>
      <c r="S36" s="557"/>
      <c r="T36" s="560"/>
      <c r="U36" s="557"/>
      <c r="V36" s="152"/>
      <c r="W36" s="557"/>
      <c r="X36" s="610"/>
      <c r="Y36" s="557"/>
      <c r="Z36" s="560"/>
      <c r="AA36" s="557"/>
      <c r="AB36" s="560"/>
      <c r="AC36" s="557"/>
      <c r="AD36" s="560">
        <v>20</v>
      </c>
      <c r="AE36" s="557"/>
      <c r="AF36" s="560"/>
      <c r="AG36" s="610"/>
      <c r="AH36" s="557"/>
      <c r="AI36" s="104">
        <f t="shared" si="0"/>
        <v>20</v>
      </c>
      <c r="AJ36" s="31"/>
    </row>
    <row r="37" spans="1:36" s="14" customFormat="1" x14ac:dyDescent="0.2">
      <c r="A37" s="192">
        <v>25</v>
      </c>
      <c r="B37" s="214" t="s">
        <v>190</v>
      </c>
      <c r="C37" s="140"/>
      <c r="D37" s="557"/>
      <c r="E37" s="560"/>
      <c r="F37" s="557"/>
      <c r="G37" s="560"/>
      <c r="H37" s="561"/>
      <c r="I37" s="560">
        <v>16</v>
      </c>
      <c r="J37" s="562"/>
      <c r="K37" s="140"/>
      <c r="L37" s="557"/>
      <c r="M37" s="560"/>
      <c r="N37" s="557"/>
      <c r="O37" s="557"/>
      <c r="P37" s="560"/>
      <c r="Q37" s="557"/>
      <c r="R37" s="560"/>
      <c r="S37" s="557"/>
      <c r="T37" s="560"/>
      <c r="U37" s="557"/>
      <c r="V37" s="152"/>
      <c r="W37" s="557"/>
      <c r="X37" s="610"/>
      <c r="Y37" s="557"/>
      <c r="Z37" s="560"/>
      <c r="AA37" s="557"/>
      <c r="AB37" s="560"/>
      <c r="AC37" s="557"/>
      <c r="AD37" s="560"/>
      <c r="AE37" s="557"/>
      <c r="AF37" s="560"/>
      <c r="AG37" s="610"/>
      <c r="AH37" s="557"/>
      <c r="AI37" s="104">
        <f t="shared" si="0"/>
        <v>16</v>
      </c>
      <c r="AJ37" s="31"/>
    </row>
    <row r="38" spans="1:36" s="14" customFormat="1" ht="15" x14ac:dyDescent="0.2">
      <c r="A38" s="192">
        <v>26</v>
      </c>
      <c r="B38" s="268" t="s">
        <v>195</v>
      </c>
      <c r="C38" s="140"/>
      <c r="D38" s="557"/>
      <c r="E38" s="560"/>
      <c r="F38" s="557"/>
      <c r="G38" s="560"/>
      <c r="H38" s="561"/>
      <c r="I38" s="560"/>
      <c r="J38" s="562"/>
      <c r="K38" s="140"/>
      <c r="L38" s="557"/>
      <c r="M38" s="560"/>
      <c r="N38" s="557"/>
      <c r="O38" s="557"/>
      <c r="P38" s="560"/>
      <c r="Q38" s="557"/>
      <c r="R38" s="560">
        <v>10</v>
      </c>
      <c r="S38" s="557"/>
      <c r="T38" s="560"/>
      <c r="U38" s="557"/>
      <c r="V38" s="152"/>
      <c r="W38" s="557"/>
      <c r="X38" s="610"/>
      <c r="Y38" s="557"/>
      <c r="Z38" s="560"/>
      <c r="AA38" s="557"/>
      <c r="AB38" s="560"/>
      <c r="AC38" s="557"/>
      <c r="AD38" s="560"/>
      <c r="AE38" s="557"/>
      <c r="AF38" s="560">
        <v>6</v>
      </c>
      <c r="AG38" s="610"/>
      <c r="AH38" s="557"/>
      <c r="AI38" s="104">
        <f t="shared" si="0"/>
        <v>16</v>
      </c>
      <c r="AJ38" s="31"/>
    </row>
    <row r="39" spans="1:36" s="14" customFormat="1" x14ac:dyDescent="0.2">
      <c r="A39" s="192">
        <v>27</v>
      </c>
      <c r="B39" s="214" t="s">
        <v>265</v>
      </c>
      <c r="C39" s="140"/>
      <c r="D39" s="557"/>
      <c r="E39" s="560"/>
      <c r="F39" s="557"/>
      <c r="G39" s="560">
        <v>15</v>
      </c>
      <c r="H39" s="561"/>
      <c r="I39" s="560"/>
      <c r="J39" s="562"/>
      <c r="K39" s="140"/>
      <c r="L39" s="557"/>
      <c r="M39" s="560"/>
      <c r="N39" s="557"/>
      <c r="O39" s="557"/>
      <c r="P39" s="560"/>
      <c r="Q39" s="557"/>
      <c r="R39" s="560"/>
      <c r="S39" s="557"/>
      <c r="T39" s="560"/>
      <c r="U39" s="557"/>
      <c r="V39" s="152"/>
      <c r="W39" s="557"/>
      <c r="X39" s="610"/>
      <c r="Y39" s="557"/>
      <c r="Z39" s="560"/>
      <c r="AA39" s="557"/>
      <c r="AB39" s="560"/>
      <c r="AC39" s="557"/>
      <c r="AD39" s="560"/>
      <c r="AE39" s="557"/>
      <c r="AF39" s="560"/>
      <c r="AG39" s="610"/>
      <c r="AH39" s="557"/>
      <c r="AI39" s="104">
        <f t="shared" si="0"/>
        <v>15</v>
      </c>
      <c r="AJ39" s="31"/>
    </row>
    <row r="40" spans="1:36" s="14" customFormat="1" x14ac:dyDescent="0.2">
      <c r="A40" s="192">
        <v>28</v>
      </c>
      <c r="B40" s="270" t="s">
        <v>273</v>
      </c>
      <c r="C40" s="140"/>
      <c r="D40" s="557"/>
      <c r="E40" s="560"/>
      <c r="F40" s="557"/>
      <c r="G40" s="560"/>
      <c r="H40" s="561"/>
      <c r="I40" s="560"/>
      <c r="J40" s="562"/>
      <c r="K40" s="140"/>
      <c r="L40" s="557"/>
      <c r="M40" s="560"/>
      <c r="N40" s="557"/>
      <c r="O40" s="557"/>
      <c r="P40" s="560"/>
      <c r="Q40" s="557"/>
      <c r="R40" s="560"/>
      <c r="S40" s="557"/>
      <c r="T40" s="560"/>
      <c r="U40" s="557"/>
      <c r="V40" s="152"/>
      <c r="W40" s="557"/>
      <c r="X40" s="610"/>
      <c r="Y40" s="557"/>
      <c r="Z40" s="560"/>
      <c r="AA40" s="557"/>
      <c r="AB40" s="560"/>
      <c r="AC40" s="557"/>
      <c r="AD40" s="560">
        <v>14</v>
      </c>
      <c r="AE40" s="557"/>
      <c r="AF40" s="560"/>
      <c r="AG40" s="610"/>
      <c r="AH40" s="557"/>
      <c r="AI40" s="104">
        <f t="shared" si="0"/>
        <v>14</v>
      </c>
      <c r="AJ40" s="31"/>
    </row>
    <row r="41" spans="1:36" s="14" customFormat="1" x14ac:dyDescent="0.2">
      <c r="A41" s="192">
        <v>29</v>
      </c>
      <c r="B41" s="214" t="s">
        <v>264</v>
      </c>
      <c r="C41" s="140"/>
      <c r="D41" s="557"/>
      <c r="E41" s="560"/>
      <c r="F41" s="557"/>
      <c r="G41" s="560"/>
      <c r="H41" s="561"/>
      <c r="I41" s="560"/>
      <c r="J41" s="562"/>
      <c r="K41" s="140"/>
      <c r="L41" s="557"/>
      <c r="M41" s="560"/>
      <c r="N41" s="557"/>
      <c r="O41" s="557"/>
      <c r="P41" s="560"/>
      <c r="Q41" s="557"/>
      <c r="R41" s="560">
        <v>1</v>
      </c>
      <c r="S41" s="557"/>
      <c r="T41" s="560"/>
      <c r="U41" s="557"/>
      <c r="V41" s="152"/>
      <c r="W41" s="557"/>
      <c r="X41" s="610"/>
      <c r="Y41" s="557"/>
      <c r="Z41" s="560">
        <v>7</v>
      </c>
      <c r="AA41" s="557"/>
      <c r="AB41" s="560"/>
      <c r="AC41" s="557"/>
      <c r="AD41" s="560">
        <v>1</v>
      </c>
      <c r="AE41" s="557">
        <v>1</v>
      </c>
      <c r="AF41" s="560">
        <v>2</v>
      </c>
      <c r="AG41" s="610"/>
      <c r="AH41" s="557"/>
      <c r="AI41" s="104">
        <f t="shared" si="0"/>
        <v>12</v>
      </c>
      <c r="AJ41" s="31"/>
    </row>
    <row r="42" spans="1:36" s="14" customFormat="1" x14ac:dyDescent="0.2">
      <c r="A42" s="192" t="s">
        <v>672</v>
      </c>
      <c r="B42" s="225" t="s">
        <v>261</v>
      </c>
      <c r="C42" s="140"/>
      <c r="D42" s="557"/>
      <c r="E42" s="560"/>
      <c r="F42" s="557"/>
      <c r="G42" s="560">
        <v>11</v>
      </c>
      <c r="H42" s="561"/>
      <c r="I42" s="560"/>
      <c r="J42" s="562"/>
      <c r="K42" s="140"/>
      <c r="L42" s="557"/>
      <c r="M42" s="560"/>
      <c r="N42" s="557"/>
      <c r="O42" s="557"/>
      <c r="P42" s="560"/>
      <c r="Q42" s="557"/>
      <c r="R42" s="560"/>
      <c r="S42" s="557"/>
      <c r="T42" s="560"/>
      <c r="U42" s="557"/>
      <c r="V42" s="152"/>
      <c r="W42" s="557"/>
      <c r="X42" s="610"/>
      <c r="Y42" s="557"/>
      <c r="Z42" s="560"/>
      <c r="AA42" s="557"/>
      <c r="AB42" s="560"/>
      <c r="AC42" s="557"/>
      <c r="AD42" s="560"/>
      <c r="AE42" s="557"/>
      <c r="AF42" s="560"/>
      <c r="AG42" s="610"/>
      <c r="AH42" s="557"/>
      <c r="AI42" s="104">
        <f t="shared" si="0"/>
        <v>11</v>
      </c>
      <c r="AJ42" s="31"/>
    </row>
    <row r="43" spans="1:36" s="14" customFormat="1" ht="15" x14ac:dyDescent="0.2">
      <c r="A43" s="192" t="s">
        <v>672</v>
      </c>
      <c r="B43" s="268" t="s">
        <v>267</v>
      </c>
      <c r="C43" s="265"/>
      <c r="D43" s="563"/>
      <c r="E43" s="564"/>
      <c r="F43" s="563"/>
      <c r="G43" s="564"/>
      <c r="H43" s="565"/>
      <c r="I43" s="564"/>
      <c r="J43" s="566"/>
      <c r="K43" s="265"/>
      <c r="L43" s="563"/>
      <c r="M43" s="564">
        <v>11</v>
      </c>
      <c r="N43" s="563"/>
      <c r="O43" s="563"/>
      <c r="P43" s="564"/>
      <c r="Q43" s="563"/>
      <c r="R43" s="564"/>
      <c r="S43" s="563"/>
      <c r="T43" s="564"/>
      <c r="U43" s="563"/>
      <c r="V43" s="266"/>
      <c r="W43" s="563"/>
      <c r="X43" s="611"/>
      <c r="Y43" s="563"/>
      <c r="Z43" s="564"/>
      <c r="AA43" s="563"/>
      <c r="AB43" s="564"/>
      <c r="AC43" s="563"/>
      <c r="AD43" s="564"/>
      <c r="AE43" s="563"/>
      <c r="AF43" s="564"/>
      <c r="AG43" s="611"/>
      <c r="AH43" s="563"/>
      <c r="AI43" s="104">
        <f t="shared" si="0"/>
        <v>11</v>
      </c>
      <c r="AJ43" s="31"/>
    </row>
    <row r="44" spans="1:36" s="14" customFormat="1" x14ac:dyDescent="0.2">
      <c r="A44" s="192">
        <v>32</v>
      </c>
      <c r="B44" s="269" t="s">
        <v>262</v>
      </c>
      <c r="C44" s="265"/>
      <c r="D44" s="563"/>
      <c r="E44" s="564"/>
      <c r="F44" s="563"/>
      <c r="G44" s="564"/>
      <c r="H44" s="565"/>
      <c r="I44" s="564"/>
      <c r="J44" s="566"/>
      <c r="K44" s="265"/>
      <c r="L44" s="563"/>
      <c r="M44" s="564"/>
      <c r="N44" s="563"/>
      <c r="O44" s="563"/>
      <c r="P44" s="564"/>
      <c r="Q44" s="563"/>
      <c r="R44" s="564">
        <v>1</v>
      </c>
      <c r="S44" s="563"/>
      <c r="T44" s="564"/>
      <c r="U44" s="563"/>
      <c r="V44" s="266"/>
      <c r="W44" s="563"/>
      <c r="X44" s="611"/>
      <c r="Y44" s="563"/>
      <c r="Z44" s="564"/>
      <c r="AA44" s="563"/>
      <c r="AB44" s="564">
        <v>8</v>
      </c>
      <c r="AC44" s="563"/>
      <c r="AD44" s="564">
        <v>1</v>
      </c>
      <c r="AE44" s="563"/>
      <c r="AF44" s="564"/>
      <c r="AG44" s="611"/>
      <c r="AH44" s="563"/>
      <c r="AI44" s="104">
        <f t="shared" si="0"/>
        <v>10</v>
      </c>
      <c r="AJ44" s="31"/>
    </row>
    <row r="45" spans="1:36" s="14" customFormat="1" x14ac:dyDescent="0.2">
      <c r="A45" s="192" t="s">
        <v>673</v>
      </c>
      <c r="B45" s="267" t="s">
        <v>252</v>
      </c>
      <c r="C45" s="265"/>
      <c r="D45" s="563"/>
      <c r="E45" s="564"/>
      <c r="F45" s="563"/>
      <c r="G45" s="564"/>
      <c r="H45" s="565"/>
      <c r="I45" s="564"/>
      <c r="J45" s="566"/>
      <c r="K45" s="265"/>
      <c r="L45" s="563"/>
      <c r="M45" s="564"/>
      <c r="N45" s="563"/>
      <c r="O45" s="563"/>
      <c r="P45" s="564"/>
      <c r="Q45" s="563"/>
      <c r="R45" s="564"/>
      <c r="S45" s="563"/>
      <c r="T45" s="564"/>
      <c r="U45" s="563"/>
      <c r="V45" s="266"/>
      <c r="W45" s="563"/>
      <c r="X45" s="611"/>
      <c r="Y45" s="563"/>
      <c r="Z45" s="564"/>
      <c r="AA45" s="563"/>
      <c r="AB45" s="564"/>
      <c r="AC45" s="563"/>
      <c r="AD45" s="564">
        <v>6</v>
      </c>
      <c r="AE45" s="563"/>
      <c r="AF45" s="564"/>
      <c r="AG45" s="611"/>
      <c r="AH45" s="563"/>
      <c r="AI45" s="104">
        <f t="shared" si="0"/>
        <v>6</v>
      </c>
      <c r="AJ45" s="31"/>
    </row>
    <row r="46" spans="1:36" s="14" customFormat="1" x14ac:dyDescent="0.2">
      <c r="A46" s="192" t="s">
        <v>674</v>
      </c>
      <c r="B46" s="267" t="s">
        <v>268</v>
      </c>
      <c r="C46" s="265"/>
      <c r="D46" s="563"/>
      <c r="E46" s="564"/>
      <c r="F46" s="563"/>
      <c r="G46" s="564"/>
      <c r="H46" s="565"/>
      <c r="I46" s="564"/>
      <c r="J46" s="566"/>
      <c r="K46" s="265"/>
      <c r="L46" s="563"/>
      <c r="M46" s="564"/>
      <c r="N46" s="563"/>
      <c r="O46" s="563"/>
      <c r="P46" s="564"/>
      <c r="Q46" s="563"/>
      <c r="R46" s="564"/>
      <c r="S46" s="563"/>
      <c r="T46" s="564"/>
      <c r="U46" s="563"/>
      <c r="V46" s="266"/>
      <c r="W46" s="563"/>
      <c r="X46" s="611"/>
      <c r="Y46" s="563"/>
      <c r="Z46" s="564">
        <v>6</v>
      </c>
      <c r="AA46" s="563"/>
      <c r="AB46" s="564"/>
      <c r="AC46" s="563"/>
      <c r="AD46" s="564"/>
      <c r="AE46" s="563"/>
      <c r="AF46" s="564"/>
      <c r="AG46" s="611"/>
      <c r="AH46" s="563"/>
      <c r="AI46" s="104">
        <f t="shared" si="0"/>
        <v>6</v>
      </c>
      <c r="AJ46" s="31"/>
    </row>
    <row r="47" spans="1:36" s="14" customFormat="1" ht="15" x14ac:dyDescent="0.2">
      <c r="A47" s="192">
        <v>35</v>
      </c>
      <c r="B47" s="268" t="s">
        <v>255</v>
      </c>
      <c r="C47" s="265"/>
      <c r="D47" s="563"/>
      <c r="E47" s="564"/>
      <c r="F47" s="563"/>
      <c r="G47" s="564"/>
      <c r="H47" s="565"/>
      <c r="I47" s="564"/>
      <c r="J47" s="566"/>
      <c r="K47" s="265"/>
      <c r="L47" s="563"/>
      <c r="M47" s="564"/>
      <c r="N47" s="563"/>
      <c r="O47" s="563"/>
      <c r="P47" s="564"/>
      <c r="Q47" s="563"/>
      <c r="R47" s="564">
        <v>1</v>
      </c>
      <c r="S47" s="563"/>
      <c r="T47" s="564"/>
      <c r="U47" s="563"/>
      <c r="V47" s="266"/>
      <c r="W47" s="563"/>
      <c r="X47" s="611"/>
      <c r="Y47" s="563"/>
      <c r="Z47" s="564"/>
      <c r="AA47" s="563"/>
      <c r="AB47" s="564"/>
      <c r="AC47" s="563"/>
      <c r="AD47" s="564">
        <v>1</v>
      </c>
      <c r="AE47" s="563"/>
      <c r="AF47" s="564"/>
      <c r="AG47" s="611"/>
      <c r="AH47" s="563"/>
      <c r="AI47" s="104">
        <f t="shared" si="0"/>
        <v>2</v>
      </c>
      <c r="AJ47" s="31"/>
    </row>
    <row r="48" spans="1:36" s="14" customFormat="1" x14ac:dyDescent="0.2">
      <c r="A48" s="192" t="s">
        <v>675</v>
      </c>
      <c r="B48" s="225" t="s">
        <v>275</v>
      </c>
      <c r="C48" s="265"/>
      <c r="D48" s="563"/>
      <c r="E48" s="564"/>
      <c r="F48" s="563"/>
      <c r="G48" s="564"/>
      <c r="H48" s="565"/>
      <c r="I48" s="564"/>
      <c r="J48" s="566"/>
      <c r="K48" s="265"/>
      <c r="L48" s="563"/>
      <c r="M48" s="564"/>
      <c r="N48" s="563"/>
      <c r="O48" s="563"/>
      <c r="P48" s="564"/>
      <c r="Q48" s="563"/>
      <c r="R48" s="564"/>
      <c r="S48" s="563"/>
      <c r="T48" s="564"/>
      <c r="U48" s="563"/>
      <c r="V48" s="266"/>
      <c r="W48" s="563"/>
      <c r="X48" s="611"/>
      <c r="Y48" s="563"/>
      <c r="Z48" s="564"/>
      <c r="AA48" s="563"/>
      <c r="AB48" s="564"/>
      <c r="AC48" s="563"/>
      <c r="AD48" s="564"/>
      <c r="AE48" s="563"/>
      <c r="AF48" s="564"/>
      <c r="AG48" s="611"/>
      <c r="AH48" s="563"/>
      <c r="AI48" s="104">
        <f t="shared" si="0"/>
        <v>0</v>
      </c>
      <c r="AJ48" s="31"/>
    </row>
    <row r="49" spans="1:36" s="14" customFormat="1" x14ac:dyDescent="0.2">
      <c r="A49" s="192" t="s">
        <v>675</v>
      </c>
      <c r="B49" s="214" t="s">
        <v>258</v>
      </c>
      <c r="C49" s="265"/>
      <c r="D49" s="563"/>
      <c r="E49" s="564"/>
      <c r="F49" s="563"/>
      <c r="G49" s="564"/>
      <c r="H49" s="565"/>
      <c r="I49" s="564"/>
      <c r="J49" s="566"/>
      <c r="K49" s="265"/>
      <c r="L49" s="563"/>
      <c r="M49" s="564"/>
      <c r="N49" s="563"/>
      <c r="O49" s="563"/>
      <c r="P49" s="564"/>
      <c r="Q49" s="563"/>
      <c r="R49" s="564"/>
      <c r="S49" s="563"/>
      <c r="T49" s="564"/>
      <c r="U49" s="563"/>
      <c r="V49" s="266"/>
      <c r="W49" s="140"/>
      <c r="X49" s="610"/>
      <c r="Y49" s="561"/>
      <c r="Z49" s="564"/>
      <c r="AA49" s="563"/>
      <c r="AB49" s="564"/>
      <c r="AC49" s="563"/>
      <c r="AD49" s="564"/>
      <c r="AE49" s="563"/>
      <c r="AF49" s="564"/>
      <c r="AG49" s="611"/>
      <c r="AH49" s="563"/>
      <c r="AI49" s="104">
        <f t="shared" si="0"/>
        <v>0</v>
      </c>
      <c r="AJ49" s="31"/>
    </row>
    <row r="50" spans="1:36" s="14" customFormat="1" x14ac:dyDescent="0.2">
      <c r="A50" s="192" t="s">
        <v>675</v>
      </c>
      <c r="B50" s="214" t="s">
        <v>259</v>
      </c>
      <c r="C50" s="265"/>
      <c r="D50" s="563"/>
      <c r="E50" s="564"/>
      <c r="F50" s="563"/>
      <c r="G50" s="564"/>
      <c r="H50" s="565"/>
      <c r="I50" s="564"/>
      <c r="J50" s="566"/>
      <c r="K50" s="265"/>
      <c r="L50" s="563"/>
      <c r="M50" s="564"/>
      <c r="N50" s="563"/>
      <c r="O50" s="563"/>
      <c r="P50" s="564"/>
      <c r="Q50" s="563"/>
      <c r="R50" s="564"/>
      <c r="S50" s="563"/>
      <c r="T50" s="564"/>
      <c r="U50" s="563"/>
      <c r="V50" s="266"/>
      <c r="W50" s="426"/>
      <c r="X50" s="426"/>
      <c r="Y50" s="426"/>
      <c r="Z50" s="564"/>
      <c r="AA50" s="563"/>
      <c r="AB50" s="564"/>
      <c r="AC50" s="563"/>
      <c r="AD50" s="564"/>
      <c r="AE50" s="563"/>
      <c r="AF50" s="564"/>
      <c r="AG50" s="611"/>
      <c r="AH50" s="563"/>
      <c r="AI50" s="104">
        <f t="shared" si="0"/>
        <v>0</v>
      </c>
      <c r="AJ50" s="31"/>
    </row>
    <row r="51" spans="1:36" s="14" customFormat="1" x14ac:dyDescent="0.2">
      <c r="A51" s="192" t="s">
        <v>675</v>
      </c>
      <c r="B51" s="214" t="s">
        <v>627</v>
      </c>
      <c r="C51" s="265"/>
      <c r="D51" s="563"/>
      <c r="E51" s="564"/>
      <c r="F51" s="563"/>
      <c r="G51" s="564"/>
      <c r="H51" s="565"/>
      <c r="I51" s="564"/>
      <c r="J51" s="566"/>
      <c r="K51" s="265"/>
      <c r="L51" s="563"/>
      <c r="M51" s="564"/>
      <c r="N51" s="563"/>
      <c r="O51" s="563"/>
      <c r="P51" s="564"/>
      <c r="Q51" s="563"/>
      <c r="R51" s="564"/>
      <c r="S51" s="563"/>
      <c r="T51" s="564"/>
      <c r="U51" s="563"/>
      <c r="V51" s="266"/>
      <c r="W51" s="563"/>
      <c r="X51" s="611"/>
      <c r="Y51" s="563"/>
      <c r="Z51" s="564"/>
      <c r="AA51" s="563"/>
      <c r="AB51" s="564"/>
      <c r="AC51" s="563"/>
      <c r="AD51" s="564"/>
      <c r="AE51" s="563"/>
      <c r="AF51" s="564"/>
      <c r="AG51" s="611"/>
      <c r="AH51" s="563"/>
      <c r="AI51" s="104">
        <f t="shared" si="0"/>
        <v>0</v>
      </c>
      <c r="AJ51" s="31"/>
    </row>
    <row r="52" spans="1:36" s="14" customFormat="1" x14ac:dyDescent="0.2">
      <c r="A52" s="192" t="s">
        <v>675</v>
      </c>
      <c r="B52" s="267" t="s">
        <v>260</v>
      </c>
      <c r="C52" s="265"/>
      <c r="D52" s="563"/>
      <c r="E52" s="564"/>
      <c r="F52" s="563"/>
      <c r="G52" s="564"/>
      <c r="H52" s="565"/>
      <c r="I52" s="564"/>
      <c r="J52" s="566"/>
      <c r="K52" s="265"/>
      <c r="L52" s="563"/>
      <c r="M52" s="564"/>
      <c r="N52" s="563"/>
      <c r="O52" s="563"/>
      <c r="P52" s="564"/>
      <c r="Q52" s="563"/>
      <c r="R52" s="564"/>
      <c r="S52" s="563"/>
      <c r="T52" s="564"/>
      <c r="U52" s="563"/>
      <c r="V52" s="266"/>
      <c r="W52" s="563"/>
      <c r="X52" s="611"/>
      <c r="Y52" s="563"/>
      <c r="Z52" s="564"/>
      <c r="AA52" s="563"/>
      <c r="AB52" s="564"/>
      <c r="AC52" s="563"/>
      <c r="AD52" s="564"/>
      <c r="AE52" s="563"/>
      <c r="AF52" s="564"/>
      <c r="AG52" s="611"/>
      <c r="AH52" s="563"/>
      <c r="AI52" s="104">
        <f t="shared" si="0"/>
        <v>0</v>
      </c>
      <c r="AJ52" s="31"/>
    </row>
    <row r="53" spans="1:36" s="14" customFormat="1" x14ac:dyDescent="0.2">
      <c r="A53" s="192" t="s">
        <v>675</v>
      </c>
      <c r="B53" s="214" t="s">
        <v>270</v>
      </c>
      <c r="C53" s="265"/>
      <c r="D53" s="563"/>
      <c r="E53" s="564"/>
      <c r="F53" s="563"/>
      <c r="G53" s="564"/>
      <c r="H53" s="565"/>
      <c r="I53" s="564"/>
      <c r="J53" s="566"/>
      <c r="K53" s="265"/>
      <c r="L53" s="563"/>
      <c r="M53" s="564"/>
      <c r="N53" s="563"/>
      <c r="O53" s="563"/>
      <c r="P53" s="564"/>
      <c r="Q53" s="563"/>
      <c r="R53" s="564"/>
      <c r="S53" s="563"/>
      <c r="T53" s="564"/>
      <c r="U53" s="563"/>
      <c r="V53" s="266"/>
      <c r="W53" s="563"/>
      <c r="X53" s="611"/>
      <c r="Y53" s="563"/>
      <c r="Z53" s="564"/>
      <c r="AA53" s="563"/>
      <c r="AB53" s="564"/>
      <c r="AC53" s="563"/>
      <c r="AD53" s="564"/>
      <c r="AE53" s="563"/>
      <c r="AF53" s="564"/>
      <c r="AG53" s="611"/>
      <c r="AH53" s="563"/>
      <c r="AI53" s="104">
        <f t="shared" si="0"/>
        <v>0</v>
      </c>
      <c r="AJ53" s="31"/>
    </row>
    <row r="54" spans="1:36" s="14" customFormat="1" ht="13.5" thickBot="1" x14ac:dyDescent="0.25">
      <c r="A54" s="192" t="s">
        <v>675</v>
      </c>
      <c r="B54" s="567" t="s">
        <v>177</v>
      </c>
      <c r="C54" s="193"/>
      <c r="D54" s="194"/>
      <c r="E54" s="195"/>
      <c r="F54" s="194"/>
      <c r="G54" s="195"/>
      <c r="H54" s="196"/>
      <c r="I54" s="195"/>
      <c r="J54" s="197"/>
      <c r="K54" s="193"/>
      <c r="L54" s="194"/>
      <c r="M54" s="195"/>
      <c r="N54" s="194"/>
      <c r="O54" s="194"/>
      <c r="P54" s="195"/>
      <c r="Q54" s="194"/>
      <c r="R54" s="195"/>
      <c r="S54" s="194"/>
      <c r="T54" s="195"/>
      <c r="U54" s="194"/>
      <c r="V54" s="153"/>
      <c r="W54" s="194"/>
      <c r="X54" s="194"/>
      <c r="Y54" s="194"/>
      <c r="Z54" s="195"/>
      <c r="AA54" s="194"/>
      <c r="AB54" s="195"/>
      <c r="AC54" s="194"/>
      <c r="AD54" s="195"/>
      <c r="AE54" s="194"/>
      <c r="AF54" s="195"/>
      <c r="AG54" s="194"/>
      <c r="AH54" s="194"/>
      <c r="AI54" s="568">
        <f t="shared" si="0"/>
        <v>0</v>
      </c>
      <c r="AJ54" s="31"/>
    </row>
    <row r="55" spans="1:36" s="14" customFormat="1" ht="9" customHeight="1" x14ac:dyDescent="0.2">
      <c r="A55" s="18"/>
      <c r="B55" s="24"/>
      <c r="C55" s="22"/>
      <c r="D55" s="22"/>
      <c r="E55" s="22"/>
      <c r="F55" s="17"/>
      <c r="G55" s="146"/>
      <c r="H55" s="17"/>
      <c r="I55" s="146"/>
      <c r="J55" s="17"/>
      <c r="K55" s="141"/>
      <c r="L55" s="17"/>
      <c r="M55" s="146"/>
      <c r="N55" s="146"/>
      <c r="O55" s="17"/>
      <c r="P55" s="146"/>
      <c r="Q55" s="17"/>
      <c r="R55" s="146"/>
      <c r="S55" s="146"/>
      <c r="T55" s="146"/>
      <c r="U55" s="22"/>
      <c r="V55" s="146"/>
      <c r="W55" s="22"/>
      <c r="X55" s="22"/>
      <c r="Y55" s="17"/>
      <c r="Z55" s="17"/>
      <c r="AA55" s="17"/>
      <c r="AB55" s="22"/>
      <c r="AC55" s="17"/>
      <c r="AD55" s="22"/>
      <c r="AE55" s="17"/>
      <c r="AF55" s="22"/>
      <c r="AG55" s="22"/>
      <c r="AH55" s="17"/>
      <c r="AI55" s="23"/>
    </row>
    <row r="56" spans="1:36" s="14" customFormat="1" ht="28.5" customHeight="1" thickBot="1" x14ac:dyDescent="0.25">
      <c r="A56" s="813" t="s">
        <v>115</v>
      </c>
      <c r="B56" s="813"/>
      <c r="C56" s="813"/>
      <c r="D56" s="813"/>
      <c r="E56" s="813"/>
      <c r="F56" s="813"/>
      <c r="G56" s="813"/>
      <c r="H56" s="813"/>
      <c r="I56" s="813"/>
      <c r="J56" s="813"/>
      <c r="K56" s="813"/>
      <c r="L56" s="813"/>
      <c r="M56" s="813"/>
      <c r="N56" s="813"/>
      <c r="O56" s="813"/>
      <c r="P56" s="813"/>
      <c r="Q56" s="813"/>
      <c r="R56" s="813"/>
      <c r="S56" s="813"/>
      <c r="T56" s="813"/>
      <c r="U56" s="813"/>
      <c r="V56" s="813"/>
      <c r="W56" s="813"/>
      <c r="X56" s="813"/>
      <c r="Y56" s="813"/>
      <c r="Z56" s="813"/>
      <c r="AA56" s="813"/>
      <c r="AB56" s="813"/>
      <c r="AC56" s="813"/>
      <c r="AD56" s="813"/>
      <c r="AE56" s="813"/>
      <c r="AF56" s="813"/>
      <c r="AG56" s="813"/>
      <c r="AH56" s="813"/>
      <c r="AI56" s="813"/>
    </row>
    <row r="57" spans="1:36" s="14" customFormat="1" ht="20.45" customHeight="1" thickBot="1" x14ac:dyDescent="0.25">
      <c r="B57" s="25" t="s">
        <v>6</v>
      </c>
      <c r="C57" s="26">
        <v>1</v>
      </c>
      <c r="D57" s="26">
        <v>2</v>
      </c>
      <c r="E57" s="26">
        <v>3</v>
      </c>
      <c r="F57" s="26">
        <v>4</v>
      </c>
      <c r="G57" s="142">
        <v>5</v>
      </c>
      <c r="H57" s="26">
        <v>6</v>
      </c>
      <c r="I57" s="142">
        <v>7</v>
      </c>
      <c r="J57" s="26">
        <v>8</v>
      </c>
      <c r="K57" s="142">
        <v>9</v>
      </c>
      <c r="L57" s="26">
        <v>10</v>
      </c>
      <c r="M57" s="142">
        <v>11</v>
      </c>
      <c r="N57" s="26">
        <v>12</v>
      </c>
      <c r="O57" s="142">
        <v>13</v>
      </c>
      <c r="P57" s="26">
        <v>14</v>
      </c>
      <c r="Q57" s="142">
        <v>15</v>
      </c>
      <c r="R57" s="142">
        <v>16</v>
      </c>
      <c r="S57" s="142">
        <v>17</v>
      </c>
      <c r="T57" s="27">
        <v>18</v>
      </c>
      <c r="U57" s="27">
        <v>19</v>
      </c>
      <c r="V57" s="149"/>
      <c r="Y57" s="99"/>
      <c r="Z57" s="99"/>
      <c r="AA57" s="99"/>
      <c r="AB57" s="99"/>
      <c r="AC57" s="103"/>
      <c r="AD57" s="99"/>
      <c r="AE57" s="99"/>
      <c r="AF57" s="99"/>
      <c r="AG57" s="619"/>
      <c r="AH57" s="99"/>
      <c r="AI57" s="99"/>
    </row>
    <row r="58" spans="1:36" s="14" customFormat="1" ht="20.45" customHeight="1" thickBot="1" x14ac:dyDescent="0.25">
      <c r="B58" s="114" t="s">
        <v>23</v>
      </c>
      <c r="C58" s="115">
        <v>20</v>
      </c>
      <c r="D58" s="115">
        <v>18</v>
      </c>
      <c r="E58" s="115">
        <v>16</v>
      </c>
      <c r="F58" s="115">
        <v>15</v>
      </c>
      <c r="G58" s="143">
        <v>14</v>
      </c>
      <c r="H58" s="115">
        <v>13</v>
      </c>
      <c r="I58" s="143">
        <v>12</v>
      </c>
      <c r="J58" s="115">
        <v>11</v>
      </c>
      <c r="K58" s="143">
        <v>10</v>
      </c>
      <c r="L58" s="115">
        <v>9</v>
      </c>
      <c r="M58" s="143">
        <v>8</v>
      </c>
      <c r="N58" s="115">
        <v>7</v>
      </c>
      <c r="O58" s="143">
        <v>6</v>
      </c>
      <c r="P58" s="115">
        <v>5</v>
      </c>
      <c r="Q58" s="143">
        <v>4</v>
      </c>
      <c r="R58" s="143">
        <v>3</v>
      </c>
      <c r="S58" s="143">
        <v>2</v>
      </c>
      <c r="T58" s="116">
        <v>1</v>
      </c>
      <c r="U58" s="116">
        <v>1</v>
      </c>
      <c r="V58" s="150"/>
      <c r="Y58" s="99"/>
      <c r="Z58" s="99"/>
      <c r="AA58" s="99"/>
      <c r="AB58" s="99"/>
      <c r="AC58" s="103"/>
      <c r="AD58" s="99"/>
      <c r="AE58" s="99"/>
      <c r="AF58" s="99"/>
      <c r="AG58" s="619"/>
      <c r="AH58" s="99"/>
      <c r="AI58" s="99"/>
    </row>
    <row r="59" spans="1:36" s="14" customFormat="1" x14ac:dyDescent="0.2">
      <c r="B59" s="17"/>
      <c r="C59" s="17"/>
      <c r="D59" s="17"/>
      <c r="E59" s="17"/>
      <c r="F59" s="17"/>
      <c r="G59" s="144"/>
      <c r="I59" s="144"/>
      <c r="K59" s="144"/>
      <c r="M59" s="144"/>
      <c r="N59" s="144"/>
      <c r="P59" s="144"/>
      <c r="R59" s="144"/>
      <c r="S59" s="144"/>
      <c r="T59" s="144"/>
      <c r="V59" s="144"/>
    </row>
    <row r="60" spans="1:36" s="31" customFormat="1" ht="18" customHeight="1" x14ac:dyDescent="0.2">
      <c r="B60" s="263" t="s">
        <v>16</v>
      </c>
      <c r="C60" s="262"/>
      <c r="D60" s="805" t="s">
        <v>235</v>
      </c>
      <c r="E60" s="693"/>
      <c r="F60" s="693"/>
      <c r="G60" s="693"/>
      <c r="H60" s="693"/>
      <c r="I60" s="693"/>
      <c r="J60" s="693"/>
      <c r="K60" s="693"/>
      <c r="L60" s="262"/>
      <c r="M60" s="80"/>
      <c r="N60" s="80"/>
      <c r="O60" s="263" t="s">
        <v>92</v>
      </c>
      <c r="P60" s="80"/>
      <c r="Q60" s="262"/>
      <c r="R60" s="546"/>
      <c r="S60" s="546"/>
      <c r="T60" s="80"/>
      <c r="V60" s="804" t="s">
        <v>240</v>
      </c>
      <c r="W60" s="693"/>
      <c r="X60" s="693"/>
      <c r="Y60" s="693"/>
      <c r="Z60" s="693"/>
      <c r="AA60" s="693"/>
      <c r="AB60" s="693"/>
      <c r="AC60" s="693"/>
      <c r="AD60" s="693"/>
    </row>
    <row r="61" spans="1:36" s="31" customFormat="1" ht="18" customHeight="1" x14ac:dyDescent="0.2">
      <c r="B61" s="263"/>
      <c r="C61" s="262"/>
      <c r="D61" s="262"/>
      <c r="E61" s="264"/>
      <c r="G61" s="151"/>
      <c r="H61" s="263"/>
      <c r="I61" s="80"/>
      <c r="J61" s="262"/>
      <c r="K61" s="145"/>
      <c r="L61" s="262"/>
      <c r="M61" s="80"/>
      <c r="N61" s="80"/>
      <c r="O61" s="96"/>
      <c r="P61" s="80"/>
      <c r="R61" s="80"/>
      <c r="S61" s="80"/>
      <c r="T61" s="80"/>
      <c r="V61" s="80"/>
    </row>
    <row r="62" spans="1:36" s="31" customFormat="1" ht="18" customHeight="1" x14ac:dyDescent="0.2">
      <c r="B62" s="263" t="s">
        <v>17</v>
      </c>
      <c r="C62" s="262"/>
      <c r="D62" s="805" t="s">
        <v>236</v>
      </c>
      <c r="E62" s="693"/>
      <c r="F62" s="693"/>
      <c r="G62" s="693"/>
      <c r="H62" s="693"/>
      <c r="I62" s="693"/>
      <c r="J62" s="693"/>
      <c r="K62" s="693"/>
      <c r="L62" s="262"/>
      <c r="M62" s="80"/>
      <c r="N62" s="80"/>
      <c r="O62" s="263" t="s">
        <v>114</v>
      </c>
      <c r="P62" s="80"/>
      <c r="Q62" s="262"/>
      <c r="R62" s="546"/>
      <c r="S62" s="546"/>
      <c r="T62" s="80"/>
      <c r="V62" s="804" t="s">
        <v>241</v>
      </c>
      <c r="W62" s="693"/>
      <c r="X62" s="693"/>
      <c r="Y62" s="693"/>
      <c r="Z62" s="693"/>
      <c r="AA62" s="693"/>
      <c r="AB62" s="693"/>
      <c r="AC62" s="693"/>
      <c r="AD62" s="693"/>
    </row>
    <row r="63" spans="1:36" s="14" customFormat="1" x14ac:dyDescent="0.2">
      <c r="A63" s="17"/>
      <c r="B63" s="17"/>
      <c r="C63" s="22"/>
      <c r="D63" s="22"/>
      <c r="E63" s="22"/>
      <c r="F63" s="17"/>
      <c r="G63" s="146"/>
      <c r="H63" s="17"/>
      <c r="I63" s="146"/>
      <c r="J63" s="17"/>
      <c r="K63" s="146"/>
      <c r="L63" s="17"/>
      <c r="M63" s="146"/>
      <c r="N63" s="146"/>
      <c r="O63" s="17"/>
      <c r="P63" s="146"/>
      <c r="Q63" s="17"/>
      <c r="R63" s="146"/>
      <c r="S63" s="146"/>
      <c r="T63" s="146"/>
      <c r="U63" s="22"/>
      <c r="V63" s="146"/>
      <c r="W63" s="22"/>
      <c r="X63" s="22"/>
      <c r="Y63" s="17"/>
      <c r="Z63" s="17"/>
      <c r="AA63" s="17"/>
      <c r="AB63" s="22"/>
      <c r="AC63" s="17"/>
      <c r="AD63" s="22"/>
      <c r="AE63" s="17"/>
      <c r="AF63" s="22"/>
      <c r="AG63" s="22"/>
      <c r="AH63" s="17"/>
      <c r="AI63" s="23"/>
    </row>
    <row r="64" spans="1:36" x14ac:dyDescent="0.2">
      <c r="A64" s="2"/>
      <c r="B64" s="2"/>
      <c r="C64" s="7"/>
      <c r="D64" s="7"/>
      <c r="E64" s="7"/>
      <c r="F64" s="2"/>
      <c r="G64" s="147"/>
      <c r="H64" s="2"/>
      <c r="I64" s="147"/>
      <c r="J64" s="2"/>
      <c r="K64" s="147"/>
      <c r="L64" s="2"/>
      <c r="M64" s="147"/>
      <c r="N64" s="147"/>
      <c r="O64" s="2"/>
      <c r="P64" s="147"/>
      <c r="Q64" s="2"/>
      <c r="R64" s="147"/>
      <c r="S64" s="147"/>
      <c r="T64" s="147"/>
      <c r="U64" s="7"/>
      <c r="V64" s="147"/>
      <c r="W64" s="7"/>
      <c r="X64" s="7"/>
      <c r="Y64" s="2"/>
      <c r="Z64" s="2"/>
      <c r="AA64" s="2"/>
      <c r="AB64" s="7"/>
      <c r="AC64" s="2"/>
      <c r="AD64" s="7"/>
      <c r="AE64" s="2"/>
      <c r="AF64" s="7"/>
      <c r="AG64" s="7"/>
      <c r="AH64" s="2"/>
    </row>
  </sheetData>
  <sheetProtection selectLockedCells="1" selectUnlockedCells="1"/>
  <autoFilter ref="A11:AI54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hiddenButton="1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sortState ref="A14:AV55">
      <sortCondition ref="A12:A55"/>
    </sortState>
  </autoFilter>
  <sortState ref="B29:AI30">
    <sortCondition sortBy="cellColor" ref="B29:B30" dxfId="0"/>
  </sortState>
  <mergeCells count="39">
    <mergeCell ref="F7:Z7"/>
    <mergeCell ref="F9:Z9"/>
    <mergeCell ref="A1:AI1"/>
    <mergeCell ref="A2:AI2"/>
    <mergeCell ref="A4:AI4"/>
    <mergeCell ref="A5:AI5"/>
    <mergeCell ref="A6:O6"/>
    <mergeCell ref="A3:AI3"/>
    <mergeCell ref="A8:C8"/>
    <mergeCell ref="A9:C9"/>
    <mergeCell ref="C11:F11"/>
    <mergeCell ref="G11:J11"/>
    <mergeCell ref="B11:B12"/>
    <mergeCell ref="D8:AE8"/>
    <mergeCell ref="E10:L10"/>
    <mergeCell ref="M10:O10"/>
    <mergeCell ref="K11:V11"/>
    <mergeCell ref="Z12:AA12"/>
    <mergeCell ref="C12:D12"/>
    <mergeCell ref="E12:F12"/>
    <mergeCell ref="G12:H12"/>
    <mergeCell ref="I12:J12"/>
    <mergeCell ref="K12:L12"/>
    <mergeCell ref="V60:AD60"/>
    <mergeCell ref="V62:AD62"/>
    <mergeCell ref="D60:K60"/>
    <mergeCell ref="D62:K62"/>
    <mergeCell ref="W11:AH11"/>
    <mergeCell ref="W12:Y12"/>
    <mergeCell ref="AD12:AE12"/>
    <mergeCell ref="AB12:AC12"/>
    <mergeCell ref="AF12:AH12"/>
    <mergeCell ref="A56:AI56"/>
    <mergeCell ref="AI11:AI12"/>
    <mergeCell ref="M12:O12"/>
    <mergeCell ref="P12:Q12"/>
    <mergeCell ref="R12:S12"/>
    <mergeCell ref="A11:A12"/>
    <mergeCell ref="T12:U12"/>
  </mergeCells>
  <printOptions horizontalCentered="1"/>
  <pageMargins left="0.59055118110236227" right="0.19685039370078741" top="0.23" bottom="0.38" header="0" footer="0"/>
  <pageSetup paperSize="9" scale="63" firstPageNumber="0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63"/>
  <sheetViews>
    <sheetView view="pageBreakPreview" topLeftCell="A34" zoomScaleNormal="100" zoomScaleSheetLayoutView="100" workbookViewId="0">
      <selection activeCell="I26" sqref="I26"/>
    </sheetView>
  </sheetViews>
  <sheetFormatPr defaultColWidth="8.7109375" defaultRowHeight="15" x14ac:dyDescent="0.25"/>
  <cols>
    <col min="1" max="1" width="4.5703125" style="157" customWidth="1"/>
    <col min="2" max="2" width="35" style="158" customWidth="1"/>
    <col min="3" max="3" width="13.7109375" style="158" customWidth="1"/>
    <col min="4" max="4" width="22.5703125" style="158" customWidth="1"/>
    <col min="5" max="5" width="24" style="158" customWidth="1"/>
    <col min="6" max="6" width="21.140625" style="158" customWidth="1"/>
    <col min="7" max="255" width="8.7109375" style="158"/>
    <col min="256" max="256" width="4.5703125" style="158" customWidth="1"/>
    <col min="257" max="257" width="36.42578125" style="158" customWidth="1"/>
    <col min="258" max="258" width="26.28515625" style="158" customWidth="1"/>
    <col min="259" max="259" width="9.5703125" style="158" customWidth="1"/>
    <col min="260" max="260" width="36.42578125" style="158" customWidth="1"/>
    <col min="261" max="261" width="13.7109375" style="158" customWidth="1"/>
    <col min="262" max="511" width="8.7109375" style="158"/>
    <col min="512" max="512" width="4.5703125" style="158" customWidth="1"/>
    <col min="513" max="513" width="36.42578125" style="158" customWidth="1"/>
    <col min="514" max="514" width="26.28515625" style="158" customWidth="1"/>
    <col min="515" max="515" width="9.5703125" style="158" customWidth="1"/>
    <col min="516" max="516" width="36.42578125" style="158" customWidth="1"/>
    <col min="517" max="517" width="13.7109375" style="158" customWidth="1"/>
    <col min="518" max="767" width="8.7109375" style="158"/>
    <col min="768" max="768" width="4.5703125" style="158" customWidth="1"/>
    <col min="769" max="769" width="36.42578125" style="158" customWidth="1"/>
    <col min="770" max="770" width="26.28515625" style="158" customWidth="1"/>
    <col min="771" max="771" width="9.5703125" style="158" customWidth="1"/>
    <col min="772" max="772" width="36.42578125" style="158" customWidth="1"/>
    <col min="773" max="773" width="13.7109375" style="158" customWidth="1"/>
    <col min="774" max="16384" width="8.7109375" style="158"/>
  </cols>
  <sheetData>
    <row r="1" spans="1:6" x14ac:dyDescent="0.25">
      <c r="A1" s="836" t="s">
        <v>30</v>
      </c>
      <c r="B1" s="836"/>
      <c r="C1" s="836"/>
      <c r="D1" s="836"/>
      <c r="E1" s="836"/>
      <c r="F1" s="836"/>
    </row>
    <row r="2" spans="1:6" x14ac:dyDescent="0.25">
      <c r="A2" s="836" t="s">
        <v>231</v>
      </c>
      <c r="B2" s="836"/>
      <c r="C2" s="836"/>
      <c r="D2" s="836"/>
      <c r="E2" s="836"/>
      <c r="F2" s="836"/>
    </row>
    <row r="3" spans="1:6" x14ac:dyDescent="0.25">
      <c r="A3" s="836" t="s">
        <v>232</v>
      </c>
      <c r="B3" s="836"/>
      <c r="C3" s="836"/>
      <c r="D3" s="836"/>
      <c r="E3" s="836"/>
      <c r="F3" s="836"/>
    </row>
    <row r="4" spans="1:6" x14ac:dyDescent="0.25">
      <c r="A4" s="836" t="s">
        <v>111</v>
      </c>
      <c r="B4" s="836"/>
      <c r="C4" s="836"/>
      <c r="D4" s="836"/>
      <c r="E4" s="836"/>
      <c r="F4" s="836"/>
    </row>
    <row r="5" spans="1:6" x14ac:dyDescent="0.25">
      <c r="A5" s="837" t="s">
        <v>233</v>
      </c>
      <c r="B5" s="837"/>
      <c r="C5" s="837"/>
      <c r="D5" s="837"/>
      <c r="E5" s="837"/>
      <c r="F5" s="837"/>
    </row>
    <row r="6" spans="1:6" ht="15.75" x14ac:dyDescent="0.25">
      <c r="A6" s="833" t="s">
        <v>132</v>
      </c>
      <c r="B6" s="833"/>
      <c r="C6" s="833"/>
      <c r="D6" s="833"/>
      <c r="E6" s="833"/>
      <c r="F6" s="833"/>
    </row>
    <row r="7" spans="1:6" ht="15.75" x14ac:dyDescent="0.25">
      <c r="A7" s="833" t="s">
        <v>676</v>
      </c>
      <c r="B7" s="833"/>
      <c r="C7" s="833"/>
      <c r="D7" s="833"/>
      <c r="E7" s="833"/>
      <c r="F7" s="833"/>
    </row>
    <row r="8" spans="1:6" ht="8.25" customHeight="1" x14ac:dyDescent="0.25">
      <c r="A8" s="620"/>
      <c r="B8" s="620"/>
      <c r="C8" s="620"/>
      <c r="D8" s="620"/>
      <c r="E8" s="620"/>
      <c r="F8" s="620"/>
    </row>
    <row r="9" spans="1:6" x14ac:dyDescent="0.25">
      <c r="A9" s="620"/>
      <c r="B9" s="834" t="s">
        <v>181</v>
      </c>
      <c r="C9" s="834"/>
      <c r="D9" s="834"/>
      <c r="E9" s="620"/>
      <c r="F9" s="620"/>
    </row>
    <row r="10" spans="1:6" x14ac:dyDescent="0.25">
      <c r="A10" s="620"/>
      <c r="B10" s="834" t="s">
        <v>234</v>
      </c>
      <c r="C10" s="834"/>
      <c r="D10" s="834"/>
      <c r="E10" s="186"/>
      <c r="F10" s="186"/>
    </row>
    <row r="11" spans="1:6" ht="6.75" customHeight="1" x14ac:dyDescent="0.25">
      <c r="A11" s="835"/>
      <c r="B11" s="835"/>
      <c r="C11" s="835"/>
      <c r="D11" s="835"/>
      <c r="E11" s="835"/>
      <c r="F11" s="835"/>
    </row>
    <row r="12" spans="1:6" ht="30" customHeight="1" x14ac:dyDescent="0.25">
      <c r="A12" s="646" t="s">
        <v>120</v>
      </c>
      <c r="B12" s="647" t="s">
        <v>121</v>
      </c>
      <c r="C12" s="648" t="s">
        <v>229</v>
      </c>
      <c r="D12" s="648" t="s">
        <v>230</v>
      </c>
      <c r="E12" s="522" t="s">
        <v>677</v>
      </c>
      <c r="F12" s="649" t="s">
        <v>128</v>
      </c>
    </row>
    <row r="13" spans="1:6" x14ac:dyDescent="0.25">
      <c r="A13" s="646">
        <v>1</v>
      </c>
      <c r="B13" s="650" t="s">
        <v>187</v>
      </c>
      <c r="C13" s="648" t="s">
        <v>180</v>
      </c>
      <c r="D13" s="522" t="s">
        <v>16</v>
      </c>
      <c r="E13" s="522" t="s">
        <v>188</v>
      </c>
      <c r="F13" s="646" t="s">
        <v>678</v>
      </c>
    </row>
    <row r="14" spans="1:6" x14ac:dyDescent="0.25">
      <c r="A14" s="646">
        <v>2</v>
      </c>
      <c r="B14" s="651" t="s">
        <v>189</v>
      </c>
      <c r="C14" s="652" t="s">
        <v>180</v>
      </c>
      <c r="D14" s="648" t="s">
        <v>17</v>
      </c>
      <c r="E14" s="653" t="s">
        <v>190</v>
      </c>
      <c r="F14" s="646" t="s">
        <v>679</v>
      </c>
    </row>
    <row r="15" spans="1:6" x14ac:dyDescent="0.25">
      <c r="A15" s="646">
        <v>3</v>
      </c>
      <c r="B15" s="651" t="s">
        <v>191</v>
      </c>
      <c r="C15" s="652" t="s">
        <v>180</v>
      </c>
      <c r="D15" s="648" t="s">
        <v>80</v>
      </c>
      <c r="E15" s="653" t="s">
        <v>192</v>
      </c>
      <c r="F15" s="646" t="s">
        <v>679</v>
      </c>
    </row>
    <row r="16" spans="1:6" ht="15.75" customHeight="1" x14ac:dyDescent="0.25">
      <c r="A16" s="646">
        <v>4</v>
      </c>
      <c r="B16" s="651" t="s">
        <v>193</v>
      </c>
      <c r="C16" s="522" t="s">
        <v>180</v>
      </c>
      <c r="D16" s="648" t="s">
        <v>194</v>
      </c>
      <c r="E16" s="522" t="s">
        <v>195</v>
      </c>
      <c r="F16" s="646" t="s">
        <v>679</v>
      </c>
    </row>
    <row r="17" spans="1:6" x14ac:dyDescent="0.25">
      <c r="A17" s="646">
        <v>5</v>
      </c>
      <c r="B17" s="654" t="s">
        <v>196</v>
      </c>
      <c r="C17" s="652" t="s">
        <v>180</v>
      </c>
      <c r="D17" s="648" t="s">
        <v>197</v>
      </c>
      <c r="E17" s="522" t="s">
        <v>143</v>
      </c>
      <c r="F17" s="646" t="s">
        <v>679</v>
      </c>
    </row>
    <row r="18" spans="1:6" x14ac:dyDescent="0.25">
      <c r="A18" s="646">
        <v>6</v>
      </c>
      <c r="B18" s="654" t="s">
        <v>198</v>
      </c>
      <c r="C18" s="652" t="s">
        <v>180</v>
      </c>
      <c r="D18" s="648" t="s">
        <v>199</v>
      </c>
      <c r="E18" s="522" t="s">
        <v>177</v>
      </c>
      <c r="F18" s="646" t="s">
        <v>679</v>
      </c>
    </row>
    <row r="19" spans="1:6" x14ac:dyDescent="0.25">
      <c r="A19" s="646">
        <v>7</v>
      </c>
      <c r="B19" s="654" t="s">
        <v>200</v>
      </c>
      <c r="C19" s="652" t="s">
        <v>180</v>
      </c>
      <c r="D19" s="648" t="s">
        <v>199</v>
      </c>
      <c r="E19" s="522" t="s">
        <v>177</v>
      </c>
      <c r="F19" s="646" t="s">
        <v>679</v>
      </c>
    </row>
    <row r="20" spans="1:6" x14ac:dyDescent="0.25">
      <c r="A20" s="646">
        <v>8</v>
      </c>
      <c r="B20" s="654" t="s">
        <v>201</v>
      </c>
      <c r="C20" s="652" t="s">
        <v>180</v>
      </c>
      <c r="D20" s="648" t="s">
        <v>202</v>
      </c>
      <c r="E20" s="522" t="s">
        <v>158</v>
      </c>
      <c r="F20" s="646" t="s">
        <v>679</v>
      </c>
    </row>
    <row r="21" spans="1:6" x14ac:dyDescent="0.25">
      <c r="A21" s="646">
        <v>9</v>
      </c>
      <c r="B21" s="654" t="s">
        <v>203</v>
      </c>
      <c r="C21" s="652" t="s">
        <v>180</v>
      </c>
      <c r="D21" s="648" t="s">
        <v>202</v>
      </c>
      <c r="E21" s="646" t="s">
        <v>204</v>
      </c>
      <c r="F21" s="646" t="s">
        <v>679</v>
      </c>
    </row>
    <row r="22" spans="1:6" x14ac:dyDescent="0.25">
      <c r="A22" s="646">
        <v>10</v>
      </c>
      <c r="B22" s="651" t="s">
        <v>205</v>
      </c>
      <c r="C22" s="652" t="s">
        <v>180</v>
      </c>
      <c r="D22" s="648" t="s">
        <v>206</v>
      </c>
      <c r="E22" s="653" t="s">
        <v>192</v>
      </c>
      <c r="F22" s="646" t="s">
        <v>679</v>
      </c>
    </row>
    <row r="23" spans="1:6" x14ac:dyDescent="0.25">
      <c r="A23" s="646">
        <v>11</v>
      </c>
      <c r="B23" s="654" t="s">
        <v>207</v>
      </c>
      <c r="C23" s="652" t="s">
        <v>180</v>
      </c>
      <c r="D23" s="652" t="s">
        <v>206</v>
      </c>
      <c r="E23" s="652" t="s">
        <v>195</v>
      </c>
      <c r="F23" s="646" t="s">
        <v>679</v>
      </c>
    </row>
    <row r="24" spans="1:6" x14ac:dyDescent="0.25">
      <c r="A24" s="646">
        <v>12</v>
      </c>
      <c r="B24" s="654" t="s">
        <v>208</v>
      </c>
      <c r="C24" s="652" t="s">
        <v>180</v>
      </c>
      <c r="D24" s="652" t="s">
        <v>206</v>
      </c>
      <c r="E24" s="652" t="s">
        <v>195</v>
      </c>
      <c r="F24" s="646" t="s">
        <v>679</v>
      </c>
    </row>
    <row r="25" spans="1:6" x14ac:dyDescent="0.25">
      <c r="A25" s="646">
        <v>13</v>
      </c>
      <c r="B25" s="284" t="s">
        <v>209</v>
      </c>
      <c r="C25" s="652" t="s">
        <v>180</v>
      </c>
      <c r="D25" s="653" t="s">
        <v>206</v>
      </c>
      <c r="E25" s="653" t="s">
        <v>680</v>
      </c>
      <c r="F25" s="646" t="s">
        <v>678</v>
      </c>
    </row>
    <row r="26" spans="1:6" x14ac:dyDescent="0.25">
      <c r="A26" s="646">
        <v>14</v>
      </c>
      <c r="B26" s="284" t="s">
        <v>210</v>
      </c>
      <c r="C26" s="652" t="s">
        <v>180</v>
      </c>
      <c r="D26" s="648" t="s">
        <v>206</v>
      </c>
      <c r="E26" s="652" t="s">
        <v>211</v>
      </c>
      <c r="F26" s="646" t="s">
        <v>678</v>
      </c>
    </row>
    <row r="27" spans="1:6" x14ac:dyDescent="0.25">
      <c r="A27" s="646">
        <v>15</v>
      </c>
      <c r="B27" s="651" t="s">
        <v>212</v>
      </c>
      <c r="C27" s="652" t="s">
        <v>180</v>
      </c>
      <c r="D27" s="653" t="s">
        <v>206</v>
      </c>
      <c r="E27" s="652" t="s">
        <v>213</v>
      </c>
      <c r="F27" s="646" t="s">
        <v>679</v>
      </c>
    </row>
    <row r="28" spans="1:6" x14ac:dyDescent="0.25">
      <c r="A28" s="646">
        <v>16</v>
      </c>
      <c r="B28" s="654" t="s">
        <v>214</v>
      </c>
      <c r="C28" s="652" t="s">
        <v>180</v>
      </c>
      <c r="D28" s="653" t="s">
        <v>206</v>
      </c>
      <c r="E28" s="522" t="s">
        <v>177</v>
      </c>
      <c r="F28" s="646" t="s">
        <v>679</v>
      </c>
    </row>
    <row r="29" spans="1:6" x14ac:dyDescent="0.25">
      <c r="A29" s="646">
        <v>17</v>
      </c>
      <c r="B29" s="654" t="s">
        <v>215</v>
      </c>
      <c r="C29" s="652" t="s">
        <v>180</v>
      </c>
      <c r="D29" s="648" t="s">
        <v>206</v>
      </c>
      <c r="E29" s="522" t="s">
        <v>216</v>
      </c>
      <c r="F29" s="646" t="s">
        <v>679</v>
      </c>
    </row>
    <row r="30" spans="1:6" x14ac:dyDescent="0.25">
      <c r="A30" s="646">
        <v>18</v>
      </c>
      <c r="B30" s="284" t="s">
        <v>217</v>
      </c>
      <c r="C30" s="652" t="s">
        <v>180</v>
      </c>
      <c r="D30" s="648" t="s">
        <v>206</v>
      </c>
      <c r="E30" s="522" t="s">
        <v>143</v>
      </c>
      <c r="F30" s="646" t="s">
        <v>678</v>
      </c>
    </row>
    <row r="31" spans="1:6" x14ac:dyDescent="0.25">
      <c r="A31" s="646">
        <v>19</v>
      </c>
      <c r="B31" s="654" t="s">
        <v>218</v>
      </c>
      <c r="C31" s="522" t="s">
        <v>180</v>
      </c>
      <c r="D31" s="648" t="s">
        <v>220</v>
      </c>
      <c r="E31" s="522" t="s">
        <v>221</v>
      </c>
      <c r="F31" s="646" t="s">
        <v>679</v>
      </c>
    </row>
    <row r="32" spans="1:6" x14ac:dyDescent="0.25">
      <c r="A32" s="646">
        <v>20</v>
      </c>
      <c r="B32" s="654" t="s">
        <v>222</v>
      </c>
      <c r="C32" s="522" t="s">
        <v>223</v>
      </c>
      <c r="D32" s="648" t="s">
        <v>220</v>
      </c>
      <c r="E32" s="522" t="s">
        <v>221</v>
      </c>
      <c r="F32" s="646" t="s">
        <v>678</v>
      </c>
    </row>
    <row r="33" spans="1:6" x14ac:dyDescent="0.25">
      <c r="A33" s="646">
        <v>21</v>
      </c>
      <c r="B33" s="651" t="s">
        <v>224</v>
      </c>
      <c r="C33" s="652" t="s">
        <v>180</v>
      </c>
      <c r="D33" s="653" t="s">
        <v>206</v>
      </c>
      <c r="E33" s="652" t="s">
        <v>225</v>
      </c>
      <c r="F33" s="646" t="s">
        <v>679</v>
      </c>
    </row>
    <row r="34" spans="1:6" x14ac:dyDescent="0.25">
      <c r="A34" s="646">
        <v>22</v>
      </c>
      <c r="B34" s="284" t="s">
        <v>227</v>
      </c>
      <c r="C34" s="648" t="s">
        <v>180</v>
      </c>
      <c r="D34" s="653" t="s">
        <v>206</v>
      </c>
      <c r="E34" s="522" t="s">
        <v>228</v>
      </c>
      <c r="F34" s="646" t="s">
        <v>679</v>
      </c>
    </row>
    <row r="35" spans="1:6" x14ac:dyDescent="0.25">
      <c r="A35" s="646">
        <v>23</v>
      </c>
      <c r="B35" s="655" t="s">
        <v>681</v>
      </c>
      <c r="C35" s="646" t="s">
        <v>180</v>
      </c>
      <c r="D35" s="653" t="s">
        <v>206</v>
      </c>
      <c r="E35" s="652" t="s">
        <v>225</v>
      </c>
      <c r="F35" s="646" t="s">
        <v>679</v>
      </c>
    </row>
    <row r="36" spans="1:6" x14ac:dyDescent="0.25">
      <c r="A36" s="646">
        <v>24</v>
      </c>
      <c r="B36" s="654" t="s">
        <v>682</v>
      </c>
      <c r="C36" s="646" t="s">
        <v>180</v>
      </c>
      <c r="D36" s="653" t="s">
        <v>206</v>
      </c>
      <c r="E36" s="646" t="s">
        <v>683</v>
      </c>
      <c r="F36" s="646" t="s">
        <v>679</v>
      </c>
    </row>
    <row r="37" spans="1:6" x14ac:dyDescent="0.25">
      <c r="A37" s="646">
        <v>25</v>
      </c>
      <c r="B37" s="654" t="s">
        <v>684</v>
      </c>
      <c r="C37" s="649" t="s">
        <v>180</v>
      </c>
      <c r="D37" s="653" t="s">
        <v>206</v>
      </c>
      <c r="E37" s="652" t="s">
        <v>195</v>
      </c>
      <c r="F37" s="646" t="s">
        <v>678</v>
      </c>
    </row>
    <row r="38" spans="1:6" x14ac:dyDescent="0.25">
      <c r="A38" s="646">
        <v>26</v>
      </c>
      <c r="B38" s="654" t="s">
        <v>685</v>
      </c>
      <c r="C38" s="649" t="s">
        <v>180</v>
      </c>
      <c r="D38" s="653" t="s">
        <v>206</v>
      </c>
      <c r="E38" s="646" t="s">
        <v>686</v>
      </c>
      <c r="F38" s="646" t="s">
        <v>678</v>
      </c>
    </row>
    <row r="39" spans="1:6" x14ac:dyDescent="0.25">
      <c r="A39" s="646">
        <v>27</v>
      </c>
      <c r="B39" s="654" t="s">
        <v>687</v>
      </c>
      <c r="C39" s="649" t="s">
        <v>180</v>
      </c>
      <c r="D39" s="653" t="s">
        <v>206</v>
      </c>
      <c r="E39" s="646" t="s">
        <v>272</v>
      </c>
      <c r="F39" s="646" t="s">
        <v>679</v>
      </c>
    </row>
    <row r="40" spans="1:6" x14ac:dyDescent="0.25">
      <c r="A40" s="646">
        <v>28</v>
      </c>
      <c r="B40" s="654" t="s">
        <v>688</v>
      </c>
      <c r="C40" s="646" t="s">
        <v>180</v>
      </c>
      <c r="D40" s="653" t="s">
        <v>206</v>
      </c>
      <c r="E40" s="652" t="s">
        <v>225</v>
      </c>
      <c r="F40" s="646" t="s">
        <v>679</v>
      </c>
    </row>
    <row r="41" spans="1:6" x14ac:dyDescent="0.25">
      <c r="A41" s="646">
        <v>29</v>
      </c>
      <c r="B41" s="654" t="s">
        <v>689</v>
      </c>
      <c r="C41" s="646" t="s">
        <v>180</v>
      </c>
      <c r="D41" s="653" t="s">
        <v>206</v>
      </c>
      <c r="E41" s="646" t="s">
        <v>143</v>
      </c>
      <c r="F41" s="646" t="s">
        <v>678</v>
      </c>
    </row>
    <row r="42" spans="1:6" x14ac:dyDescent="0.25">
      <c r="A42" s="646">
        <v>30</v>
      </c>
      <c r="B42" s="654" t="s">
        <v>690</v>
      </c>
      <c r="C42" s="646" t="s">
        <v>180</v>
      </c>
      <c r="D42" s="653" t="s">
        <v>206</v>
      </c>
      <c r="E42" s="646" t="s">
        <v>272</v>
      </c>
      <c r="F42" s="646" t="s">
        <v>678</v>
      </c>
    </row>
    <row r="43" spans="1:6" x14ac:dyDescent="0.25">
      <c r="A43" s="646">
        <v>31</v>
      </c>
      <c r="B43" s="654" t="s">
        <v>691</v>
      </c>
      <c r="C43" s="646" t="s">
        <v>180</v>
      </c>
      <c r="D43" s="653" t="s">
        <v>206</v>
      </c>
      <c r="E43" s="646" t="s">
        <v>216</v>
      </c>
      <c r="F43" s="646" t="s">
        <v>679</v>
      </c>
    </row>
    <row r="44" spans="1:6" x14ac:dyDescent="0.25">
      <c r="A44" s="646">
        <v>32</v>
      </c>
      <c r="B44" s="654" t="s">
        <v>692</v>
      </c>
      <c r="C44" s="646" t="s">
        <v>219</v>
      </c>
      <c r="D44" s="653" t="s">
        <v>206</v>
      </c>
      <c r="E44" s="646" t="s">
        <v>693</v>
      </c>
      <c r="F44" s="646" t="s">
        <v>694</v>
      </c>
    </row>
    <row r="45" spans="1:6" x14ac:dyDescent="0.25">
      <c r="A45" s="646">
        <v>33</v>
      </c>
      <c r="B45" s="654" t="s">
        <v>695</v>
      </c>
      <c r="C45" s="646" t="s">
        <v>223</v>
      </c>
      <c r="D45" s="653" t="s">
        <v>206</v>
      </c>
      <c r="E45" s="652" t="s">
        <v>225</v>
      </c>
      <c r="F45" s="646" t="s">
        <v>678</v>
      </c>
    </row>
    <row r="46" spans="1:6" x14ac:dyDescent="0.25">
      <c r="A46" s="646">
        <v>34</v>
      </c>
      <c r="B46" s="654" t="s">
        <v>696</v>
      </c>
      <c r="C46" s="649" t="s">
        <v>219</v>
      </c>
      <c r="D46" s="653" t="s">
        <v>206</v>
      </c>
      <c r="E46" s="522" t="s">
        <v>188</v>
      </c>
      <c r="F46" s="646" t="s">
        <v>679</v>
      </c>
    </row>
    <row r="47" spans="1:6" x14ac:dyDescent="0.25">
      <c r="A47" s="646">
        <v>35</v>
      </c>
      <c r="B47" s="654" t="s">
        <v>697</v>
      </c>
      <c r="C47" s="646" t="s">
        <v>180</v>
      </c>
      <c r="D47" s="653" t="s">
        <v>206</v>
      </c>
      <c r="E47" s="646" t="s">
        <v>127</v>
      </c>
      <c r="F47" s="646" t="s">
        <v>679</v>
      </c>
    </row>
    <row r="48" spans="1:6" x14ac:dyDescent="0.25">
      <c r="A48" s="646">
        <v>36</v>
      </c>
      <c r="B48" s="651" t="s">
        <v>698</v>
      </c>
      <c r="C48" s="646" t="s">
        <v>219</v>
      </c>
      <c r="D48" s="653" t="s">
        <v>206</v>
      </c>
      <c r="E48" s="646" t="s">
        <v>271</v>
      </c>
      <c r="F48" s="646" t="s">
        <v>678</v>
      </c>
    </row>
    <row r="49" spans="1:6" x14ac:dyDescent="0.25">
      <c r="A49" s="646">
        <v>37</v>
      </c>
      <c r="B49" s="654" t="s">
        <v>699</v>
      </c>
      <c r="C49" s="646" t="s">
        <v>219</v>
      </c>
      <c r="D49" s="653" t="s">
        <v>206</v>
      </c>
      <c r="E49" s="646" t="s">
        <v>271</v>
      </c>
      <c r="F49" s="646" t="s">
        <v>678</v>
      </c>
    </row>
    <row r="50" spans="1:6" x14ac:dyDescent="0.25">
      <c r="A50" s="646">
        <v>38</v>
      </c>
      <c r="B50" s="654" t="s">
        <v>700</v>
      </c>
      <c r="C50" s="646" t="s">
        <v>219</v>
      </c>
      <c r="D50" s="653" t="s">
        <v>206</v>
      </c>
      <c r="E50" s="646" t="s">
        <v>693</v>
      </c>
      <c r="F50" s="646" t="s">
        <v>694</v>
      </c>
    </row>
    <row r="51" spans="1:6" x14ac:dyDescent="0.25">
      <c r="A51" s="646">
        <v>39</v>
      </c>
      <c r="B51" s="654" t="s">
        <v>701</v>
      </c>
      <c r="C51" s="646" t="s">
        <v>219</v>
      </c>
      <c r="D51" s="653" t="s">
        <v>206</v>
      </c>
      <c r="E51" s="646" t="s">
        <v>158</v>
      </c>
      <c r="F51" s="646" t="s">
        <v>679</v>
      </c>
    </row>
    <row r="52" spans="1:6" x14ac:dyDescent="0.25">
      <c r="A52" s="646">
        <v>40</v>
      </c>
      <c r="B52" s="654" t="s">
        <v>702</v>
      </c>
      <c r="C52" s="646" t="s">
        <v>219</v>
      </c>
      <c r="D52" s="653" t="s">
        <v>206</v>
      </c>
      <c r="E52" s="646" t="s">
        <v>216</v>
      </c>
      <c r="F52" s="646" t="s">
        <v>678</v>
      </c>
    </row>
    <row r="53" spans="1:6" x14ac:dyDescent="0.25">
      <c r="A53" s="646">
        <v>41</v>
      </c>
      <c r="B53" s="654" t="s">
        <v>703</v>
      </c>
      <c r="C53" s="646" t="s">
        <v>180</v>
      </c>
      <c r="D53" s="653" t="s">
        <v>206</v>
      </c>
      <c r="E53" s="646" t="s">
        <v>127</v>
      </c>
      <c r="F53" s="646" t="s">
        <v>678</v>
      </c>
    </row>
    <row r="54" spans="1:6" x14ac:dyDescent="0.25">
      <c r="A54" s="646">
        <v>42</v>
      </c>
      <c r="B54" s="654" t="s">
        <v>704</v>
      </c>
      <c r="C54" s="646" t="s">
        <v>219</v>
      </c>
      <c r="D54" s="653" t="s">
        <v>206</v>
      </c>
      <c r="E54" s="646" t="s">
        <v>190</v>
      </c>
      <c r="F54" s="646" t="s">
        <v>678</v>
      </c>
    </row>
    <row r="55" spans="1:6" x14ac:dyDescent="0.25">
      <c r="A55" s="646">
        <v>43</v>
      </c>
      <c r="B55" s="654" t="s">
        <v>705</v>
      </c>
      <c r="C55" s="646" t="s">
        <v>219</v>
      </c>
      <c r="D55" s="653" t="s">
        <v>206</v>
      </c>
      <c r="E55" s="646" t="s">
        <v>190</v>
      </c>
      <c r="F55" s="646" t="s">
        <v>678</v>
      </c>
    </row>
    <row r="56" spans="1:6" x14ac:dyDescent="0.25">
      <c r="A56" s="646">
        <v>44</v>
      </c>
      <c r="B56" s="651" t="s">
        <v>706</v>
      </c>
      <c r="C56" s="646" t="s">
        <v>223</v>
      </c>
      <c r="D56" s="653" t="s">
        <v>206</v>
      </c>
      <c r="E56" s="646" t="s">
        <v>252</v>
      </c>
      <c r="F56" s="646" t="s">
        <v>678</v>
      </c>
    </row>
    <row r="57" spans="1:6" x14ac:dyDescent="0.25">
      <c r="A57" s="646">
        <v>45</v>
      </c>
      <c r="B57" s="651" t="s">
        <v>707</v>
      </c>
      <c r="C57" s="646" t="s">
        <v>180</v>
      </c>
      <c r="D57" s="653" t="s">
        <v>206</v>
      </c>
      <c r="E57" s="646" t="s">
        <v>226</v>
      </c>
      <c r="F57" s="646" t="s">
        <v>678</v>
      </c>
    </row>
    <row r="58" spans="1:6" x14ac:dyDescent="0.25">
      <c r="A58" s="646">
        <v>46</v>
      </c>
      <c r="B58" s="651" t="s">
        <v>708</v>
      </c>
      <c r="C58" s="646" t="s">
        <v>180</v>
      </c>
      <c r="D58" s="653" t="s">
        <v>206</v>
      </c>
      <c r="E58" s="646" t="s">
        <v>226</v>
      </c>
      <c r="F58" s="646" t="s">
        <v>678</v>
      </c>
    </row>
    <row r="59" spans="1:6" x14ac:dyDescent="0.25">
      <c r="A59" s="646">
        <v>47</v>
      </c>
      <c r="B59" s="651" t="s">
        <v>709</v>
      </c>
      <c r="C59" s="646" t="s">
        <v>219</v>
      </c>
      <c r="D59" s="653" t="s">
        <v>206</v>
      </c>
      <c r="E59" s="646" t="s">
        <v>216</v>
      </c>
      <c r="F59" s="646" t="s">
        <v>678</v>
      </c>
    </row>
    <row r="60" spans="1:6" x14ac:dyDescent="0.25">
      <c r="A60" s="620"/>
      <c r="B60" s="186"/>
      <c r="C60" s="186"/>
      <c r="D60" s="186"/>
      <c r="E60" s="186"/>
      <c r="F60" s="186"/>
    </row>
    <row r="61" spans="1:6" x14ac:dyDescent="0.25">
      <c r="A61" s="14"/>
      <c r="B61" s="233" t="s">
        <v>16</v>
      </c>
      <c r="C61" s="260"/>
      <c r="D61" s="260"/>
      <c r="E61" s="260" t="s">
        <v>235</v>
      </c>
      <c r="F61" s="260"/>
    </row>
    <row r="62" spans="1:6" ht="9" customHeight="1" x14ac:dyDescent="0.25">
      <c r="A62" s="260"/>
      <c r="B62" s="233"/>
      <c r="C62" s="260"/>
      <c r="D62" s="260"/>
      <c r="E62" s="260"/>
      <c r="F62" s="260"/>
    </row>
    <row r="63" spans="1:6" x14ac:dyDescent="0.25">
      <c r="A63" s="260"/>
      <c r="B63" s="233" t="s">
        <v>17</v>
      </c>
      <c r="C63" s="260"/>
      <c r="D63" s="260"/>
      <c r="E63" s="260" t="s">
        <v>236</v>
      </c>
      <c r="F63" s="260"/>
    </row>
  </sheetData>
  <mergeCells count="10">
    <mergeCell ref="A7:F7"/>
    <mergeCell ref="B9:D9"/>
    <mergeCell ref="B10:D10"/>
    <mergeCell ref="A11:F11"/>
    <mergeCell ref="A1:F1"/>
    <mergeCell ref="A2:F2"/>
    <mergeCell ref="A3:F3"/>
    <mergeCell ref="A4:F4"/>
    <mergeCell ref="A5:F5"/>
    <mergeCell ref="A6:F6"/>
  </mergeCells>
  <pageMargins left="0.15748031496062992" right="0.15748031496062992" top="0.35433070866141736" bottom="0.15748031496062992" header="0.31496062992125984" footer="0.31496062992125984"/>
  <pageSetup paperSize="9"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13</vt:i4>
      </vt:variant>
    </vt:vector>
  </HeadingPairs>
  <TitlesOfParts>
    <vt:vector size="35" baseType="lpstr">
      <vt:lpstr>ДЦ 63</vt:lpstr>
      <vt:lpstr>ДЦ 68</vt:lpstr>
      <vt:lpstr>ДЦ 73</vt:lpstr>
      <vt:lpstr>ДЦ 85</vt:lpstr>
      <vt:lpstr>ДЦ 85+</vt:lpstr>
      <vt:lpstr>ДЦЖ 63 </vt:lpstr>
      <vt:lpstr>ДЦЖ 63 +</vt:lpstr>
      <vt:lpstr>Эст ДЦ (М1)</vt:lpstr>
      <vt:lpstr>Эст. ДЦ (М2) </vt:lpstr>
      <vt:lpstr>Эст. ДЦ (ж)</vt:lpstr>
      <vt:lpstr>Р 63</vt:lpstr>
      <vt:lpstr>Р 63+</vt:lpstr>
      <vt:lpstr>ДВ 63</vt:lpstr>
      <vt:lpstr>ЭстафетаТ</vt:lpstr>
      <vt:lpstr>ДВ 68</vt:lpstr>
      <vt:lpstr>ДВ 73</vt:lpstr>
      <vt:lpstr>ДВ 85</vt:lpstr>
      <vt:lpstr>ДВ 85+</vt:lpstr>
      <vt:lpstr>ЖГ(одиночное)</vt:lpstr>
      <vt:lpstr>ЖГ(пары)</vt:lpstr>
      <vt:lpstr>Сводная</vt:lpstr>
      <vt:lpstr>судьи </vt:lpstr>
      <vt:lpstr>'ДВ 63'!Область_печати</vt:lpstr>
      <vt:lpstr>'ДВ 68'!Область_печати</vt:lpstr>
      <vt:lpstr>'ДВ 73'!Область_печати</vt:lpstr>
      <vt:lpstr>'ДВ 85'!Область_печати</vt:lpstr>
      <vt:lpstr>'ДВ 85+'!Область_печати</vt:lpstr>
      <vt:lpstr>'ДЦ 68'!Область_печати</vt:lpstr>
      <vt:lpstr>'ДЦ 73'!Область_печати</vt:lpstr>
      <vt:lpstr>'ДЦ 85'!Область_печати</vt:lpstr>
      <vt:lpstr>Сводная!Область_печати</vt:lpstr>
      <vt:lpstr>'Эст ДЦ (М1)'!Область_печати</vt:lpstr>
      <vt:lpstr>'Эст. ДЦ (ж)'!Область_печати</vt:lpstr>
      <vt:lpstr>'Эст. ДЦ (М2) 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Пользователь Windows</cp:lastModifiedBy>
  <cp:lastPrinted>2022-09-09T07:21:32Z</cp:lastPrinted>
  <dcterms:created xsi:type="dcterms:W3CDTF">2018-03-14T18:24:49Z</dcterms:created>
  <dcterms:modified xsi:type="dcterms:W3CDTF">2022-09-09T07:22:32Z</dcterms:modified>
</cp:coreProperties>
</file>