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80" windowWidth="20490" windowHeight="6870" tabRatio="865" firstSheet="6" activeTab="19"/>
  </bookViews>
  <sheets>
    <sheet name="ДЦ 63" sheetId="28" r:id="rId1"/>
    <sheet name="ДЦ 68" sheetId="53" r:id="rId2"/>
    <sheet name="ДЦ 73" sheetId="54" r:id="rId3"/>
    <sheet name="ДЦ 85" sheetId="55" r:id="rId4"/>
    <sheet name="ДЦ 85+" sheetId="56" r:id="rId5"/>
    <sheet name="ДЦЖ 63 " sheetId="57" r:id="rId6"/>
    <sheet name="ДЦЖ 63+" sheetId="58" r:id="rId7"/>
    <sheet name="Эстафета ДЦ" sheetId="70" r:id="rId8"/>
    <sheet name="Потоки ДЦ" sheetId="73" r:id="rId9"/>
    <sheet name="Р 63" sheetId="59" r:id="rId10"/>
    <sheet name="Р 63 +" sheetId="60" r:id="rId11"/>
    <sheet name="ДВ 63" sheetId="61" r:id="rId12"/>
    <sheet name="ДВ 68" sheetId="62" r:id="rId13"/>
    <sheet name="ДВ 73" sheetId="63" r:id="rId14"/>
    <sheet name="ДВ 85" sheetId="64" r:id="rId15"/>
    <sheet name="ДВ 85+" sheetId="38" r:id="rId16"/>
    <sheet name="ЭстафетаТ" sheetId="43" state="hidden" r:id="rId17"/>
    <sheet name="Потоки ДВ" sheetId="74" r:id="rId18"/>
    <sheet name="Потоки 2 день рывок" sheetId="75" r:id="rId19"/>
    <sheet name="Сводная" sheetId="49" r:id="rId20"/>
    <sheet name="Жонглирование " sheetId="72" r:id="rId21"/>
    <sheet name="Судьи" sheetId="18" r:id="rId22"/>
    <sheet name="Титульный лист" sheetId="77" r:id="rId23"/>
  </sheets>
  <definedNames>
    <definedName name="_13Excel_BuiltIn_Print_Area_2" localSheetId="22">#REF!</definedName>
    <definedName name="_13Excel_BuiltIn_Print_Area_2">#REF!</definedName>
    <definedName name="_26Excel_BuiltIn_Print_Area_3" localSheetId="22">#REF!</definedName>
    <definedName name="_26Excel_BuiltIn_Print_Area_3">#REF!</definedName>
    <definedName name="_xlnm._FilterDatabase" localSheetId="11" hidden="1">'ДВ 63'!$A$15:$R$16</definedName>
    <definedName name="_xlnm._FilterDatabase" localSheetId="12" hidden="1">'ДВ 68'!$A$15:$R$16</definedName>
    <definedName name="_xlnm._FilterDatabase" localSheetId="13" hidden="1">'ДВ 73'!$A$15:$R$28</definedName>
    <definedName name="_xlnm._FilterDatabase" localSheetId="14" hidden="1">'ДВ 85'!$A$15:$R$16</definedName>
    <definedName name="_xlnm._FilterDatabase" localSheetId="15" hidden="1">'ДВ 85+'!$A$15:$R$16</definedName>
    <definedName name="_xlnm._FilterDatabase" localSheetId="0" hidden="1">'ДЦ 63'!$A$15:$P$16</definedName>
    <definedName name="_xlnm._FilterDatabase" localSheetId="1" hidden="1">'ДЦ 68'!$A$15:$P$16</definedName>
    <definedName name="_xlnm._FilterDatabase" localSheetId="2" hidden="1">'ДЦ 73'!$A$15:$P$16</definedName>
    <definedName name="_xlnm._FilterDatabase" localSheetId="3" hidden="1">'ДЦ 85'!$A$15:$P$16</definedName>
    <definedName name="_xlnm._FilterDatabase" localSheetId="4" hidden="1">'ДЦ 85+'!$A$15:$P$16</definedName>
    <definedName name="_xlnm._FilterDatabase" localSheetId="5" hidden="1">'ДЦЖ 63 '!$A$15:$P$16</definedName>
    <definedName name="_xlnm._FilterDatabase" localSheetId="6" hidden="1">'ДЦЖ 63+'!$A$15:$P$16</definedName>
    <definedName name="_xlnm._FilterDatabase" localSheetId="9" hidden="1">'Р 63'!$A$15:$P$16</definedName>
    <definedName name="_xlnm._FilterDatabase" localSheetId="10" hidden="1">'Р 63 +'!$A$15:$P$16</definedName>
    <definedName name="_xlnm._FilterDatabase" localSheetId="19" hidden="1">Сводная!$A$10:$AG$20</definedName>
    <definedName name="дв58" localSheetId="22">#REF!</definedName>
    <definedName name="дв58">#REF!</definedName>
    <definedName name="дв581" localSheetId="22">#REF!</definedName>
    <definedName name="дв581">#REF!</definedName>
    <definedName name="_xlnm.Print_Area" localSheetId="11">'ДВ 63'!$A$1:$R$29</definedName>
    <definedName name="_xlnm.Print_Area" localSheetId="12">'ДВ 68'!$A$1:$R$30</definedName>
    <definedName name="_xlnm.Print_Area" localSheetId="13">'ДВ 73'!$A$1:$R$33</definedName>
    <definedName name="_xlnm.Print_Area" localSheetId="14">'ДВ 85'!$A$1:$R$37</definedName>
    <definedName name="_xlnm.Print_Area" localSheetId="15">'ДВ 85+'!$A$1:$R$29</definedName>
    <definedName name="_xlnm.Print_Area" localSheetId="20">'Жонглирование '!$A$1:$Q$31</definedName>
    <definedName name="_xlnm.Print_Area" localSheetId="19">Сводная!$A$1:$AG$27</definedName>
    <definedName name="_xlnm.Print_Area" localSheetId="21">Судьи!$A$1:$G$39</definedName>
    <definedName name="_xlnm.Print_Area" localSheetId="7">'Эстафета ДЦ'!$A$1:$L$52</definedName>
    <definedName name="_xlnm.Print_Area" localSheetId="16">ЭстафетаТ!$A$1:$J$49</definedName>
  </definedNames>
  <calcPr calcId="124519"/>
</workbook>
</file>

<file path=xl/calcChain.xml><?xml version="1.0" encoding="utf-8"?>
<calcChain xmlns="http://schemas.openxmlformats.org/spreadsheetml/2006/main">
  <c r="A20" i="61"/>
  <c r="A21" s="1"/>
  <c r="A22" s="1"/>
  <c r="A23" s="1"/>
  <c r="L21"/>
  <c r="N21" s="1"/>
  <c r="P21" s="1"/>
  <c r="J21"/>
  <c r="AG18" i="49" l="1"/>
  <c r="AG17"/>
  <c r="AG19"/>
  <c r="AG20"/>
  <c r="AG15"/>
  <c r="AG16"/>
  <c r="A14"/>
  <c r="A15" s="1"/>
  <c r="A16" s="1"/>
  <c r="A17" s="1"/>
  <c r="A18" s="1"/>
  <c r="A19" s="1"/>
  <c r="A20" s="1"/>
  <c r="A13"/>
  <c r="A19" i="38"/>
  <c r="A20" s="1"/>
  <c r="A21" s="1"/>
  <c r="A22" s="1"/>
  <c r="A23" s="1"/>
  <c r="A18"/>
  <c r="A19" i="64"/>
  <c r="A20" s="1"/>
  <c r="A21" s="1"/>
  <c r="A22" s="1"/>
  <c r="A23" s="1"/>
  <c r="A24" s="1"/>
  <c r="A25" s="1"/>
  <c r="A26" s="1"/>
  <c r="A27" s="1"/>
  <c r="A28" s="1"/>
  <c r="A29" s="1"/>
  <c r="A18"/>
  <c r="O18" i="63"/>
  <c r="O19"/>
  <c r="O20"/>
  <c r="O21"/>
  <c r="O22"/>
  <c r="O23"/>
  <c r="O24"/>
  <c r="O25"/>
  <c r="O26"/>
  <c r="O27"/>
  <c r="A19"/>
  <c r="A20" s="1"/>
  <c r="A21" s="1"/>
  <c r="A22" s="1"/>
  <c r="A23" s="1"/>
  <c r="A24" s="1"/>
  <c r="A25" s="1"/>
  <c r="A26" s="1"/>
  <c r="A27" s="1"/>
  <c r="A18"/>
  <c r="A19" i="62"/>
  <c r="A20"/>
  <c r="A21" s="1"/>
  <c r="A22" s="1"/>
  <c r="A18"/>
  <c r="A18" i="61"/>
  <c r="A19" s="1"/>
  <c r="O21" l="1"/>
  <c r="A31" i="18"/>
  <c r="A32"/>
  <c r="A33" s="1"/>
  <c r="A34" s="1"/>
  <c r="A35" s="1"/>
  <c r="O19" i="61"/>
  <c r="L19"/>
  <c r="N19" s="1"/>
  <c r="P19" s="1"/>
  <c r="J19"/>
  <c r="M18" i="60" l="1"/>
  <c r="M20"/>
  <c r="M17"/>
  <c r="M21"/>
  <c r="M19"/>
  <c r="A19" i="59"/>
  <c r="A20" s="1"/>
  <c r="A21" s="1"/>
  <c r="A22" s="1"/>
  <c r="A23" s="1"/>
  <c r="A24" s="1"/>
  <c r="A25" s="1"/>
  <c r="A26" s="1"/>
  <c r="A27" s="1"/>
  <c r="A18"/>
  <c r="AG13" i="49" l="1"/>
  <c r="AG12"/>
  <c r="AG14"/>
  <c r="M18" i="57" l="1"/>
  <c r="M17"/>
  <c r="M18" i="58"/>
  <c r="M19"/>
  <c r="M20"/>
  <c r="M17"/>
  <c r="A19" i="56"/>
  <c r="A20"/>
  <c r="A21" s="1"/>
  <c r="A22" s="1"/>
  <c r="M18"/>
  <c r="M19"/>
  <c r="O29" i="64"/>
  <c r="L29"/>
  <c r="J29"/>
  <c r="N29" l="1"/>
  <c r="P29" s="1"/>
  <c r="N17" i="59"/>
  <c r="M18" i="54"/>
  <c r="M17"/>
  <c r="M19"/>
  <c r="M20"/>
  <c r="L17" i="62" l="1"/>
  <c r="N17" s="1"/>
  <c r="P17" s="1"/>
  <c r="J17"/>
  <c r="A19" i="58"/>
  <c r="A20"/>
  <c r="N17"/>
  <c r="N20"/>
  <c r="A18" i="56"/>
  <c r="A19" i="55"/>
  <c r="A20" s="1"/>
  <c r="A21" s="1"/>
  <c r="A22" s="1"/>
  <c r="N20"/>
  <c r="N17"/>
  <c r="N18"/>
  <c r="N22"/>
  <c r="N21"/>
  <c r="N19"/>
  <c r="M19"/>
  <c r="A18" i="54"/>
  <c r="A19" s="1"/>
  <c r="A20" s="1"/>
  <c r="O21" i="38"/>
  <c r="L21"/>
  <c r="J21"/>
  <c r="F29" i="70"/>
  <c r="H25"/>
  <c r="H26" s="1"/>
  <c r="H27" s="1"/>
  <c r="H28" s="1"/>
  <c r="H30" s="1"/>
  <c r="O20" i="38"/>
  <c r="L20"/>
  <c r="J20"/>
  <c r="O19"/>
  <c r="L19"/>
  <c r="J19"/>
  <c r="O17"/>
  <c r="L17"/>
  <c r="J17"/>
  <c r="O18"/>
  <c r="L18"/>
  <c r="J18"/>
  <c r="O23"/>
  <c r="L23"/>
  <c r="J23"/>
  <c r="N21" l="1"/>
  <c r="P21" s="1"/>
  <c r="N23"/>
  <c r="P23" s="1"/>
  <c r="N18"/>
  <c r="P18" s="1"/>
  <c r="N17"/>
  <c r="P17" s="1"/>
  <c r="N19"/>
  <c r="P19" s="1"/>
  <c r="N20"/>
  <c r="P20" s="1"/>
  <c r="A18" i="55" l="1"/>
  <c r="M21" l="1"/>
  <c r="M22" l="1"/>
  <c r="A19" i="60"/>
  <c r="A20" s="1"/>
  <c r="A21" s="1"/>
  <c r="A18"/>
  <c r="M18" i="55" l="1"/>
  <c r="O17" i="64"/>
  <c r="L17"/>
  <c r="N17" s="1"/>
  <c r="P17" s="1"/>
  <c r="J17"/>
  <c r="O18"/>
  <c r="L18"/>
  <c r="N18" s="1"/>
  <c r="P18" s="1"/>
  <c r="J18"/>
  <c r="O19"/>
  <c r="L19"/>
  <c r="N19" s="1"/>
  <c r="P19" s="1"/>
  <c r="J19"/>
  <c r="J20" i="62"/>
  <c r="L20"/>
  <c r="N20" s="1"/>
  <c r="P20" s="1"/>
  <c r="O20" i="61"/>
  <c r="L20"/>
  <c r="N20" s="1"/>
  <c r="P20" s="1"/>
  <c r="J20"/>
  <c r="O23"/>
  <c r="L23"/>
  <c r="J23"/>
  <c r="O18"/>
  <c r="L18"/>
  <c r="N18" s="1"/>
  <c r="P18" s="1"/>
  <c r="J18"/>
  <c r="F38" i="70"/>
  <c r="N18" i="58"/>
  <c r="N19"/>
  <c r="N23" i="61" l="1"/>
  <c r="P23" s="1"/>
  <c r="A18" i="58"/>
  <c r="M20" i="55"/>
  <c r="M17"/>
  <c r="J22" i="38" l="1"/>
  <c r="J26" i="64"/>
  <c r="J24"/>
  <c r="J21"/>
  <c r="J23"/>
  <c r="J25"/>
  <c r="J20"/>
  <c r="J27"/>
  <c r="J28"/>
  <c r="J22"/>
  <c r="J25" i="63"/>
  <c r="J26"/>
  <c r="J24"/>
  <c r="J27"/>
  <c r="J19"/>
  <c r="J22"/>
  <c r="J17"/>
  <c r="J18"/>
  <c r="J20"/>
  <c r="J21"/>
  <c r="J23"/>
  <c r="J18" i="62"/>
  <c r="J19"/>
  <c r="J22"/>
  <c r="J21"/>
  <c r="J22" i="61"/>
  <c r="J17"/>
  <c r="O26" i="64" l="1"/>
  <c r="O24"/>
  <c r="O21"/>
  <c r="O23"/>
  <c r="O25"/>
  <c r="O20"/>
  <c r="O27"/>
  <c r="O28"/>
  <c r="O22"/>
  <c r="O22" i="38"/>
  <c r="O22" i="61"/>
  <c r="O17"/>
  <c r="N23" i="59" l="1"/>
  <c r="L25" i="63" l="1"/>
  <c r="N25" l="1"/>
  <c r="P25" s="1"/>
  <c r="F20" i="70" l="1"/>
  <c r="H16"/>
  <c r="H17" s="1"/>
  <c r="F47"/>
  <c r="H43"/>
  <c r="H44" s="1"/>
  <c r="H45" s="1"/>
  <c r="H46" s="1"/>
  <c r="H48" s="1"/>
  <c r="H34"/>
  <c r="H35" s="1"/>
  <c r="H36" s="1"/>
  <c r="H37" s="1"/>
  <c r="H39" s="1"/>
  <c r="H18" l="1"/>
  <c r="H19" s="1"/>
  <c r="H21" s="1"/>
  <c r="A13" i="18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L26" i="63" l="1"/>
  <c r="L27"/>
  <c r="N26" l="1"/>
  <c r="P26" s="1"/>
  <c r="N27"/>
  <c r="P27" s="1"/>
  <c r="L22" i="38" l="1"/>
  <c r="M23" l="1"/>
  <c r="M18"/>
  <c r="M22"/>
  <c r="M21"/>
  <c r="M17"/>
  <c r="M20"/>
  <c r="M19"/>
  <c r="N22"/>
  <c r="P22" s="1"/>
  <c r="L28" i="64"/>
  <c r="L27"/>
  <c r="L20"/>
  <c r="L26"/>
  <c r="L21"/>
  <c r="L25"/>
  <c r="L23"/>
  <c r="L24"/>
  <c r="L22"/>
  <c r="L24" i="63"/>
  <c r="L19"/>
  <c r="L22"/>
  <c r="L17"/>
  <c r="L18"/>
  <c r="L21"/>
  <c r="L20"/>
  <c r="L23"/>
  <c r="L19" i="62"/>
  <c r="L18"/>
  <c r="L22"/>
  <c r="L21"/>
  <c r="L22" i="61"/>
  <c r="L17"/>
  <c r="M21" l="1"/>
  <c r="M20" i="62"/>
  <c r="M17"/>
  <c r="M19"/>
  <c r="M18"/>
  <c r="M21"/>
  <c r="M22"/>
  <c r="M19" i="61"/>
  <c r="M22"/>
  <c r="M17"/>
  <c r="M18"/>
  <c r="M20"/>
  <c r="M23"/>
  <c r="M25" i="63"/>
  <c r="M24"/>
  <c r="M19"/>
  <c r="M18"/>
  <c r="M23"/>
  <c r="M22"/>
  <c r="M21"/>
  <c r="M17"/>
  <c r="M20"/>
  <c r="M27"/>
  <c r="M26"/>
  <c r="M28" i="64"/>
  <c r="M20"/>
  <c r="M17"/>
  <c r="M27"/>
  <c r="M24"/>
  <c r="M18"/>
  <c r="M29"/>
  <c r="M26"/>
  <c r="M19"/>
  <c r="M21"/>
  <c r="M25"/>
  <c r="M23"/>
  <c r="M22"/>
  <c r="N22" i="61"/>
  <c r="P22" s="1"/>
  <c r="N22" i="62"/>
  <c r="P22" s="1"/>
  <c r="N20" i="63"/>
  <c r="P20" s="1"/>
  <c r="N25" i="64"/>
  <c r="P25" s="1"/>
  <c r="N26"/>
  <c r="P26" s="1"/>
  <c r="N20"/>
  <c r="P20" s="1"/>
  <c r="N28"/>
  <c r="P28" s="1"/>
  <c r="N21" i="62"/>
  <c r="P21" s="1"/>
  <c r="N21" i="63"/>
  <c r="P21" s="1"/>
  <c r="N17"/>
  <c r="P17" s="1"/>
  <c r="N19"/>
  <c r="P19" s="1"/>
  <c r="N24"/>
  <c r="P24" s="1"/>
  <c r="N22" i="64"/>
  <c r="P22" s="1"/>
  <c r="N23"/>
  <c r="P23" s="1"/>
  <c r="N22" i="63"/>
  <c r="P22" s="1"/>
  <c r="N23"/>
  <c r="P23" s="1"/>
  <c r="N18" i="62"/>
  <c r="P18" s="1"/>
  <c r="N24" i="64"/>
  <c r="P24" s="1"/>
  <c r="N21"/>
  <c r="P21" s="1"/>
  <c r="N27"/>
  <c r="P27" s="1"/>
  <c r="N18" i="63"/>
  <c r="P18" s="1"/>
  <c r="N19" i="62"/>
  <c r="P19" s="1"/>
  <c r="N17" i="61"/>
  <c r="P17" s="1"/>
  <c r="N17" i="60"/>
  <c r="N21"/>
  <c r="N20"/>
  <c r="N19"/>
  <c r="N18"/>
  <c r="N22" i="59"/>
  <c r="N24"/>
  <c r="N27"/>
  <c r="N19"/>
  <c r="N25"/>
  <c r="N18"/>
  <c r="N20"/>
  <c r="N21"/>
  <c r="N26"/>
  <c r="N17" i="57"/>
  <c r="A18"/>
  <c r="N18"/>
  <c r="N19" i="54"/>
  <c r="N17"/>
  <c r="N18"/>
  <c r="N20"/>
  <c r="N18" i="53"/>
  <c r="N17"/>
  <c r="A18"/>
  <c r="M17" i="56" l="1"/>
  <c r="M17" i="53"/>
  <c r="N17" i="28"/>
  <c r="N18"/>
  <c r="M18" i="53" l="1"/>
  <c r="A18" i="28" l="1"/>
  <c r="O17" i="63" l="1"/>
  <c r="F42" i="43" l="1"/>
  <c r="H38"/>
  <c r="H39" s="1"/>
  <c r="H40" s="1"/>
  <c r="H41" s="1"/>
  <c r="H43" s="1"/>
  <c r="F15"/>
  <c r="H11"/>
  <c r="H12" s="1"/>
  <c r="H13" s="1"/>
  <c r="H14" s="1"/>
  <c r="H16" s="1"/>
  <c r="F33" l="1"/>
  <c r="H29"/>
  <c r="H30" s="1"/>
  <c r="H31" s="1"/>
  <c r="H32" s="1"/>
  <c r="H34" s="1"/>
  <c r="F24"/>
  <c r="H20"/>
  <c r="H21" s="1"/>
  <c r="H22" s="1"/>
  <c r="H23" s="1"/>
  <c r="H25" s="1"/>
</calcChain>
</file>

<file path=xl/sharedStrings.xml><?xml version="1.0" encoding="utf-8"?>
<sst xmlns="http://schemas.openxmlformats.org/spreadsheetml/2006/main" count="1998" uniqueCount="389">
  <si>
    <t>Общероссийская общественная организация "Вcероссийская федерация гиревого спорта"</t>
  </si>
  <si>
    <t>ПРОТОКОЛ</t>
  </si>
  <si>
    <t>Разрядные нормативы</t>
  </si>
  <si>
    <t>МСМК</t>
  </si>
  <si>
    <t>МС</t>
  </si>
  <si>
    <t>КМС</t>
  </si>
  <si>
    <t>Место</t>
  </si>
  <si>
    <t>Дата рождения</t>
  </si>
  <si>
    <t>Звание</t>
  </si>
  <si>
    <t>Команда</t>
  </si>
  <si>
    <t>ДСО, ведомство</t>
  </si>
  <si>
    <t>Соб. вес</t>
  </si>
  <si>
    <t>Толчок</t>
  </si>
  <si>
    <t>Ком. очки</t>
  </si>
  <si>
    <t>Вып. разряд</t>
  </si>
  <si>
    <t>ФИО тренера(тренеров)</t>
  </si>
  <si>
    <t>Главный судья</t>
  </si>
  <si>
    <t>Главный секретарь</t>
  </si>
  <si>
    <t>Зам. главного секретаря</t>
  </si>
  <si>
    <t>Рывок</t>
  </si>
  <si>
    <t>Регламент времени - 10 мин.</t>
  </si>
  <si>
    <t>Сумма</t>
  </si>
  <si>
    <t>Сумма дв-рья</t>
  </si>
  <si>
    <t>Очки</t>
  </si>
  <si>
    <t>Регион/ команда</t>
  </si>
  <si>
    <t>№ п/п</t>
  </si>
  <si>
    <t xml:space="preserve">Фамилия, Инициалы </t>
  </si>
  <si>
    <t>Судейская категория</t>
  </si>
  <si>
    <t>Судейская должность</t>
  </si>
  <si>
    <t>Город,регион</t>
  </si>
  <si>
    <t>Дни работы</t>
  </si>
  <si>
    <t>Оценка</t>
  </si>
  <si>
    <t>св.63</t>
  </si>
  <si>
    <t>св.85</t>
  </si>
  <si>
    <t>Рекорд России</t>
  </si>
  <si>
    <t>Женщины (рывок)</t>
  </si>
  <si>
    <t>Женщины (дл.цикл)</t>
  </si>
  <si>
    <t>Мужчины (длинный цикл)</t>
  </si>
  <si>
    <t>Мужчины ( двоеборье)</t>
  </si>
  <si>
    <t>Министерство спорта Российской Федерации</t>
  </si>
  <si>
    <t>ВК</t>
  </si>
  <si>
    <t>Бородынкин Олег</t>
  </si>
  <si>
    <t>Зам.главного секретаря</t>
  </si>
  <si>
    <t>Томская региональная общественная организация «Федерация гиревого спорта»</t>
  </si>
  <si>
    <t>Кубка России по гиревому спорту 2019 года</t>
  </si>
  <si>
    <t>г. Томск</t>
  </si>
  <si>
    <t>Департамент по молодежной политике, физической культуре и спорту Томской области</t>
  </si>
  <si>
    <t>19-22 сентября 2019 г.</t>
  </si>
  <si>
    <t>Количество участников всего</t>
  </si>
  <si>
    <t>Количество регионов всего</t>
  </si>
  <si>
    <t>Бутенко Евгений</t>
  </si>
  <si>
    <t>Бутенко А.А.</t>
  </si>
  <si>
    <t>Новиков Александр</t>
  </si>
  <si>
    <t>Рябченко А.В., Ярмонов И.В.</t>
  </si>
  <si>
    <t>Булатов Павел</t>
  </si>
  <si>
    <t>Опшин В.Г.</t>
  </si>
  <si>
    <t>Литвинов Виталий</t>
  </si>
  <si>
    <t>Решетников М.Е.</t>
  </si>
  <si>
    <t>Шерин Роман</t>
  </si>
  <si>
    <t>Полетаев Н.И., Опшин В.Г.</t>
  </si>
  <si>
    <t>Опшин Владимир</t>
  </si>
  <si>
    <t>Полетаев Н.И.</t>
  </si>
  <si>
    <t>Малков Е.И.</t>
  </si>
  <si>
    <t>Анасенко А.В.</t>
  </si>
  <si>
    <t>Рысник Сергей</t>
  </si>
  <si>
    <t xml:space="preserve">Елисеев В.С., Переверзев Н.И.
</t>
  </si>
  <si>
    <t>Тимофеев Н.А.</t>
  </si>
  <si>
    <t>Дударев Иван</t>
  </si>
  <si>
    <t>Павлов В.Ю., Чепуштанов И.В.</t>
  </si>
  <si>
    <t>Сутягин Валентин</t>
  </si>
  <si>
    <t>Полянский В.С., Чепуштанов И.В.</t>
  </si>
  <si>
    <t>Черкашин Дмитрий</t>
  </si>
  <si>
    <t>Черкашин Иван</t>
  </si>
  <si>
    <t>Фамилия Имя</t>
  </si>
  <si>
    <t>Рачинский Александр</t>
  </si>
  <si>
    <t>Исионов В.Н.</t>
  </si>
  <si>
    <t>Весовая категория 63 кг</t>
  </si>
  <si>
    <t>Весовая категория 63+ кг</t>
  </si>
  <si>
    <t>Весовая категория 68 кг</t>
  </si>
  <si>
    <t>Весовая категория 73 кг</t>
  </si>
  <si>
    <t>Весовая категория 85 кг</t>
  </si>
  <si>
    <t xml:space="preserve">               Вес гирь 32 кг.</t>
  </si>
  <si>
    <t xml:space="preserve">     Регламент времени-4 * 3 мин.</t>
  </si>
  <si>
    <t>Этап</t>
  </si>
  <si>
    <t>Вес. кат-рия</t>
  </si>
  <si>
    <t>Собств. вес</t>
  </si>
  <si>
    <t>Результат участника</t>
  </si>
  <si>
    <t>Рез-т команды после этапа</t>
  </si>
  <si>
    <t>ФИО тренера</t>
  </si>
  <si>
    <t>85+</t>
  </si>
  <si>
    <t>Общий вес команды :</t>
  </si>
  <si>
    <t>Результат команды (количество подъёмов )</t>
  </si>
  <si>
    <t>КОМАНДА : Омская область</t>
  </si>
  <si>
    <t>Стаханов Валентин</t>
  </si>
  <si>
    <t>Донских Александр</t>
  </si>
  <si>
    <t>КОМАНДА : Томская область</t>
  </si>
  <si>
    <t>Зам. главного судьи</t>
  </si>
  <si>
    <t>Эстафета (класический толчок )</t>
  </si>
  <si>
    <t>Шевелев Дмитрий</t>
  </si>
  <si>
    <t>Баер П.А., Баев А.Е.</t>
  </si>
  <si>
    <t xml:space="preserve">  </t>
  </si>
  <si>
    <t>ИТОГОВЫЙ ПРОТОКОЛ</t>
  </si>
  <si>
    <t>КОМАНДА : Новосибирская область</t>
  </si>
  <si>
    <t>КОМАНДА: Кемеровская область</t>
  </si>
  <si>
    <t>Леонов С.Т. (ВК) – Республика Бурятия</t>
  </si>
  <si>
    <t>Романов Р.А. (МК) –  Томская область</t>
  </si>
  <si>
    <t>Зайнулин Р.З. 1 кат. – Томская область</t>
  </si>
  <si>
    <t>Барков А.П. (ВК) – ХМАО-Югра</t>
  </si>
  <si>
    <t>Жюри</t>
  </si>
  <si>
    <t>Толчок по длинному циклу (женщины)</t>
  </si>
  <si>
    <t xml:space="preserve">Зам. главного судьи            </t>
  </si>
  <si>
    <t xml:space="preserve">Зам. главного секретаря             </t>
  </si>
  <si>
    <t>Общероссийская общественная организация "Всероссийская  федерация гиревого спорта"</t>
  </si>
  <si>
    <t>Двоеборье</t>
  </si>
  <si>
    <t>Вес гирь 32 кг.</t>
  </si>
  <si>
    <t>Регламент времени-4 * 3 мин.</t>
  </si>
  <si>
    <t>Судья</t>
  </si>
  <si>
    <t>Вес гирь  32 кг.</t>
  </si>
  <si>
    <t>ОДИНОЧНЫЙ РАЗРЯД — Мужчины</t>
  </si>
  <si>
    <t>ОДИНОЧНЫЙ РАЗРЯД — Женщины</t>
  </si>
  <si>
    <t xml:space="preserve">Боковой судья № 1 </t>
  </si>
  <si>
    <t xml:space="preserve">Боковой судья № 2 </t>
  </si>
  <si>
    <t xml:space="preserve">Боковой судья № 3 </t>
  </si>
  <si>
    <t>Средняя за  ошибки</t>
  </si>
  <si>
    <t>Предваритель-ная базовая оценка</t>
  </si>
  <si>
    <t>Основная базовая оценка</t>
  </si>
  <si>
    <t>Итоговая оценка</t>
  </si>
  <si>
    <t>ФИО тренера (тренеров)</t>
  </si>
  <si>
    <t>Жонглирование</t>
  </si>
  <si>
    <t>Кировская область</t>
  </si>
  <si>
    <t>Самарская область</t>
  </si>
  <si>
    <t>Толчок  длинный цикл (мужчины)</t>
  </si>
  <si>
    <t>Министерство спорта Российской Федерации.</t>
  </si>
  <si>
    <t>Общероссийская общественная организация "Всероссийская  федерация гиревого спорта".</t>
  </si>
  <si>
    <t>Весовая категория 85+ кг.</t>
  </si>
  <si>
    <t>Толчок  длинный цикл (мужчины).</t>
  </si>
  <si>
    <t>Весовая категория 63 кг.</t>
  </si>
  <si>
    <t>Рывок (женщины).</t>
  </si>
  <si>
    <t>Весовая категория 63+ кг.</t>
  </si>
  <si>
    <t>Весовая категория 68 кг.</t>
  </si>
  <si>
    <t>Весовая категория 73 кг.</t>
  </si>
  <si>
    <t>Весовая категория 85 кг.</t>
  </si>
  <si>
    <t>м</t>
  </si>
  <si>
    <t>ж</t>
  </si>
  <si>
    <t>пары</t>
  </si>
  <si>
    <t>Чувашская Республика</t>
  </si>
  <si>
    <t>Вес гирь 24 кг.</t>
  </si>
  <si>
    <t>Пермский край</t>
  </si>
  <si>
    <t>Бронюков Ю.А.</t>
  </si>
  <si>
    <t>"отлично"</t>
  </si>
  <si>
    <t>Министерство физической культуры и спорта Чувашской Республики</t>
  </si>
  <si>
    <t>Региональное отделение общероссийская общественная организация "ВФГС в Чувашской Республике</t>
  </si>
  <si>
    <t>Региональное отделение общероссийская общественная организация "ВФГС в Чувашской Республике"</t>
  </si>
  <si>
    <t>Чемпионата Приволжского федерального округа</t>
  </si>
  <si>
    <t>ЕКП № 6434</t>
  </si>
  <si>
    <t>Список судей Чемпионата Приволжского федерального округа</t>
  </si>
  <si>
    <t>г. Чебоксары</t>
  </si>
  <si>
    <t>-</t>
  </si>
  <si>
    <t>Карпов Ю.М., ВК (Чувашская Республика)</t>
  </si>
  <si>
    <t>Бронюков Ю.А., ВК (Чувашская Республика)</t>
  </si>
  <si>
    <t xml:space="preserve">                       Глинкин Б.Н., ВК (Чувашская Республика)</t>
  </si>
  <si>
    <t xml:space="preserve">                        Иванов З.П., ВК (Чувашская Республика)</t>
  </si>
  <si>
    <t>15-18 апреля 2022</t>
  </si>
  <si>
    <t xml:space="preserve">КОМАНДА: </t>
  </si>
  <si>
    <t>Эстафета (толчок длинный цикл). Мужчины.</t>
  </si>
  <si>
    <t>Республика Татарстан</t>
  </si>
  <si>
    <t>Республика Башкортостан</t>
  </si>
  <si>
    <t>Нижегородская область</t>
  </si>
  <si>
    <t>Саратовская область</t>
  </si>
  <si>
    <t>Оренбургская область</t>
  </si>
  <si>
    <t>эстафета</t>
  </si>
  <si>
    <t>Карпов Ю.М.</t>
  </si>
  <si>
    <t>Иванов З.П.</t>
  </si>
  <si>
    <t>Маликов Данил</t>
  </si>
  <si>
    <t>ДС "Прикамье"</t>
  </si>
  <si>
    <t>Мошев Д.И., Панилов Г.Н.</t>
  </si>
  <si>
    <t>Кодиров  Абдумаъруф</t>
  </si>
  <si>
    <t xml:space="preserve">Мошев Д.И. </t>
  </si>
  <si>
    <t>Ныробцев Кирилл</t>
  </si>
  <si>
    <t>Мошев Д.И., Бардин М.А.</t>
  </si>
  <si>
    <t>Гуляев Игорь</t>
  </si>
  <si>
    <t>Мошев Д.И.</t>
  </si>
  <si>
    <t>Ошмарин Никита</t>
  </si>
  <si>
    <t>Маматов Г.Т.</t>
  </si>
  <si>
    <t xml:space="preserve">Тюсенков Сергей </t>
  </si>
  <si>
    <t>Пупков Андрей</t>
  </si>
  <si>
    <t>Пирожников Александр</t>
  </si>
  <si>
    <t>Холов Хусейн</t>
  </si>
  <si>
    <t xml:space="preserve">Гатауллин Ринат </t>
  </si>
  <si>
    <t>Лапеньков Анатолий</t>
  </si>
  <si>
    <t>Порцев Роман</t>
  </si>
  <si>
    <t>Булатов Данил</t>
  </si>
  <si>
    <t>Реньжина Наталья</t>
  </si>
  <si>
    <t>Мошев И.Д.</t>
  </si>
  <si>
    <t>Попова Анна</t>
  </si>
  <si>
    <t>МАОУ ДЮСШ "Вихрь"</t>
  </si>
  <si>
    <t>Лунев А.Г.</t>
  </si>
  <si>
    <t>Мадаминова Карина</t>
  </si>
  <si>
    <t>Сибикин Илья</t>
  </si>
  <si>
    <t>Бахтова Ирина</t>
  </si>
  <si>
    <t>ЦВР</t>
  </si>
  <si>
    <t>Бахтов И.В., Ковалевский А.А.</t>
  </si>
  <si>
    <t>Голодяева Елена</t>
  </si>
  <si>
    <t>Ковалевский А.А.</t>
  </si>
  <si>
    <t>Никитин Дмитрий</t>
  </si>
  <si>
    <t>Сорокина Ольга</t>
  </si>
  <si>
    <t>Афонин И.А.</t>
  </si>
  <si>
    <t>Разживин Андрей</t>
  </si>
  <si>
    <t>самостоятельно</t>
  </si>
  <si>
    <t>Крюков Дмитрий</t>
  </si>
  <si>
    <t>Борисов Е.В.</t>
  </si>
  <si>
    <t>Борисов Евгений</t>
  </si>
  <si>
    <t>Разживин А.Е.</t>
  </si>
  <si>
    <t>Зубарев Андрей</t>
  </si>
  <si>
    <t>Меркулин С.В.</t>
  </si>
  <si>
    <t>Трямкин Николай</t>
  </si>
  <si>
    <t>Маркичев Э.Ф.</t>
  </si>
  <si>
    <t>Пчелкин Тимур</t>
  </si>
  <si>
    <t>ДЮСШ-ФСК Хастар</t>
  </si>
  <si>
    <t>Кашапова Розана</t>
  </si>
  <si>
    <t>МАУ СШ</t>
  </si>
  <si>
    <t>Минибаев Р.М.</t>
  </si>
  <si>
    <t>Великанов Игорь</t>
  </si>
  <si>
    <t>Динамо</t>
  </si>
  <si>
    <t>Козин А.А.</t>
  </si>
  <si>
    <t xml:space="preserve">Пыхонин Петр </t>
  </si>
  <si>
    <t>Блинков Денис</t>
  </si>
  <si>
    <t>Новоселов Андрей</t>
  </si>
  <si>
    <t>КОГАУ "СШ Юность"</t>
  </si>
  <si>
    <t>Перминов Максим</t>
  </si>
  <si>
    <t>Демышев Егор</t>
  </si>
  <si>
    <t>Клепиков Артем</t>
  </si>
  <si>
    <t>Алцыбеев Никита</t>
  </si>
  <si>
    <t>Лебедев Влад</t>
  </si>
  <si>
    <t>Вахонин Егор</t>
  </si>
  <si>
    <t>Дунаев Дмитрий</t>
  </si>
  <si>
    <t xml:space="preserve">МС </t>
  </si>
  <si>
    <t>Медведев Макс</t>
  </si>
  <si>
    <t>Газпром</t>
  </si>
  <si>
    <t>Подволоцкий Сергей</t>
  </si>
  <si>
    <t>Филимонова Карина</t>
  </si>
  <si>
    <t>Матвеева Елена</t>
  </si>
  <si>
    <t>Дербенева Ольга</t>
  </si>
  <si>
    <t>Платунов В.В.</t>
  </si>
  <si>
    <t xml:space="preserve">Вершинина Дарья </t>
  </si>
  <si>
    <t>Кашин Кирилл</t>
  </si>
  <si>
    <t>Юденцов Алексей</t>
  </si>
  <si>
    <t>Платунов Виталий</t>
  </si>
  <si>
    <t>Пешкичев А.Д.</t>
  </si>
  <si>
    <t>Николаев Денис</t>
  </si>
  <si>
    <t>ФОК Атал</t>
  </si>
  <si>
    <t>Краснов И.Н.</t>
  </si>
  <si>
    <t>Михайлов Роман</t>
  </si>
  <si>
    <t>Грачков Даниил</t>
  </si>
  <si>
    <t>СШ "Локомотив"</t>
  </si>
  <si>
    <t>Понихидкин В.А.</t>
  </si>
  <si>
    <t>Акульшин Алексей</t>
  </si>
  <si>
    <t>СШ № 1 им. Л.Д. Ковалевского</t>
  </si>
  <si>
    <t xml:space="preserve">                                                      Бронюков Ю.А., ВК (Чувашская Республика)</t>
  </si>
  <si>
    <t>Курунов Анатолий</t>
  </si>
  <si>
    <t>Баранов В.В.</t>
  </si>
  <si>
    <t>Заварзин Павел</t>
  </si>
  <si>
    <t>Камардин Максим</t>
  </si>
  <si>
    <t>Бакшеев Даниил</t>
  </si>
  <si>
    <t>Коробко Диана</t>
  </si>
  <si>
    <t>Круглова Дарья</t>
  </si>
  <si>
    <t>Павлов С.П., Нилов М.Г.</t>
  </si>
  <si>
    <t>Берест Александра</t>
  </si>
  <si>
    <t>Пуякин А.П.</t>
  </si>
  <si>
    <t>Федотов Владимир</t>
  </si>
  <si>
    <t>ВС</t>
  </si>
  <si>
    <t>Абдуллин Р.Р.</t>
  </si>
  <si>
    <t>Ахмадиев Элим</t>
  </si>
  <si>
    <t>Зотин Андрей</t>
  </si>
  <si>
    <t>Свищев Эдуард</t>
  </si>
  <si>
    <t>Антипов Александр</t>
  </si>
  <si>
    <t>Назипов Булат</t>
  </si>
  <si>
    <t>Байрамгулов Раян</t>
  </si>
  <si>
    <t>Аткамов Данил</t>
  </si>
  <si>
    <t>Стаценко Дмитрий</t>
  </si>
  <si>
    <t>Пузанкова Анастасия</t>
  </si>
  <si>
    <t>СШ "Лидер" Чистопольский р-н</t>
  </si>
  <si>
    <t>Гиниатуллин А.З.</t>
  </si>
  <si>
    <t>Бурмакина Екатерина</t>
  </si>
  <si>
    <t>Бушуева Елена</t>
  </si>
  <si>
    <t>СШ "Энегрия"</t>
  </si>
  <si>
    <t>Глинкин Б.Н.</t>
  </si>
  <si>
    <t>ЧГСХА</t>
  </si>
  <si>
    <t>Глинкин Б.Н., Федоров О.Н.</t>
  </si>
  <si>
    <t>Константинов Александр</t>
  </si>
  <si>
    <t>Воронцова Злата</t>
  </si>
  <si>
    <t>Александрова Анастасия</t>
  </si>
  <si>
    <t>Бачина Даяна</t>
  </si>
  <si>
    <t>Глинкин Б.Н., Петров М.В.</t>
  </si>
  <si>
    <t>Козарь Александр</t>
  </si>
  <si>
    <t>МЧС</t>
  </si>
  <si>
    <t>Пустынин Максим</t>
  </si>
  <si>
    <t>МАУ ДО "ДЮСШ "Туслах"</t>
  </si>
  <si>
    <t>Кусаинов К.К.</t>
  </si>
  <si>
    <t>СШ "Энергия"</t>
  </si>
  <si>
    <t>Иванов Алексей</t>
  </si>
  <si>
    <t>Андреев Станислав</t>
  </si>
  <si>
    <t>Енедеров Димитрий</t>
  </si>
  <si>
    <t xml:space="preserve">Глинкин Б.Н. </t>
  </si>
  <si>
    <t>ДУБЛИРУЮЩИЙ ПРОТОКОЛ</t>
  </si>
  <si>
    <t>Чемпионат Приволжского федерального округа</t>
  </si>
  <si>
    <t>1 день толчок ДЦ - мужчины и женщины</t>
  </si>
  <si>
    <t>15-18 апреля 2022 г.                                                                                                                                       г. Чебоксары</t>
  </si>
  <si>
    <t xml:space="preserve">Потоки </t>
  </si>
  <si>
    <t>Помост</t>
  </si>
  <si>
    <t>Ф.И.О.</t>
  </si>
  <si>
    <t>Дата рожд.</t>
  </si>
  <si>
    <t>Звание, разряд</t>
  </si>
  <si>
    <t xml:space="preserve">Команда </t>
  </si>
  <si>
    <t>Весовая категория</t>
  </si>
  <si>
    <t>Толчок ДЦ</t>
  </si>
  <si>
    <t>Время</t>
  </si>
  <si>
    <t>Тренер (тренера)</t>
  </si>
  <si>
    <t>Ляукин Кирилл</t>
  </si>
  <si>
    <t>Первенство России по гиревому спорту среди ветеранов</t>
  </si>
  <si>
    <t>1 день, двоеборье - мужчины</t>
  </si>
  <si>
    <t>Потоки (толчок)</t>
  </si>
  <si>
    <t>Потоки (рывок)</t>
  </si>
  <si>
    <t>толчок</t>
  </si>
  <si>
    <t>рывок</t>
  </si>
  <si>
    <t>сумма</t>
  </si>
  <si>
    <t>63+</t>
  </si>
  <si>
    <t>КОМАНДА: Кировская область</t>
  </si>
  <si>
    <t>КОМАНДА: Оренбургская область</t>
  </si>
  <si>
    <t>время</t>
  </si>
  <si>
    <t>тренер (тренера)</t>
  </si>
  <si>
    <t>весовая категория</t>
  </si>
  <si>
    <t>63 кг</t>
  </si>
  <si>
    <t>68 кг</t>
  </si>
  <si>
    <t>группа Б</t>
  </si>
  <si>
    <t>73 кг</t>
  </si>
  <si>
    <t>85 кг</t>
  </si>
  <si>
    <t>85+ кг</t>
  </si>
  <si>
    <t>группа А</t>
  </si>
  <si>
    <t>Чемпионата Приволжского федеральног округа</t>
  </si>
  <si>
    <t>15-18 апреля 2022 г. г.                                                                                                                                                                                                                                 г. Чебоксары</t>
  </si>
  <si>
    <t>15-18 апреля 2022 г.                                              2 день, рывок - женщины                                                      г. Чебоксары</t>
  </si>
  <si>
    <t xml:space="preserve">рывок </t>
  </si>
  <si>
    <t>63+ кг</t>
  </si>
  <si>
    <t>время толчок</t>
  </si>
  <si>
    <t>время рывок</t>
  </si>
  <si>
    <t>1К</t>
  </si>
  <si>
    <t>Глинкин В.Н.</t>
  </si>
  <si>
    <t>Семенов А.Т.</t>
  </si>
  <si>
    <t>Скворцов Илья</t>
  </si>
  <si>
    <t xml:space="preserve">Камардин Максим </t>
  </si>
  <si>
    <t>СШ № 1 им Л.Д. Ковалевского</t>
  </si>
  <si>
    <t>Сатлыкова Эльвира</t>
  </si>
  <si>
    <t>Щербин Олег</t>
  </si>
  <si>
    <t>г. Санкт-Петербург</t>
  </si>
  <si>
    <t>СШОР им. Краевского</t>
  </si>
  <si>
    <t>Кириллов С.А.</t>
  </si>
  <si>
    <t>Щербина Джанита</t>
  </si>
  <si>
    <t>г. Санк-Петербург</t>
  </si>
  <si>
    <t>Мошев Дмитрий</t>
  </si>
  <si>
    <t>Ческис О.Ю.</t>
  </si>
  <si>
    <t>КОМАНДА: Пермский край</t>
  </si>
  <si>
    <t>16-17.04.2022</t>
  </si>
  <si>
    <t>15-17.04.2022</t>
  </si>
  <si>
    <t>Бахтов И.В</t>
  </si>
  <si>
    <t>2К</t>
  </si>
  <si>
    <t>Минибаев Р.М</t>
  </si>
  <si>
    <t>Павлов С.П.</t>
  </si>
  <si>
    <t>Сибикин И.А.</t>
  </si>
  <si>
    <t>Тепитов Ильвир</t>
  </si>
  <si>
    <t>Хвостов А.В.</t>
  </si>
  <si>
    <t xml:space="preserve">ПАРНЫЙ РАЗРЯД </t>
  </si>
  <si>
    <t>Николаева Н.В.</t>
  </si>
  <si>
    <t>Тимофеев В.И.</t>
  </si>
  <si>
    <t>Иванов А.З.</t>
  </si>
  <si>
    <t>Чернов А.В.</t>
  </si>
  <si>
    <t>Калля И.И.</t>
  </si>
  <si>
    <t>Сидоров П.П.</t>
  </si>
  <si>
    <t>Голюшев Н.А.</t>
  </si>
  <si>
    <t>Анисимов А.</t>
  </si>
  <si>
    <t>МАОУ "ЦРКМиС"</t>
  </si>
  <si>
    <t>Мошев Д.И., Панфилов Г.Н.</t>
  </si>
  <si>
    <t>л</t>
  </si>
  <si>
    <t>Медведев Максим</t>
  </si>
  <si>
    <t>Региональное отделение ООО "ВФГС в Чувашской Республике"</t>
  </si>
  <si>
    <t>ПРОТОКОЛЫ</t>
  </si>
  <si>
    <t>Чемпионата Приволжского федерального округа по гиревому спорту</t>
  </si>
  <si>
    <t>г. Чебоксары, СШОР № 7 имени В. Ярды</t>
  </si>
  <si>
    <t>15-18 апреля 2022 г.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</si>
</sst>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0.000"/>
    <numFmt numFmtId="165" formatCode="0.0"/>
  </numFmts>
  <fonts count="54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i/>
      <sz val="8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 Cyr"/>
      <charset val="204"/>
    </font>
    <font>
      <sz val="10"/>
      <color rgb="FF262626"/>
      <name val="Arial Cyr"/>
      <charset val="204"/>
    </font>
    <font>
      <sz val="10"/>
      <color indexed="8"/>
      <name val="Arial"/>
      <family val="2"/>
      <charset val="204"/>
    </font>
    <font>
      <sz val="10"/>
      <color theme="1"/>
      <name val="Times New Roman"/>
      <family val="1"/>
      <charset val="204"/>
    </font>
    <font>
      <i/>
      <sz val="10"/>
      <name val="Arial Cyr"/>
      <family val="2"/>
      <charset val="204"/>
    </font>
    <font>
      <sz val="16"/>
      <name val="Arial Cyr"/>
      <family val="2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sz val="9"/>
      <name val="Arial Cyr"/>
      <family val="2"/>
      <charset val="204"/>
    </font>
    <font>
      <sz val="11"/>
      <color rgb="FF000000"/>
      <name val="Calibri"/>
      <family val="2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1"/>
    </font>
    <font>
      <sz val="11"/>
      <name val="Book Antiqua"/>
      <family val="1"/>
      <charset val="204"/>
    </font>
    <font>
      <sz val="11"/>
      <color rgb="FF000000"/>
      <name val="Book Antiqua"/>
      <family val="1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i/>
      <sz val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22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8"/>
      <name val="Arial Cyr"/>
      <charset val="204"/>
    </font>
    <font>
      <b/>
      <sz val="3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1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83">
    <xf numFmtId="0" fontId="0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0" borderId="0"/>
    <xf numFmtId="0" fontId="10" fillId="0" borderId="0"/>
    <xf numFmtId="0" fontId="10" fillId="0" borderId="0"/>
    <xf numFmtId="0" fontId="4" fillId="0" borderId="0"/>
    <xf numFmtId="0" fontId="3" fillId="0" borderId="0"/>
    <xf numFmtId="0" fontId="3" fillId="0" borderId="0"/>
    <xf numFmtId="0" fontId="26" fillId="0" borderId="0"/>
    <xf numFmtId="0" fontId="28" fillId="0" borderId="0"/>
    <xf numFmtId="0" fontId="10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43" fontId="40" fillId="0" borderId="0" applyFont="0" applyFill="0" applyBorder="0" applyAlignment="0" applyProtection="0"/>
    <xf numFmtId="0" fontId="11" fillId="0" borderId="0"/>
    <xf numFmtId="0" fontId="1" fillId="0" borderId="0"/>
  </cellStyleXfs>
  <cellXfs count="85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Alignment="1"/>
    <xf numFmtId="0" fontId="0" fillId="0" borderId="0" xfId="0" applyFont="1" applyBorder="1" applyAlignment="1"/>
    <xf numFmtId="0" fontId="0" fillId="0" borderId="0" xfId="0" applyFont="1" applyBorder="1"/>
    <xf numFmtId="0" fontId="0" fillId="0" borderId="0" xfId="0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1" fillId="0" borderId="3" xfId="1" applyNumberFormat="1" applyFont="1" applyBorder="1" applyAlignment="1">
      <alignment horizontal="center" vertical="center"/>
    </xf>
    <xf numFmtId="0" fontId="10" fillId="0" borderId="0" xfId="0" applyFont="1"/>
    <xf numFmtId="0" fontId="10" fillId="0" borderId="3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5" fillId="0" borderId="0" xfId="0" applyFont="1"/>
    <xf numFmtId="0" fontId="9" fillId="0" borderId="0" xfId="0" applyFont="1" applyBorder="1" applyAlignment="1">
      <alignment horizontal="center"/>
    </xf>
    <xf numFmtId="0" fontId="0" fillId="0" borderId="0" xfId="0" applyFont="1" applyBorder="1" applyAlignment="1">
      <alignment vertical="center"/>
    </xf>
    <xf numFmtId="0" fontId="11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1" fillId="0" borderId="3" xfId="0" applyFont="1" applyFill="1" applyBorder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10" fillId="0" borderId="3" xfId="0" applyFont="1" applyFill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Alignment="1"/>
    <xf numFmtId="0" fontId="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50" xfId="0" applyFont="1" applyBorder="1"/>
    <xf numFmtId="0" fontId="0" fillId="0" borderId="3" xfId="0" applyFont="1" applyBorder="1" applyAlignment="1">
      <alignment horizontal="center"/>
    </xf>
    <xf numFmtId="0" fontId="16" fillId="3" borderId="3" xfId="0" applyFont="1" applyFill="1" applyBorder="1" applyAlignment="1">
      <alignment horizontal="left" vertical="center"/>
    </xf>
    <xf numFmtId="0" fontId="16" fillId="0" borderId="3" xfId="0" applyNumberFormat="1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51" xfId="0" applyFont="1" applyBorder="1" applyAlignment="1"/>
    <xf numFmtId="0" fontId="0" fillId="0" borderId="3" xfId="0" applyBorder="1" applyAlignment="1">
      <alignment horizontal="center" vertical="center"/>
    </xf>
    <xf numFmtId="0" fontId="16" fillId="0" borderId="3" xfId="0" applyFont="1" applyFill="1" applyBorder="1" applyAlignment="1">
      <alignment vertical="center"/>
    </xf>
    <xf numFmtId="0" fontId="0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wrapText="1"/>
    </xf>
    <xf numFmtId="0" fontId="0" fillId="0" borderId="52" xfId="0" applyFont="1" applyBorder="1" applyAlignment="1">
      <alignment wrapText="1"/>
    </xf>
    <xf numFmtId="0" fontId="7" fillId="0" borderId="0" xfId="0" applyFont="1" applyBorder="1" applyAlignment="1">
      <alignment horizontal="left" vertical="top"/>
    </xf>
    <xf numFmtId="2" fontId="0" fillId="0" borderId="3" xfId="0" applyNumberFormat="1" applyFont="1" applyBorder="1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2" fontId="16" fillId="0" borderId="0" xfId="0" applyNumberFormat="1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0" borderId="3" xfId="0" applyFont="1" applyBorder="1" applyAlignment="1"/>
    <xf numFmtId="0" fontId="11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2" fontId="0" fillId="0" borderId="3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20" fillId="0" borderId="20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53" xfId="0" applyFont="1" applyBorder="1" applyAlignment="1">
      <alignment wrapText="1"/>
    </xf>
    <xf numFmtId="0" fontId="0" fillId="0" borderId="15" xfId="0" applyFont="1" applyBorder="1"/>
    <xf numFmtId="0" fontId="7" fillId="0" borderId="0" xfId="0" applyFont="1" applyAlignment="1">
      <alignment horizontal="right"/>
    </xf>
    <xf numFmtId="0" fontId="0" fillId="0" borderId="3" xfId="0" applyBorder="1" applyAlignment="1">
      <alignment horizontal="center" vertical="center"/>
    </xf>
    <xf numFmtId="2" fontId="20" fillId="4" borderId="3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/>
    <xf numFmtId="2" fontId="16" fillId="4" borderId="3" xfId="0" applyNumberFormat="1" applyFont="1" applyFill="1" applyBorder="1" applyAlignment="1">
      <alignment horizontal="center" vertical="center"/>
    </xf>
    <xf numFmtId="2" fontId="11" fillId="4" borderId="3" xfId="0" applyNumberFormat="1" applyFont="1" applyFill="1" applyBorder="1" applyAlignment="1">
      <alignment horizontal="center"/>
    </xf>
    <xf numFmtId="0" fontId="10" fillId="4" borderId="3" xfId="0" applyNumberFormat="1" applyFont="1" applyFill="1" applyBorder="1" applyAlignment="1">
      <alignment horizontal="center" vertical="center"/>
    </xf>
    <xf numFmtId="2" fontId="0" fillId="4" borderId="3" xfId="0" applyNumberFormat="1" applyFont="1" applyFill="1" applyBorder="1" applyAlignment="1">
      <alignment horizontal="center"/>
    </xf>
    <xf numFmtId="0" fontId="7" fillId="4" borderId="0" xfId="0" applyFont="1" applyFill="1" applyBorder="1" applyAlignment="1">
      <alignment horizontal="left" vertical="top"/>
    </xf>
    <xf numFmtId="0" fontId="0" fillId="4" borderId="0" xfId="0" applyFont="1" applyFill="1"/>
    <xf numFmtId="0" fontId="9" fillId="4" borderId="3" xfId="0" applyFont="1" applyFill="1" applyBorder="1" applyAlignment="1">
      <alignment horizontal="center" vertical="center" wrapText="1"/>
    </xf>
    <xf numFmtId="2" fontId="0" fillId="4" borderId="3" xfId="0" applyNumberFormat="1" applyFont="1" applyFill="1" applyBorder="1" applyAlignment="1">
      <alignment horizontal="center" vertical="center" wrapText="1"/>
    </xf>
    <xf numFmtId="2" fontId="16" fillId="4" borderId="3" xfId="0" applyNumberFormat="1" applyFont="1" applyFill="1" applyBorder="1" applyAlignment="1">
      <alignment horizontal="center"/>
    </xf>
    <xf numFmtId="0" fontId="21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4" fillId="0" borderId="0" xfId="0" applyFont="1" applyAlignment="1"/>
    <xf numFmtId="0" fontId="0" fillId="0" borderId="0" xfId="0" applyFill="1" applyAlignment="1"/>
    <xf numFmtId="0" fontId="0" fillId="0" borderId="0" xfId="0" applyFont="1" applyBorder="1" applyAlignment="1">
      <alignment wrapText="1"/>
    </xf>
    <xf numFmtId="0" fontId="13" fillId="0" borderId="3" xfId="0" applyFont="1" applyBorder="1" applyAlignment="1">
      <alignment horizontal="center" vertical="center" wrapText="1"/>
    </xf>
    <xf numFmtId="0" fontId="0" fillId="0" borderId="0" xfId="0" applyFill="1"/>
    <xf numFmtId="0" fontId="29" fillId="0" borderId="0" xfId="74" applyFont="1"/>
    <xf numFmtId="0" fontId="28" fillId="0" borderId="0" xfId="74"/>
    <xf numFmtId="0" fontId="30" fillId="0" borderId="0" xfId="74" applyFont="1"/>
    <xf numFmtId="0" fontId="14" fillId="0" borderId="0" xfId="0" applyFont="1" applyBorder="1" applyAlignment="1"/>
    <xf numFmtId="0" fontId="2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12" fillId="0" borderId="57" xfId="0" applyFont="1" applyFill="1" applyBorder="1" applyAlignment="1">
      <alignment horizontal="center" vertical="center"/>
    </xf>
    <xf numFmtId="0" fontId="12" fillId="0" borderId="57" xfId="0" applyFont="1" applyFill="1" applyBorder="1" applyAlignment="1">
      <alignment horizontal="left" vertical="center"/>
    </xf>
    <xf numFmtId="0" fontId="12" fillId="0" borderId="57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center" vertical="center" wrapText="1"/>
    </xf>
    <xf numFmtId="0" fontId="17" fillId="0" borderId="57" xfId="0" applyFont="1" applyFill="1" applyBorder="1" applyAlignment="1">
      <alignment horizontal="left" vertical="center" wrapText="1"/>
    </xf>
    <xf numFmtId="0" fontId="17" fillId="0" borderId="57" xfId="0" applyFont="1" applyFill="1" applyBorder="1" applyAlignment="1">
      <alignment horizontal="left" vertical="center"/>
    </xf>
    <xf numFmtId="0" fontId="0" fillId="0" borderId="0" xfId="0" applyBorder="1"/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10" fillId="4" borderId="0" xfId="0" applyFont="1" applyFill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0" fillId="0" borderId="0" xfId="74" applyFont="1" applyAlignment="1">
      <alignment vertical="center"/>
    </xf>
    <xf numFmtId="0" fontId="28" fillId="0" borderId="0" xfId="74" applyAlignment="1">
      <alignment vertical="center"/>
    </xf>
    <xf numFmtId="0" fontId="0" fillId="2" borderId="0" xfId="0" applyFont="1" applyFill="1"/>
    <xf numFmtId="0" fontId="0" fillId="0" borderId="0" xfId="0" applyFont="1" applyAlignment="1">
      <alignment vertical="top"/>
    </xf>
    <xf numFmtId="0" fontId="12" fillId="0" borderId="0" xfId="0" applyFont="1"/>
    <xf numFmtId="0" fontId="12" fillId="0" borderId="0" xfId="0" applyFont="1" applyAlignment="1">
      <alignment vertical="top"/>
    </xf>
    <xf numFmtId="0" fontId="22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vertical="top"/>
    </xf>
    <xf numFmtId="0" fontId="12" fillId="0" borderId="0" xfId="0" applyFont="1" applyBorder="1"/>
    <xf numFmtId="0" fontId="22" fillId="0" borderId="0" xfId="0" applyFont="1" applyBorder="1" applyAlignment="1">
      <alignment horizontal="center" vertical="top"/>
    </xf>
    <xf numFmtId="0" fontId="12" fillId="0" borderId="12" xfId="1" applyFont="1" applyFill="1" applyBorder="1" applyAlignment="1">
      <alignment vertical="top"/>
    </xf>
    <xf numFmtId="0" fontId="12" fillId="0" borderId="3" xfId="1" applyNumberFormat="1" applyFont="1" applyFill="1" applyBorder="1" applyAlignment="1">
      <alignment horizontal="center" vertical="top"/>
    </xf>
    <xf numFmtId="0" fontId="12" fillId="0" borderId="3" xfId="1" applyFont="1" applyFill="1" applyBorder="1" applyAlignment="1">
      <alignment horizontal="center" vertical="top"/>
    </xf>
    <xf numFmtId="0" fontId="12" fillId="0" borderId="63" xfId="0" applyFont="1" applyBorder="1" applyAlignment="1">
      <alignment horizontal="center" vertical="top"/>
    </xf>
    <xf numFmtId="0" fontId="12" fillId="0" borderId="61" xfId="0" applyNumberFormat="1" applyFont="1" applyBorder="1" applyAlignment="1">
      <alignment horizontal="center" vertical="top"/>
    </xf>
    <xf numFmtId="0" fontId="12" fillId="0" borderId="3" xfId="0" applyNumberFormat="1" applyFont="1" applyBorder="1" applyAlignment="1">
      <alignment horizontal="center" vertical="top"/>
    </xf>
    <xf numFmtId="0" fontId="12" fillId="0" borderId="64" xfId="0" applyFont="1" applyFill="1" applyBorder="1" applyAlignment="1">
      <alignment horizontal="center" vertical="top"/>
    </xf>
    <xf numFmtId="0" fontId="12" fillId="0" borderId="76" xfId="0" applyFont="1" applyBorder="1" applyAlignment="1">
      <alignment vertical="top"/>
    </xf>
    <xf numFmtId="0" fontId="12" fillId="0" borderId="12" xfId="0" applyFont="1" applyFill="1" applyBorder="1" applyAlignment="1">
      <alignment vertical="top"/>
    </xf>
    <xf numFmtId="0" fontId="12" fillId="0" borderId="3" xfId="0" applyFont="1" applyFill="1" applyBorder="1" applyAlignment="1">
      <alignment horizontal="center" vertical="top"/>
    </xf>
    <xf numFmtId="0" fontId="12" fillId="0" borderId="8" xfId="0" applyNumberFormat="1" applyFont="1" applyBorder="1" applyAlignment="1">
      <alignment horizontal="center" vertical="top"/>
    </xf>
    <xf numFmtId="0" fontId="17" fillId="0" borderId="76" xfId="0" applyFont="1" applyBorder="1" applyAlignment="1">
      <alignment vertical="top"/>
    </xf>
    <xf numFmtId="0" fontId="12" fillId="0" borderId="0" xfId="0" applyFont="1" applyAlignment="1">
      <alignment vertical="center"/>
    </xf>
    <xf numFmtId="2" fontId="12" fillId="0" borderId="25" xfId="0" applyNumberFormat="1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/>
    </xf>
    <xf numFmtId="2" fontId="12" fillId="0" borderId="25" xfId="0" applyNumberFormat="1" applyFont="1" applyBorder="1" applyAlignment="1">
      <alignment horizontal="center" vertical="top"/>
    </xf>
    <xf numFmtId="0" fontId="12" fillId="0" borderId="5" xfId="0" applyFont="1" applyFill="1" applyBorder="1" applyAlignment="1">
      <alignment horizontal="left" vertical="top"/>
    </xf>
    <xf numFmtId="0" fontId="12" fillId="0" borderId="14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/>
    </xf>
    <xf numFmtId="0" fontId="12" fillId="0" borderId="68" xfId="0" applyFont="1" applyBorder="1" applyAlignment="1">
      <alignment horizontal="center" vertical="top"/>
    </xf>
    <xf numFmtId="0" fontId="22" fillId="0" borderId="0" xfId="0" applyFont="1" applyAlignment="1">
      <alignment vertical="top"/>
    </xf>
    <xf numFmtId="0" fontId="12" fillId="0" borderId="0" xfId="0" applyFont="1" applyFill="1" applyAlignment="1">
      <alignment vertical="top"/>
    </xf>
    <xf numFmtId="0" fontId="12" fillId="0" borderId="0" xfId="0" applyFont="1" applyFill="1" applyBorder="1" applyAlignment="1">
      <alignment vertical="top"/>
    </xf>
    <xf numFmtId="0" fontId="32" fillId="0" borderId="0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12" fillId="0" borderId="24" xfId="0" applyFont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2" fontId="12" fillId="0" borderId="6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61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center" vertical="center"/>
    </xf>
    <xf numFmtId="0" fontId="12" fillId="0" borderId="64" xfId="0" applyFont="1" applyFill="1" applyBorder="1" applyAlignment="1">
      <alignment horizontal="center" vertical="center"/>
    </xf>
    <xf numFmtId="0" fontId="33" fillId="0" borderId="70" xfId="0" applyFont="1" applyBorder="1" applyAlignment="1">
      <alignment vertical="center"/>
    </xf>
    <xf numFmtId="0" fontId="12" fillId="0" borderId="76" xfId="0" applyFont="1" applyBorder="1" applyAlignment="1">
      <alignment vertical="center"/>
    </xf>
    <xf numFmtId="0" fontId="12" fillId="0" borderId="12" xfId="0" applyNumberFormat="1" applyFont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2" fillId="0" borderId="8" xfId="0" applyNumberFormat="1" applyFont="1" applyBorder="1" applyAlignment="1">
      <alignment horizontal="center" vertical="center"/>
    </xf>
    <xf numFmtId="0" fontId="12" fillId="0" borderId="70" xfId="0" applyFont="1" applyFill="1" applyBorder="1" applyAlignment="1">
      <alignment horizontal="left" vertical="center"/>
    </xf>
    <xf numFmtId="0" fontId="17" fillId="0" borderId="76" xfId="0" applyFont="1" applyBorder="1" applyAlignment="1">
      <alignment vertical="center"/>
    </xf>
    <xf numFmtId="2" fontId="12" fillId="0" borderId="25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2" fillId="0" borderId="70" xfId="0" applyFont="1" applyFill="1" applyBorder="1" applyAlignment="1">
      <alignment vertical="center"/>
    </xf>
    <xf numFmtId="2" fontId="12" fillId="0" borderId="25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12" fillId="0" borderId="66" xfId="0" applyFont="1" applyFill="1" applyBorder="1" applyAlignment="1">
      <alignment vertical="center"/>
    </xf>
    <xf numFmtId="0" fontId="12" fillId="0" borderId="85" xfId="0" applyFont="1" applyBorder="1" applyAlignment="1">
      <alignment horizontal="center" vertical="center"/>
    </xf>
    <xf numFmtId="0" fontId="12" fillId="5" borderId="0" xfId="0" applyFont="1" applyFill="1" applyBorder="1" applyAlignment="1">
      <alignment horizontal="center" vertical="center"/>
    </xf>
    <xf numFmtId="0" fontId="12" fillId="4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5" borderId="0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3" xfId="0" applyNumberFormat="1" applyFont="1" applyBorder="1" applyAlignment="1">
      <alignment horizontal="center" vertical="center"/>
    </xf>
    <xf numFmtId="0" fontId="12" fillId="0" borderId="45" xfId="0" applyFont="1" applyBorder="1" applyAlignment="1">
      <alignment vertical="center"/>
    </xf>
    <xf numFmtId="0" fontId="17" fillId="0" borderId="45" xfId="0" applyFont="1" applyBorder="1" applyAlignment="1">
      <alignment vertical="center"/>
    </xf>
    <xf numFmtId="0" fontId="12" fillId="0" borderId="14" xfId="0" applyFont="1" applyBorder="1" applyAlignment="1">
      <alignment horizontal="left" vertical="center"/>
    </xf>
    <xf numFmtId="0" fontId="12" fillId="0" borderId="3" xfId="1" applyNumberFormat="1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top"/>
    </xf>
    <xf numFmtId="0" fontId="12" fillId="0" borderId="13" xfId="0" applyNumberFormat="1" applyFont="1" applyBorder="1" applyAlignment="1">
      <alignment horizontal="center" vertical="top"/>
    </xf>
    <xf numFmtId="0" fontId="12" fillId="0" borderId="14" xfId="0" applyFont="1" applyFill="1" applyBorder="1" applyAlignment="1">
      <alignment horizontal="left" vertical="top"/>
    </xf>
    <xf numFmtId="0" fontId="12" fillId="0" borderId="45" xfId="0" applyFont="1" applyBorder="1" applyAlignment="1">
      <alignment vertical="top"/>
    </xf>
    <xf numFmtId="0" fontId="12" fillId="0" borderId="12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left" vertical="top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Fill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13" fillId="0" borderId="45" xfId="0" applyFont="1" applyBorder="1" applyAlignment="1">
      <alignment vertical="center"/>
    </xf>
    <xf numFmtId="0" fontId="12" fillId="0" borderId="0" xfId="0" applyFont="1" applyAlignment="1"/>
    <xf numFmtId="0" fontId="22" fillId="0" borderId="0" xfId="0" applyFont="1" applyAlignment="1"/>
    <xf numFmtId="0" fontId="12" fillId="0" borderId="0" xfId="0" applyFont="1" applyFill="1" applyAlignment="1"/>
    <xf numFmtId="0" fontId="12" fillId="0" borderId="0" xfId="0" applyFont="1" applyBorder="1" applyAlignment="1"/>
    <xf numFmtId="0" fontId="12" fillId="0" borderId="12" xfId="0" applyFont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horizontal="center" vertical="top"/>
    </xf>
    <xf numFmtId="0" fontId="12" fillId="0" borderId="69" xfId="0" applyFont="1" applyFill="1" applyBorder="1" applyAlignment="1">
      <alignment vertical="top"/>
    </xf>
    <xf numFmtId="0" fontId="12" fillId="4" borderId="12" xfId="0" applyFont="1" applyFill="1" applyBorder="1" applyAlignment="1">
      <alignment vertical="top"/>
    </xf>
    <xf numFmtId="0" fontId="12" fillId="0" borderId="6" xfId="0" applyFont="1" applyBorder="1" applyAlignment="1">
      <alignment horizontal="center" vertical="top"/>
    </xf>
    <xf numFmtId="0" fontId="12" fillId="0" borderId="26" xfId="0" applyFont="1" applyBorder="1" applyAlignment="1">
      <alignment vertical="top"/>
    </xf>
    <xf numFmtId="0" fontId="12" fillId="0" borderId="9" xfId="0" applyFont="1" applyFill="1" applyBorder="1" applyAlignment="1">
      <alignment horizontal="center" vertical="top"/>
    </xf>
    <xf numFmtId="0" fontId="12" fillId="0" borderId="68" xfId="0" applyFont="1" applyFill="1" applyBorder="1" applyAlignment="1">
      <alignment horizontal="center" vertical="top"/>
    </xf>
    <xf numFmtId="0" fontId="12" fillId="0" borderId="8" xfId="0" applyFont="1" applyFill="1" applyBorder="1" applyAlignment="1">
      <alignment horizontal="center" vertical="top"/>
    </xf>
    <xf numFmtId="0" fontId="12" fillId="0" borderId="12" xfId="0" applyFont="1" applyBorder="1" applyAlignment="1">
      <alignment vertical="top"/>
    </xf>
    <xf numFmtId="0" fontId="12" fillId="0" borderId="68" xfId="0" applyNumberFormat="1" applyFont="1" applyBorder="1" applyAlignment="1">
      <alignment horizontal="center" vertical="top"/>
    </xf>
    <xf numFmtId="0" fontId="17" fillId="0" borderId="5" xfId="0" applyFont="1" applyFill="1" applyBorder="1" applyAlignment="1">
      <alignment vertical="top"/>
    </xf>
    <xf numFmtId="2" fontId="12" fillId="0" borderId="3" xfId="0" applyNumberFormat="1" applyFont="1" applyFill="1" applyBorder="1" applyAlignment="1">
      <alignment horizontal="center" vertical="top"/>
    </xf>
    <xf numFmtId="0" fontId="12" fillId="0" borderId="62" xfId="0" applyFont="1" applyFill="1" applyBorder="1" applyAlignment="1">
      <alignment horizontal="center" vertical="top"/>
    </xf>
    <xf numFmtId="0" fontId="13" fillId="0" borderId="83" xfId="0" applyFont="1" applyBorder="1" applyAlignment="1">
      <alignment vertical="top"/>
    </xf>
    <xf numFmtId="0" fontId="12" fillId="0" borderId="3" xfId="1" applyNumberFormat="1" applyFont="1" applyBorder="1" applyAlignment="1">
      <alignment horizontal="center" vertical="top"/>
    </xf>
    <xf numFmtId="0" fontId="12" fillId="0" borderId="18" xfId="0" applyFont="1" applyBorder="1" applyAlignment="1">
      <alignment vertical="top"/>
    </xf>
    <xf numFmtId="0" fontId="12" fillId="0" borderId="18" xfId="0" applyFont="1" applyFill="1" applyBorder="1" applyAlignment="1">
      <alignment vertical="top"/>
    </xf>
    <xf numFmtId="0" fontId="12" fillId="5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vertical="top"/>
    </xf>
    <xf numFmtId="0" fontId="12" fillId="0" borderId="0" xfId="1" applyNumberFormat="1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2" fontId="12" fillId="0" borderId="0" xfId="0" applyNumberFormat="1" applyFont="1" applyBorder="1" applyAlignment="1">
      <alignment horizontal="center" vertical="top"/>
    </xf>
    <xf numFmtId="0" fontId="12" fillId="0" borderId="0" xfId="0" applyNumberFormat="1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2" fillId="0" borderId="3" xfId="1" applyFont="1" applyBorder="1" applyAlignment="1">
      <alignment horizontal="center" vertical="center"/>
    </xf>
    <xf numFmtId="2" fontId="12" fillId="0" borderId="10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12" fillId="0" borderId="69" xfId="0" applyFont="1" applyFill="1" applyBorder="1" applyAlignment="1">
      <alignment horizontal="left" vertical="center"/>
    </xf>
    <xf numFmtId="0" fontId="12" fillId="0" borderId="6" xfId="1" applyNumberFormat="1" applyFont="1" applyFill="1" applyBorder="1" applyAlignment="1">
      <alignment horizontal="center" vertical="center"/>
    </xf>
    <xf numFmtId="0" fontId="12" fillId="0" borderId="73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left"/>
    </xf>
    <xf numFmtId="0" fontId="27" fillId="0" borderId="0" xfId="0" applyFont="1" applyBorder="1" applyAlignment="1">
      <alignment horizontal="center" vertical="center"/>
    </xf>
    <xf numFmtId="0" fontId="33" fillId="0" borderId="0" xfId="0" applyFont="1" applyBorder="1" applyAlignment="1">
      <alignment horizontal="center" vertical="center"/>
    </xf>
    <xf numFmtId="0" fontId="12" fillId="0" borderId="58" xfId="0" applyFont="1" applyBorder="1" applyAlignment="1">
      <alignment horizontal="left"/>
    </xf>
    <xf numFmtId="0" fontId="12" fillId="0" borderId="60" xfId="0" applyFont="1" applyBorder="1" applyAlignment="1">
      <alignment horizontal="center"/>
    </xf>
    <xf numFmtId="0" fontId="12" fillId="0" borderId="59" xfId="0" applyFont="1" applyBorder="1" applyAlignment="1">
      <alignment horizontal="center"/>
    </xf>
    <xf numFmtId="0" fontId="22" fillId="0" borderId="0" xfId="0" applyFont="1" applyBorder="1" applyAlignment="1"/>
    <xf numFmtId="0" fontId="37" fillId="0" borderId="18" xfId="0" applyFont="1" applyBorder="1" applyAlignment="1">
      <alignment horizontal="center" vertical="center" wrapText="1"/>
    </xf>
    <xf numFmtId="0" fontId="12" fillId="0" borderId="12" xfId="0" applyFont="1" applyBorder="1"/>
    <xf numFmtId="0" fontId="22" fillId="0" borderId="0" xfId="0" applyFont="1" applyBorder="1" applyAlignment="1">
      <alignment horizontal="left" vertical="top"/>
    </xf>
    <xf numFmtId="0" fontId="22" fillId="0" borderId="0" xfId="0" applyFont="1" applyBorder="1" applyAlignment="1">
      <alignment horizontal="right"/>
    </xf>
    <xf numFmtId="2" fontId="12" fillId="0" borderId="3" xfId="0" applyNumberFormat="1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2" fillId="0" borderId="5" xfId="0" applyFont="1" applyBorder="1" applyAlignment="1"/>
    <xf numFmtId="0" fontId="12" fillId="0" borderId="0" xfId="0" applyFont="1" applyBorder="1" applyAlignment="1">
      <alignment horizontal="center" vertical="top"/>
    </xf>
    <xf numFmtId="0" fontId="12" fillId="0" borderId="12" xfId="0" applyFont="1" applyBorder="1" applyAlignment="1">
      <alignment horizontal="center"/>
    </xf>
    <xf numFmtId="0" fontId="17" fillId="0" borderId="12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0" fontId="12" fillId="0" borderId="12" xfId="1" applyNumberFormat="1" applyFont="1" applyFill="1" applyBorder="1" applyAlignment="1">
      <alignment horizontal="center" vertical="center"/>
    </xf>
    <xf numFmtId="2" fontId="12" fillId="0" borderId="3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2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14" xfId="0" applyFont="1" applyFill="1" applyBorder="1" applyAlignment="1">
      <alignment horizontal="left" vertical="center"/>
    </xf>
    <xf numFmtId="0" fontId="17" fillId="0" borderId="3" xfId="0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18" xfId="0" applyFont="1" applyBorder="1" applyAlignment="1">
      <alignment horizontal="center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Fill="1" applyBorder="1" applyAlignment="1">
      <alignment vertical="center"/>
    </xf>
    <xf numFmtId="0" fontId="36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/>
    </xf>
    <xf numFmtId="0" fontId="12" fillId="4" borderId="0" xfId="0" applyFont="1" applyFill="1" applyBorder="1" applyAlignment="1">
      <alignment vertical="center"/>
    </xf>
    <xf numFmtId="0" fontId="12" fillId="0" borderId="92" xfId="0" applyFont="1" applyBorder="1" applyAlignment="1">
      <alignment horizontal="left" vertical="center"/>
    </xf>
    <xf numFmtId="0" fontId="17" fillId="0" borderId="91" xfId="0" applyFont="1" applyFill="1" applyBorder="1" applyAlignment="1">
      <alignment vertical="center"/>
    </xf>
    <xf numFmtId="0" fontId="34" fillId="0" borderId="45" xfId="0" applyFont="1" applyBorder="1" applyAlignment="1">
      <alignment vertical="center"/>
    </xf>
    <xf numFmtId="0" fontId="17" fillId="0" borderId="5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2" fontId="12" fillId="0" borderId="0" xfId="0" applyNumberFormat="1" applyFont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22" xfId="0" applyFont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36" fillId="0" borderId="12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/>
    </xf>
    <xf numFmtId="0" fontId="12" fillId="4" borderId="12" xfId="0" applyFont="1" applyFill="1" applyBorder="1" applyAlignment="1">
      <alignment vertical="center"/>
    </xf>
    <xf numFmtId="0" fontId="12" fillId="4" borderId="12" xfId="0" applyFont="1" applyFill="1" applyBorder="1" applyAlignment="1"/>
    <xf numFmtId="0" fontId="12" fillId="0" borderId="0" xfId="1" applyFont="1" applyBorder="1" applyAlignment="1">
      <alignment horizontal="center" vertical="center"/>
    </xf>
    <xf numFmtId="0" fontId="12" fillId="0" borderId="0" xfId="0" applyFont="1" applyBorder="1" applyAlignment="1">
      <alignment horizontal="left" vertical="center"/>
    </xf>
    <xf numFmtId="0" fontId="17" fillId="0" borderId="14" xfId="0" applyFont="1" applyFill="1" applyBorder="1" applyAlignment="1">
      <alignment vertical="center"/>
    </xf>
    <xf numFmtId="0" fontId="12" fillId="0" borderId="11" xfId="0" applyFont="1" applyFill="1" applyBorder="1" applyAlignment="1">
      <alignment vertical="center"/>
    </xf>
    <xf numFmtId="0" fontId="12" fillId="0" borderId="91" xfId="0" applyFont="1" applyFill="1" applyBorder="1" applyAlignment="1">
      <alignment vertical="center"/>
    </xf>
    <xf numFmtId="0" fontId="32" fillId="0" borderId="0" xfId="0" applyFont="1" applyBorder="1" applyAlignment="1"/>
    <xf numFmtId="0" fontId="27" fillId="0" borderId="0" xfId="0" applyFont="1" applyAlignment="1"/>
    <xf numFmtId="0" fontId="31" fillId="0" borderId="0" xfId="0" applyFont="1" applyBorder="1" applyAlignment="1">
      <alignment vertical="center"/>
    </xf>
    <xf numFmtId="0" fontId="32" fillId="0" borderId="3" xfId="0" applyFont="1" applyBorder="1" applyAlignment="1">
      <alignment vertical="center"/>
    </xf>
    <xf numFmtId="0" fontId="27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27" fillId="0" borderId="0" xfId="0" applyFont="1" applyFill="1" applyBorder="1" applyAlignment="1">
      <alignment vertical="center"/>
    </xf>
    <xf numFmtId="0" fontId="27" fillId="0" borderId="3" xfId="0" applyFont="1" applyFill="1" applyBorder="1" applyAlignment="1">
      <alignment horizontal="center"/>
    </xf>
    <xf numFmtId="0" fontId="27" fillId="0" borderId="3" xfId="0" applyFont="1" applyFill="1" applyBorder="1" applyAlignment="1">
      <alignment horizontal="center" vertical="center"/>
    </xf>
    <xf numFmtId="0" fontId="32" fillId="0" borderId="3" xfId="0" applyFont="1" applyBorder="1" applyAlignment="1">
      <alignment horizontal="center"/>
    </xf>
    <xf numFmtId="0" fontId="12" fillId="0" borderId="84" xfId="0" applyFont="1" applyFill="1" applyBorder="1" applyAlignment="1">
      <alignment horizontal="center"/>
    </xf>
    <xf numFmtId="0" fontId="12" fillId="0" borderId="94" xfId="0" applyFont="1" applyBorder="1" applyAlignment="1">
      <alignment horizontal="left"/>
    </xf>
    <xf numFmtId="0" fontId="12" fillId="0" borderId="95" xfId="0" applyFont="1" applyBorder="1" applyAlignment="1">
      <alignment horizontal="center"/>
    </xf>
    <xf numFmtId="0" fontId="12" fillId="0" borderId="96" xfId="0" applyFont="1" applyBorder="1" applyAlignment="1">
      <alignment horizontal="center"/>
    </xf>
    <xf numFmtId="0" fontId="12" fillId="0" borderId="0" xfId="74" applyFont="1" applyBorder="1" applyAlignment="1">
      <alignment horizontal="center" vertical="center"/>
    </xf>
    <xf numFmtId="0" fontId="12" fillId="0" borderId="3" xfId="74" applyFont="1" applyBorder="1" applyAlignment="1">
      <alignment horizontal="center" vertical="center"/>
    </xf>
    <xf numFmtId="0" fontId="12" fillId="0" borderId="3" xfId="74" applyFont="1" applyBorder="1" applyAlignment="1">
      <alignment horizontal="center" vertical="center" wrapText="1"/>
    </xf>
    <xf numFmtId="164" fontId="12" fillId="0" borderId="3" xfId="74" applyNumberFormat="1" applyFont="1" applyBorder="1" applyAlignment="1">
      <alignment horizontal="center" vertical="center"/>
    </xf>
    <xf numFmtId="0" fontId="39" fillId="0" borderId="3" xfId="74" applyFont="1" applyBorder="1" applyAlignment="1">
      <alignment horizontal="left" vertical="center" wrapText="1"/>
    </xf>
    <xf numFmtId="0" fontId="12" fillId="0" borderId="0" xfId="74" applyFont="1" applyBorder="1" applyAlignment="1"/>
    <xf numFmtId="0" fontId="39" fillId="0" borderId="0" xfId="74" applyFont="1" applyBorder="1"/>
    <xf numFmtId="0" fontId="12" fillId="0" borderId="0" xfId="74" applyFont="1" applyBorder="1" applyAlignment="1">
      <alignment horizontal="center" vertical="center" wrapText="1"/>
    </xf>
    <xf numFmtId="165" fontId="12" fillId="0" borderId="0" xfId="74" applyNumberFormat="1" applyFont="1" applyBorder="1" applyAlignment="1">
      <alignment horizontal="center" vertical="center"/>
    </xf>
    <xf numFmtId="2" fontId="12" fillId="0" borderId="0" xfId="74" applyNumberFormat="1" applyFont="1" applyBorder="1" applyAlignment="1">
      <alignment horizontal="center" vertical="center"/>
    </xf>
    <xf numFmtId="0" fontId="39" fillId="0" borderId="0" xfId="74" applyFont="1" applyBorder="1" applyAlignment="1">
      <alignment vertical="center" wrapText="1"/>
    </xf>
    <xf numFmtId="0" fontId="20" fillId="0" borderId="0" xfId="74" applyFont="1"/>
    <xf numFmtId="0" fontId="38" fillId="0" borderId="0" xfId="74" applyFont="1"/>
    <xf numFmtId="0" fontId="12" fillId="5" borderId="70" xfId="0" applyFont="1" applyFill="1" applyBorder="1" applyAlignment="1">
      <alignment horizontal="center" vertical="center"/>
    </xf>
    <xf numFmtId="0" fontId="12" fillId="4" borderId="0" xfId="1" applyFont="1" applyFill="1" applyBorder="1" applyAlignment="1">
      <alignment vertical="top"/>
    </xf>
    <xf numFmtId="0" fontId="12" fillId="0" borderId="0" xfId="1" applyFont="1" applyFill="1" applyBorder="1" applyAlignment="1">
      <alignment vertical="top"/>
    </xf>
    <xf numFmtId="0" fontId="12" fillId="0" borderId="0" xfId="1" applyNumberFormat="1" applyFont="1" applyFill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top"/>
    </xf>
    <xf numFmtId="2" fontId="12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/>
    </xf>
    <xf numFmtId="0" fontId="33" fillId="0" borderId="8" xfId="0" applyFont="1" applyBorder="1" applyAlignment="1">
      <alignment horizontal="center" vertical="top"/>
    </xf>
    <xf numFmtId="0" fontId="12" fillId="0" borderId="0" xfId="0" applyFont="1" applyAlignment="1">
      <alignment horizontal="right" vertical="top"/>
    </xf>
    <xf numFmtId="0" fontId="12" fillId="0" borderId="0" xfId="0" applyFont="1" applyFill="1" applyAlignment="1">
      <alignment horizontal="right" vertical="top"/>
    </xf>
    <xf numFmtId="0" fontId="0" fillId="0" borderId="0" xfId="0" applyFont="1" applyAlignment="1">
      <alignment horizontal="right"/>
    </xf>
    <xf numFmtId="0" fontId="33" fillId="0" borderId="3" xfId="0" applyFont="1" applyBorder="1" applyAlignment="1">
      <alignment horizontal="center" vertical="top"/>
    </xf>
    <xf numFmtId="0" fontId="33" fillId="0" borderId="3" xfId="0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left" vertical="center"/>
    </xf>
    <xf numFmtId="0" fontId="12" fillId="0" borderId="1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62" xfId="0" applyFont="1" applyBorder="1" applyAlignment="1">
      <alignment vertical="center" wrapText="1"/>
    </xf>
    <xf numFmtId="0" fontId="22" fillId="0" borderId="0" xfId="0" applyFont="1" applyBorder="1" applyAlignment="1">
      <alignment horizontal="center"/>
    </xf>
    <xf numFmtId="0" fontId="12" fillId="0" borderId="3" xfId="2" applyNumberFormat="1" applyFont="1" applyFill="1" applyBorder="1" applyAlignment="1">
      <alignment horizontal="center" vertical="center"/>
    </xf>
    <xf numFmtId="0" fontId="12" fillId="0" borderId="62" xfId="0" applyFont="1" applyFill="1" applyBorder="1" applyAlignment="1">
      <alignment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3" xfId="78" applyFont="1" applyFill="1" applyBorder="1" applyAlignment="1">
      <alignment horizontal="left" vertical="center"/>
    </xf>
    <xf numFmtId="0" fontId="12" fillId="0" borderId="3" xfId="78" applyFont="1" applyFill="1" applyBorder="1" applyAlignment="1">
      <alignment horizontal="center" vertical="center"/>
    </xf>
    <xf numFmtId="49" fontId="12" fillId="0" borderId="3" xfId="78" applyNumberFormat="1" applyFont="1" applyFill="1" applyBorder="1" applyAlignment="1">
      <alignment horizontal="center" vertical="center"/>
    </xf>
    <xf numFmtId="0" fontId="40" fillId="0" borderId="0" xfId="78" applyFill="1"/>
    <xf numFmtId="0" fontId="17" fillId="0" borderId="0" xfId="78" applyFont="1" applyFill="1" applyAlignment="1">
      <alignment vertical="center"/>
    </xf>
    <xf numFmtId="0" fontId="17" fillId="0" borderId="0" xfId="78" applyFont="1" applyFill="1" applyAlignment="1">
      <alignment horizontal="center"/>
    </xf>
    <xf numFmtId="0" fontId="17" fillId="0" borderId="0" xfId="78" applyFont="1" applyFill="1"/>
    <xf numFmtId="0" fontId="17" fillId="0" borderId="0" xfId="78" applyFont="1" applyFill="1" applyAlignment="1">
      <alignment horizontal="center" vertical="center"/>
    </xf>
    <xf numFmtId="2" fontId="12" fillId="0" borderId="10" xfId="0" applyNumberFormat="1" applyFont="1" applyFill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0" fontId="12" fillId="4" borderId="3" xfId="0" applyFont="1" applyFill="1" applyBorder="1" applyAlignment="1">
      <alignment horizontal="left" vertical="top"/>
    </xf>
    <xf numFmtId="0" fontId="43" fillId="0" borderId="0" xfId="78" applyFont="1" applyFill="1" applyAlignment="1">
      <alignment horizontal="left"/>
    </xf>
    <xf numFmtId="0" fontId="12" fillId="0" borderId="3" xfId="0" applyFont="1" applyFill="1" applyBorder="1" applyAlignment="1">
      <alignment horizontal="left" vertical="top"/>
    </xf>
    <xf numFmtId="0" fontId="12" fillId="4" borderId="3" xfId="0" applyFont="1" applyFill="1" applyBorder="1" applyAlignment="1">
      <alignment vertical="top"/>
    </xf>
    <xf numFmtId="0" fontId="12" fillId="0" borderId="62" xfId="0" applyNumberFormat="1" applyFont="1" applyBorder="1" applyAlignment="1">
      <alignment horizontal="center" vertical="top"/>
    </xf>
    <xf numFmtId="20" fontId="12" fillId="0" borderId="3" xfId="78" applyNumberFormat="1" applyFont="1" applyFill="1" applyBorder="1" applyAlignment="1">
      <alignment horizontal="center" vertical="center"/>
    </xf>
    <xf numFmtId="0" fontId="41" fillId="0" borderId="0" xfId="79" applyFont="1" applyBorder="1"/>
    <xf numFmtId="0" fontId="40" fillId="0" borderId="0" xfId="79" applyBorder="1"/>
    <xf numFmtId="0" fontId="17" fillId="0" borderId="3" xfId="79" applyFont="1" applyBorder="1" applyAlignment="1">
      <alignment horizontal="center" vertical="center" wrapText="1"/>
    </xf>
    <xf numFmtId="0" fontId="17" fillId="0" borderId="3" xfId="79" applyFont="1" applyBorder="1" applyAlignment="1">
      <alignment horizontal="center" vertical="top" wrapText="1"/>
    </xf>
    <xf numFmtId="0" fontId="17" fillId="0" borderId="0" xfId="79" applyFont="1" applyAlignment="1">
      <alignment horizontal="center" vertical="top" wrapText="1"/>
    </xf>
    <xf numFmtId="0" fontId="17" fillId="0" borderId="3" xfId="79" applyFont="1" applyBorder="1" applyAlignment="1">
      <alignment horizontal="center" vertical="top"/>
    </xf>
    <xf numFmtId="2" fontId="17" fillId="0" borderId="3" xfId="79" applyNumberFormat="1" applyFont="1" applyBorder="1" applyAlignment="1">
      <alignment horizontal="center" vertical="top"/>
    </xf>
    <xf numFmtId="0" fontId="41" fillId="0" borderId="0" xfId="79" applyFont="1" applyAlignment="1">
      <alignment horizontal="center" vertical="top"/>
    </xf>
    <xf numFmtId="0" fontId="40" fillId="0" borderId="0" xfId="79" applyAlignment="1">
      <alignment horizontal="center" vertical="top"/>
    </xf>
    <xf numFmtId="0" fontId="40" fillId="0" borderId="0" xfId="79"/>
    <xf numFmtId="0" fontId="17" fillId="0" borderId="0" xfId="79" applyFont="1" applyAlignment="1">
      <alignment horizontal="center" vertical="center"/>
    </xf>
    <xf numFmtId="0" fontId="17" fillId="0" borderId="0" xfId="79" applyFont="1" applyAlignment="1">
      <alignment vertical="center"/>
    </xf>
    <xf numFmtId="0" fontId="17" fillId="0" borderId="0" xfId="79" applyFont="1"/>
    <xf numFmtId="0" fontId="17" fillId="0" borderId="0" xfId="79" applyFont="1" applyAlignment="1">
      <alignment horizontal="center" vertical="top"/>
    </xf>
    <xf numFmtId="0" fontId="17" fillId="0" borderId="0" xfId="79" applyFont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top"/>
    </xf>
    <xf numFmtId="0" fontId="12" fillId="5" borderId="3" xfId="0" applyFont="1" applyFill="1" applyBorder="1" applyAlignment="1">
      <alignment horizontal="left" vertical="center"/>
    </xf>
    <xf numFmtId="0" fontId="12" fillId="4" borderId="0" xfId="0" applyFont="1" applyFill="1" applyAlignment="1"/>
    <xf numFmtId="0" fontId="12" fillId="2" borderId="0" xfId="0" applyFont="1" applyFill="1" applyAlignment="1"/>
    <xf numFmtId="0" fontId="27" fillId="4" borderId="0" xfId="0" applyFont="1" applyFill="1" applyBorder="1" applyAlignment="1"/>
    <xf numFmtId="0" fontId="27" fillId="4" borderId="0" xfId="0" applyFont="1" applyFill="1" applyAlignment="1"/>
    <xf numFmtId="0" fontId="27" fillId="4" borderId="0" xfId="0" applyFont="1" applyFill="1" applyBorder="1" applyAlignment="1">
      <alignment vertical="center"/>
    </xf>
    <xf numFmtId="0" fontId="20" fillId="4" borderId="0" xfId="0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4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/>
    </xf>
    <xf numFmtId="0" fontId="12" fillId="3" borderId="17" xfId="0" applyFont="1" applyFill="1" applyBorder="1" applyAlignment="1">
      <alignment horizontal="center" vertical="center"/>
    </xf>
    <xf numFmtId="0" fontId="12" fillId="3" borderId="18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31" fillId="0" borderId="0" xfId="60" applyFont="1" applyBorder="1" applyAlignment="1"/>
    <xf numFmtId="0" fontId="12" fillId="4" borderId="0" xfId="0" applyFont="1" applyFill="1" applyBorder="1" applyAlignment="1"/>
    <xf numFmtId="0" fontId="12" fillId="4" borderId="0" xfId="0" applyFont="1" applyFill="1"/>
    <xf numFmtId="0" fontId="34" fillId="0" borderId="3" xfId="79" applyFont="1" applyBorder="1" applyAlignment="1">
      <alignment horizontal="center" vertical="center" wrapText="1"/>
    </xf>
    <xf numFmtId="0" fontId="17" fillId="0" borderId="0" xfId="79" applyFont="1" applyAlignment="1">
      <alignment horizontal="center" vertical="center" wrapText="1"/>
    </xf>
    <xf numFmtId="20" fontId="17" fillId="0" borderId="3" xfId="79" applyNumberFormat="1" applyFont="1" applyBorder="1" applyAlignment="1">
      <alignment horizontal="center" vertical="top"/>
    </xf>
    <xf numFmtId="0" fontId="36" fillId="0" borderId="3" xfId="0" applyFont="1" applyBorder="1" applyAlignment="1">
      <alignment horizontal="left" vertical="center"/>
    </xf>
    <xf numFmtId="0" fontId="40" fillId="0" borderId="3" xfId="79" applyBorder="1" applyAlignment="1">
      <alignment horizontal="center" vertical="top"/>
    </xf>
    <xf numFmtId="0" fontId="40" fillId="0" borderId="3" xfId="79" applyBorder="1"/>
    <xf numFmtId="0" fontId="17" fillId="0" borderId="3" xfId="0" applyFont="1" applyFill="1" applyBorder="1" applyAlignment="1">
      <alignment vertical="center"/>
    </xf>
    <xf numFmtId="0" fontId="12" fillId="0" borderId="18" xfId="0" applyFont="1" applyFill="1" applyBorder="1" applyAlignment="1">
      <alignment vertical="center"/>
    </xf>
    <xf numFmtId="0" fontId="12" fillId="0" borderId="3" xfId="0" applyFont="1" applyFill="1" applyBorder="1" applyAlignment="1">
      <alignment horizontal="left" vertical="center"/>
    </xf>
    <xf numFmtId="0" fontId="33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2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22" fillId="0" borderId="1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64" fontId="12" fillId="0" borderId="3" xfId="74" applyNumberFormat="1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vertical="top"/>
    </xf>
    <xf numFmtId="0" fontId="12" fillId="0" borderId="0" xfId="2" applyNumberFormat="1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vertical="top"/>
    </xf>
    <xf numFmtId="0" fontId="10" fillId="0" borderId="0" xfId="0" applyFont="1" applyBorder="1"/>
    <xf numFmtId="0" fontId="12" fillId="0" borderId="24" xfId="0" applyFont="1" applyBorder="1" applyAlignment="1">
      <alignment horizontal="center" vertical="top"/>
    </xf>
    <xf numFmtId="0" fontId="12" fillId="0" borderId="103" xfId="0" applyNumberFormat="1" applyFont="1" applyBorder="1" applyAlignment="1">
      <alignment horizontal="center" vertical="top"/>
    </xf>
    <xf numFmtId="0" fontId="12" fillId="0" borderId="66" xfId="0" applyFont="1" applyFill="1" applyBorder="1" applyAlignment="1">
      <alignment horizontal="center" vertical="top"/>
    </xf>
    <xf numFmtId="0" fontId="36" fillId="0" borderId="3" xfId="0" applyFont="1" applyFill="1" applyBorder="1" applyAlignment="1">
      <alignment horizontal="left" vertical="center"/>
    </xf>
    <xf numFmtId="0" fontId="40" fillId="0" borderId="3" xfId="78" applyFill="1" applyBorder="1"/>
    <xf numFmtId="0" fontId="12" fillId="0" borderId="3" xfId="0" applyFont="1" applyFill="1" applyBorder="1" applyAlignment="1">
      <alignment vertical="top"/>
    </xf>
    <xf numFmtId="0" fontId="41" fillId="0" borderId="0" xfId="78" applyFont="1" applyFill="1" applyBorder="1"/>
    <xf numFmtId="0" fontId="40" fillId="0" borderId="0" xfId="78" applyFill="1" applyBorder="1"/>
    <xf numFmtId="0" fontId="43" fillId="0" borderId="0" xfId="78" applyFont="1" applyFill="1" applyBorder="1" applyAlignment="1">
      <alignment horizontal="left"/>
    </xf>
    <xf numFmtId="0" fontId="12" fillId="0" borderId="3" xfId="78" applyFont="1" applyFill="1" applyBorder="1" applyAlignment="1">
      <alignment horizontal="center" vertical="center" wrapText="1"/>
    </xf>
    <xf numFmtId="0" fontId="17" fillId="0" borderId="3" xfId="78" applyFont="1" applyFill="1" applyBorder="1" applyAlignment="1">
      <alignment horizontal="center" vertical="top" wrapText="1"/>
    </xf>
    <xf numFmtId="0" fontId="17" fillId="0" borderId="0" xfId="78" applyFont="1" applyFill="1" applyAlignment="1">
      <alignment horizontal="center" vertical="top" wrapText="1"/>
    </xf>
    <xf numFmtId="0" fontId="12" fillId="0" borderId="3" xfId="78" applyFont="1" applyFill="1" applyBorder="1" applyAlignment="1">
      <alignment horizontal="center" vertical="center"/>
    </xf>
    <xf numFmtId="0" fontId="41" fillId="0" borderId="0" xfId="78" applyFont="1" applyFill="1" applyAlignment="1">
      <alignment horizontal="center" vertical="top"/>
    </xf>
    <xf numFmtId="0" fontId="41" fillId="0" borderId="3" xfId="78" applyFont="1" applyFill="1" applyBorder="1" applyAlignment="1">
      <alignment horizontal="center" vertical="top"/>
    </xf>
    <xf numFmtId="0" fontId="17" fillId="0" borderId="3" xfId="78" applyFont="1" applyFill="1" applyBorder="1" applyAlignment="1">
      <alignment horizontal="left" vertical="top"/>
    </xf>
    <xf numFmtId="0" fontId="12" fillId="0" borderId="3" xfId="1" applyFont="1" applyFill="1" applyBorder="1" applyAlignment="1">
      <alignment vertical="top"/>
    </xf>
    <xf numFmtId="0" fontId="40" fillId="0" borderId="0" xfId="78" applyFill="1" applyAlignment="1">
      <alignment horizontal="center" vertical="top"/>
    </xf>
    <xf numFmtId="0" fontId="17" fillId="0" borderId="3" xfId="78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top"/>
    </xf>
    <xf numFmtId="0" fontId="17" fillId="0" borderId="3" xfId="78" applyFont="1" applyFill="1" applyBorder="1"/>
    <xf numFmtId="0" fontId="17" fillId="0" borderId="3" xfId="78" applyFont="1" applyFill="1" applyBorder="1" applyAlignment="1">
      <alignment horizontal="center"/>
    </xf>
    <xf numFmtId="0" fontId="12" fillId="0" borderId="3" xfId="1" applyFont="1" applyFill="1" applyBorder="1" applyAlignment="1">
      <alignment vertical="center"/>
    </xf>
    <xf numFmtId="0" fontId="22" fillId="0" borderId="0" xfId="0" applyFont="1" applyFill="1" applyBorder="1" applyAlignment="1"/>
    <xf numFmtId="0" fontId="12" fillId="0" borderId="0" xfId="0" applyFont="1" applyFill="1"/>
    <xf numFmtId="0" fontId="12" fillId="0" borderId="0" xfId="0" applyFont="1" applyFill="1" applyAlignment="1">
      <alignment horizontal="center"/>
    </xf>
    <xf numFmtId="0" fontId="13" fillId="0" borderId="3" xfId="0" applyFont="1" applyFill="1" applyBorder="1" applyAlignment="1">
      <alignment horizontal="center" vertical="center" wrapText="1"/>
    </xf>
    <xf numFmtId="2" fontId="12" fillId="0" borderId="3" xfId="0" applyNumberFormat="1" applyFont="1" applyFill="1" applyBorder="1" applyAlignment="1">
      <alignment horizontal="center"/>
    </xf>
    <xf numFmtId="0" fontId="12" fillId="0" borderId="5" xfId="0" applyFont="1" applyFill="1" applyBorder="1"/>
    <xf numFmtId="0" fontId="37" fillId="0" borderId="18" xfId="0" applyFont="1" applyFill="1" applyBorder="1" applyAlignment="1">
      <alignment horizontal="center" vertical="center" wrapText="1"/>
    </xf>
    <xf numFmtId="0" fontId="12" fillId="0" borderId="12" xfId="0" applyFont="1" applyFill="1" applyBorder="1"/>
    <xf numFmtId="0" fontId="22" fillId="0" borderId="0" xfId="0" applyFont="1" applyFill="1" applyBorder="1" applyAlignment="1">
      <alignment horizontal="left" vertical="top"/>
    </xf>
    <xf numFmtId="0" fontId="22" fillId="0" borderId="0" xfId="0" applyFont="1" applyFill="1" applyBorder="1" applyAlignment="1">
      <alignment horizontal="right"/>
    </xf>
    <xf numFmtId="0" fontId="12" fillId="0" borderId="0" xfId="0" applyFont="1" applyFill="1" applyBorder="1"/>
    <xf numFmtId="0" fontId="22" fillId="0" borderId="3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top"/>
    </xf>
    <xf numFmtId="0" fontId="22" fillId="0" borderId="0" xfId="0" applyFont="1" applyFill="1" applyBorder="1" applyAlignment="1">
      <alignment horizontal="center" vertical="center"/>
    </xf>
    <xf numFmtId="2" fontId="36" fillId="0" borderId="0" xfId="0" applyNumberFormat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vertical="top"/>
    </xf>
    <xf numFmtId="0" fontId="12" fillId="0" borderId="71" xfId="0" applyFont="1" applyFill="1" applyBorder="1" applyAlignment="1">
      <alignment horizontal="left" vertical="center"/>
    </xf>
    <xf numFmtId="0" fontId="43" fillId="0" borderId="3" xfId="78" applyFont="1" applyFill="1" applyBorder="1" applyAlignment="1">
      <alignment horizontal="left"/>
    </xf>
    <xf numFmtId="0" fontId="17" fillId="0" borderId="3" xfId="79" applyFont="1" applyFill="1" applyBorder="1" applyAlignment="1">
      <alignment horizontal="center" vertical="center" wrapText="1"/>
    </xf>
    <xf numFmtId="0" fontId="40" fillId="0" borderId="3" xfId="79" applyFill="1" applyBorder="1"/>
    <xf numFmtId="0" fontId="17" fillId="0" borderId="0" xfId="79" applyFont="1" applyFill="1"/>
    <xf numFmtId="0" fontId="40" fillId="0" borderId="3" xfId="79" applyFill="1" applyBorder="1" applyAlignment="1">
      <alignment horizontal="center" vertical="top"/>
    </xf>
    <xf numFmtId="0" fontId="36" fillId="0" borderId="3" xfId="0" applyFont="1" applyBorder="1" applyAlignment="1">
      <alignment vertical="center" wrapText="1"/>
    </xf>
    <xf numFmtId="0" fontId="42" fillId="0" borderId="3" xfId="0" applyFont="1" applyFill="1" applyBorder="1" applyAlignment="1">
      <alignment vertical="center"/>
    </xf>
    <xf numFmtId="0" fontId="17" fillId="0" borderId="3" xfId="79" applyFont="1" applyFill="1" applyBorder="1" applyAlignment="1">
      <alignment horizontal="center" vertical="top" wrapText="1"/>
    </xf>
    <xf numFmtId="0" fontId="12" fillId="0" borderId="104" xfId="0" applyFont="1" applyFill="1" applyBorder="1" applyAlignment="1">
      <alignment horizontal="center" vertical="center"/>
    </xf>
    <xf numFmtId="0" fontId="17" fillId="0" borderId="3" xfId="78" applyFont="1" applyFill="1" applyBorder="1" applyAlignment="1">
      <alignment horizontal="center" vertical="top"/>
    </xf>
    <xf numFmtId="0" fontId="43" fillId="0" borderId="3" xfId="78" applyFont="1" applyFill="1" applyBorder="1"/>
    <xf numFmtId="2" fontId="17" fillId="0" borderId="3" xfId="78" applyNumberFormat="1" applyFont="1" applyFill="1" applyBorder="1" applyAlignment="1">
      <alignment horizontal="center" vertical="top"/>
    </xf>
    <xf numFmtId="2" fontId="17" fillId="0" borderId="3" xfId="78" applyNumberFormat="1" applyFont="1" applyFill="1" applyBorder="1" applyAlignment="1">
      <alignment horizontal="center"/>
    </xf>
    <xf numFmtId="2" fontId="17" fillId="0" borderId="3" xfId="78" applyNumberFormat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vertical="center"/>
    </xf>
    <xf numFmtId="0" fontId="22" fillId="0" borderId="3" xfId="0" applyFont="1" applyFill="1" applyBorder="1" applyAlignment="1">
      <alignment horizontal="center" vertical="center" wrapText="1"/>
    </xf>
    <xf numFmtId="2" fontId="12" fillId="0" borderId="63" xfId="0" applyNumberFormat="1" applyFont="1" applyFill="1" applyBorder="1" applyAlignment="1">
      <alignment horizontal="center" vertical="top"/>
    </xf>
    <xf numFmtId="2" fontId="12" fillId="0" borderId="1" xfId="0" applyNumberFormat="1" applyFont="1" applyBorder="1" applyAlignment="1">
      <alignment horizontal="center" vertical="top"/>
    </xf>
    <xf numFmtId="0" fontId="22" fillId="0" borderId="63" xfId="0" applyFont="1" applyFill="1" applyBorder="1" applyAlignment="1">
      <alignment horizontal="center" vertical="top" wrapText="1"/>
    </xf>
    <xf numFmtId="0" fontId="22" fillId="0" borderId="24" xfId="0" applyFont="1" applyBorder="1" applyAlignment="1">
      <alignment horizontal="center" vertical="top"/>
    </xf>
    <xf numFmtId="0" fontId="17" fillId="0" borderId="63" xfId="0" applyFont="1" applyBorder="1" applyAlignment="1">
      <alignment horizontal="center" vertical="top"/>
    </xf>
    <xf numFmtId="0" fontId="36" fillId="0" borderId="22" xfId="0" applyFont="1" applyBorder="1" applyAlignment="1">
      <alignment horizontal="left" vertical="center"/>
    </xf>
    <xf numFmtId="0" fontId="12" fillId="0" borderId="12" xfId="0" applyNumberFormat="1" applyFont="1" applyBorder="1" applyAlignment="1">
      <alignment horizontal="center" vertical="top"/>
    </xf>
    <xf numFmtId="0" fontId="22" fillId="0" borderId="3" xfId="0" applyFont="1" applyBorder="1" applyAlignment="1">
      <alignment horizontal="center" vertical="top"/>
    </xf>
    <xf numFmtId="0" fontId="22" fillId="0" borderId="3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center" vertical="top"/>
    </xf>
    <xf numFmtId="0" fontId="12" fillId="0" borderId="102" xfId="0" applyFont="1" applyBorder="1" applyAlignment="1">
      <alignment horizontal="center" vertical="top"/>
    </xf>
    <xf numFmtId="0" fontId="33" fillId="0" borderId="8" xfId="0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33" fillId="0" borderId="103" xfId="0" applyFont="1" applyBorder="1" applyAlignment="1">
      <alignment horizontal="center" vertical="top"/>
    </xf>
    <xf numFmtId="0" fontId="17" fillId="0" borderId="49" xfId="0" applyFont="1" applyBorder="1" applyAlignment="1">
      <alignment horizontal="center" vertical="top"/>
    </xf>
    <xf numFmtId="0" fontId="12" fillId="0" borderId="69" xfId="0" applyFont="1" applyBorder="1" applyAlignment="1">
      <alignment horizontal="left" vertical="top"/>
    </xf>
    <xf numFmtId="0" fontId="22" fillId="5" borderId="5" xfId="0" applyFont="1" applyFill="1" applyBorder="1" applyAlignment="1">
      <alignment horizontal="center" vertical="top"/>
    </xf>
    <xf numFmtId="0" fontId="22" fillId="5" borderId="3" xfId="0" applyFont="1" applyFill="1" applyBorder="1" applyAlignment="1">
      <alignment horizontal="center" vertical="top"/>
    </xf>
    <xf numFmtId="0" fontId="22" fillId="0" borderId="1" xfId="0" applyFont="1" applyFill="1" applyBorder="1" applyAlignment="1">
      <alignment horizontal="center" vertical="top" wrapText="1"/>
    </xf>
    <xf numFmtId="0" fontId="46" fillId="0" borderId="24" xfId="0" applyFont="1" applyBorder="1" applyAlignment="1">
      <alignment horizontal="center" vertical="top"/>
    </xf>
    <xf numFmtId="0" fontId="22" fillId="5" borderId="17" xfId="0" applyFont="1" applyFill="1" applyBorder="1" applyAlignment="1">
      <alignment horizontal="center" vertical="top"/>
    </xf>
    <xf numFmtId="0" fontId="22" fillId="5" borderId="78" xfId="0" applyFont="1" applyFill="1" applyBorder="1" applyAlignment="1">
      <alignment horizontal="center" vertical="top"/>
    </xf>
    <xf numFmtId="0" fontId="22" fillId="5" borderId="17" xfId="0" applyFont="1" applyFill="1" applyBorder="1" applyAlignment="1">
      <alignment horizontal="center" vertical="center"/>
    </xf>
    <xf numFmtId="0" fontId="22" fillId="5" borderId="78" xfId="0" applyFont="1" applyFill="1" applyBorder="1" applyAlignment="1">
      <alignment horizontal="center" vertical="center"/>
    </xf>
    <xf numFmtId="0" fontId="22" fillId="5" borderId="0" xfId="0" applyFont="1" applyFill="1" applyBorder="1" applyAlignment="1">
      <alignment horizontal="center" vertical="top"/>
    </xf>
    <xf numFmtId="0" fontId="22" fillId="5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/>
    </xf>
    <xf numFmtId="0" fontId="46" fillId="0" borderId="3" xfId="0" applyFont="1" applyBorder="1" applyAlignment="1">
      <alignment horizontal="center" vertical="top"/>
    </xf>
    <xf numFmtId="0" fontId="22" fillId="5" borderId="86" xfId="0" applyFont="1" applyFill="1" applyBorder="1" applyAlignment="1">
      <alignment horizontal="center" vertical="top"/>
    </xf>
    <xf numFmtId="0" fontId="12" fillId="0" borderId="70" xfId="0" applyFont="1" applyFill="1" applyBorder="1" applyAlignment="1">
      <alignment vertical="top"/>
    </xf>
    <xf numFmtId="0" fontId="12" fillId="4" borderId="62" xfId="0" applyFont="1" applyFill="1" applyBorder="1" applyAlignment="1">
      <alignment vertical="top"/>
    </xf>
    <xf numFmtId="0" fontId="12" fillId="0" borderId="68" xfId="0" applyFont="1" applyBorder="1" applyAlignment="1">
      <alignment horizontal="center" vertical="top" wrapText="1"/>
    </xf>
    <xf numFmtId="0" fontId="22" fillId="0" borderId="68" xfId="0" applyFont="1" applyBorder="1" applyAlignment="1">
      <alignment horizontal="center" vertical="top"/>
    </xf>
    <xf numFmtId="0" fontId="12" fillId="0" borderId="64" xfId="0" applyFont="1" applyFill="1" applyBorder="1" applyAlignment="1">
      <alignment horizontal="left" vertical="top"/>
    </xf>
    <xf numFmtId="0" fontId="22" fillId="5" borderId="5" xfId="0" applyFont="1" applyFill="1" applyBorder="1" applyAlignment="1">
      <alignment horizontal="center" vertical="center"/>
    </xf>
    <xf numFmtId="0" fontId="22" fillId="5" borderId="3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2" fillId="0" borderId="67" xfId="0" applyFont="1" applyFill="1" applyBorder="1" applyAlignment="1">
      <alignment horizontal="left" vertical="center"/>
    </xf>
    <xf numFmtId="0" fontId="12" fillId="0" borderId="67" xfId="0" applyFont="1" applyFill="1" applyBorder="1" applyAlignment="1">
      <alignment vertical="center"/>
    </xf>
    <xf numFmtId="0" fontId="22" fillId="0" borderId="7" xfId="0" applyFont="1" applyBorder="1" applyAlignment="1">
      <alignment horizontal="center" vertical="center"/>
    </xf>
    <xf numFmtId="0" fontId="12" fillId="0" borderId="22" xfId="0" applyFont="1" applyFill="1" applyBorder="1" applyAlignment="1">
      <alignment horizontal="left" vertical="center"/>
    </xf>
    <xf numFmtId="0" fontId="12" fillId="0" borderId="71" xfId="1" applyFont="1" applyFill="1" applyBorder="1" applyAlignment="1">
      <alignment vertical="center"/>
    </xf>
    <xf numFmtId="0" fontId="12" fillId="0" borderId="72" xfId="1" applyFont="1" applyFill="1" applyBorder="1" applyAlignment="1">
      <alignment vertical="center"/>
    </xf>
    <xf numFmtId="0" fontId="12" fillId="0" borderId="72" xfId="0" applyFont="1" applyBorder="1" applyAlignment="1">
      <alignment vertical="center"/>
    </xf>
    <xf numFmtId="0" fontId="33" fillId="0" borderId="63" xfId="0" applyFont="1" applyBorder="1" applyAlignment="1">
      <alignment horizontal="center" vertical="top"/>
    </xf>
    <xf numFmtId="0" fontId="12" fillId="0" borderId="92" xfId="0" applyFont="1" applyFill="1" applyBorder="1" applyAlignment="1">
      <alignment horizontal="left" vertical="center"/>
    </xf>
    <xf numFmtId="0" fontId="32" fillId="0" borderId="3" xfId="74" applyFont="1" applyBorder="1" applyAlignment="1">
      <alignment vertical="center"/>
    </xf>
    <xf numFmtId="0" fontId="38" fillId="0" borderId="3" xfId="74" applyFont="1" applyBorder="1" applyAlignment="1">
      <alignment vertical="center"/>
    </xf>
    <xf numFmtId="0" fontId="39" fillId="0" borderId="3" xfId="74" applyFont="1" applyBorder="1" applyAlignment="1">
      <alignment horizontal="left" vertical="center"/>
    </xf>
    <xf numFmtId="0" fontId="39" fillId="0" borderId="3" xfId="74" applyFont="1" applyBorder="1" applyAlignment="1">
      <alignment horizontal="center" vertical="center"/>
    </xf>
    <xf numFmtId="0" fontId="12" fillId="0" borderId="3" xfId="74" applyFont="1" applyFill="1" applyBorder="1" applyAlignment="1">
      <alignment vertical="center"/>
    </xf>
    <xf numFmtId="0" fontId="39" fillId="0" borderId="3" xfId="74" applyFont="1" applyBorder="1" applyAlignment="1">
      <alignment vertical="center"/>
    </xf>
    <xf numFmtId="0" fontId="33" fillId="0" borderId="3" xfId="74" applyFont="1" applyBorder="1" applyAlignment="1">
      <alignment horizontal="center" vertical="center" wrapText="1"/>
    </xf>
    <xf numFmtId="164" fontId="39" fillId="0" borderId="3" xfId="74" applyNumberFormat="1" applyFont="1" applyBorder="1" applyAlignment="1">
      <alignment horizontal="center" vertical="center"/>
    </xf>
    <xf numFmtId="164" fontId="12" fillId="0" borderId="3" xfId="74" applyNumberFormat="1" applyFont="1" applyBorder="1" applyAlignment="1">
      <alignment horizontal="center" vertical="center" wrapText="1"/>
    </xf>
    <xf numFmtId="0" fontId="32" fillId="4" borderId="3" xfId="74" applyFont="1" applyFill="1" applyBorder="1" applyAlignment="1">
      <alignment vertical="center"/>
    </xf>
    <xf numFmtId="0" fontId="38" fillId="0" borderId="3" xfId="74" applyFont="1" applyFill="1" applyBorder="1" applyAlignment="1">
      <alignment vertical="center"/>
    </xf>
    <xf numFmtId="0" fontId="22" fillId="4" borderId="3" xfId="74" applyFont="1" applyFill="1" applyBorder="1" applyAlignment="1">
      <alignment vertical="center" wrapText="1"/>
    </xf>
    <xf numFmtId="0" fontId="22" fillId="4" borderId="3" xfId="74" applyFont="1" applyFill="1" applyBorder="1" applyAlignment="1">
      <alignment horizontal="center" vertical="center" wrapText="1"/>
    </xf>
    <xf numFmtId="164" fontId="12" fillId="4" borderId="3" xfId="74" applyNumberFormat="1" applyFont="1" applyFill="1" applyBorder="1" applyAlignment="1">
      <alignment horizontal="center" vertical="center"/>
    </xf>
    <xf numFmtId="0" fontId="39" fillId="4" borderId="3" xfId="74" applyFont="1" applyFill="1" applyBorder="1" applyAlignment="1">
      <alignment horizontal="left" vertical="center"/>
    </xf>
    <xf numFmtId="0" fontId="39" fillId="4" borderId="3" xfId="74" applyFont="1" applyFill="1" applyBorder="1" applyAlignment="1">
      <alignment vertical="center"/>
    </xf>
    <xf numFmtId="0" fontId="12" fillId="4" borderId="3" xfId="74" applyFont="1" applyFill="1" applyBorder="1" applyAlignment="1">
      <alignment horizontal="center" vertical="center"/>
    </xf>
    <xf numFmtId="2" fontId="12" fillId="4" borderId="3" xfId="74" applyNumberFormat="1" applyFont="1" applyFill="1" applyBorder="1" applyAlignment="1">
      <alignment horizontal="center" vertical="center"/>
    </xf>
    <xf numFmtId="0" fontId="39" fillId="0" borderId="3" xfId="74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107" xfId="74" applyFont="1" applyBorder="1" applyAlignment="1">
      <alignment horizontal="center" vertical="center" wrapText="1"/>
    </xf>
    <xf numFmtId="0" fontId="12" fillId="0" borderId="108" xfId="74" applyFont="1" applyBorder="1" applyAlignment="1">
      <alignment horizontal="center" vertical="center" wrapText="1"/>
    </xf>
    <xf numFmtId="0" fontId="12" fillId="0" borderId="110" xfId="74" applyFont="1" applyBorder="1" applyAlignment="1">
      <alignment horizontal="center" vertical="center"/>
    </xf>
    <xf numFmtId="0" fontId="12" fillId="0" borderId="108" xfId="74" applyFont="1" applyBorder="1" applyAlignment="1">
      <alignment horizontal="center" vertical="center"/>
    </xf>
    <xf numFmtId="0" fontId="12" fillId="0" borderId="110" xfId="74" applyFont="1" applyBorder="1" applyAlignment="1">
      <alignment horizontal="center" vertical="center" wrapText="1"/>
    </xf>
    <xf numFmtId="0" fontId="12" fillId="0" borderId="109" xfId="74" applyFont="1" applyBorder="1" applyAlignment="1">
      <alignment horizontal="center" vertical="center" wrapText="1"/>
    </xf>
    <xf numFmtId="0" fontId="39" fillId="0" borderId="111" xfId="74" applyFont="1" applyBorder="1" applyAlignment="1">
      <alignment horizontal="center" vertical="center" wrapText="1"/>
    </xf>
    <xf numFmtId="0" fontId="28" fillId="0" borderId="0" xfId="74" applyFont="1"/>
    <xf numFmtId="0" fontId="12" fillId="0" borderId="0" xfId="0" applyFont="1" applyBorder="1" applyAlignment="1">
      <alignment horizontal="center" vertical="center"/>
    </xf>
    <xf numFmtId="0" fontId="12" fillId="5" borderId="112" xfId="0" applyFont="1" applyFill="1" applyBorder="1" applyAlignment="1">
      <alignment horizontal="center" vertical="center"/>
    </xf>
    <xf numFmtId="0" fontId="12" fillId="3" borderId="112" xfId="0" applyFont="1" applyFill="1" applyBorder="1" applyAlignment="1">
      <alignment horizontal="center" vertical="center"/>
    </xf>
    <xf numFmtId="0" fontId="12" fillId="5" borderId="113" xfId="0" applyFont="1" applyFill="1" applyBorder="1" applyAlignment="1">
      <alignment horizontal="center" vertical="center"/>
    </xf>
    <xf numFmtId="0" fontId="33" fillId="4" borderId="89" xfId="0" applyFont="1" applyFill="1" applyBorder="1" applyAlignment="1">
      <alignment horizontal="center" vertical="center" textRotation="90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17" fillId="0" borderId="3" xfId="79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2" fillId="0" borderId="3" xfId="74" applyFont="1" applyBorder="1" applyAlignment="1">
      <alignment horizontal="center" vertical="center"/>
    </xf>
    <xf numFmtId="0" fontId="22" fillId="0" borderId="0" xfId="74" applyFont="1" applyBorder="1" applyAlignment="1">
      <alignment horizontal="center" vertical="center"/>
    </xf>
    <xf numFmtId="0" fontId="12" fillId="0" borderId="0" xfId="74" applyFont="1" applyFill="1" applyBorder="1" applyAlignment="1">
      <alignment vertical="center"/>
    </xf>
    <xf numFmtId="0" fontId="39" fillId="0" borderId="0" xfId="74" applyFont="1" applyBorder="1" applyAlignment="1">
      <alignment vertical="center"/>
    </xf>
    <xf numFmtId="2" fontId="12" fillId="0" borderId="0" xfId="74" applyNumberFormat="1" applyFont="1" applyBorder="1" applyAlignment="1">
      <alignment horizontal="center" vertical="center" wrapText="1"/>
    </xf>
    <xf numFmtId="164" fontId="12" fillId="0" borderId="0" xfId="74" applyNumberFormat="1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7" fillId="0" borderId="3" xfId="79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7" fillId="0" borderId="3" xfId="79" applyFont="1" applyBorder="1" applyAlignment="1">
      <alignment horizontal="left" vertical="top"/>
    </xf>
    <xf numFmtId="2" fontId="17" fillId="0" borderId="3" xfId="79" applyNumberFormat="1" applyFont="1" applyBorder="1" applyAlignment="1">
      <alignment horizontal="center" vertical="center"/>
    </xf>
    <xf numFmtId="2" fontId="17" fillId="0" borderId="0" xfId="79" applyNumberFormat="1" applyFont="1" applyAlignment="1">
      <alignment horizontal="center" vertical="center"/>
    </xf>
    <xf numFmtId="2" fontId="17" fillId="0" borderId="3" xfId="79" applyNumberFormat="1" applyFont="1" applyBorder="1" applyAlignment="1">
      <alignment horizontal="center"/>
    </xf>
    <xf numFmtId="0" fontId="36" fillId="0" borderId="5" xfId="0" applyFont="1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ill="1" applyBorder="1" applyAlignment="1">
      <alignment horizontal="left" wrapText="1"/>
    </xf>
    <xf numFmtId="0" fontId="7" fillId="0" borderId="0" xfId="0" applyFont="1" applyFill="1" applyAlignment="1"/>
    <xf numFmtId="0" fontId="22" fillId="0" borderId="0" xfId="0" applyFont="1" applyFill="1" applyAlignment="1"/>
    <xf numFmtId="0" fontId="12" fillId="0" borderId="0" xfId="0" applyFont="1" applyFill="1" applyAlignment="1">
      <alignment horizontal="left" vertical="center"/>
    </xf>
    <xf numFmtId="0" fontId="12" fillId="5" borderId="116" xfId="0" applyFont="1" applyFill="1" applyBorder="1" applyAlignment="1">
      <alignment horizontal="center" vertical="center"/>
    </xf>
    <xf numFmtId="0" fontId="12" fillId="5" borderId="115" xfId="0" applyFont="1" applyFill="1" applyBorder="1" applyAlignment="1">
      <alignment horizontal="center" vertical="center"/>
    </xf>
    <xf numFmtId="0" fontId="12" fillId="5" borderId="114" xfId="0" applyFont="1" applyFill="1" applyBorder="1" applyAlignment="1">
      <alignment horizontal="center" vertical="center"/>
    </xf>
    <xf numFmtId="0" fontId="17" fillId="0" borderId="18" xfId="0" applyFont="1" applyFill="1" applyBorder="1" applyAlignment="1">
      <alignment vertical="center"/>
    </xf>
    <xf numFmtId="0" fontId="12" fillId="0" borderId="62" xfId="0" applyFont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22" fillId="0" borderId="3" xfId="0" applyNumberFormat="1" applyFont="1" applyBorder="1" applyAlignment="1">
      <alignment horizontal="center" vertical="center"/>
    </xf>
    <xf numFmtId="0" fontId="36" fillId="0" borderId="70" xfId="0" applyFont="1" applyBorder="1" applyAlignment="1">
      <alignment horizontal="left" vertical="center"/>
    </xf>
    <xf numFmtId="0" fontId="12" fillId="4" borderId="3" xfId="0" applyFont="1" applyFill="1" applyBorder="1" applyAlignment="1"/>
    <xf numFmtId="0" fontId="12" fillId="4" borderId="92" xfId="0" applyFont="1" applyFill="1" applyBorder="1" applyAlignment="1"/>
    <xf numFmtId="0" fontId="12" fillId="4" borderId="66" xfId="0" applyFont="1" applyFill="1" applyBorder="1" applyAlignment="1">
      <alignment horizontal="left" vertical="center"/>
    </xf>
    <xf numFmtId="0" fontId="12" fillId="0" borderId="11" xfId="0" applyFont="1" applyFill="1" applyBorder="1" applyAlignment="1">
      <alignment horizontal="left" vertical="center"/>
    </xf>
    <xf numFmtId="0" fontId="12" fillId="4" borderId="23" xfId="60" applyFont="1" applyFill="1" applyBorder="1" applyAlignment="1"/>
    <xf numFmtId="0" fontId="12" fillId="0" borderId="18" xfId="60" applyFont="1" applyFill="1" applyBorder="1" applyAlignment="1"/>
    <xf numFmtId="0" fontId="12" fillId="4" borderId="23" xfId="4" applyFont="1" applyFill="1" applyBorder="1" applyAlignment="1">
      <alignment horizontal="left" wrapText="1"/>
    </xf>
    <xf numFmtId="0" fontId="12" fillId="0" borderId="23" xfId="60" applyFont="1" applyFill="1" applyBorder="1" applyAlignment="1"/>
    <xf numFmtId="0" fontId="22" fillId="5" borderId="38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5" borderId="39" xfId="0" applyFont="1" applyFill="1" applyBorder="1" applyAlignment="1">
      <alignment horizontal="center" vertical="center"/>
    </xf>
    <xf numFmtId="0" fontId="12" fillId="4" borderId="117" xfId="60" applyFont="1" applyFill="1" applyBorder="1" applyAlignment="1"/>
    <xf numFmtId="0" fontId="12" fillId="5" borderId="118" xfId="0" applyFont="1" applyFill="1" applyBorder="1" applyAlignment="1">
      <alignment horizontal="center" vertical="center"/>
    </xf>
    <xf numFmtId="0" fontId="12" fillId="5" borderId="119" xfId="0" applyFont="1" applyFill="1" applyBorder="1" applyAlignment="1">
      <alignment horizontal="center" vertical="center"/>
    </xf>
    <xf numFmtId="0" fontId="12" fillId="5" borderId="120" xfId="0" applyFont="1" applyFill="1" applyBorder="1" applyAlignment="1">
      <alignment horizontal="center" vertical="center"/>
    </xf>
    <xf numFmtId="0" fontId="12" fillId="5" borderId="121" xfId="0" applyFont="1" applyFill="1" applyBorder="1" applyAlignment="1">
      <alignment horizontal="center" vertical="center"/>
    </xf>
    <xf numFmtId="0" fontId="12" fillId="5" borderId="117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 vertical="center"/>
    </xf>
    <xf numFmtId="0" fontId="12" fillId="0" borderId="122" xfId="0" applyFont="1" applyBorder="1" applyAlignment="1">
      <alignment horizontal="center" vertical="center"/>
    </xf>
    <xf numFmtId="0" fontId="10" fillId="0" borderId="0" xfId="2" applyFont="1" applyFill="1"/>
    <xf numFmtId="0" fontId="47" fillId="0" borderId="0" xfId="2" applyFont="1" applyFill="1" applyAlignment="1">
      <alignment horizontal="center"/>
    </xf>
    <xf numFmtId="0" fontId="32" fillId="0" borderId="0" xfId="2" applyFont="1" applyFill="1" applyAlignment="1"/>
    <xf numFmtId="0" fontId="32" fillId="0" borderId="0" xfId="2" applyFont="1" applyFill="1" applyBorder="1" applyAlignment="1"/>
    <xf numFmtId="0" fontId="48" fillId="0" borderId="0" xfId="2" applyFont="1" applyFill="1" applyAlignment="1">
      <alignment horizontal="center"/>
    </xf>
    <xf numFmtId="0" fontId="12" fillId="0" borderId="0" xfId="2" applyFont="1" applyAlignment="1"/>
    <xf numFmtId="0" fontId="44" fillId="0" borderId="0" xfId="2" applyFont="1" applyFill="1" applyBorder="1" applyAlignment="1"/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/>
    <xf numFmtId="0" fontId="33" fillId="0" borderId="0" xfId="2" applyFont="1" applyBorder="1" applyAlignment="1"/>
    <xf numFmtId="0" fontId="13" fillId="0" borderId="0" xfId="2" applyFont="1" applyBorder="1" applyAlignment="1">
      <alignment horizontal="center"/>
    </xf>
    <xf numFmtId="0" fontId="49" fillId="0" borderId="0" xfId="2" applyFont="1" applyAlignment="1">
      <alignment horizontal="center" vertical="top" wrapText="1"/>
    </xf>
    <xf numFmtId="0" fontId="12" fillId="0" borderId="0" xfId="2" applyFont="1"/>
    <xf numFmtId="0" fontId="12" fillId="0" borderId="0" xfId="2" applyFont="1" applyFill="1"/>
    <xf numFmtId="0" fontId="50" fillId="0" borderId="0" xfId="2" applyFont="1" applyAlignment="1">
      <alignment horizontal="center"/>
    </xf>
    <xf numFmtId="0" fontId="51" fillId="0" borderId="0" xfId="2" applyFont="1" applyFill="1" applyAlignment="1"/>
    <xf numFmtId="0" fontId="12" fillId="0" borderId="0" xfId="2" applyFont="1" applyFill="1" applyAlignment="1"/>
    <xf numFmtId="165" fontId="10" fillId="0" borderId="0" xfId="2" applyNumberFormat="1" applyFont="1" applyFill="1"/>
    <xf numFmtId="0" fontId="52" fillId="0" borderId="0" xfId="2" applyFont="1" applyFill="1" applyBorder="1" applyAlignment="1">
      <alignment vertical="center" wrapText="1"/>
    </xf>
    <xf numFmtId="0" fontId="10" fillId="0" borderId="0" xfId="2" applyFont="1" applyFill="1" applyAlignment="1"/>
    <xf numFmtId="0" fontId="14" fillId="0" borderId="0" xfId="2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top"/>
    </xf>
    <xf numFmtId="0" fontId="12" fillId="0" borderId="74" xfId="0" applyFont="1" applyBorder="1" applyAlignment="1">
      <alignment horizontal="center" vertical="center" wrapText="1"/>
    </xf>
    <xf numFmtId="0" fontId="12" fillId="0" borderId="78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0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vertical="top"/>
    </xf>
    <xf numFmtId="0" fontId="12" fillId="0" borderId="82" xfId="0" applyFont="1" applyBorder="1" applyAlignment="1">
      <alignment horizontal="center" vertical="center" wrapText="1"/>
    </xf>
    <xf numFmtId="0" fontId="12" fillId="0" borderId="90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top"/>
    </xf>
    <xf numFmtId="0" fontId="31" fillId="0" borderId="64" xfId="0" applyFont="1" applyBorder="1" applyAlignment="1">
      <alignment horizontal="center" vertical="top"/>
    </xf>
    <xf numFmtId="0" fontId="32" fillId="0" borderId="0" xfId="0" applyFont="1" applyBorder="1" applyAlignment="1">
      <alignment horizontal="center" vertical="top"/>
    </xf>
    <xf numFmtId="0" fontId="32" fillId="0" borderId="97" xfId="0" applyFont="1" applyBorder="1" applyAlignment="1">
      <alignment horizontal="center" vertical="center"/>
    </xf>
    <xf numFmtId="0" fontId="32" fillId="0" borderId="98" xfId="0" applyFont="1" applyBorder="1" applyAlignment="1">
      <alignment horizontal="center" vertical="center"/>
    </xf>
    <xf numFmtId="0" fontId="32" fillId="0" borderId="99" xfId="0" applyFont="1" applyBorder="1" applyAlignment="1">
      <alignment horizontal="center" vertical="center"/>
    </xf>
    <xf numFmtId="0" fontId="32" fillId="0" borderId="61" xfId="0" applyFont="1" applyBorder="1" applyAlignment="1">
      <alignment horizontal="center" vertical="center"/>
    </xf>
    <xf numFmtId="0" fontId="32" fillId="0" borderId="64" xfId="0" applyFont="1" applyBorder="1" applyAlignment="1">
      <alignment horizontal="center" vertical="center"/>
    </xf>
    <xf numFmtId="0" fontId="32" fillId="0" borderId="10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top"/>
    </xf>
    <xf numFmtId="0" fontId="27" fillId="0" borderId="30" xfId="0" applyFont="1" applyFill="1" applyBorder="1" applyAlignment="1">
      <alignment horizontal="center" vertical="top"/>
    </xf>
    <xf numFmtId="0" fontId="27" fillId="0" borderId="0" xfId="0" applyFont="1" applyFill="1" applyBorder="1" applyAlignment="1">
      <alignment horizontal="center" vertical="top"/>
    </xf>
    <xf numFmtId="0" fontId="27" fillId="0" borderId="54" xfId="0" applyFont="1" applyFill="1" applyBorder="1" applyAlignment="1">
      <alignment horizontal="center" vertical="top"/>
    </xf>
    <xf numFmtId="0" fontId="32" fillId="0" borderId="30" xfId="0" applyFont="1" applyBorder="1" applyAlignment="1">
      <alignment horizontal="center" vertical="top"/>
    </xf>
    <xf numFmtId="0" fontId="32" fillId="0" borderId="54" xfId="0" applyFont="1" applyBorder="1" applyAlignment="1">
      <alignment horizontal="center" vertical="top"/>
    </xf>
    <xf numFmtId="0" fontId="27" fillId="0" borderId="0" xfId="0" applyFont="1" applyAlignment="1">
      <alignment horizontal="center" vertical="top"/>
    </xf>
    <xf numFmtId="0" fontId="31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31" fillId="0" borderId="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32" fillId="0" borderId="0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30" xfId="0" applyFont="1" applyBorder="1" applyAlignment="1">
      <alignment horizontal="center"/>
    </xf>
    <xf numFmtId="0" fontId="32" fillId="0" borderId="0" xfId="0" applyFont="1" applyBorder="1" applyAlignment="1">
      <alignment horizontal="center"/>
    </xf>
    <xf numFmtId="0" fontId="32" fillId="0" borderId="54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12" fillId="0" borderId="3" xfId="0" applyFont="1" applyBorder="1" applyAlignment="1">
      <alignment horizontal="left"/>
    </xf>
    <xf numFmtId="0" fontId="12" fillId="0" borderId="3" xfId="0" applyFont="1" applyBorder="1" applyAlignment="1"/>
    <xf numFmtId="0" fontId="12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top"/>
    </xf>
    <xf numFmtId="0" fontId="12" fillId="0" borderId="29" xfId="0" applyFont="1" applyBorder="1" applyAlignment="1">
      <alignment horizontal="center" vertical="center" wrapText="1"/>
    </xf>
    <xf numFmtId="0" fontId="12" fillId="0" borderId="4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7" xfId="0" applyFont="1" applyBorder="1" applyAlignment="1">
      <alignment horizontal="center" vertical="center" wrapText="1"/>
    </xf>
    <xf numFmtId="0" fontId="12" fillId="0" borderId="85" xfId="0" applyFont="1" applyBorder="1" applyAlignment="1">
      <alignment horizontal="center" vertical="center" wrapText="1"/>
    </xf>
    <xf numFmtId="0" fontId="12" fillId="0" borderId="79" xfId="0" applyFont="1" applyBorder="1" applyAlignment="1">
      <alignment horizontal="center" vertical="center" wrapText="1"/>
    </xf>
    <xf numFmtId="0" fontId="12" fillId="0" borderId="77" xfId="0" applyFont="1" applyBorder="1" applyAlignment="1">
      <alignment horizontal="center" vertical="center" wrapText="1"/>
    </xf>
    <xf numFmtId="0" fontId="12" fillId="0" borderId="8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31" fillId="0" borderId="64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7" fillId="0" borderId="30" xfId="0" applyFont="1" applyFill="1" applyBorder="1" applyAlignment="1">
      <alignment horizontal="center" vertical="center"/>
    </xf>
    <xf numFmtId="0" fontId="27" fillId="0" borderId="0" xfId="0" applyFont="1" applyFill="1" applyBorder="1" applyAlignment="1">
      <alignment horizontal="center" vertical="center"/>
    </xf>
    <xf numFmtId="0" fontId="27" fillId="0" borderId="54" xfId="0" applyFont="1" applyFill="1" applyBorder="1" applyAlignment="1">
      <alignment horizontal="center" vertical="center"/>
    </xf>
    <xf numFmtId="0" fontId="32" fillId="0" borderId="30" xfId="0" applyFont="1" applyBorder="1" applyAlignment="1">
      <alignment horizontal="center" vertical="center"/>
    </xf>
    <xf numFmtId="0" fontId="32" fillId="0" borderId="5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vertical="center"/>
    </xf>
    <xf numFmtId="0" fontId="22" fillId="0" borderId="9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35" fillId="0" borderId="3" xfId="0" applyFont="1" applyFill="1" applyBorder="1" applyAlignment="1">
      <alignment horizontal="center" vertical="center"/>
    </xf>
    <xf numFmtId="0" fontId="37" fillId="0" borderId="11" xfId="0" applyFont="1" applyFill="1" applyBorder="1" applyAlignment="1">
      <alignment horizontal="center" vertical="center" wrapText="1"/>
    </xf>
    <xf numFmtId="0" fontId="37" fillId="0" borderId="56" xfId="0" applyFont="1" applyFill="1" applyBorder="1" applyAlignment="1">
      <alignment horizontal="center" vertical="center" wrapText="1"/>
    </xf>
    <xf numFmtId="0" fontId="37" fillId="0" borderId="20" xfId="0" applyFont="1" applyFill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7" fillId="0" borderId="11" xfId="0" applyFont="1" applyBorder="1" applyAlignment="1">
      <alignment horizontal="center" vertical="center" wrapText="1"/>
    </xf>
    <xf numFmtId="0" fontId="37" fillId="0" borderId="56" xfId="0" applyFont="1" applyBorder="1" applyAlignment="1">
      <alignment horizontal="center" vertical="center" wrapText="1"/>
    </xf>
    <xf numFmtId="0" fontId="37" fillId="0" borderId="20" xfId="0" applyFont="1" applyBorder="1" applyAlignment="1">
      <alignment horizontal="center" vertical="center" wrapText="1"/>
    </xf>
    <xf numFmtId="0" fontId="37" fillId="0" borderId="3" xfId="0" applyFont="1" applyFill="1" applyBorder="1" applyAlignment="1">
      <alignment horizontal="center" vertical="center" wrapText="1"/>
    </xf>
    <xf numFmtId="0" fontId="12" fillId="0" borderId="3" xfId="78" applyFont="1" applyFill="1" applyBorder="1" applyAlignment="1">
      <alignment horizontal="center" vertical="center"/>
    </xf>
    <xf numFmtId="0" fontId="17" fillId="0" borderId="0" xfId="78" applyFont="1" applyFill="1" applyBorder="1" applyAlignment="1">
      <alignment horizontal="center"/>
    </xf>
    <xf numFmtId="0" fontId="12" fillId="0" borderId="105" xfId="0" applyFont="1" applyBorder="1" applyAlignment="1">
      <alignment horizontal="center" vertical="center" wrapText="1"/>
    </xf>
    <xf numFmtId="0" fontId="12" fillId="0" borderId="10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36" fillId="0" borderId="70" xfId="0" applyFont="1" applyBorder="1" applyAlignment="1">
      <alignment horizontal="left" vertical="center" wrapText="1"/>
    </xf>
    <xf numFmtId="0" fontId="36" fillId="0" borderId="115" xfId="0" applyFont="1" applyBorder="1" applyAlignment="1">
      <alignment horizontal="left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01" xfId="0" applyFont="1" applyBorder="1" applyAlignment="1">
      <alignment horizontal="center" vertical="center" wrapText="1"/>
    </xf>
    <xf numFmtId="0" fontId="12" fillId="0" borderId="99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7" fillId="0" borderId="0" xfId="0" applyFont="1" applyAlignment="1">
      <alignment horizontal="center"/>
    </xf>
    <xf numFmtId="0" fontId="12" fillId="0" borderId="28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12" fillId="0" borderId="9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9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Border="1" applyAlignment="1"/>
    <xf numFmtId="0" fontId="7" fillId="0" borderId="2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7" fillId="0" borderId="26" xfId="0" applyFont="1" applyBorder="1" applyAlignment="1">
      <alignment horizontal="left"/>
    </xf>
    <xf numFmtId="0" fontId="7" fillId="0" borderId="47" xfId="0" applyFont="1" applyBorder="1" applyAlignment="1">
      <alignment horizontal="left"/>
    </xf>
    <xf numFmtId="0" fontId="17" fillId="0" borderId="3" xfId="79" applyFont="1" applyBorder="1" applyAlignment="1">
      <alignment horizontal="center" vertical="center"/>
    </xf>
    <xf numFmtId="0" fontId="45" fillId="0" borderId="3" xfId="79" applyFont="1" applyBorder="1" applyAlignment="1">
      <alignment horizontal="center" vertical="center" wrapText="1"/>
    </xf>
    <xf numFmtId="0" fontId="17" fillId="0" borderId="0" xfId="79" applyFont="1" applyBorder="1" applyAlignment="1">
      <alignment horizontal="center"/>
    </xf>
    <xf numFmtId="0" fontId="45" fillId="0" borderId="3" xfId="79" applyFont="1" applyBorder="1" applyAlignment="1">
      <alignment horizontal="center" vertical="center"/>
    </xf>
    <xf numFmtId="0" fontId="17" fillId="0" borderId="66" xfId="79" applyFont="1" applyBorder="1" applyAlignment="1">
      <alignment horizontal="center"/>
    </xf>
    <xf numFmtId="0" fontId="45" fillId="0" borderId="3" xfId="79" applyFont="1" applyBorder="1" applyAlignment="1">
      <alignment horizontal="center" vertical="top" wrapText="1"/>
    </xf>
    <xf numFmtId="0" fontId="17" fillId="0" borderId="3" xfId="79" applyFont="1" applyBorder="1" applyAlignment="1">
      <alignment horizontal="center" vertical="top" wrapText="1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 textRotation="90"/>
    </xf>
    <xf numFmtId="0" fontId="12" fillId="0" borderId="34" xfId="0" applyFont="1" applyBorder="1" applyAlignment="1">
      <alignment horizontal="center" vertical="center" textRotation="90"/>
    </xf>
    <xf numFmtId="0" fontId="44" fillId="0" borderId="0" xfId="0" applyFont="1" applyBorder="1" applyAlignment="1">
      <alignment horizontal="center"/>
    </xf>
    <xf numFmtId="0" fontId="12" fillId="0" borderId="35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65" xfId="0" applyFont="1" applyBorder="1" applyAlignment="1"/>
    <xf numFmtId="0" fontId="12" fillId="0" borderId="32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6" xfId="0" applyFont="1" applyBorder="1" applyAlignment="1"/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2" fillId="4" borderId="3" xfId="74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/>
    </xf>
    <xf numFmtId="0" fontId="12" fillId="0" borderId="3" xfId="74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22" fillId="0" borderId="3" xfId="74" applyFont="1" applyBorder="1" applyAlignment="1">
      <alignment horizontal="center" vertical="center"/>
    </xf>
    <xf numFmtId="2" fontId="12" fillId="0" borderId="3" xfId="74" applyNumberFormat="1" applyFont="1" applyBorder="1" applyAlignment="1">
      <alignment horizontal="center" vertical="center" wrapText="1"/>
    </xf>
    <xf numFmtId="2" fontId="12" fillId="0" borderId="3" xfId="74" applyNumberFormat="1" applyFont="1" applyBorder="1" applyAlignment="1">
      <alignment horizontal="center" vertical="center"/>
    </xf>
    <xf numFmtId="164" fontId="12" fillId="0" borderId="3" xfId="74" applyNumberFormat="1" applyFont="1" applyBorder="1" applyAlignment="1">
      <alignment horizontal="center" vertical="center"/>
    </xf>
    <xf numFmtId="2" fontId="12" fillId="4" borderId="5" xfId="74" applyNumberFormat="1" applyFont="1" applyFill="1" applyBorder="1" applyAlignment="1">
      <alignment horizontal="center" vertical="center"/>
    </xf>
    <xf numFmtId="2" fontId="12" fillId="4" borderId="12" xfId="74" applyNumberFormat="1" applyFont="1" applyFill="1" applyBorder="1" applyAlignment="1">
      <alignment horizontal="center" vertical="center"/>
    </xf>
    <xf numFmtId="0" fontId="12" fillId="0" borderId="108" xfId="74" applyFont="1" applyBorder="1" applyAlignment="1">
      <alignment horizontal="center" vertical="center"/>
    </xf>
    <xf numFmtId="0" fontId="12" fillId="0" borderId="109" xfId="74" applyFont="1" applyBorder="1" applyAlignment="1">
      <alignment horizontal="center" vertical="center"/>
    </xf>
    <xf numFmtId="0" fontId="39" fillId="0" borderId="3" xfId="74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64" fontId="12" fillId="0" borderId="3" xfId="74" applyNumberFormat="1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/>
    </xf>
    <xf numFmtId="0" fontId="50" fillId="0" borderId="0" xfId="2" applyFont="1" applyFill="1" applyAlignment="1">
      <alignment horizontal="center"/>
    </xf>
    <xf numFmtId="0" fontId="50" fillId="0" borderId="0" xfId="2" applyFont="1" applyFill="1" applyAlignment="1">
      <alignment horizontal="center" wrapText="1"/>
    </xf>
    <xf numFmtId="0" fontId="12" fillId="0" borderId="0" xfId="2" applyFont="1" applyFill="1" applyAlignment="1">
      <alignment horizontal="center"/>
    </xf>
    <xf numFmtId="0" fontId="48" fillId="0" borderId="0" xfId="2" applyFont="1" applyFill="1" applyAlignment="1">
      <alignment horizontal="center"/>
    </xf>
    <xf numFmtId="0" fontId="53" fillId="0" borderId="0" xfId="2" applyFont="1" applyAlignment="1">
      <alignment horizontal="center" vertical="top" wrapText="1"/>
    </xf>
    <xf numFmtId="0" fontId="50" fillId="0" borderId="0" xfId="2" applyFont="1" applyAlignment="1">
      <alignment horizontal="center"/>
    </xf>
  </cellXfs>
  <cellStyles count="83">
    <cellStyle name="Обычный" xfId="0" builtinId="0"/>
    <cellStyle name="Обычный 10" xfId="1"/>
    <cellStyle name="Обычный 10 2" xfId="2"/>
    <cellStyle name="Обычный 11" xfId="3"/>
    <cellStyle name="Обычный 11 2" xfId="61"/>
    <cellStyle name="Обычный 12" xfId="4"/>
    <cellStyle name="Обычный 12 2" xfId="81"/>
    <cellStyle name="Обычный 13" xfId="5"/>
    <cellStyle name="Обычный 13 2" xfId="82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9" xfId="11"/>
    <cellStyle name="Обычный 2" xfId="62"/>
    <cellStyle name="Обычный 2 10" xfId="12"/>
    <cellStyle name="Обычный 2 11" xfId="13"/>
    <cellStyle name="Обычный 2 12" xfId="14"/>
    <cellStyle name="Обычный 2 13" xfId="79"/>
    <cellStyle name="Обычный 2 2" xfId="15"/>
    <cellStyle name="Обычный 2 2 2" xfId="75"/>
    <cellStyle name="Обычный 2 3" xfId="16"/>
    <cellStyle name="Обычный 2 4" xfId="17"/>
    <cellStyle name="Обычный 2 5" xfId="18"/>
    <cellStyle name="Обычный 2 6" xfId="19"/>
    <cellStyle name="Обычный 2 7" xfId="20"/>
    <cellStyle name="Обычный 2 8" xfId="21"/>
    <cellStyle name="Обычный 2 9" xfId="22"/>
    <cellStyle name="Обычный 20" xfId="23"/>
    <cellStyle name="Обычный 21" xfId="24"/>
    <cellStyle name="Обычный 22" xfId="25"/>
    <cellStyle name="Обычный 23" xfId="26"/>
    <cellStyle name="Обычный 24" xfId="27"/>
    <cellStyle name="Обычный 25" xfId="28"/>
    <cellStyle name="Обычный 26" xfId="29"/>
    <cellStyle name="Обычный 27" xfId="30"/>
    <cellStyle name="Обычный 28" xfId="31"/>
    <cellStyle name="Обычный 29" xfId="32"/>
    <cellStyle name="Обычный 3" xfId="33"/>
    <cellStyle name="Обычный 3 2" xfId="63"/>
    <cellStyle name="Обычный 30" xfId="34"/>
    <cellStyle name="Обычный 31" xfId="35"/>
    <cellStyle name="Обычный 32" xfId="36"/>
    <cellStyle name="Обычный 33" xfId="37"/>
    <cellStyle name="Обычный 34" xfId="38"/>
    <cellStyle name="Обычный 35" xfId="39"/>
    <cellStyle name="Обычный 36" xfId="40"/>
    <cellStyle name="Обычный 37" xfId="41"/>
    <cellStyle name="Обычный 38" xfId="42"/>
    <cellStyle name="Обычный 39" xfId="43"/>
    <cellStyle name="Обычный 4" xfId="44"/>
    <cellStyle name="Обычный 4 2" xfId="64"/>
    <cellStyle name="Обычный 40" xfId="73"/>
    <cellStyle name="Обычный 41" xfId="45"/>
    <cellStyle name="Обычный 42" xfId="46"/>
    <cellStyle name="Обычный 43" xfId="47"/>
    <cellStyle name="Обычный 44" xfId="48"/>
    <cellStyle name="Обычный 45" xfId="49"/>
    <cellStyle name="Обычный 46" xfId="50"/>
    <cellStyle name="Обычный 47" xfId="51"/>
    <cellStyle name="Обычный 48" xfId="52"/>
    <cellStyle name="Обычный 49" xfId="53"/>
    <cellStyle name="Обычный 5" xfId="54"/>
    <cellStyle name="Обычный 5 2" xfId="65"/>
    <cellStyle name="Обычный 50" xfId="55"/>
    <cellStyle name="Обычный 51" xfId="74"/>
    <cellStyle name="Обычный 52" xfId="78"/>
    <cellStyle name="Обычный 6" xfId="56"/>
    <cellStyle name="Обычный 6 2" xfId="66"/>
    <cellStyle name="Обычный 7" xfId="57"/>
    <cellStyle name="Обычный 7 2" xfId="67"/>
    <cellStyle name="Обычный 7 2 2" xfId="71"/>
    <cellStyle name="Обычный 7 2 3" xfId="77"/>
    <cellStyle name="Обычный 7 3" xfId="70"/>
    <cellStyle name="Обычный 7 3 2" xfId="72"/>
    <cellStyle name="Обычный 7 4" xfId="76"/>
    <cellStyle name="Обычный 8" xfId="58"/>
    <cellStyle name="Обычный 8 2" xfId="68"/>
    <cellStyle name="Обычный 9" xfId="59"/>
    <cellStyle name="Обычный 9 2" xfId="69"/>
    <cellStyle name="Обычный_Лист1" xfId="60"/>
    <cellStyle name="Финансовый 2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jpeg"/><Relationship Id="rId4" Type="http://schemas.openxmlformats.org/officeDocument/2006/relationships/image" Target="../media/image3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http://www.vfgs.ru/imgs/GIRLOGO.jpg" TargetMode="External"/><Relationship Id="rId2" Type="http://schemas.openxmlformats.org/officeDocument/2006/relationships/image" Target="../media/image8.jpeg"/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752475</xdr:colOff>
      <xdr:row>0</xdr:row>
      <xdr:rowOff>66675</xdr:rowOff>
    </xdr:from>
    <xdr:to>
      <xdr:col>15</xdr:col>
      <xdr:colOff>540323</xdr:colOff>
      <xdr:row>4</xdr:row>
      <xdr:rowOff>53771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210675" y="66675"/>
          <a:ext cx="654623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7" name="Рисунок 6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0680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142875</xdr:colOff>
      <xdr:row>0</xdr:row>
      <xdr:rowOff>66675</xdr:rowOff>
    </xdr:from>
    <xdr:to>
      <xdr:col>15</xdr:col>
      <xdr:colOff>845123</xdr:colOff>
      <xdr:row>4</xdr:row>
      <xdr:rowOff>53771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582150" y="666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6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0</xdr:row>
      <xdr:rowOff>66675</xdr:rowOff>
    </xdr:from>
    <xdr:to>
      <xdr:col>1</xdr:col>
      <xdr:colOff>459385</xdr:colOff>
      <xdr:row>4</xdr:row>
      <xdr:rowOff>55958</xdr:rowOff>
    </xdr:to>
    <xdr:pic>
      <xdr:nvPicPr>
        <xdr:cNvPr id="7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0500" y="66675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361950</xdr:colOff>
      <xdr:row>0</xdr:row>
      <xdr:rowOff>104775</xdr:rowOff>
    </xdr:from>
    <xdr:to>
      <xdr:col>15</xdr:col>
      <xdr:colOff>1064198</xdr:colOff>
      <xdr:row>4</xdr:row>
      <xdr:rowOff>91871</xdr:rowOff>
    </xdr:to>
    <xdr:pic>
      <xdr:nvPicPr>
        <xdr:cNvPr id="8" name="Рисунок 7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915650" y="104775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257175</xdr:colOff>
      <xdr:row>0</xdr:row>
      <xdr:rowOff>0</xdr:rowOff>
    </xdr:from>
    <xdr:to>
      <xdr:col>15</xdr:col>
      <xdr:colOff>959423</xdr:colOff>
      <xdr:row>3</xdr:row>
      <xdr:rowOff>149021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810875" y="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1</xdr:col>
      <xdr:colOff>468910</xdr:colOff>
      <xdr:row>3</xdr:row>
      <xdr:rowOff>151208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00025" y="0"/>
          <a:ext cx="707035" cy="636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200025</xdr:colOff>
      <xdr:row>0</xdr:row>
      <xdr:rowOff>57150</xdr:rowOff>
    </xdr:from>
    <xdr:to>
      <xdr:col>15</xdr:col>
      <xdr:colOff>902273</xdr:colOff>
      <xdr:row>4</xdr:row>
      <xdr:rowOff>44246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306050" y="57150"/>
          <a:ext cx="702248" cy="6347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68035</xdr:colOff>
      <xdr:row>0</xdr:row>
      <xdr:rowOff>40822</xdr:rowOff>
    </xdr:from>
    <xdr:to>
      <xdr:col>17</xdr:col>
      <xdr:colOff>727653</xdr:colOff>
      <xdr:row>4</xdr:row>
      <xdr:rowOff>31354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158106" y="40822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176893</xdr:colOff>
      <xdr:row>0</xdr:row>
      <xdr:rowOff>54429</xdr:rowOff>
    </xdr:from>
    <xdr:to>
      <xdr:col>17</xdr:col>
      <xdr:colOff>836511</xdr:colOff>
      <xdr:row>4</xdr:row>
      <xdr:rowOff>44961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253357" y="54429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108858</xdr:colOff>
      <xdr:row>0</xdr:row>
      <xdr:rowOff>54429</xdr:rowOff>
    </xdr:from>
    <xdr:to>
      <xdr:col>17</xdr:col>
      <xdr:colOff>768476</xdr:colOff>
      <xdr:row>4</xdr:row>
      <xdr:rowOff>44961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185322" y="54429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3759" cy="640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857250</xdr:colOff>
      <xdr:row>0</xdr:row>
      <xdr:rowOff>0</xdr:rowOff>
    </xdr:from>
    <xdr:to>
      <xdr:col>17</xdr:col>
      <xdr:colOff>618797</xdr:colOff>
      <xdr:row>3</xdr:row>
      <xdr:rowOff>153818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035643" y="0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149679</xdr:colOff>
      <xdr:row>0</xdr:row>
      <xdr:rowOff>95250</xdr:rowOff>
    </xdr:from>
    <xdr:to>
      <xdr:col>1</xdr:col>
      <xdr:colOff>300988</xdr:colOff>
      <xdr:row>4</xdr:row>
      <xdr:rowOff>88001</xdr:rowOff>
    </xdr:to>
    <xdr:pic>
      <xdr:nvPicPr>
        <xdr:cNvPr id="9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49679" y="95250"/>
          <a:ext cx="709202" cy="645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190500</xdr:colOff>
      <xdr:row>0</xdr:row>
      <xdr:rowOff>95251</xdr:rowOff>
    </xdr:from>
    <xdr:to>
      <xdr:col>2</xdr:col>
      <xdr:colOff>850118</xdr:colOff>
      <xdr:row>4</xdr:row>
      <xdr:rowOff>85783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60714" y="95251"/>
          <a:ext cx="659618" cy="64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517071</xdr:colOff>
      <xdr:row>0</xdr:row>
      <xdr:rowOff>81643</xdr:rowOff>
    </xdr:from>
    <xdr:to>
      <xdr:col>16</xdr:col>
      <xdr:colOff>457198</xdr:colOff>
      <xdr:row>4</xdr:row>
      <xdr:rowOff>85597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083142" y="81643"/>
          <a:ext cx="552449" cy="657097"/>
        </a:xfrm>
        <a:prstGeom prst="rect">
          <a:avLst/>
        </a:prstGeom>
      </xdr:spPr>
    </xdr:pic>
    <xdr:clientData/>
  </xdr:twoCellAnchor>
  <xdr:twoCellAnchor editAs="oneCell">
    <xdr:from>
      <xdr:col>17</xdr:col>
      <xdr:colOff>54428</xdr:colOff>
      <xdr:row>0</xdr:row>
      <xdr:rowOff>95250</xdr:rowOff>
    </xdr:from>
    <xdr:to>
      <xdr:col>18</xdr:col>
      <xdr:colOff>1511</xdr:colOff>
      <xdr:row>4</xdr:row>
      <xdr:rowOff>88507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3130892" y="95250"/>
          <a:ext cx="666750" cy="6464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5455</xdr:rowOff>
    </xdr:from>
    <xdr:to>
      <xdr:col>10</xdr:col>
      <xdr:colOff>4719</xdr:colOff>
      <xdr:row>4</xdr:row>
      <xdr:rowOff>101361</xdr:rowOff>
    </xdr:to>
    <xdr:grpSp>
      <xdr:nvGrpSpPr>
        <xdr:cNvPr id="2" name="Группа 1"/>
        <xdr:cNvGrpSpPr/>
      </xdr:nvGrpSpPr>
      <xdr:grpSpPr>
        <a:xfrm>
          <a:off x="120396" y="8503"/>
          <a:ext cx="9205721" cy="654691"/>
          <a:chOff x="413298" y="-156129"/>
          <a:chExt cx="7822309" cy="690229"/>
        </a:xfrm>
      </xdr:grpSpPr>
      <xdr:pic>
        <xdr:nvPicPr>
          <xdr:cNvPr id="3" name="Рисунок 2" descr="ÐÐ°ÑÑÐ¸Ð½ÐºÐ¸ Ð¿Ð¾ Ð·Ð°Ð¿ÑÐ¾ÑÑ Ð»Ð¾Ð³Ð¾ Ð¼Ð¸Ð½ÑÐ¿Ð¾ÑÑ ÑÐ¾ÑÑÐ¸Ð¸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413298" y="-141151"/>
            <a:ext cx="521627" cy="66348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Рисунок 3" descr="http://www.vfgs.ru/imgs/GIRLOGO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r:link="rId3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13635" y="-141788"/>
            <a:ext cx="600110" cy="66120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Рисунок 4"/>
          <xdr:cNvPicPr>
            <a:picLocks noChangeAspect="1"/>
          </xdr:cNvPicPr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7563942" y="-151979"/>
            <a:ext cx="671665" cy="686079"/>
          </a:xfrm>
          <a:prstGeom prst="rect">
            <a:avLst/>
          </a:prstGeom>
        </xdr:spPr>
      </xdr:pic>
      <xdr:pic>
        <xdr:nvPicPr>
          <xdr:cNvPr id="6" name="Рисунок 5" descr="http://www.depms.ru/Content/Images/logo.png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6673410" y="-156129"/>
            <a:ext cx="831597" cy="65432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147388</xdr:colOff>
      <xdr:row>4</xdr:row>
      <xdr:rowOff>153123</xdr:rowOff>
    </xdr:to>
    <xdr:pic>
      <xdr:nvPicPr>
        <xdr:cNvPr id="8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66688"/>
          <a:ext cx="599826" cy="6531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0</xdr:colOff>
      <xdr:row>0</xdr:row>
      <xdr:rowOff>128324</xdr:rowOff>
    </xdr:from>
    <xdr:to>
      <xdr:col>32</xdr:col>
      <xdr:colOff>337345</xdr:colOff>
      <xdr:row>4</xdr:row>
      <xdr:rowOff>120453</xdr:rowOff>
    </xdr:to>
    <xdr:pic>
      <xdr:nvPicPr>
        <xdr:cNvPr id="9" name="Рисунок 8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1366500" y="128324"/>
          <a:ext cx="654845" cy="6271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154781</xdr:colOff>
      <xdr:row>0</xdr:row>
      <xdr:rowOff>107157</xdr:rowOff>
    </xdr:from>
    <xdr:to>
      <xdr:col>2</xdr:col>
      <xdr:colOff>23812</xdr:colOff>
      <xdr:row>4</xdr:row>
      <xdr:rowOff>64492</xdr:rowOff>
    </xdr:to>
    <xdr:pic>
      <xdr:nvPicPr>
        <xdr:cNvPr id="2" name="Рисунок 2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4781" y="107157"/>
          <a:ext cx="726281" cy="6240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</xdr:col>
      <xdr:colOff>142874</xdr:colOff>
      <xdr:row>1</xdr:row>
      <xdr:rowOff>5101</xdr:rowOff>
    </xdr:from>
    <xdr:to>
      <xdr:col>16</xdr:col>
      <xdr:colOff>980015</xdr:colOff>
      <xdr:row>5</xdr:row>
      <xdr:rowOff>83342</xdr:rowOff>
    </xdr:to>
    <xdr:pic>
      <xdr:nvPicPr>
        <xdr:cNvPr id="3" name="Рисунок 2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3084968" y="171789"/>
          <a:ext cx="837141" cy="6973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103188</xdr:colOff>
      <xdr:row>0</xdr:row>
      <xdr:rowOff>23813</xdr:rowOff>
    </xdr:from>
    <xdr:to>
      <xdr:col>1</xdr:col>
      <xdr:colOff>142477</xdr:colOff>
      <xdr:row>2</xdr:row>
      <xdr:rowOff>147659</xdr:rowOff>
    </xdr:to>
    <xdr:pic>
      <xdr:nvPicPr>
        <xdr:cNvPr id="9" name="Рисунок 8" descr="ÐÐ°ÑÑÐ¸Ð½ÐºÐ¸ Ð¿Ð¾ Ð·Ð°Ð¿ÑÐ¾ÑÑ Ð»Ð¾Ð³Ð¾ Ð¼Ð¸Ð½ÑÐ¿Ð¾ÑÑ ÑÐ¾ÑÑÐ¸Ð¸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03188" y="23813"/>
          <a:ext cx="412352" cy="441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38100</xdr:colOff>
      <xdr:row>0</xdr:row>
      <xdr:rowOff>55562</xdr:rowOff>
    </xdr:from>
    <xdr:to>
      <xdr:col>6</xdr:col>
      <xdr:colOff>522496</xdr:colOff>
      <xdr:row>2</xdr:row>
      <xdr:rowOff>132532</xdr:rowOff>
    </xdr:to>
    <xdr:pic>
      <xdr:nvPicPr>
        <xdr:cNvPr id="10" name="Рисунок 9" descr="http://www.vfgs.ru/imgs/GIRLOGO.jpg"/>
        <xdr:cNvPicPr>
          <a:picLocks noChangeAspect="1" noChangeArrowheads="1"/>
        </xdr:cNvPicPr>
      </xdr:nvPicPr>
      <xdr:blipFill>
        <a:blip xmlns:r="http://schemas.openxmlformats.org/officeDocument/2006/relationships" r:embed="rId2" r:link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915025" y="55562"/>
          <a:ext cx="484396" cy="400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1"/>
  <sheetViews>
    <sheetView topLeftCell="A3" zoomScaleSheetLayoutView="90" workbookViewId="0">
      <selection activeCell="F17" sqref="F17:F18"/>
    </sheetView>
  </sheetViews>
  <sheetFormatPr defaultColWidth="9.140625" defaultRowHeight="12.75"/>
  <cols>
    <col min="1" max="1" width="6.5703125" style="102" customWidth="1"/>
    <col min="2" max="2" width="17.42578125" style="102" customWidth="1"/>
    <col min="3" max="3" width="4.28515625" style="102" customWidth="1"/>
    <col min="4" max="4" width="9.5703125" style="102" customWidth="1"/>
    <col min="5" max="5" width="6.85546875" style="102" customWidth="1"/>
    <col min="6" max="6" width="21.5703125" style="102" customWidth="1"/>
    <col min="7" max="7" width="24.42578125" style="102" customWidth="1"/>
    <col min="8" max="8" width="8" style="102" customWidth="1"/>
    <col min="9" max="9" width="9.85546875" style="102" customWidth="1"/>
    <col min="10" max="10" width="3.85546875" style="102" hidden="1" customWidth="1"/>
    <col min="11" max="11" width="4.85546875" style="102" hidden="1" customWidth="1"/>
    <col min="12" max="12" width="15" style="102" hidden="1" customWidth="1"/>
    <col min="13" max="13" width="7" style="102" customWidth="1"/>
    <col min="14" max="14" width="11.28515625" style="102" customWidth="1"/>
    <col min="15" max="15" width="13" style="102" customWidth="1"/>
    <col min="16" max="16" width="12.7109375" style="102" customWidth="1"/>
    <col min="17" max="16384" width="9.140625" style="102"/>
  </cols>
  <sheetData>
    <row r="1" spans="1:16">
      <c r="A1" s="712" t="s">
        <v>132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133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150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152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6" ht="14.25" customHeight="1">
      <c r="A6" s="711" t="s">
        <v>162</v>
      </c>
      <c r="B6" s="711"/>
      <c r="C6" s="711"/>
      <c r="D6" s="697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117</v>
      </c>
      <c r="O6" s="711"/>
      <c r="P6" s="711"/>
    </row>
    <row r="7" spans="1:16" ht="18" customHeight="1">
      <c r="A7" s="695" t="s">
        <v>156</v>
      </c>
      <c r="B7" s="695"/>
      <c r="C7" s="696"/>
      <c r="D7" s="697" t="s">
        <v>153</v>
      </c>
      <c r="E7" s="697"/>
      <c r="F7" s="697"/>
      <c r="G7" s="697"/>
      <c r="H7" s="697"/>
      <c r="I7" s="697"/>
      <c r="J7" s="697"/>
      <c r="K7" s="697"/>
      <c r="L7" s="697"/>
      <c r="M7" s="697"/>
      <c r="N7" s="695" t="s">
        <v>20</v>
      </c>
      <c r="O7" s="695"/>
      <c r="P7" s="695"/>
    </row>
    <row r="8" spans="1:16" ht="15.75">
      <c r="A8" s="704" t="s">
        <v>34</v>
      </c>
      <c r="B8" s="704"/>
      <c r="C8" s="704"/>
      <c r="D8" s="705" t="s">
        <v>154</v>
      </c>
      <c r="E8" s="706"/>
      <c r="F8" s="706"/>
      <c r="G8" s="706"/>
      <c r="H8" s="706"/>
      <c r="I8" s="706"/>
      <c r="J8" s="706"/>
      <c r="K8" s="706"/>
      <c r="L8" s="706"/>
      <c r="M8" s="707"/>
      <c r="N8" s="704" t="s">
        <v>2</v>
      </c>
      <c r="O8" s="704"/>
      <c r="P8" s="704"/>
    </row>
    <row r="9" spans="1:16" ht="15.75">
      <c r="A9" s="698">
        <v>74</v>
      </c>
      <c r="B9" s="699"/>
      <c r="C9" s="700"/>
      <c r="D9" s="708" t="s">
        <v>131</v>
      </c>
      <c r="E9" s="697"/>
      <c r="F9" s="697"/>
      <c r="G9" s="697"/>
      <c r="H9" s="697"/>
      <c r="I9" s="697"/>
      <c r="J9" s="697"/>
      <c r="K9" s="697"/>
      <c r="L9" s="697"/>
      <c r="M9" s="709"/>
      <c r="N9" s="104" t="s">
        <v>3</v>
      </c>
      <c r="O9" s="104" t="s">
        <v>4</v>
      </c>
      <c r="P9" s="104" t="s">
        <v>5</v>
      </c>
    </row>
    <row r="10" spans="1:16" ht="15.75">
      <c r="A10" s="701"/>
      <c r="B10" s="702"/>
      <c r="C10" s="703"/>
      <c r="D10" s="680" t="s">
        <v>76</v>
      </c>
      <c r="E10" s="680"/>
      <c r="F10" s="680"/>
      <c r="G10" s="680"/>
      <c r="H10" s="680"/>
      <c r="I10" s="680"/>
      <c r="J10" s="680"/>
      <c r="K10" s="680"/>
      <c r="L10" s="680"/>
      <c r="M10" s="680"/>
      <c r="N10" s="105">
        <v>59</v>
      </c>
      <c r="O10" s="106">
        <v>44</v>
      </c>
      <c r="P10" s="107">
        <v>35</v>
      </c>
    </row>
    <row r="11" spans="1:16" s="110" customFormat="1">
      <c r="A11" s="108"/>
      <c r="B11" s="108"/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8"/>
      <c r="O11" s="108"/>
      <c r="P11" s="108"/>
    </row>
    <row r="12" spans="1:16">
      <c r="A12" s="690" t="s">
        <v>48</v>
      </c>
      <c r="B12" s="691"/>
      <c r="C12" s="691"/>
      <c r="D12" s="105">
        <v>94</v>
      </c>
      <c r="E12" s="111"/>
      <c r="F12" s="111"/>
      <c r="G12" s="111"/>
      <c r="H12" s="111"/>
      <c r="I12" s="111"/>
      <c r="J12" s="111"/>
      <c r="K12" s="111"/>
      <c r="L12" s="111"/>
      <c r="M12" s="111"/>
      <c r="N12" s="108"/>
      <c r="O12" s="108"/>
      <c r="P12" s="108"/>
    </row>
    <row r="13" spans="1:16">
      <c r="A13" s="691" t="s">
        <v>49</v>
      </c>
      <c r="B13" s="691"/>
      <c r="C13" s="691"/>
      <c r="D13" s="105">
        <v>9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08"/>
      <c r="O13" s="108"/>
      <c r="P13" s="108"/>
    </row>
    <row r="14" spans="1:16" ht="13.5" thickBo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 s="124" customFormat="1" ht="11.25" customHeight="1">
      <c r="A15" s="681" t="s">
        <v>6</v>
      </c>
      <c r="B15" s="683" t="s">
        <v>73</v>
      </c>
      <c r="C15" s="683"/>
      <c r="D15" s="685" t="s">
        <v>7</v>
      </c>
      <c r="E15" s="687" t="s">
        <v>8</v>
      </c>
      <c r="F15" s="687" t="s">
        <v>9</v>
      </c>
      <c r="G15" s="687" t="s">
        <v>10</v>
      </c>
      <c r="H15" s="687" t="s">
        <v>11</v>
      </c>
      <c r="I15" s="687" t="s">
        <v>12</v>
      </c>
      <c r="J15" s="694" t="s">
        <v>19</v>
      </c>
      <c r="K15" s="694"/>
      <c r="L15" s="687" t="s">
        <v>22</v>
      </c>
      <c r="M15" s="687" t="s">
        <v>13</v>
      </c>
      <c r="N15" s="687" t="s">
        <v>14</v>
      </c>
      <c r="O15" s="687" t="s">
        <v>15</v>
      </c>
      <c r="P15" s="692"/>
    </row>
    <row r="16" spans="1:16" s="124" customFormat="1">
      <c r="A16" s="682"/>
      <c r="B16" s="684"/>
      <c r="C16" s="684"/>
      <c r="D16" s="686"/>
      <c r="E16" s="688"/>
      <c r="F16" s="689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693"/>
    </row>
    <row r="17" spans="1:16">
      <c r="A17" s="533">
        <v>1</v>
      </c>
      <c r="B17" s="247" t="s">
        <v>259</v>
      </c>
      <c r="C17" s="145"/>
      <c r="D17" s="141">
        <v>1999</v>
      </c>
      <c r="E17" s="147" t="s">
        <v>4</v>
      </c>
      <c r="F17" s="17" t="s">
        <v>169</v>
      </c>
      <c r="G17" s="345" t="s">
        <v>257</v>
      </c>
      <c r="H17" s="513">
        <v>62.7</v>
      </c>
      <c r="I17" s="515">
        <v>20</v>
      </c>
      <c r="J17" s="517"/>
      <c r="K17" s="115"/>
      <c r="L17" s="116"/>
      <c r="M17" s="117">
        <v>20</v>
      </c>
      <c r="N17" s="118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518" t="s">
        <v>260</v>
      </c>
      <c r="P17" s="119"/>
    </row>
    <row r="18" spans="1:16" s="124" customFormat="1">
      <c r="A18" s="534">
        <f>A17+1</f>
        <v>2</v>
      </c>
      <c r="B18" s="495" t="s">
        <v>217</v>
      </c>
      <c r="C18" s="112"/>
      <c r="D18" s="113">
        <v>2005</v>
      </c>
      <c r="E18" s="113" t="s">
        <v>5</v>
      </c>
      <c r="F18" s="114" t="s">
        <v>145</v>
      </c>
      <c r="G18" s="114" t="s">
        <v>218</v>
      </c>
      <c r="H18" s="514">
        <v>62.4</v>
      </c>
      <c r="I18" s="516">
        <v>13</v>
      </c>
      <c r="J18" s="107"/>
      <c r="K18" s="107"/>
      <c r="L18" s="122"/>
      <c r="M18" s="117">
        <v>18</v>
      </c>
      <c r="N18" s="118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29" t="s">
        <v>148</v>
      </c>
      <c r="P18" s="123"/>
    </row>
    <row r="19" spans="1:16" s="124" customFormat="1">
      <c r="A19" s="537"/>
      <c r="B19" s="336"/>
      <c r="C19" s="336"/>
      <c r="D19" s="337"/>
      <c r="E19" s="337"/>
      <c r="F19" s="338"/>
      <c r="G19" s="338"/>
      <c r="H19" s="237"/>
      <c r="I19" s="111"/>
      <c r="J19" s="441"/>
      <c r="K19" s="441"/>
      <c r="L19" s="238"/>
      <c r="M19" s="238"/>
      <c r="N19" s="239"/>
      <c r="O19" s="340"/>
      <c r="P19" s="450"/>
    </row>
    <row r="20" spans="1:16" ht="12.75" customHeight="1">
      <c r="A20" s="233"/>
      <c r="B20" s="335"/>
      <c r="C20" s="336"/>
      <c r="D20" s="337"/>
      <c r="E20" s="338"/>
      <c r="F20" s="239"/>
      <c r="G20" s="338"/>
      <c r="H20" s="339"/>
      <c r="I20" s="267"/>
      <c r="J20" s="267"/>
      <c r="K20" s="267"/>
      <c r="L20" s="238"/>
      <c r="M20" s="238"/>
      <c r="N20" s="239"/>
      <c r="O20" s="340"/>
      <c r="P20" s="109"/>
    </row>
    <row r="21" spans="1:16" s="19" customFormat="1" ht="12.75" customHeight="1">
      <c r="B21" s="103" t="s">
        <v>16</v>
      </c>
      <c r="C21" s="103"/>
      <c r="D21" s="103"/>
      <c r="F21" s="134"/>
      <c r="G21" s="109"/>
      <c r="H21" s="343" t="s">
        <v>158</v>
      </c>
      <c r="I21" s="103"/>
      <c r="J21" s="103"/>
      <c r="K21" s="103"/>
      <c r="L21" s="103"/>
      <c r="P21" s="103"/>
    </row>
    <row r="22" spans="1:16" s="19" customFormat="1" ht="12.75" customHeight="1">
      <c r="B22" s="103"/>
      <c r="C22" s="103"/>
      <c r="D22" s="103"/>
      <c r="F22" s="134"/>
      <c r="G22" s="109"/>
      <c r="H22" s="343"/>
      <c r="I22" s="103"/>
      <c r="J22" s="103"/>
      <c r="K22" s="103"/>
      <c r="L22" s="134"/>
      <c r="P22" s="103"/>
    </row>
    <row r="23" spans="1:16" s="19" customFormat="1" ht="12.75" customHeight="1">
      <c r="B23" s="103" t="s">
        <v>17</v>
      </c>
      <c r="C23" s="103"/>
      <c r="D23" s="103"/>
      <c r="F23" s="103"/>
      <c r="G23" s="103"/>
      <c r="H23" s="342" t="s">
        <v>258</v>
      </c>
      <c r="I23" s="103"/>
      <c r="J23" s="103"/>
      <c r="K23" s="103"/>
      <c r="L23" s="134"/>
      <c r="P23" s="103"/>
    </row>
    <row r="24" spans="1:16" s="19" customFormat="1" ht="12.75" customHeight="1">
      <c r="H24" s="344"/>
    </row>
    <row r="25" spans="1:16" s="19" customFormat="1" ht="12.75" customHeight="1">
      <c r="B25" s="103" t="s">
        <v>110</v>
      </c>
      <c r="H25" s="342" t="s">
        <v>160</v>
      </c>
    </row>
    <row r="26" spans="1:16" s="19" customFormat="1" ht="12.75" customHeight="1">
      <c r="B26" s="103"/>
      <c r="G26" s="103"/>
      <c r="H26" s="342"/>
    </row>
    <row r="27" spans="1:16" s="19" customFormat="1">
      <c r="B27" s="103" t="s">
        <v>111</v>
      </c>
      <c r="G27" s="103"/>
      <c r="H27" s="342" t="s">
        <v>161</v>
      </c>
    </row>
    <row r="28" spans="1:16">
      <c r="A28" s="103"/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</row>
    <row r="29" spans="1:16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03"/>
      <c r="L29" s="103"/>
      <c r="M29" s="103"/>
      <c r="N29" s="103"/>
      <c r="O29" s="103"/>
      <c r="P29" s="103"/>
    </row>
    <row r="30" spans="1:16">
      <c r="A30" s="103"/>
      <c r="B30" s="103"/>
      <c r="C30" s="103"/>
      <c r="D30" s="103"/>
      <c r="E30" s="103"/>
      <c r="F30" s="103"/>
      <c r="G30" s="103"/>
      <c r="H30" s="103"/>
      <c r="I30" s="103"/>
      <c r="J30" s="103"/>
      <c r="K30" s="103"/>
      <c r="L30" s="103"/>
      <c r="M30" s="103"/>
      <c r="N30" s="103"/>
      <c r="O30" s="103"/>
      <c r="P30" s="103"/>
    </row>
    <row r="31" spans="1:16">
      <c r="A31" s="103"/>
      <c r="B31" s="103"/>
      <c r="C31" s="103"/>
      <c r="D31" s="103"/>
      <c r="E31" s="103"/>
      <c r="F31" s="103"/>
      <c r="G31" s="103"/>
      <c r="H31" s="103"/>
      <c r="I31" s="103"/>
      <c r="J31" s="103"/>
      <c r="K31" s="103"/>
      <c r="L31" s="103"/>
      <c r="M31" s="103"/>
      <c r="N31" s="103"/>
      <c r="O31" s="103"/>
      <c r="P31" s="103"/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18">
    <sortCondition descending="1" ref="I17:I18"/>
  </sortState>
  <mergeCells count="31">
    <mergeCell ref="D6:M6"/>
    <mergeCell ref="A6:C6"/>
    <mergeCell ref="N6:P6"/>
    <mergeCell ref="A1:P1"/>
    <mergeCell ref="A2:P2"/>
    <mergeCell ref="A3:P3"/>
    <mergeCell ref="A4:P4"/>
    <mergeCell ref="O15:P16"/>
    <mergeCell ref="H15:H16"/>
    <mergeCell ref="I15:I16"/>
    <mergeCell ref="J15:K15"/>
    <mergeCell ref="A7:C7"/>
    <mergeCell ref="D7:M7"/>
    <mergeCell ref="L15:L16"/>
    <mergeCell ref="M15:M16"/>
    <mergeCell ref="A9:C10"/>
    <mergeCell ref="N7:P7"/>
    <mergeCell ref="A8:C8"/>
    <mergeCell ref="D8:M8"/>
    <mergeCell ref="N8:P8"/>
    <mergeCell ref="N15:N16"/>
    <mergeCell ref="G15:G16"/>
    <mergeCell ref="D9:M9"/>
    <mergeCell ref="D10:M10"/>
    <mergeCell ref="A15:A16"/>
    <mergeCell ref="B15:C16"/>
    <mergeCell ref="D15:D16"/>
    <mergeCell ref="E15:E16"/>
    <mergeCell ref="F15:F16"/>
    <mergeCell ref="A12:C12"/>
    <mergeCell ref="A13:C13"/>
  </mergeCells>
  <printOptions horizontalCentered="1"/>
  <pageMargins left="0.31496062992125984" right="0.19685039370078741" top="0.6692913385826772" bottom="1.1811023622047245" header="0" footer="0"/>
  <pageSetup paperSize="9" scale="89" firstPageNumber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7"/>
  <sheetViews>
    <sheetView topLeftCell="A4" zoomScaleSheetLayoutView="100" workbookViewId="0">
      <selection activeCell="D17" sqref="D17:D18"/>
    </sheetView>
  </sheetViews>
  <sheetFormatPr defaultColWidth="9.140625" defaultRowHeight="12.75"/>
  <cols>
    <col min="1" max="1" width="6.5703125" style="19" customWidth="1"/>
    <col min="2" max="2" width="16.5703125" style="19" customWidth="1"/>
    <col min="3" max="3" width="4.85546875" style="19" customWidth="1"/>
    <col min="4" max="4" width="9.42578125" style="19" customWidth="1"/>
    <col min="5" max="5" width="7.42578125" style="19" customWidth="1"/>
    <col min="6" max="6" width="20.5703125" style="19" customWidth="1"/>
    <col min="7" max="7" width="23.5703125" style="19" customWidth="1"/>
    <col min="8" max="8" width="9.140625" style="19" customWidth="1"/>
    <col min="9" max="9" width="11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7" style="19" customWidth="1"/>
    <col min="14" max="14" width="10.85546875" style="19" customWidth="1"/>
    <col min="15" max="15" width="16.5703125" style="19" customWidth="1"/>
    <col min="16" max="16" width="17.42578125" style="19" customWidth="1"/>
    <col min="17" max="16384" width="9.140625" style="19"/>
  </cols>
  <sheetData>
    <row r="1" spans="1:16" s="102" customFormat="1">
      <c r="A1" s="712" t="s">
        <v>132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 s="102" customFormat="1">
      <c r="A2" s="712" t="s">
        <v>133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s="102" customFormat="1" ht="12.75" customHeight="1">
      <c r="A3" s="712" t="s">
        <v>150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 s="102" customFormat="1">
      <c r="A4" s="712" t="s">
        <v>152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s="102" customFormat="1" ht="9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6" s="102" customFormat="1" ht="16.5" customHeight="1">
      <c r="A6" s="711" t="s">
        <v>162</v>
      </c>
      <c r="B6" s="711"/>
      <c r="C6" s="711"/>
      <c r="D6" s="715" t="s">
        <v>1</v>
      </c>
      <c r="E6" s="716"/>
      <c r="F6" s="716"/>
      <c r="G6" s="716"/>
      <c r="H6" s="716"/>
      <c r="I6" s="716"/>
      <c r="J6" s="716"/>
      <c r="K6" s="716"/>
      <c r="L6" s="716"/>
      <c r="M6" s="716"/>
      <c r="N6" s="717" t="s">
        <v>117</v>
      </c>
      <c r="O6" s="717"/>
      <c r="P6" s="717"/>
    </row>
    <row r="7" spans="1:16" s="102" customFormat="1" ht="15.75" customHeight="1">
      <c r="A7" s="695" t="s">
        <v>156</v>
      </c>
      <c r="B7" s="695"/>
      <c r="C7" s="696"/>
      <c r="D7" s="697" t="s">
        <v>153</v>
      </c>
      <c r="E7" s="697"/>
      <c r="F7" s="697"/>
      <c r="G7" s="697"/>
      <c r="H7" s="697"/>
      <c r="I7" s="697"/>
      <c r="J7" s="697"/>
      <c r="K7" s="697"/>
      <c r="L7" s="697"/>
      <c r="M7" s="697"/>
      <c r="N7" s="713" t="s">
        <v>20</v>
      </c>
      <c r="O7" s="713"/>
      <c r="P7" s="713"/>
    </row>
    <row r="8" spans="1:16" s="102" customFormat="1" ht="15.75">
      <c r="A8" s="714" t="s">
        <v>34</v>
      </c>
      <c r="B8" s="714"/>
      <c r="C8" s="714"/>
      <c r="D8" s="705" t="s">
        <v>154</v>
      </c>
      <c r="E8" s="706"/>
      <c r="F8" s="706"/>
      <c r="G8" s="706"/>
      <c r="H8" s="706"/>
      <c r="I8" s="706"/>
      <c r="J8" s="706"/>
      <c r="K8" s="706"/>
      <c r="L8" s="706"/>
      <c r="M8" s="707"/>
      <c r="N8" s="714" t="s">
        <v>2</v>
      </c>
      <c r="O8" s="714"/>
      <c r="P8" s="714"/>
    </row>
    <row r="9" spans="1:16" s="102" customFormat="1" ht="15.75">
      <c r="A9" s="718">
        <v>80</v>
      </c>
      <c r="B9" s="718"/>
      <c r="C9" s="718"/>
      <c r="D9" s="719" t="s">
        <v>131</v>
      </c>
      <c r="E9" s="720"/>
      <c r="F9" s="720"/>
      <c r="G9" s="720"/>
      <c r="H9" s="720"/>
      <c r="I9" s="720"/>
      <c r="J9" s="720"/>
      <c r="K9" s="720"/>
      <c r="L9" s="720"/>
      <c r="M9" s="721"/>
      <c r="N9" s="137" t="s">
        <v>3</v>
      </c>
      <c r="O9" s="137" t="s">
        <v>4</v>
      </c>
      <c r="P9" s="137" t="s">
        <v>5</v>
      </c>
    </row>
    <row r="10" spans="1:16" s="102" customFormat="1" ht="15" customHeight="1">
      <c r="A10" s="718"/>
      <c r="B10" s="718"/>
      <c r="C10" s="718"/>
      <c r="D10" s="722" t="s">
        <v>78</v>
      </c>
      <c r="E10" s="722"/>
      <c r="F10" s="722"/>
      <c r="G10" s="722"/>
      <c r="H10" s="722"/>
      <c r="I10" s="722"/>
      <c r="J10" s="722"/>
      <c r="K10" s="722"/>
      <c r="L10" s="722"/>
      <c r="M10" s="722"/>
      <c r="N10" s="17">
        <v>72</v>
      </c>
      <c r="O10" s="138">
        <v>56</v>
      </c>
      <c r="P10" s="139">
        <v>45</v>
      </c>
    </row>
    <row r="11" spans="1:16" s="110" customFormat="1">
      <c r="A11" s="140"/>
      <c r="B11" s="140"/>
      <c r="C11" s="140"/>
      <c r="N11" s="140"/>
      <c r="O11" s="140"/>
      <c r="P11" s="140"/>
    </row>
    <row r="12" spans="1:16" s="102" customFormat="1">
      <c r="A12" s="723" t="s">
        <v>48</v>
      </c>
      <c r="B12" s="724"/>
      <c r="C12" s="724"/>
      <c r="D12" s="141">
        <v>94</v>
      </c>
      <c r="E12" s="142"/>
      <c r="F12" s="142"/>
      <c r="G12" s="142"/>
      <c r="H12" s="142"/>
      <c r="I12" s="142"/>
      <c r="J12" s="142"/>
      <c r="K12" s="142"/>
      <c r="L12" s="142"/>
      <c r="M12" s="142"/>
      <c r="N12" s="140"/>
      <c r="O12" s="140"/>
      <c r="P12" s="140"/>
    </row>
    <row r="13" spans="1:16" s="102" customFormat="1">
      <c r="A13" s="724" t="s">
        <v>49</v>
      </c>
      <c r="B13" s="724"/>
      <c r="C13" s="724"/>
      <c r="D13" s="141">
        <v>9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0"/>
      <c r="O13" s="140"/>
      <c r="P13" s="140"/>
    </row>
    <row r="14" spans="1:16" s="102" customFormat="1" ht="13.5" thickBot="1"/>
    <row r="15" spans="1:16" s="102" customFormat="1" ht="11.25" customHeight="1">
      <c r="A15" s="681" t="s">
        <v>6</v>
      </c>
      <c r="B15" s="683" t="s">
        <v>73</v>
      </c>
      <c r="C15" s="683"/>
      <c r="D15" s="685" t="s">
        <v>7</v>
      </c>
      <c r="E15" s="687" t="s">
        <v>8</v>
      </c>
      <c r="F15" s="687" t="s">
        <v>9</v>
      </c>
      <c r="G15" s="687" t="s">
        <v>10</v>
      </c>
      <c r="H15" s="687" t="s">
        <v>11</v>
      </c>
      <c r="I15" s="687" t="s">
        <v>12</v>
      </c>
      <c r="J15" s="694" t="s">
        <v>19</v>
      </c>
      <c r="K15" s="694"/>
      <c r="L15" s="687" t="s">
        <v>22</v>
      </c>
      <c r="M15" s="687" t="s">
        <v>13</v>
      </c>
      <c r="N15" s="687" t="s">
        <v>14</v>
      </c>
      <c r="O15" s="687" t="s">
        <v>15</v>
      </c>
      <c r="P15" s="692"/>
    </row>
    <row r="16" spans="1:16" s="102" customFormat="1">
      <c r="A16" s="682"/>
      <c r="B16" s="725"/>
      <c r="C16" s="725"/>
      <c r="D16" s="686"/>
      <c r="E16" s="688"/>
      <c r="F16" s="689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693"/>
    </row>
    <row r="17" spans="1:16" s="102" customFormat="1">
      <c r="A17" s="535">
        <v>1</v>
      </c>
      <c r="B17" s="247" t="s">
        <v>227</v>
      </c>
      <c r="C17" s="145"/>
      <c r="D17" s="146">
        <v>2003</v>
      </c>
      <c r="E17" s="147" t="s">
        <v>4</v>
      </c>
      <c r="F17" s="147" t="s">
        <v>129</v>
      </c>
      <c r="G17" s="147" t="s">
        <v>228</v>
      </c>
      <c r="H17" s="148">
        <v>66.599999999999994</v>
      </c>
      <c r="I17" s="512">
        <v>41</v>
      </c>
      <c r="J17" s="150"/>
      <c r="K17" s="151"/>
      <c r="L17" s="152"/>
      <c r="M17" s="153">
        <f>IF(A17=1,20,IF(A17=2,18,IF(A17=3,16,IF(A17&gt;19,0,19-A17))))</f>
        <v>20</v>
      </c>
      <c r="N17" s="154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-</v>
      </c>
      <c r="O17" s="155" t="s">
        <v>62</v>
      </c>
      <c r="P17" s="156"/>
    </row>
    <row r="18" spans="1:16" s="124" customFormat="1">
      <c r="A18" s="536">
        <f>A17+1</f>
        <v>2</v>
      </c>
      <c r="B18" s="161" t="s">
        <v>294</v>
      </c>
      <c r="C18" s="363"/>
      <c r="D18" s="146">
        <v>1983</v>
      </c>
      <c r="E18" s="147" t="s">
        <v>5</v>
      </c>
      <c r="F18" s="147" t="s">
        <v>145</v>
      </c>
      <c r="G18" s="364" t="s">
        <v>295</v>
      </c>
      <c r="H18" s="158">
        <v>67.45</v>
      </c>
      <c r="I18" s="512">
        <v>12</v>
      </c>
      <c r="J18" s="159"/>
      <c r="K18" s="139"/>
      <c r="L18" s="160"/>
      <c r="M18" s="153">
        <f>IF(A18=1,20,IF(A18=2,18,IF(A18=3,16,IF(A18&gt;19,0,19-A18))))</f>
        <v>18</v>
      </c>
      <c r="N18" s="154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165" t="s">
        <v>286</v>
      </c>
      <c r="P18" s="162"/>
    </row>
    <row r="19" spans="1:16" s="124" customFormat="1">
      <c r="A19" s="538"/>
      <c r="B19" s="539"/>
      <c r="C19" s="172"/>
      <c r="D19" s="444"/>
      <c r="E19" s="175"/>
      <c r="F19" s="175"/>
      <c r="G19" s="175"/>
      <c r="H19" s="176"/>
      <c r="I19" s="540"/>
      <c r="J19" s="541"/>
      <c r="K19" s="444"/>
      <c r="L19" s="179"/>
      <c r="M19" s="179"/>
      <c r="N19" s="175"/>
      <c r="O19" s="172"/>
      <c r="P19" s="295"/>
    </row>
    <row r="20" spans="1:16" s="124" customFormat="1">
      <c r="A20" s="170"/>
      <c r="B20" s="171"/>
      <c r="C20" s="172"/>
      <c r="D20" s="173"/>
      <c r="E20" s="174"/>
      <c r="F20" s="175"/>
      <c r="G20" s="175"/>
      <c r="H20" s="176"/>
      <c r="I20" s="177"/>
      <c r="J20" s="178"/>
      <c r="K20" s="178"/>
      <c r="L20" s="179"/>
      <c r="M20" s="179"/>
      <c r="N20" s="175"/>
      <c r="O20" s="172"/>
      <c r="P20" s="180"/>
    </row>
    <row r="21" spans="1:16" ht="12.75" customHeight="1">
      <c r="B21" s="103" t="s">
        <v>16</v>
      </c>
      <c r="C21" s="103"/>
      <c r="D21" s="103"/>
      <c r="F21" s="134"/>
      <c r="G21" s="109"/>
      <c r="H21" s="343" t="s">
        <v>158</v>
      </c>
      <c r="I21" s="103"/>
      <c r="J21" s="103"/>
      <c r="K21" s="103"/>
      <c r="L21" s="103"/>
      <c r="P21" s="103"/>
    </row>
    <row r="22" spans="1:16" ht="12.75" customHeight="1">
      <c r="B22" s="103"/>
      <c r="C22" s="103"/>
      <c r="D22" s="103"/>
      <c r="F22" s="134"/>
      <c r="G22" s="109"/>
      <c r="H22" s="343"/>
      <c r="I22" s="103"/>
      <c r="J22" s="103"/>
      <c r="K22" s="103"/>
      <c r="L22" s="134"/>
      <c r="P22" s="103"/>
    </row>
    <row r="23" spans="1:16" ht="12.75" customHeight="1">
      <c r="B23" s="103" t="s">
        <v>17</v>
      </c>
      <c r="C23" s="103"/>
      <c r="D23" s="103"/>
      <c r="F23" s="103"/>
      <c r="G23" s="103"/>
      <c r="H23" s="342" t="s">
        <v>258</v>
      </c>
      <c r="I23" s="103"/>
      <c r="J23" s="103"/>
      <c r="K23" s="103"/>
      <c r="L23" s="134"/>
      <c r="P23" s="103"/>
    </row>
    <row r="24" spans="1:16" ht="12.75" customHeight="1">
      <c r="H24" s="344"/>
    </row>
    <row r="25" spans="1:16" ht="12.75" customHeight="1">
      <c r="B25" s="103" t="s">
        <v>110</v>
      </c>
      <c r="H25" s="342" t="s">
        <v>160</v>
      </c>
    </row>
    <row r="26" spans="1:16" ht="12.75" customHeight="1">
      <c r="B26" s="103"/>
      <c r="G26" s="103"/>
      <c r="H26" s="342"/>
    </row>
    <row r="27" spans="1:16">
      <c r="B27" s="103" t="s">
        <v>111</v>
      </c>
      <c r="G27" s="103"/>
      <c r="H27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18">
    <sortCondition descending="1" ref="I17:I18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15:A16"/>
    <mergeCell ref="B15:C16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</mergeCells>
  <printOptions horizontalCentered="1"/>
  <pageMargins left="0.39" right="0.19685039370078741" top="0.87" bottom="1.01" header="0" footer="0"/>
  <pageSetup paperSize="9" scale="89" firstPageNumber="0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9"/>
  <sheetViews>
    <sheetView zoomScale="90" zoomScaleNormal="90" zoomScaleSheetLayoutView="100" workbookViewId="0">
      <selection activeCell="N17" sqref="N17:N19"/>
    </sheetView>
  </sheetViews>
  <sheetFormatPr defaultColWidth="9.140625" defaultRowHeight="12.75"/>
  <cols>
    <col min="1" max="1" width="6.5703125" style="19" customWidth="1"/>
    <col min="2" max="2" width="17.42578125" style="19" customWidth="1"/>
    <col min="3" max="3" width="5.85546875" style="19" customWidth="1"/>
    <col min="4" max="4" width="9.42578125" style="19" customWidth="1"/>
    <col min="5" max="5" width="7.42578125" style="19" customWidth="1"/>
    <col min="6" max="6" width="22.28515625" style="19" customWidth="1"/>
    <col min="7" max="7" width="24.85546875" style="19" customWidth="1"/>
    <col min="8" max="8" width="8.7109375" style="19" customWidth="1"/>
    <col min="9" max="9" width="10.5703125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7" style="19" customWidth="1"/>
    <col min="14" max="14" width="11.28515625" style="19" customWidth="1"/>
    <col min="15" max="15" width="16.5703125" style="19" customWidth="1"/>
    <col min="16" max="16" width="19.28515625" style="19" customWidth="1"/>
    <col min="17" max="16384" width="9.140625" style="19"/>
  </cols>
  <sheetData>
    <row r="1" spans="1:16">
      <c r="A1" s="712" t="s">
        <v>132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133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150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152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6" ht="19.5" customHeight="1">
      <c r="A6" s="711" t="s">
        <v>162</v>
      </c>
      <c r="B6" s="711"/>
      <c r="C6" s="711"/>
      <c r="D6" s="697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117</v>
      </c>
      <c r="O6" s="711"/>
      <c r="P6" s="711"/>
    </row>
    <row r="7" spans="1:16" ht="19.5" customHeight="1">
      <c r="A7" s="695" t="s">
        <v>156</v>
      </c>
      <c r="B7" s="695"/>
      <c r="C7" s="696"/>
      <c r="D7" s="697" t="s">
        <v>153</v>
      </c>
      <c r="E7" s="697"/>
      <c r="F7" s="697"/>
      <c r="G7" s="697"/>
      <c r="H7" s="697"/>
      <c r="I7" s="697"/>
      <c r="J7" s="697"/>
      <c r="K7" s="697"/>
      <c r="L7" s="697"/>
      <c r="M7" s="697"/>
      <c r="N7" s="695" t="s">
        <v>20</v>
      </c>
      <c r="O7" s="695"/>
      <c r="P7" s="695"/>
    </row>
    <row r="8" spans="1:16" ht="15.75">
      <c r="A8" s="704" t="s">
        <v>34</v>
      </c>
      <c r="B8" s="704"/>
      <c r="C8" s="704"/>
      <c r="D8" s="705" t="s">
        <v>154</v>
      </c>
      <c r="E8" s="706"/>
      <c r="F8" s="706"/>
      <c r="G8" s="706"/>
      <c r="H8" s="706"/>
      <c r="I8" s="706"/>
      <c r="J8" s="706"/>
      <c r="K8" s="706"/>
      <c r="L8" s="706"/>
      <c r="M8" s="707"/>
      <c r="N8" s="704" t="s">
        <v>2</v>
      </c>
      <c r="O8" s="704"/>
      <c r="P8" s="704"/>
    </row>
    <row r="9" spans="1:16" ht="15.75">
      <c r="A9" s="728">
        <v>87</v>
      </c>
      <c r="B9" s="728"/>
      <c r="C9" s="728"/>
      <c r="D9" s="708" t="s">
        <v>131</v>
      </c>
      <c r="E9" s="697"/>
      <c r="F9" s="697"/>
      <c r="G9" s="697"/>
      <c r="H9" s="697"/>
      <c r="I9" s="697"/>
      <c r="J9" s="697"/>
      <c r="K9" s="697"/>
      <c r="L9" s="697"/>
      <c r="M9" s="709"/>
      <c r="N9" s="104" t="s">
        <v>3</v>
      </c>
      <c r="O9" s="104" t="s">
        <v>4</v>
      </c>
      <c r="P9" s="104" t="s">
        <v>5</v>
      </c>
    </row>
    <row r="10" spans="1:16" ht="15" customHeight="1">
      <c r="A10" s="728"/>
      <c r="B10" s="728"/>
      <c r="C10" s="728"/>
      <c r="D10" s="680" t="s">
        <v>79</v>
      </c>
      <c r="E10" s="680"/>
      <c r="F10" s="680"/>
      <c r="G10" s="680"/>
      <c r="H10" s="680"/>
      <c r="I10" s="680"/>
      <c r="J10" s="680"/>
      <c r="K10" s="680"/>
      <c r="L10" s="680"/>
      <c r="M10" s="680"/>
      <c r="N10" s="105">
        <v>76</v>
      </c>
      <c r="O10" s="106">
        <v>62</v>
      </c>
      <c r="P10" s="107">
        <v>48</v>
      </c>
    </row>
    <row r="11" spans="1:16" s="5" customFormat="1">
      <c r="A11" s="108"/>
      <c r="B11" s="108"/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8"/>
      <c r="O11" s="108"/>
      <c r="P11" s="108"/>
    </row>
    <row r="12" spans="1:16">
      <c r="A12" s="690" t="s">
        <v>48</v>
      </c>
      <c r="B12" s="691"/>
      <c r="C12" s="691"/>
      <c r="D12" s="105">
        <v>94</v>
      </c>
      <c r="E12" s="111"/>
      <c r="F12" s="111"/>
      <c r="G12" s="111"/>
      <c r="H12" s="111"/>
      <c r="I12" s="111"/>
      <c r="J12" s="111"/>
      <c r="K12" s="111"/>
      <c r="L12" s="111"/>
      <c r="M12" s="111"/>
      <c r="N12" s="108"/>
      <c r="O12" s="108"/>
      <c r="P12" s="108"/>
    </row>
    <row r="13" spans="1:16">
      <c r="A13" s="691" t="s">
        <v>49</v>
      </c>
      <c r="B13" s="691"/>
      <c r="C13" s="691"/>
      <c r="D13" s="105">
        <v>9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08"/>
      <c r="O13" s="108"/>
      <c r="P13" s="108"/>
    </row>
    <row r="14" spans="1:16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 s="8" customFormat="1" ht="11.25" customHeight="1">
      <c r="A15" s="684" t="s">
        <v>6</v>
      </c>
      <c r="B15" s="684" t="s">
        <v>73</v>
      </c>
      <c r="C15" s="684"/>
      <c r="D15" s="726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31" t="s">
        <v>19</v>
      </c>
      <c r="K15" s="731"/>
      <c r="L15" s="727" t="s">
        <v>22</v>
      </c>
      <c r="M15" s="727" t="s">
        <v>13</v>
      </c>
      <c r="N15" s="727" t="s">
        <v>14</v>
      </c>
      <c r="O15" s="727" t="s">
        <v>15</v>
      </c>
      <c r="P15" s="729"/>
    </row>
    <row r="16" spans="1:16" s="8" customFormat="1">
      <c r="A16" s="684"/>
      <c r="B16" s="684"/>
      <c r="C16" s="684"/>
      <c r="D16" s="686"/>
      <c r="E16" s="688"/>
      <c r="F16" s="689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730"/>
    </row>
    <row r="17" spans="1:16">
      <c r="A17" s="529">
        <v>1</v>
      </c>
      <c r="B17" s="129" t="s">
        <v>350</v>
      </c>
      <c r="C17" s="201"/>
      <c r="D17" s="519">
        <v>2002</v>
      </c>
      <c r="E17" s="105" t="s">
        <v>4</v>
      </c>
      <c r="F17" s="105" t="s">
        <v>169</v>
      </c>
      <c r="G17" s="448" t="s">
        <v>351</v>
      </c>
      <c r="H17" s="373">
        <v>71</v>
      </c>
      <c r="I17" s="520">
        <v>66</v>
      </c>
      <c r="J17" s="374"/>
      <c r="K17" s="197"/>
      <c r="L17" s="198"/>
      <c r="M17" s="117">
        <f>IF(A17=1,20,IF(A17=2,18,IF(A17=3,16,IF(A17&gt;19,0,19-A17))))</f>
        <v>20</v>
      </c>
      <c r="N17" s="121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03" t="s">
        <v>260</v>
      </c>
      <c r="P17" s="200"/>
    </row>
    <row r="18" spans="1:16">
      <c r="A18" s="530">
        <f>A17+1</f>
        <v>2</v>
      </c>
      <c r="B18" s="129" t="s">
        <v>318</v>
      </c>
      <c r="C18" s="201"/>
      <c r="D18" s="117">
        <v>1999</v>
      </c>
      <c r="E18" s="105" t="s">
        <v>4</v>
      </c>
      <c r="F18" s="105" t="s">
        <v>165</v>
      </c>
      <c r="G18" s="202" t="s">
        <v>270</v>
      </c>
      <c r="H18" s="125">
        <v>72.900000000000006</v>
      </c>
      <c r="I18" s="520">
        <v>60</v>
      </c>
      <c r="J18" s="127"/>
      <c r="K18" s="107"/>
      <c r="L18" s="122"/>
      <c r="M18" s="117">
        <f>IF(A18=1,20,IF(A18=2,18,IF(A18=3,16,IF(A18&gt;19,0,19-A18))))</f>
        <v>18</v>
      </c>
      <c r="N18" s="121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КМС</v>
      </c>
      <c r="O18" s="203" t="s">
        <v>271</v>
      </c>
      <c r="P18" s="200"/>
    </row>
    <row r="19" spans="1:16" s="8" customFormat="1">
      <c r="A19" s="530">
        <f t="shared" ref="A19:A20" si="0">A18+1</f>
        <v>3</v>
      </c>
      <c r="B19" s="495" t="s">
        <v>229</v>
      </c>
      <c r="C19" s="112"/>
      <c r="D19" s="113">
        <v>1997</v>
      </c>
      <c r="E19" s="114" t="s">
        <v>5</v>
      </c>
      <c r="F19" s="121" t="s">
        <v>129</v>
      </c>
      <c r="G19" s="147" t="s">
        <v>228</v>
      </c>
      <c r="H19" s="128">
        <v>71.95</v>
      </c>
      <c r="I19" s="520">
        <v>54</v>
      </c>
      <c r="J19" s="106"/>
      <c r="K19" s="107"/>
      <c r="L19" s="122"/>
      <c r="M19" s="117">
        <f>IF(A19=1,20,IF(A19=2,18,IF(A19=3,16,IF(A19&gt;19,0,19-A19))))</f>
        <v>16</v>
      </c>
      <c r="N19" s="121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199" t="s">
        <v>62</v>
      </c>
      <c r="P19" s="200"/>
    </row>
    <row r="20" spans="1:16" s="8" customFormat="1">
      <c r="A20" s="530">
        <f t="shared" si="0"/>
        <v>4</v>
      </c>
      <c r="B20" s="129" t="s">
        <v>296</v>
      </c>
      <c r="C20" s="120"/>
      <c r="D20" s="105">
        <v>2000</v>
      </c>
      <c r="E20" s="121">
        <v>1</v>
      </c>
      <c r="F20" s="121" t="s">
        <v>145</v>
      </c>
      <c r="G20" s="121" t="s">
        <v>297</v>
      </c>
      <c r="H20" s="125">
        <v>72.3</v>
      </c>
      <c r="I20" s="521">
        <v>19</v>
      </c>
      <c r="J20" s="127"/>
      <c r="K20" s="107"/>
      <c r="L20" s="122"/>
      <c r="M20" s="117">
        <f>IF(A20=1,20,IF(A20=2,18,IF(A20=3,16,IF(A20&gt;19,0,19-A20))))</f>
        <v>15</v>
      </c>
      <c r="N20" s="121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130" t="s">
        <v>298</v>
      </c>
      <c r="P20" s="200"/>
    </row>
    <row r="21" spans="1:16" s="8" customFormat="1">
      <c r="A21" s="537"/>
      <c r="B21" s="340"/>
      <c r="C21" s="135"/>
      <c r="D21" s="441"/>
      <c r="E21" s="239"/>
      <c r="F21" s="239"/>
      <c r="G21" s="239"/>
      <c r="H21" s="339"/>
      <c r="I21" s="542"/>
      <c r="J21" s="543"/>
      <c r="K21" s="441"/>
      <c r="L21" s="238"/>
      <c r="M21" s="238"/>
      <c r="N21" s="239"/>
      <c r="O21" s="135"/>
      <c r="P21" s="109"/>
    </row>
    <row r="22" spans="1:16" ht="15" customHeight="1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</row>
    <row r="23" spans="1:16" ht="12.75" customHeight="1">
      <c r="B23" s="103" t="s">
        <v>16</v>
      </c>
      <c r="C23" s="103"/>
      <c r="D23" s="103"/>
      <c r="F23" s="134"/>
      <c r="G23" s="109"/>
      <c r="H23" s="343" t="s">
        <v>158</v>
      </c>
      <c r="I23" s="103"/>
      <c r="J23" s="103"/>
      <c r="K23" s="103"/>
      <c r="L23" s="103"/>
      <c r="P23" s="103"/>
    </row>
    <row r="24" spans="1:16" ht="12.75" customHeight="1">
      <c r="B24" s="103"/>
      <c r="C24" s="103"/>
      <c r="D24" s="103"/>
      <c r="F24" s="134"/>
      <c r="G24" s="109"/>
      <c r="H24" s="343"/>
      <c r="I24" s="103"/>
      <c r="J24" s="103"/>
      <c r="K24" s="103"/>
      <c r="L24" s="134"/>
      <c r="P24" s="103"/>
    </row>
    <row r="25" spans="1:16" ht="12.75" customHeight="1">
      <c r="B25" s="103" t="s">
        <v>17</v>
      </c>
      <c r="C25" s="103"/>
      <c r="D25" s="103"/>
      <c r="F25" s="103"/>
      <c r="G25" s="103"/>
      <c r="H25" s="342" t="s">
        <v>258</v>
      </c>
      <c r="I25" s="103"/>
      <c r="J25" s="103"/>
      <c r="K25" s="103"/>
      <c r="L25" s="134"/>
      <c r="P25" s="103"/>
    </row>
    <row r="26" spans="1:16" ht="12.75" customHeight="1">
      <c r="H26" s="344"/>
    </row>
    <row r="27" spans="1:16" ht="12.75" customHeight="1">
      <c r="B27" s="103" t="s">
        <v>110</v>
      </c>
      <c r="H27" s="342" t="s">
        <v>160</v>
      </c>
    </row>
    <row r="28" spans="1:16" ht="12.75" customHeight="1">
      <c r="B28" s="103"/>
      <c r="G28" s="103"/>
      <c r="H28" s="342"/>
    </row>
    <row r="29" spans="1:16">
      <c r="B29" s="103" t="s">
        <v>111</v>
      </c>
      <c r="G29" s="103"/>
      <c r="H29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20">
    <sortCondition descending="1" ref="I17:I20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39" right="0.19685039370078741" top="1.04" bottom="1.53" header="0" footer="0"/>
  <pageSetup paperSize="9" scale="86" firstPageNumber="0" fitToHeight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2"/>
  <sheetViews>
    <sheetView topLeftCell="A5" zoomScaleSheetLayoutView="100" workbookViewId="0">
      <selection activeCell="N17" sqref="N17:N19"/>
    </sheetView>
  </sheetViews>
  <sheetFormatPr defaultColWidth="9.140625" defaultRowHeight="12.75"/>
  <cols>
    <col min="1" max="1" width="6.5703125" style="19" customWidth="1"/>
    <col min="2" max="2" width="17.42578125" style="19" customWidth="1"/>
    <col min="3" max="3" width="4.7109375" style="19" customWidth="1"/>
    <col min="4" max="4" width="9.42578125" style="19" customWidth="1"/>
    <col min="5" max="5" width="7.42578125" style="19" customWidth="1"/>
    <col min="6" max="6" width="20.85546875" style="19" customWidth="1"/>
    <col min="7" max="7" width="24.42578125" style="19" customWidth="1"/>
    <col min="8" max="8" width="8.28515625" style="19" customWidth="1"/>
    <col min="9" max="9" width="7.140625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6.5703125" style="19" customWidth="1"/>
    <col min="14" max="14" width="10.42578125" style="19" customWidth="1"/>
    <col min="15" max="16" width="16.5703125" style="19" customWidth="1"/>
    <col min="17" max="16384" width="9.140625" style="19"/>
  </cols>
  <sheetData>
    <row r="1" spans="1:16">
      <c r="A1" s="712" t="s">
        <v>132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133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150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151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6" ht="15.75" customHeight="1">
      <c r="A6" s="711" t="s">
        <v>162</v>
      </c>
      <c r="B6" s="711"/>
      <c r="C6" s="711"/>
      <c r="D6" s="697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117</v>
      </c>
      <c r="O6" s="711"/>
      <c r="P6" s="711"/>
    </row>
    <row r="7" spans="1:16" ht="16.5" customHeight="1">
      <c r="A7" s="695" t="s">
        <v>156</v>
      </c>
      <c r="B7" s="695"/>
      <c r="C7" s="696"/>
      <c r="D7" s="697" t="s">
        <v>153</v>
      </c>
      <c r="E7" s="697"/>
      <c r="F7" s="697"/>
      <c r="G7" s="697"/>
      <c r="H7" s="697"/>
      <c r="I7" s="697"/>
      <c r="J7" s="697"/>
      <c r="K7" s="697"/>
      <c r="L7" s="697"/>
      <c r="M7" s="697"/>
      <c r="N7" s="695" t="s">
        <v>20</v>
      </c>
      <c r="O7" s="695"/>
      <c r="P7" s="695"/>
    </row>
    <row r="8" spans="1:16" ht="15.75">
      <c r="A8" s="704" t="s">
        <v>34</v>
      </c>
      <c r="B8" s="704"/>
      <c r="C8" s="704"/>
      <c r="D8" s="705" t="s">
        <v>154</v>
      </c>
      <c r="E8" s="706"/>
      <c r="F8" s="706"/>
      <c r="G8" s="706"/>
      <c r="H8" s="706"/>
      <c r="I8" s="706"/>
      <c r="J8" s="706"/>
      <c r="K8" s="706"/>
      <c r="L8" s="706"/>
      <c r="M8" s="707"/>
      <c r="N8" s="704" t="s">
        <v>2</v>
      </c>
      <c r="O8" s="704"/>
      <c r="P8" s="704"/>
    </row>
    <row r="9" spans="1:16" ht="15.75">
      <c r="A9" s="728">
        <v>94</v>
      </c>
      <c r="B9" s="728"/>
      <c r="C9" s="728"/>
      <c r="D9" s="708" t="s">
        <v>131</v>
      </c>
      <c r="E9" s="697"/>
      <c r="F9" s="697"/>
      <c r="G9" s="697"/>
      <c r="H9" s="697"/>
      <c r="I9" s="697"/>
      <c r="J9" s="697"/>
      <c r="K9" s="697"/>
      <c r="L9" s="697"/>
      <c r="M9" s="709"/>
      <c r="N9" s="104" t="s">
        <v>3</v>
      </c>
      <c r="O9" s="104" t="s">
        <v>4</v>
      </c>
      <c r="P9" s="104" t="s">
        <v>5</v>
      </c>
    </row>
    <row r="10" spans="1:16" ht="15" customHeight="1">
      <c r="A10" s="728"/>
      <c r="B10" s="728"/>
      <c r="C10" s="728"/>
      <c r="D10" s="680" t="s">
        <v>80</v>
      </c>
      <c r="E10" s="680"/>
      <c r="F10" s="680"/>
      <c r="G10" s="680"/>
      <c r="H10" s="680"/>
      <c r="I10" s="680"/>
      <c r="J10" s="680"/>
      <c r="K10" s="680"/>
      <c r="L10" s="680"/>
      <c r="M10" s="680"/>
      <c r="N10" s="105">
        <v>82</v>
      </c>
      <c r="O10" s="106">
        <v>69</v>
      </c>
      <c r="P10" s="107">
        <v>55</v>
      </c>
    </row>
    <row r="11" spans="1:16" s="5" customFormat="1">
      <c r="A11" s="108"/>
      <c r="B11" s="108"/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8"/>
      <c r="O11" s="108"/>
      <c r="P11" s="108"/>
    </row>
    <row r="12" spans="1:16">
      <c r="A12" s="690" t="s">
        <v>48</v>
      </c>
      <c r="B12" s="691"/>
      <c r="C12" s="691"/>
      <c r="D12" s="105">
        <v>94</v>
      </c>
      <c r="E12" s="111"/>
      <c r="F12" s="111"/>
      <c r="G12" s="111"/>
      <c r="H12" s="111"/>
      <c r="I12" s="111"/>
      <c r="J12" s="111"/>
      <c r="K12" s="111"/>
      <c r="L12" s="111"/>
      <c r="M12" s="111"/>
      <c r="N12" s="108"/>
      <c r="O12" s="108"/>
      <c r="P12" s="108"/>
    </row>
    <row r="13" spans="1:16">
      <c r="A13" s="691" t="s">
        <v>49</v>
      </c>
      <c r="B13" s="691"/>
      <c r="C13" s="691"/>
      <c r="D13" s="105">
        <v>9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08"/>
      <c r="O13" s="108"/>
      <c r="P13" s="108"/>
    </row>
    <row r="14" spans="1:16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 s="8" customFormat="1" ht="11.25" customHeight="1">
      <c r="A15" s="684" t="s">
        <v>6</v>
      </c>
      <c r="B15" s="684" t="s">
        <v>73</v>
      </c>
      <c r="C15" s="684"/>
      <c r="D15" s="726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31" t="s">
        <v>19</v>
      </c>
      <c r="K15" s="731"/>
      <c r="L15" s="727" t="s">
        <v>22</v>
      </c>
      <c r="M15" s="727" t="s">
        <v>13</v>
      </c>
      <c r="N15" s="727" t="s">
        <v>14</v>
      </c>
      <c r="O15" s="727" t="s">
        <v>15</v>
      </c>
      <c r="P15" s="729"/>
    </row>
    <row r="16" spans="1:16" s="8" customFormat="1">
      <c r="A16" s="684"/>
      <c r="B16" s="684"/>
      <c r="C16" s="684"/>
      <c r="D16" s="686"/>
      <c r="E16" s="688"/>
      <c r="F16" s="688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730"/>
    </row>
    <row r="17" spans="1:16">
      <c r="A17" s="529">
        <v>1</v>
      </c>
      <c r="B17" s="129" t="s">
        <v>261</v>
      </c>
      <c r="C17" s="120"/>
      <c r="D17" s="105">
        <v>2000</v>
      </c>
      <c r="E17" s="221" t="s">
        <v>4</v>
      </c>
      <c r="F17" s="222" t="s">
        <v>169</v>
      </c>
      <c r="G17" s="524" t="s">
        <v>257</v>
      </c>
      <c r="H17" s="128">
        <v>82.45</v>
      </c>
      <c r="I17" s="531">
        <v>65</v>
      </c>
      <c r="J17" s="106"/>
      <c r="K17" s="107"/>
      <c r="L17" s="122"/>
      <c r="M17" s="117">
        <f t="shared" ref="M17:M22" si="0">IF(A17=1,20,IF(A17=2,18,IF(A17=3,16,IF(A17&gt;19,0,19-A17))))</f>
        <v>20</v>
      </c>
      <c r="N17" s="118" t="str">
        <f t="shared" ref="N17:N22" si="1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131" t="s">
        <v>260</v>
      </c>
      <c r="P17" s="200"/>
    </row>
    <row r="18" spans="1:16">
      <c r="A18" s="530">
        <f>A17+1</f>
        <v>2</v>
      </c>
      <c r="B18" s="131" t="s">
        <v>256</v>
      </c>
      <c r="C18" s="218"/>
      <c r="D18" s="117">
        <v>1994</v>
      </c>
      <c r="E18" s="219" t="s">
        <v>4</v>
      </c>
      <c r="F18" s="105" t="s">
        <v>169</v>
      </c>
      <c r="G18" s="341" t="s">
        <v>257</v>
      </c>
      <c r="H18" s="128">
        <v>82.1</v>
      </c>
      <c r="I18" s="440">
        <v>64</v>
      </c>
      <c r="J18" s="106"/>
      <c r="K18" s="107"/>
      <c r="L18" s="122"/>
      <c r="M18" s="117">
        <f t="shared" si="0"/>
        <v>18</v>
      </c>
      <c r="N18" s="118" t="str">
        <f t="shared" si="1"/>
        <v>КМС</v>
      </c>
      <c r="O18" s="528" t="s">
        <v>260</v>
      </c>
      <c r="P18" s="200"/>
    </row>
    <row r="19" spans="1:16" s="8" customFormat="1">
      <c r="A19" s="530">
        <f t="shared" ref="A19:A22" si="2">A18+1</f>
        <v>3</v>
      </c>
      <c r="B19" s="129" t="s">
        <v>190</v>
      </c>
      <c r="C19" s="120"/>
      <c r="D19" s="132">
        <v>1987</v>
      </c>
      <c r="E19" s="214" t="s">
        <v>4</v>
      </c>
      <c r="F19" s="121" t="s">
        <v>147</v>
      </c>
      <c r="G19" s="121" t="s">
        <v>174</v>
      </c>
      <c r="H19" s="128">
        <v>78.650000000000006</v>
      </c>
      <c r="I19" s="531">
        <v>60</v>
      </c>
      <c r="J19" s="106"/>
      <c r="K19" s="107"/>
      <c r="L19" s="122"/>
      <c r="M19" s="117">
        <f t="shared" si="0"/>
        <v>16</v>
      </c>
      <c r="N19" s="118" t="str">
        <f t="shared" si="1"/>
        <v>КМС</v>
      </c>
      <c r="O19" s="130" t="s">
        <v>370</v>
      </c>
      <c r="P19" s="224"/>
    </row>
    <row r="20" spans="1:16" s="8" customFormat="1">
      <c r="A20" s="530">
        <f t="shared" si="2"/>
        <v>4</v>
      </c>
      <c r="B20" s="129" t="s">
        <v>232</v>
      </c>
      <c r="C20" s="120"/>
      <c r="D20" s="522">
        <v>2003</v>
      </c>
      <c r="E20" s="214" t="s">
        <v>5</v>
      </c>
      <c r="F20" s="215" t="s">
        <v>129</v>
      </c>
      <c r="G20" s="525" t="s">
        <v>228</v>
      </c>
      <c r="H20" s="128">
        <v>77.650000000000006</v>
      </c>
      <c r="I20" s="531">
        <v>56</v>
      </c>
      <c r="J20" s="106"/>
      <c r="K20" s="107"/>
      <c r="L20" s="122"/>
      <c r="M20" s="117">
        <f t="shared" si="0"/>
        <v>15</v>
      </c>
      <c r="N20" s="118" t="str">
        <f t="shared" si="1"/>
        <v>КМС</v>
      </c>
      <c r="O20" s="217" t="s">
        <v>62</v>
      </c>
      <c r="P20" s="200"/>
    </row>
    <row r="21" spans="1:16" s="8" customFormat="1">
      <c r="A21" s="530">
        <f t="shared" si="2"/>
        <v>5</v>
      </c>
      <c r="B21" s="129" t="s">
        <v>245</v>
      </c>
      <c r="C21" s="120"/>
      <c r="D21" s="132">
        <v>2003</v>
      </c>
      <c r="E21" s="214" t="s">
        <v>5</v>
      </c>
      <c r="F21" s="121" t="s">
        <v>129</v>
      </c>
      <c r="G21" s="223" t="s">
        <v>228</v>
      </c>
      <c r="H21" s="128">
        <v>76.400000000000006</v>
      </c>
      <c r="I21" s="531">
        <v>46</v>
      </c>
      <c r="J21" s="106"/>
      <c r="K21" s="107"/>
      <c r="L21" s="122"/>
      <c r="M21" s="117">
        <f t="shared" si="0"/>
        <v>14</v>
      </c>
      <c r="N21" s="118" t="str">
        <f t="shared" si="1"/>
        <v>-</v>
      </c>
      <c r="O21" s="131" t="s">
        <v>62</v>
      </c>
      <c r="P21" s="220"/>
    </row>
    <row r="22" spans="1:16" s="8" customFormat="1">
      <c r="A22" s="530">
        <f t="shared" si="2"/>
        <v>6</v>
      </c>
      <c r="B22" s="131" t="s">
        <v>263</v>
      </c>
      <c r="C22" s="218"/>
      <c r="D22" s="225">
        <v>2003</v>
      </c>
      <c r="E22" s="523">
        <v>1</v>
      </c>
      <c r="F22" s="121" t="s">
        <v>169</v>
      </c>
      <c r="G22" s="526" t="s">
        <v>257</v>
      </c>
      <c r="H22" s="125">
        <v>77.849999999999994</v>
      </c>
      <c r="I22" s="532">
        <v>25</v>
      </c>
      <c r="J22" s="527"/>
      <c r="K22" s="454"/>
      <c r="L22" s="455"/>
      <c r="M22" s="117">
        <f t="shared" si="0"/>
        <v>13</v>
      </c>
      <c r="N22" s="456" t="str">
        <f t="shared" si="1"/>
        <v>-</v>
      </c>
      <c r="O22" s="226" t="s">
        <v>260</v>
      </c>
      <c r="P22" s="200"/>
    </row>
    <row r="23" spans="1:16" s="15" customFormat="1">
      <c r="A23" s="233"/>
      <c r="B23" s="340"/>
      <c r="C23" s="135"/>
      <c r="D23" s="239"/>
      <c r="E23" s="239"/>
      <c r="F23" s="239"/>
      <c r="G23" s="239"/>
      <c r="H23" s="237"/>
      <c r="I23" s="449"/>
      <c r="J23" s="433"/>
      <c r="K23" s="433"/>
      <c r="L23" s="238"/>
      <c r="M23" s="238"/>
      <c r="N23" s="239"/>
      <c r="O23" s="135"/>
      <c r="P23" s="450"/>
    </row>
    <row r="24" spans="1:16" s="5" customFormat="1" ht="12.75" customHeight="1">
      <c r="A24" s="109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</row>
    <row r="25" spans="1:16" ht="12.75" customHeight="1">
      <c r="H25" s="103"/>
      <c r="I25" s="103"/>
      <c r="J25" s="103"/>
      <c r="K25" s="103"/>
      <c r="L25" s="103"/>
      <c r="P25" s="103"/>
    </row>
    <row r="26" spans="1:16" ht="12.75" customHeight="1">
      <c r="B26" s="103" t="s">
        <v>16</v>
      </c>
      <c r="C26" s="103"/>
      <c r="D26" s="103"/>
      <c r="F26" s="134"/>
      <c r="G26" s="109"/>
      <c r="H26" s="343" t="s">
        <v>158</v>
      </c>
      <c r="I26" s="103"/>
      <c r="J26" s="103"/>
      <c r="K26" s="103"/>
      <c r="L26" s="103"/>
      <c r="P26" s="103"/>
    </row>
    <row r="27" spans="1:16" ht="12.75" customHeight="1">
      <c r="B27" s="103"/>
      <c r="C27" s="103"/>
      <c r="D27" s="103"/>
      <c r="F27" s="134"/>
      <c r="G27" s="109"/>
      <c r="H27" s="343"/>
      <c r="I27" s="103"/>
      <c r="J27" s="103"/>
      <c r="K27" s="103"/>
      <c r="L27" s="134"/>
      <c r="P27" s="103"/>
    </row>
    <row r="28" spans="1:16" ht="12.75" customHeight="1">
      <c r="B28" s="103" t="s">
        <v>17</v>
      </c>
      <c r="C28" s="103"/>
      <c r="D28" s="103"/>
      <c r="F28" s="103"/>
      <c r="G28" s="103"/>
      <c r="H28" s="342" t="s">
        <v>258</v>
      </c>
      <c r="I28" s="103"/>
      <c r="J28" s="103"/>
      <c r="K28" s="103"/>
      <c r="L28" s="134"/>
      <c r="P28" s="103"/>
    </row>
    <row r="29" spans="1:16" ht="12.75" customHeight="1">
      <c r="H29" s="344"/>
    </row>
    <row r="30" spans="1:16" ht="12.75" customHeight="1">
      <c r="B30" s="103" t="s">
        <v>110</v>
      </c>
      <c r="H30" s="342" t="s">
        <v>160</v>
      </c>
    </row>
    <row r="31" spans="1:16" ht="12.75" customHeight="1">
      <c r="B31" s="103"/>
      <c r="G31" s="103"/>
      <c r="H31" s="342"/>
    </row>
    <row r="32" spans="1:16">
      <c r="B32" s="103" t="s">
        <v>111</v>
      </c>
      <c r="G32" s="103"/>
      <c r="H32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22">
    <sortCondition descending="1" ref="I17:I22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32" right="0.19685039370078741" top="0.86614173228346458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1"/>
  <sheetViews>
    <sheetView topLeftCell="A7" zoomScaleSheetLayoutView="100" workbookViewId="0">
      <selection activeCell="N17" sqref="N17:N19"/>
    </sheetView>
  </sheetViews>
  <sheetFormatPr defaultColWidth="9.140625" defaultRowHeight="12.75"/>
  <cols>
    <col min="1" max="1" width="6.5703125" style="19" customWidth="1"/>
    <col min="2" max="2" width="17.42578125" style="19" customWidth="1"/>
    <col min="3" max="3" width="6" style="19" customWidth="1"/>
    <col min="4" max="4" width="9.42578125" style="19" customWidth="1"/>
    <col min="5" max="5" width="7.28515625" style="19" customWidth="1"/>
    <col min="6" max="6" width="22.140625" style="19" customWidth="1"/>
    <col min="7" max="7" width="18.85546875" style="19" customWidth="1"/>
    <col min="8" max="8" width="9.5703125" style="19" customWidth="1"/>
    <col min="9" max="9" width="9.42578125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7" style="19" customWidth="1"/>
    <col min="14" max="14" width="11.28515625" style="19" customWidth="1"/>
    <col min="15" max="15" width="16.5703125" style="19" customWidth="1"/>
    <col min="16" max="16" width="15.85546875" style="19" customWidth="1"/>
    <col min="17" max="16384" width="9.140625" style="19"/>
  </cols>
  <sheetData>
    <row r="1" spans="1:16">
      <c r="A1" s="712" t="s">
        <v>132</v>
      </c>
      <c r="B1" s="712"/>
      <c r="C1" s="712"/>
      <c r="D1" s="712"/>
      <c r="E1" s="712"/>
      <c r="F1" s="712"/>
      <c r="G1" s="712"/>
      <c r="H1" s="712"/>
      <c r="I1" s="712"/>
      <c r="J1" s="712"/>
      <c r="K1" s="712"/>
      <c r="L1" s="712"/>
      <c r="M1" s="712"/>
      <c r="N1" s="712"/>
      <c r="O1" s="712"/>
      <c r="P1" s="712"/>
    </row>
    <row r="2" spans="1:16">
      <c r="A2" s="712" t="s">
        <v>133</v>
      </c>
      <c r="B2" s="712"/>
      <c r="C2" s="712"/>
      <c r="D2" s="712"/>
      <c r="E2" s="712"/>
      <c r="F2" s="712"/>
      <c r="G2" s="712"/>
      <c r="H2" s="712"/>
      <c r="I2" s="712"/>
      <c r="J2" s="712"/>
      <c r="K2" s="712"/>
      <c r="L2" s="712"/>
      <c r="M2" s="712"/>
      <c r="N2" s="712"/>
      <c r="O2" s="712"/>
      <c r="P2" s="712"/>
    </row>
    <row r="3" spans="1:16" ht="12.75" customHeight="1">
      <c r="A3" s="712" t="s">
        <v>150</v>
      </c>
      <c r="B3" s="712"/>
      <c r="C3" s="712"/>
      <c r="D3" s="712"/>
      <c r="E3" s="712"/>
      <c r="F3" s="712"/>
      <c r="G3" s="712"/>
      <c r="H3" s="712"/>
      <c r="I3" s="712"/>
      <c r="J3" s="712"/>
      <c r="K3" s="712"/>
      <c r="L3" s="712"/>
      <c r="M3" s="712"/>
      <c r="N3" s="712"/>
      <c r="O3" s="712"/>
      <c r="P3" s="712"/>
    </row>
    <row r="4" spans="1:16">
      <c r="A4" s="712" t="s">
        <v>152</v>
      </c>
      <c r="B4" s="712"/>
      <c r="C4" s="712"/>
      <c r="D4" s="712"/>
      <c r="E4" s="712"/>
      <c r="F4" s="712"/>
      <c r="G4" s="712"/>
      <c r="H4" s="712"/>
      <c r="I4" s="712"/>
      <c r="J4" s="712"/>
      <c r="K4" s="712"/>
      <c r="L4" s="712"/>
      <c r="M4" s="712"/>
      <c r="N4" s="712"/>
      <c r="O4" s="712"/>
      <c r="P4" s="712"/>
    </row>
    <row r="5" spans="1:16" ht="9" customHeight="1">
      <c r="A5" s="103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</row>
    <row r="6" spans="1:16" ht="15.75" customHeight="1">
      <c r="A6" s="711" t="s">
        <v>162</v>
      </c>
      <c r="B6" s="711"/>
      <c r="C6" s="711"/>
      <c r="D6" s="697" t="s">
        <v>1</v>
      </c>
      <c r="E6" s="710"/>
      <c r="F6" s="710"/>
      <c r="G6" s="710"/>
      <c r="H6" s="710"/>
      <c r="I6" s="710"/>
      <c r="J6" s="710"/>
      <c r="K6" s="710"/>
      <c r="L6" s="710"/>
      <c r="M6" s="710"/>
      <c r="N6" s="711" t="s">
        <v>117</v>
      </c>
      <c r="O6" s="711"/>
      <c r="P6" s="711"/>
    </row>
    <row r="7" spans="1:16" ht="19.5" customHeight="1">
      <c r="A7" s="695" t="s">
        <v>156</v>
      </c>
      <c r="B7" s="695"/>
      <c r="C7" s="696"/>
      <c r="D7" s="697" t="s">
        <v>153</v>
      </c>
      <c r="E7" s="697"/>
      <c r="F7" s="697"/>
      <c r="G7" s="697"/>
      <c r="H7" s="697"/>
      <c r="I7" s="697"/>
      <c r="J7" s="697"/>
      <c r="K7" s="697"/>
      <c r="L7" s="697"/>
      <c r="M7" s="697"/>
      <c r="N7" s="695" t="s">
        <v>20</v>
      </c>
      <c r="O7" s="695"/>
      <c r="P7" s="695"/>
    </row>
    <row r="8" spans="1:16" ht="15.75">
      <c r="A8" s="704" t="s">
        <v>34</v>
      </c>
      <c r="B8" s="704"/>
      <c r="C8" s="704"/>
      <c r="D8" s="705" t="s">
        <v>154</v>
      </c>
      <c r="E8" s="706"/>
      <c r="F8" s="706"/>
      <c r="G8" s="706"/>
      <c r="H8" s="706"/>
      <c r="I8" s="706"/>
      <c r="J8" s="706"/>
      <c r="K8" s="706"/>
      <c r="L8" s="706"/>
      <c r="M8" s="707"/>
      <c r="N8" s="704" t="s">
        <v>2</v>
      </c>
      <c r="O8" s="704"/>
      <c r="P8" s="704"/>
    </row>
    <row r="9" spans="1:16" ht="15.75">
      <c r="A9" s="728">
        <v>96</v>
      </c>
      <c r="B9" s="728"/>
      <c r="C9" s="728"/>
      <c r="D9" s="708" t="s">
        <v>135</v>
      </c>
      <c r="E9" s="697"/>
      <c r="F9" s="697"/>
      <c r="G9" s="697"/>
      <c r="H9" s="697"/>
      <c r="I9" s="697"/>
      <c r="J9" s="697"/>
      <c r="K9" s="697"/>
      <c r="L9" s="697"/>
      <c r="M9" s="709"/>
      <c r="N9" s="104" t="s">
        <v>3</v>
      </c>
      <c r="O9" s="104" t="s">
        <v>4</v>
      </c>
      <c r="P9" s="104" t="s">
        <v>5</v>
      </c>
    </row>
    <row r="10" spans="1:16" ht="15" customHeight="1">
      <c r="A10" s="728"/>
      <c r="B10" s="728"/>
      <c r="C10" s="728"/>
      <c r="D10" s="680" t="s">
        <v>134</v>
      </c>
      <c r="E10" s="680"/>
      <c r="F10" s="680"/>
      <c r="G10" s="680"/>
      <c r="H10" s="680"/>
      <c r="I10" s="680"/>
      <c r="J10" s="680"/>
      <c r="K10" s="680"/>
      <c r="L10" s="680"/>
      <c r="M10" s="680"/>
      <c r="N10" s="105" t="s">
        <v>157</v>
      </c>
      <c r="O10" s="106" t="s">
        <v>157</v>
      </c>
      <c r="P10" s="107" t="s">
        <v>157</v>
      </c>
    </row>
    <row r="11" spans="1:16" s="5" customFormat="1">
      <c r="A11" s="108"/>
      <c r="B11" s="108"/>
      <c r="C11" s="108"/>
      <c r="D11" s="109"/>
      <c r="E11" s="109"/>
      <c r="F11" s="109"/>
      <c r="G11" s="109"/>
      <c r="H11" s="109"/>
      <c r="I11" s="109"/>
      <c r="J11" s="109"/>
      <c r="K11" s="109"/>
      <c r="L11" s="109"/>
      <c r="M11" s="109"/>
      <c r="N11" s="108"/>
      <c r="O11" s="108"/>
      <c r="P11" s="108"/>
    </row>
    <row r="12" spans="1:16">
      <c r="A12" s="690" t="s">
        <v>48</v>
      </c>
      <c r="B12" s="691"/>
      <c r="C12" s="691"/>
      <c r="D12" s="105">
        <v>94</v>
      </c>
      <c r="E12" s="111"/>
      <c r="F12" s="111"/>
      <c r="G12" s="111"/>
      <c r="H12" s="111"/>
      <c r="I12" s="111"/>
      <c r="J12" s="111"/>
      <c r="K12" s="111"/>
      <c r="L12" s="111"/>
      <c r="M12" s="111"/>
      <c r="N12" s="108"/>
      <c r="O12" s="108"/>
      <c r="P12" s="108"/>
    </row>
    <row r="13" spans="1:16">
      <c r="A13" s="691" t="s">
        <v>49</v>
      </c>
      <c r="B13" s="691"/>
      <c r="C13" s="691"/>
      <c r="D13" s="105">
        <v>9</v>
      </c>
      <c r="E13" s="111"/>
      <c r="F13" s="111"/>
      <c r="G13" s="111"/>
      <c r="H13" s="111"/>
      <c r="I13" s="111"/>
      <c r="J13" s="111"/>
      <c r="K13" s="111"/>
      <c r="L13" s="111"/>
      <c r="M13" s="111"/>
      <c r="N13" s="108"/>
      <c r="O13" s="108"/>
      <c r="P13" s="108"/>
    </row>
    <row r="14" spans="1:16" ht="13.5" thickBo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 s="8" customFormat="1" ht="11.25" customHeight="1">
      <c r="A15" s="681" t="s">
        <v>6</v>
      </c>
      <c r="B15" s="683" t="s">
        <v>73</v>
      </c>
      <c r="C15" s="683"/>
      <c r="D15" s="685" t="s">
        <v>7</v>
      </c>
      <c r="E15" s="687" t="s">
        <v>8</v>
      </c>
      <c r="F15" s="687" t="s">
        <v>9</v>
      </c>
      <c r="G15" s="687" t="s">
        <v>10</v>
      </c>
      <c r="H15" s="687" t="s">
        <v>11</v>
      </c>
      <c r="I15" s="687" t="s">
        <v>12</v>
      </c>
      <c r="J15" s="694" t="s">
        <v>19</v>
      </c>
      <c r="K15" s="694"/>
      <c r="L15" s="687" t="s">
        <v>22</v>
      </c>
      <c r="M15" s="687" t="s">
        <v>13</v>
      </c>
      <c r="N15" s="687" t="s">
        <v>14</v>
      </c>
      <c r="O15" s="687" t="s">
        <v>15</v>
      </c>
      <c r="P15" s="692"/>
    </row>
    <row r="16" spans="1:16" s="8" customFormat="1" ht="15.75" customHeight="1" thickBot="1">
      <c r="A16" s="734"/>
      <c r="B16" s="735"/>
      <c r="C16" s="735"/>
      <c r="D16" s="732"/>
      <c r="E16" s="733"/>
      <c r="F16" s="733"/>
      <c r="G16" s="733"/>
      <c r="H16" s="733"/>
      <c r="I16" s="733"/>
      <c r="J16" s="169" t="s">
        <v>21</v>
      </c>
      <c r="K16" s="169" t="s">
        <v>23</v>
      </c>
      <c r="L16" s="733"/>
      <c r="M16" s="733"/>
      <c r="N16" s="733"/>
      <c r="O16" s="733"/>
      <c r="P16" s="736"/>
    </row>
    <row r="17" spans="1:16" ht="13.7" customHeight="1">
      <c r="A17" s="545">
        <v>1</v>
      </c>
      <c r="B17" s="546" t="s">
        <v>230</v>
      </c>
      <c r="C17" s="547"/>
      <c r="D17" s="228">
        <v>2001</v>
      </c>
      <c r="E17" s="132" t="s">
        <v>3</v>
      </c>
      <c r="F17" s="132" t="s">
        <v>129</v>
      </c>
      <c r="G17" s="548" t="s">
        <v>228</v>
      </c>
      <c r="H17" s="513">
        <v>110.1</v>
      </c>
      <c r="I17" s="549">
        <v>70</v>
      </c>
      <c r="J17" s="517"/>
      <c r="K17" s="115"/>
      <c r="L17" s="116"/>
      <c r="M17" s="225">
        <f>IF(A17=1,20,IF(A17=2,18,IF(A17=3,16,IF(A17&gt;19,0,19-A17))))</f>
        <v>20</v>
      </c>
      <c r="N17" s="222" t="s">
        <v>157</v>
      </c>
      <c r="O17" s="550" t="s">
        <v>62</v>
      </c>
      <c r="P17" s="229"/>
    </row>
    <row r="18" spans="1:16" s="8" customFormat="1" ht="13.7" customHeight="1">
      <c r="A18" s="534">
        <f>A17+1</f>
        <v>2</v>
      </c>
      <c r="B18" s="131" t="s">
        <v>231</v>
      </c>
      <c r="C18" s="218"/>
      <c r="D18" s="117">
        <v>1998</v>
      </c>
      <c r="E18" s="105" t="s">
        <v>3</v>
      </c>
      <c r="F18" s="121" t="s">
        <v>129</v>
      </c>
      <c r="G18" s="227" t="s">
        <v>228</v>
      </c>
      <c r="H18" s="125">
        <v>90.85</v>
      </c>
      <c r="I18" s="544">
        <v>60</v>
      </c>
      <c r="J18" s="127"/>
      <c r="K18" s="107"/>
      <c r="L18" s="122"/>
      <c r="M18" s="225">
        <f t="shared" ref="M18:M19" si="0">IF(A18=1,20,IF(A18=2,18,IF(A18=3,16,IF(A18&gt;19,0,19-A18))))</f>
        <v>18</v>
      </c>
      <c r="N18" s="222" t="s">
        <v>157</v>
      </c>
      <c r="O18" s="232" t="s">
        <v>62</v>
      </c>
      <c r="P18" s="119"/>
    </row>
    <row r="19" spans="1:16" s="8" customFormat="1" ht="13.7" customHeight="1">
      <c r="A19" s="534">
        <f t="shared" ref="A19:A22" si="1">A18+1</f>
        <v>3</v>
      </c>
      <c r="B19" s="131" t="s">
        <v>279</v>
      </c>
      <c r="C19" s="218"/>
      <c r="D19" s="230">
        <v>2001</v>
      </c>
      <c r="E19" s="105">
        <v>1</v>
      </c>
      <c r="F19" s="105" t="s">
        <v>165</v>
      </c>
      <c r="G19" s="105" t="s">
        <v>270</v>
      </c>
      <c r="H19" s="128">
        <v>100.65</v>
      </c>
      <c r="I19" s="520">
        <v>30</v>
      </c>
      <c r="J19" s="106"/>
      <c r="K19" s="107"/>
      <c r="L19" s="122"/>
      <c r="M19" s="225">
        <f t="shared" si="0"/>
        <v>16</v>
      </c>
      <c r="N19" s="222" t="s">
        <v>157</v>
      </c>
      <c r="O19" s="231" t="s">
        <v>271</v>
      </c>
      <c r="P19" s="119"/>
    </row>
    <row r="20" spans="1:16" s="8" customFormat="1" ht="13.7" customHeight="1">
      <c r="A20" s="534">
        <f t="shared" si="1"/>
        <v>4</v>
      </c>
      <c r="B20" s="129" t="s">
        <v>215</v>
      </c>
      <c r="C20" s="120"/>
      <c r="D20" s="121">
        <v>1990</v>
      </c>
      <c r="E20" s="121">
        <v>2</v>
      </c>
      <c r="F20" s="105" t="s">
        <v>167</v>
      </c>
      <c r="G20" s="105"/>
      <c r="H20" s="128">
        <v>121.1</v>
      </c>
      <c r="I20" s="521">
        <v>30</v>
      </c>
      <c r="J20" s="106"/>
      <c r="K20" s="107"/>
      <c r="L20" s="122"/>
      <c r="M20" s="225">
        <v>15</v>
      </c>
      <c r="N20" s="222" t="s">
        <v>157</v>
      </c>
      <c r="O20" s="231" t="s">
        <v>216</v>
      </c>
      <c r="P20" s="119"/>
    </row>
    <row r="21" spans="1:16" s="8" customFormat="1" ht="13.7" customHeight="1">
      <c r="A21" s="534">
        <f t="shared" si="1"/>
        <v>5</v>
      </c>
      <c r="B21" s="495" t="s">
        <v>289</v>
      </c>
      <c r="C21" s="112"/>
      <c r="D21" s="113">
        <v>2003</v>
      </c>
      <c r="E21" s="114">
        <v>1</v>
      </c>
      <c r="F21" s="121" t="s">
        <v>145</v>
      </c>
      <c r="G21" s="114" t="s">
        <v>287</v>
      </c>
      <c r="H21" s="125">
        <v>119.75</v>
      </c>
      <c r="I21" s="520">
        <v>27</v>
      </c>
      <c r="J21" s="106"/>
      <c r="K21" s="107"/>
      <c r="L21" s="122"/>
      <c r="M21" s="225">
        <v>14</v>
      </c>
      <c r="N21" s="222" t="s">
        <v>157</v>
      </c>
      <c r="O21" s="231" t="s">
        <v>288</v>
      </c>
      <c r="P21" s="119"/>
    </row>
    <row r="22" spans="1:16" s="8" customFormat="1" ht="13.7" customHeight="1">
      <c r="A22" s="534">
        <f t="shared" si="1"/>
        <v>6</v>
      </c>
      <c r="B22" s="129" t="s">
        <v>301</v>
      </c>
      <c r="C22" s="120"/>
      <c r="D22" s="105">
        <v>1983</v>
      </c>
      <c r="E22" s="121">
        <v>1</v>
      </c>
      <c r="F22" s="126" t="s">
        <v>145</v>
      </c>
      <c r="G22" s="126" t="s">
        <v>299</v>
      </c>
      <c r="H22" s="128">
        <v>102.85</v>
      </c>
      <c r="I22" s="521">
        <v>19</v>
      </c>
      <c r="J22" s="106"/>
      <c r="K22" s="107"/>
      <c r="L22" s="122"/>
      <c r="M22" s="225">
        <v>13</v>
      </c>
      <c r="N22" s="222" t="s">
        <v>157</v>
      </c>
      <c r="O22" s="232" t="s">
        <v>286</v>
      </c>
      <c r="P22" s="119"/>
    </row>
    <row r="23" spans="1:16" s="8" customFormat="1">
      <c r="A23" s="537"/>
      <c r="B23" s="340"/>
      <c r="C23" s="135"/>
      <c r="D23" s="441"/>
      <c r="E23" s="239"/>
      <c r="F23" s="449"/>
      <c r="G23" s="449"/>
      <c r="H23" s="237"/>
      <c r="I23" s="542"/>
      <c r="J23" s="441"/>
      <c r="K23" s="441"/>
      <c r="L23" s="238"/>
      <c r="M23" s="238"/>
      <c r="N23" s="239"/>
      <c r="O23" s="135"/>
      <c r="P23" s="109"/>
    </row>
    <row r="24" spans="1:16" ht="12.75" customHeight="1">
      <c r="A24" s="233"/>
      <c r="B24" s="234"/>
      <c r="C24" s="234"/>
      <c r="D24" s="235"/>
      <c r="E24" s="236"/>
      <c r="F24" s="236"/>
      <c r="G24" s="236"/>
      <c r="H24" s="237"/>
      <c r="I24" s="236"/>
      <c r="J24" s="236"/>
      <c r="K24" s="236"/>
      <c r="L24" s="238"/>
      <c r="M24" s="238"/>
      <c r="N24" s="239"/>
      <c r="O24" s="109"/>
      <c r="P24" s="109"/>
    </row>
    <row r="25" spans="1:16" ht="12.75" customHeight="1">
      <c r="B25" s="103" t="s">
        <v>16</v>
      </c>
      <c r="C25" s="103"/>
      <c r="D25" s="103"/>
      <c r="F25" s="134"/>
      <c r="G25" s="109"/>
      <c r="H25" s="343" t="s">
        <v>158</v>
      </c>
      <c r="I25" s="103"/>
      <c r="J25" s="103"/>
      <c r="K25" s="103"/>
      <c r="L25" s="103"/>
      <c r="P25" s="103"/>
    </row>
    <row r="26" spans="1:16" ht="12.75" customHeight="1">
      <c r="B26" s="103"/>
      <c r="C26" s="103"/>
      <c r="D26" s="103"/>
      <c r="F26" s="134"/>
      <c r="G26" s="109"/>
      <c r="H26" s="343"/>
      <c r="I26" s="103"/>
      <c r="J26" s="103"/>
      <c r="K26" s="103"/>
      <c r="L26" s="134"/>
      <c r="P26" s="103"/>
    </row>
    <row r="27" spans="1:16" ht="12.75" customHeight="1">
      <c r="B27" s="103" t="s">
        <v>17</v>
      </c>
      <c r="C27" s="103"/>
      <c r="D27" s="103"/>
      <c r="F27" s="103"/>
      <c r="G27" s="103"/>
      <c r="H27" s="342" t="s">
        <v>258</v>
      </c>
      <c r="I27" s="103"/>
      <c r="J27" s="103"/>
      <c r="K27" s="103"/>
      <c r="L27" s="134"/>
      <c r="P27" s="103"/>
    </row>
    <row r="28" spans="1:16" ht="12.75" customHeight="1">
      <c r="H28" s="344"/>
    </row>
    <row r="29" spans="1:16" ht="12.75" customHeight="1">
      <c r="B29" s="103" t="s">
        <v>110</v>
      </c>
      <c r="H29" s="342" t="s">
        <v>160</v>
      </c>
    </row>
    <row r="30" spans="1:16" ht="12.75" customHeight="1">
      <c r="B30" s="103"/>
      <c r="G30" s="103"/>
      <c r="H30" s="342"/>
    </row>
    <row r="31" spans="1:16">
      <c r="B31" s="103" t="s">
        <v>111</v>
      </c>
      <c r="G31" s="103"/>
      <c r="H31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9:O20">
    <sortCondition ref="I19:I20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15:A16"/>
    <mergeCell ref="B15:C16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</mergeCells>
  <printOptions horizontalCentered="1"/>
  <pageMargins left="0.25" right="0.19685039370078741" top="0.99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27"/>
  <sheetViews>
    <sheetView zoomScaleSheetLayoutView="100" workbookViewId="0">
      <selection activeCell="N17" sqref="N17:N18"/>
    </sheetView>
  </sheetViews>
  <sheetFormatPr defaultColWidth="9.140625" defaultRowHeight="12.75"/>
  <cols>
    <col min="1" max="1" width="6.140625" style="19" customWidth="1"/>
    <col min="2" max="2" width="17.42578125" style="19" customWidth="1"/>
    <col min="3" max="3" width="4.28515625" style="19" customWidth="1"/>
    <col min="4" max="4" width="9.42578125" style="19" customWidth="1"/>
    <col min="5" max="5" width="7.140625" style="19" customWidth="1"/>
    <col min="6" max="6" width="20.42578125" style="19" customWidth="1"/>
    <col min="7" max="7" width="23.5703125" style="19" customWidth="1"/>
    <col min="8" max="8" width="8.140625" style="19" customWidth="1"/>
    <col min="9" max="9" width="8.28515625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7" style="19" customWidth="1"/>
    <col min="14" max="14" width="11.28515625" style="19" customWidth="1"/>
    <col min="15" max="15" width="14.28515625" style="19" customWidth="1"/>
    <col min="16" max="16" width="15.140625" style="19" customWidth="1"/>
    <col min="17" max="16384" width="9.140625" style="19"/>
  </cols>
  <sheetData>
    <row r="1" spans="1:16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</row>
    <row r="2" spans="1:16">
      <c r="A2" s="737" t="s">
        <v>133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</row>
    <row r="3" spans="1:16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</row>
    <row r="4" spans="1:16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</row>
    <row r="5" spans="1:16" ht="9" customHeight="1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6" ht="19.5" customHeight="1">
      <c r="A6" s="717" t="s">
        <v>162</v>
      </c>
      <c r="B6" s="717"/>
      <c r="C6" s="717"/>
      <c r="D6" s="715" t="s">
        <v>1</v>
      </c>
      <c r="E6" s="716"/>
      <c r="F6" s="716"/>
      <c r="G6" s="716"/>
      <c r="H6" s="716"/>
      <c r="I6" s="716"/>
      <c r="J6" s="716"/>
      <c r="K6" s="716"/>
      <c r="L6" s="716"/>
      <c r="M6" s="716"/>
      <c r="N6" s="717" t="s">
        <v>117</v>
      </c>
      <c r="O6" s="717"/>
      <c r="P6" s="717"/>
    </row>
    <row r="7" spans="1:16" ht="18.75" customHeight="1">
      <c r="A7" s="713" t="s">
        <v>156</v>
      </c>
      <c r="B7" s="713"/>
      <c r="C7" s="738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3" t="s">
        <v>20</v>
      </c>
      <c r="O7" s="713"/>
      <c r="P7" s="713"/>
    </row>
    <row r="8" spans="1:16" ht="15.75">
      <c r="A8" s="739" t="s">
        <v>34</v>
      </c>
      <c r="B8" s="739"/>
      <c r="C8" s="739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2"/>
      <c r="N8" s="739" t="s">
        <v>2</v>
      </c>
      <c r="O8" s="739"/>
      <c r="P8" s="739"/>
    </row>
    <row r="9" spans="1:16" ht="15.75">
      <c r="A9" s="718">
        <v>62</v>
      </c>
      <c r="B9" s="718"/>
      <c r="C9" s="718"/>
      <c r="D9" s="743" t="s">
        <v>109</v>
      </c>
      <c r="E9" s="715"/>
      <c r="F9" s="715"/>
      <c r="G9" s="715"/>
      <c r="H9" s="715"/>
      <c r="I9" s="715"/>
      <c r="J9" s="715"/>
      <c r="K9" s="715"/>
      <c r="L9" s="715"/>
      <c r="M9" s="744"/>
      <c r="N9" s="194" t="s">
        <v>3</v>
      </c>
      <c r="O9" s="194" t="s">
        <v>4</v>
      </c>
      <c r="P9" s="194" t="s">
        <v>5</v>
      </c>
    </row>
    <row r="10" spans="1:16" ht="15" customHeight="1">
      <c r="A10" s="718"/>
      <c r="B10" s="718"/>
      <c r="C10" s="718"/>
      <c r="D10" s="745" t="s">
        <v>76</v>
      </c>
      <c r="E10" s="745"/>
      <c r="F10" s="745"/>
      <c r="G10" s="745"/>
      <c r="H10" s="745"/>
      <c r="I10" s="745"/>
      <c r="J10" s="745"/>
      <c r="K10" s="745"/>
      <c r="L10" s="745"/>
      <c r="M10" s="745"/>
      <c r="N10" s="143">
        <v>59</v>
      </c>
      <c r="O10" s="143">
        <v>44</v>
      </c>
      <c r="P10" s="143">
        <v>35</v>
      </c>
    </row>
    <row r="11" spans="1:16" s="5" customFormat="1">
      <c r="A11" s="195"/>
      <c r="B11" s="195"/>
      <c r="C11" s="195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95"/>
      <c r="O11" s="195"/>
      <c r="P11" s="195"/>
    </row>
    <row r="12" spans="1:16">
      <c r="A12" s="746" t="s">
        <v>48</v>
      </c>
      <c r="B12" s="747"/>
      <c r="C12" s="747"/>
      <c r="D12" s="17">
        <v>94</v>
      </c>
      <c r="E12" s="196"/>
      <c r="F12" s="196"/>
      <c r="G12" s="196"/>
      <c r="H12" s="196"/>
      <c r="I12" s="196"/>
      <c r="J12" s="196"/>
      <c r="K12" s="196"/>
      <c r="L12" s="196"/>
      <c r="M12" s="196"/>
      <c r="N12" s="195"/>
      <c r="O12" s="195"/>
      <c r="P12" s="195"/>
    </row>
    <row r="13" spans="1:16">
      <c r="A13" s="747" t="s">
        <v>49</v>
      </c>
      <c r="B13" s="747"/>
      <c r="C13" s="747"/>
      <c r="D13" s="17">
        <v>9</v>
      </c>
      <c r="E13" s="196"/>
      <c r="F13" s="196"/>
      <c r="G13" s="196"/>
      <c r="H13" s="196"/>
      <c r="I13" s="196"/>
      <c r="J13" s="196"/>
      <c r="K13" s="196"/>
      <c r="L13" s="196"/>
      <c r="M13" s="196"/>
      <c r="N13" s="195"/>
      <c r="O13" s="195"/>
      <c r="P13" s="195"/>
    </row>
    <row r="14" spans="1:16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</row>
    <row r="15" spans="1:16" ht="11.25" customHeight="1">
      <c r="A15" s="684" t="s">
        <v>6</v>
      </c>
      <c r="B15" s="684" t="s">
        <v>73</v>
      </c>
      <c r="C15" s="684"/>
      <c r="D15" s="726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31" t="s">
        <v>19</v>
      </c>
      <c r="K15" s="731"/>
      <c r="L15" s="727" t="s">
        <v>22</v>
      </c>
      <c r="M15" s="727" t="s">
        <v>13</v>
      </c>
      <c r="N15" s="727" t="s">
        <v>14</v>
      </c>
      <c r="O15" s="727" t="s">
        <v>15</v>
      </c>
      <c r="P15" s="729"/>
    </row>
    <row r="16" spans="1:16">
      <c r="A16" s="684"/>
      <c r="B16" s="684"/>
      <c r="C16" s="684"/>
      <c r="D16" s="686"/>
      <c r="E16" s="688"/>
      <c r="F16" s="689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730"/>
    </row>
    <row r="17" spans="1:16">
      <c r="A17" s="551">
        <v>1</v>
      </c>
      <c r="B17" s="247" t="s">
        <v>352</v>
      </c>
      <c r="C17" s="167"/>
      <c r="D17" s="153">
        <v>2000</v>
      </c>
      <c r="E17" s="17" t="s">
        <v>5</v>
      </c>
      <c r="F17" s="17" t="s">
        <v>169</v>
      </c>
      <c r="G17" s="345" t="s">
        <v>257</v>
      </c>
      <c r="H17" s="241">
        <v>59.85</v>
      </c>
      <c r="I17" s="553">
        <v>51</v>
      </c>
      <c r="J17" s="242"/>
      <c r="K17" s="186"/>
      <c r="L17" s="187"/>
      <c r="M17" s="117">
        <f>IF(A17=1,20,IF(A17=2,18,IF(A17=3,16,IF(A17&gt;19,0,19-A17))))</f>
        <v>20</v>
      </c>
      <c r="N17" s="192" t="str">
        <f t="shared" ref="N17:N18" si="0"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+МС</v>
      </c>
      <c r="O17" s="205" t="s">
        <v>260</v>
      </c>
      <c r="P17" s="188"/>
    </row>
    <row r="18" spans="1:16" s="8" customFormat="1">
      <c r="A18" s="552">
        <f>A17+1</f>
        <v>2</v>
      </c>
      <c r="B18" s="205" t="s">
        <v>241</v>
      </c>
      <c r="C18" s="145"/>
      <c r="D18" s="146">
        <v>1974</v>
      </c>
      <c r="E18" s="147" t="s">
        <v>3</v>
      </c>
      <c r="F18" s="147" t="s">
        <v>129</v>
      </c>
      <c r="G18" s="147" t="s">
        <v>228</v>
      </c>
      <c r="H18" s="158">
        <v>59</v>
      </c>
      <c r="I18" s="553">
        <v>41</v>
      </c>
      <c r="J18" s="159"/>
      <c r="K18" s="139"/>
      <c r="L18" s="160"/>
      <c r="M18" s="117">
        <f>IF(A18=1,20,IF(A18=2,18,IF(A18=3,16,IF(A18&gt;19,0,19-A18))))</f>
        <v>18</v>
      </c>
      <c r="N18" s="192" t="str">
        <f t="shared" si="0"/>
        <v>КМС</v>
      </c>
      <c r="O18" s="207" t="s">
        <v>62</v>
      </c>
      <c r="P18" s="189"/>
    </row>
    <row r="19" spans="1:16" s="8" customFormat="1">
      <c r="A19" s="170"/>
      <c r="B19" s="172"/>
      <c r="C19" s="172"/>
      <c r="D19" s="444"/>
      <c r="E19" s="175"/>
      <c r="F19" s="175"/>
      <c r="G19" s="175"/>
      <c r="H19" s="176"/>
      <c r="I19" s="444"/>
      <c r="J19" s="541"/>
      <c r="K19" s="444"/>
      <c r="L19" s="179"/>
      <c r="M19" s="179"/>
      <c r="N19" s="175"/>
      <c r="O19" s="303"/>
      <c r="P19" s="295"/>
    </row>
    <row r="20" spans="1:16" ht="12.75" customHeight="1">
      <c r="A20" s="102"/>
      <c r="B20" s="102"/>
      <c r="C20" s="102"/>
      <c r="D20" s="102"/>
      <c r="E20" s="102"/>
      <c r="F20" s="102"/>
      <c r="G20" s="102"/>
      <c r="H20" s="209"/>
      <c r="I20" s="209"/>
      <c r="J20" s="209"/>
      <c r="K20" s="209"/>
      <c r="L20" s="209"/>
      <c r="M20" s="209"/>
      <c r="N20" s="209"/>
      <c r="O20" s="209"/>
      <c r="P20" s="209"/>
    </row>
    <row r="21" spans="1:16" ht="12.75" customHeight="1">
      <c r="B21" s="103" t="s">
        <v>16</v>
      </c>
      <c r="C21" s="103"/>
      <c r="D21" s="103"/>
      <c r="F21" s="134"/>
      <c r="G21" s="109"/>
      <c r="H21" s="343" t="s">
        <v>158</v>
      </c>
      <c r="I21" s="103"/>
      <c r="J21" s="103"/>
      <c r="K21" s="103"/>
      <c r="L21" s="103"/>
      <c r="P21" s="103"/>
    </row>
    <row r="22" spans="1:16" ht="12.75" customHeight="1">
      <c r="B22" s="103"/>
      <c r="C22" s="103"/>
      <c r="D22" s="103"/>
      <c r="F22" s="134"/>
      <c r="G22" s="109"/>
      <c r="H22" s="343"/>
      <c r="I22" s="103"/>
      <c r="J22" s="103"/>
      <c r="K22" s="103"/>
      <c r="L22" s="134"/>
      <c r="P22" s="103"/>
    </row>
    <row r="23" spans="1:16" ht="12.75" customHeight="1">
      <c r="B23" s="103" t="s">
        <v>17</v>
      </c>
      <c r="C23" s="103"/>
      <c r="D23" s="103"/>
      <c r="F23" s="103"/>
      <c r="G23" s="103"/>
      <c r="H23" s="342" t="s">
        <v>258</v>
      </c>
      <c r="I23" s="103"/>
      <c r="J23" s="103"/>
      <c r="K23" s="103"/>
      <c r="L23" s="134"/>
      <c r="P23" s="103"/>
    </row>
    <row r="24" spans="1:16" ht="12.75" customHeight="1">
      <c r="H24" s="344"/>
    </row>
    <row r="25" spans="1:16" ht="12.75" customHeight="1">
      <c r="B25" s="103" t="s">
        <v>110</v>
      </c>
      <c r="H25" s="342" t="s">
        <v>160</v>
      </c>
    </row>
    <row r="26" spans="1:16" ht="12.75" customHeight="1">
      <c r="B26" s="103"/>
      <c r="G26" s="103"/>
      <c r="H26" s="342"/>
    </row>
    <row r="27" spans="1:16">
      <c r="B27" s="103" t="s">
        <v>111</v>
      </c>
      <c r="G27" s="103"/>
      <c r="H27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P23">
    <sortCondition descending="1" ref="I17:I23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28999999999999998" right="0.19685039370078741" top="0.86614173228346458" bottom="1.2598425196850394" header="0" footer="0"/>
  <pageSetup paperSize="9" scale="90" firstPageNumber="0" fitToHeight="0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6" tint="0.39997558519241921"/>
    <pageSetUpPr fitToPage="1"/>
  </sheetPr>
  <dimension ref="A1:P29"/>
  <sheetViews>
    <sheetView topLeftCell="A7" zoomScaleSheetLayoutView="100" workbookViewId="0">
      <selection activeCell="N17" sqref="N17:N19"/>
    </sheetView>
  </sheetViews>
  <sheetFormatPr defaultColWidth="9.140625" defaultRowHeight="12.75"/>
  <cols>
    <col min="1" max="1" width="6.5703125" style="19" customWidth="1"/>
    <col min="2" max="2" width="17.42578125" style="19" customWidth="1"/>
    <col min="3" max="3" width="7.28515625" style="19" customWidth="1"/>
    <col min="4" max="4" width="9.42578125" style="19" customWidth="1"/>
    <col min="5" max="5" width="7.42578125" style="19" customWidth="1"/>
    <col min="6" max="6" width="22.28515625" style="19" customWidth="1"/>
    <col min="7" max="7" width="30.42578125" style="19" customWidth="1"/>
    <col min="8" max="8" width="10.140625" style="19" customWidth="1"/>
    <col min="9" max="9" width="12.42578125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7" style="19" customWidth="1"/>
    <col min="14" max="14" width="11.28515625" style="19" customWidth="1"/>
    <col min="15" max="16" width="16.5703125" style="19" customWidth="1"/>
    <col min="17" max="16384" width="9.140625" style="19"/>
  </cols>
  <sheetData>
    <row r="1" spans="1:16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</row>
    <row r="2" spans="1:16">
      <c r="A2" s="737" t="s">
        <v>133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</row>
    <row r="3" spans="1:16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</row>
    <row r="4" spans="1:16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</row>
    <row r="5" spans="1:16" ht="9" customHeight="1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6" ht="18" customHeight="1">
      <c r="A6" s="717" t="s">
        <v>162</v>
      </c>
      <c r="B6" s="717"/>
      <c r="C6" s="717"/>
      <c r="D6" s="715" t="s">
        <v>1</v>
      </c>
      <c r="E6" s="716"/>
      <c r="F6" s="716"/>
      <c r="G6" s="716"/>
      <c r="H6" s="716"/>
      <c r="I6" s="716"/>
      <c r="J6" s="716"/>
      <c r="K6" s="716"/>
      <c r="L6" s="716"/>
      <c r="M6" s="716"/>
      <c r="N6" s="717" t="s">
        <v>117</v>
      </c>
      <c r="O6" s="717"/>
      <c r="P6" s="717"/>
    </row>
    <row r="7" spans="1:16" ht="16.5" customHeight="1">
      <c r="A7" s="713" t="s">
        <v>156</v>
      </c>
      <c r="B7" s="713"/>
      <c r="C7" s="738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3" t="s">
        <v>20</v>
      </c>
      <c r="O7" s="713"/>
      <c r="P7" s="713"/>
    </row>
    <row r="8" spans="1:16" ht="15.75">
      <c r="A8" s="739" t="s">
        <v>34</v>
      </c>
      <c r="B8" s="739"/>
      <c r="C8" s="739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2"/>
      <c r="N8" s="739" t="s">
        <v>2</v>
      </c>
      <c r="O8" s="739"/>
      <c r="P8" s="739"/>
    </row>
    <row r="9" spans="1:16" ht="15.75">
      <c r="A9" s="718">
        <v>76</v>
      </c>
      <c r="B9" s="718"/>
      <c r="C9" s="718"/>
      <c r="D9" s="743" t="s">
        <v>109</v>
      </c>
      <c r="E9" s="715"/>
      <c r="F9" s="715"/>
      <c r="G9" s="715"/>
      <c r="H9" s="715"/>
      <c r="I9" s="715"/>
      <c r="J9" s="715"/>
      <c r="K9" s="715"/>
      <c r="L9" s="715"/>
      <c r="M9" s="744"/>
      <c r="N9" s="194" t="s">
        <v>3</v>
      </c>
      <c r="O9" s="194" t="s">
        <v>4</v>
      </c>
      <c r="P9" s="194" t="s">
        <v>5</v>
      </c>
    </row>
    <row r="10" spans="1:16" ht="15" customHeight="1">
      <c r="A10" s="718"/>
      <c r="B10" s="718"/>
      <c r="C10" s="718"/>
      <c r="D10" s="745" t="s">
        <v>77</v>
      </c>
      <c r="E10" s="745"/>
      <c r="F10" s="745"/>
      <c r="G10" s="745"/>
      <c r="H10" s="745"/>
      <c r="I10" s="745"/>
      <c r="J10" s="745"/>
      <c r="K10" s="745"/>
      <c r="L10" s="745"/>
      <c r="M10" s="745"/>
      <c r="N10" s="243">
        <v>72</v>
      </c>
      <c r="O10" s="243">
        <v>56</v>
      </c>
      <c r="P10" s="243">
        <v>45</v>
      </c>
    </row>
    <row r="11" spans="1:16" s="5" customFormat="1">
      <c r="A11" s="195"/>
      <c r="B11" s="195"/>
      <c r="C11" s="195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95"/>
      <c r="O11" s="195"/>
      <c r="P11" s="195"/>
    </row>
    <row r="12" spans="1:16">
      <c r="A12" s="746" t="s">
        <v>48</v>
      </c>
      <c r="B12" s="747"/>
      <c r="C12" s="747"/>
      <c r="D12" s="17">
        <v>94</v>
      </c>
      <c r="E12" s="196"/>
      <c r="F12" s="196"/>
      <c r="G12" s="196"/>
      <c r="H12" s="196"/>
      <c r="I12" s="196"/>
      <c r="J12" s="196"/>
      <c r="K12" s="196"/>
      <c r="L12" s="196"/>
      <c r="M12" s="196"/>
      <c r="N12" s="195"/>
      <c r="O12" s="195"/>
      <c r="P12" s="195"/>
    </row>
    <row r="13" spans="1:16">
      <c r="A13" s="747" t="s">
        <v>49</v>
      </c>
      <c r="B13" s="747"/>
      <c r="C13" s="747"/>
      <c r="D13" s="17">
        <v>9</v>
      </c>
      <c r="E13" s="196"/>
      <c r="F13" s="196"/>
      <c r="G13" s="196"/>
      <c r="H13" s="196"/>
      <c r="I13" s="196"/>
      <c r="J13" s="196"/>
      <c r="K13" s="196"/>
      <c r="L13" s="196"/>
      <c r="M13" s="196"/>
      <c r="N13" s="195"/>
      <c r="O13" s="195"/>
      <c r="P13" s="195"/>
    </row>
    <row r="14" spans="1:16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</row>
    <row r="15" spans="1:16" ht="11.25" customHeight="1">
      <c r="A15" s="684" t="s">
        <v>6</v>
      </c>
      <c r="B15" s="684" t="s">
        <v>73</v>
      </c>
      <c r="C15" s="684"/>
      <c r="D15" s="726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31" t="s">
        <v>19</v>
      </c>
      <c r="K15" s="731"/>
      <c r="L15" s="727" t="s">
        <v>22</v>
      </c>
      <c r="M15" s="727" t="s">
        <v>13</v>
      </c>
      <c r="N15" s="727" t="s">
        <v>14</v>
      </c>
      <c r="O15" s="727" t="s">
        <v>15</v>
      </c>
      <c r="P15" s="729"/>
    </row>
    <row r="16" spans="1:16">
      <c r="A16" s="684"/>
      <c r="B16" s="684"/>
      <c r="C16" s="684"/>
      <c r="D16" s="686"/>
      <c r="E16" s="688"/>
      <c r="F16" s="689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730"/>
    </row>
    <row r="17" spans="1:16" s="8" customFormat="1">
      <c r="A17" s="552">
        <v>1</v>
      </c>
      <c r="B17" s="557" t="s">
        <v>240</v>
      </c>
      <c r="C17" s="190"/>
      <c r="D17" s="153">
        <v>2006</v>
      </c>
      <c r="E17" s="204" t="s">
        <v>4</v>
      </c>
      <c r="F17" s="17" t="s">
        <v>129</v>
      </c>
      <c r="G17" s="443" t="s">
        <v>228</v>
      </c>
      <c r="H17" s="241">
        <v>71.3</v>
      </c>
      <c r="I17" s="556">
        <v>49</v>
      </c>
      <c r="J17" s="242"/>
      <c r="K17" s="186"/>
      <c r="L17" s="187"/>
      <c r="M17" s="117">
        <f>IF(A17=1,20,IF(A17=2,18,IF(A17=3,16,IF(A17&gt;19,0,19-A17))))</f>
        <v>20</v>
      </c>
      <c r="N17" s="192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КМС</v>
      </c>
      <c r="O17" s="244" t="s">
        <v>62</v>
      </c>
      <c r="P17" s="188"/>
    </row>
    <row r="18" spans="1:16" s="8" customFormat="1">
      <c r="A18" s="552">
        <f t="shared" ref="A18:A20" si="0">A17+1</f>
        <v>2</v>
      </c>
      <c r="B18" s="496" t="s">
        <v>267</v>
      </c>
      <c r="C18" s="560"/>
      <c r="D18" s="153">
        <v>2002</v>
      </c>
      <c r="E18" s="442" t="s">
        <v>5</v>
      </c>
      <c r="F18" s="17" t="s">
        <v>169</v>
      </c>
      <c r="G18" s="17" t="s">
        <v>257</v>
      </c>
      <c r="H18" s="166">
        <v>78.349999999999994</v>
      </c>
      <c r="I18" s="445">
        <v>27</v>
      </c>
      <c r="J18" s="138"/>
      <c r="K18" s="139"/>
      <c r="L18" s="160"/>
      <c r="M18" s="117">
        <f t="shared" ref="M18:M20" si="1">IF(A18=1,20,IF(A18=2,18,IF(A18=3,16,IF(A18&gt;19,0,19-A18))))</f>
        <v>18</v>
      </c>
      <c r="N18" s="192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-</v>
      </c>
      <c r="O18" s="244" t="s">
        <v>268</v>
      </c>
      <c r="P18" s="188"/>
    </row>
    <row r="19" spans="1:16" s="8" customFormat="1">
      <c r="A19" s="552">
        <f t="shared" si="0"/>
        <v>3</v>
      </c>
      <c r="B19" s="558" t="s">
        <v>265</v>
      </c>
      <c r="C19" s="559"/>
      <c r="D19" s="191">
        <v>2003</v>
      </c>
      <c r="E19" s="245">
        <v>1</v>
      </c>
      <c r="F19" s="17" t="s">
        <v>169</v>
      </c>
      <c r="G19" s="185" t="s">
        <v>257</v>
      </c>
      <c r="H19" s="166">
        <v>70.25</v>
      </c>
      <c r="I19" s="445">
        <v>22</v>
      </c>
      <c r="J19" s="138"/>
      <c r="K19" s="139"/>
      <c r="L19" s="160"/>
      <c r="M19" s="117">
        <f t="shared" si="1"/>
        <v>16</v>
      </c>
      <c r="N19" s="192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-</v>
      </c>
      <c r="O19" s="246" t="s">
        <v>266</v>
      </c>
      <c r="P19" s="208"/>
    </row>
    <row r="20" spans="1:16">
      <c r="A20" s="552">
        <f t="shared" si="0"/>
        <v>4</v>
      </c>
      <c r="B20" s="277" t="s">
        <v>264</v>
      </c>
      <c r="C20" s="190"/>
      <c r="D20" s="153">
        <v>2000</v>
      </c>
      <c r="E20" s="204" t="s">
        <v>5</v>
      </c>
      <c r="F20" s="17" t="s">
        <v>169</v>
      </c>
      <c r="G20" s="561" t="s">
        <v>257</v>
      </c>
      <c r="H20" s="158">
        <v>68.150000000000006</v>
      </c>
      <c r="I20" s="445">
        <v>21</v>
      </c>
      <c r="J20" s="159"/>
      <c r="K20" s="139"/>
      <c r="L20" s="160"/>
      <c r="M20" s="117">
        <f t="shared" si="1"/>
        <v>15</v>
      </c>
      <c r="N20" s="192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-</v>
      </c>
      <c r="O20" s="244" t="s">
        <v>260</v>
      </c>
      <c r="P20" s="189"/>
    </row>
    <row r="21" spans="1:16">
      <c r="A21" s="170"/>
      <c r="B21" s="539"/>
      <c r="C21" s="180"/>
      <c r="D21" s="179"/>
      <c r="E21" s="292"/>
      <c r="F21" s="444"/>
      <c r="G21" s="444"/>
      <c r="H21" s="293"/>
      <c r="I21" s="444"/>
      <c r="J21" s="444"/>
      <c r="K21" s="444"/>
      <c r="L21" s="179"/>
      <c r="M21" s="179"/>
      <c r="N21" s="175"/>
      <c r="O21" s="539"/>
      <c r="P21" s="295"/>
    </row>
    <row r="22" spans="1:16">
      <c r="H22" s="20"/>
      <c r="I22" s="20"/>
      <c r="J22" s="20"/>
      <c r="K22" s="20"/>
      <c r="L22" s="20"/>
      <c r="M22" s="20"/>
      <c r="N22" s="20"/>
      <c r="O22" s="20"/>
      <c r="P22" s="20"/>
    </row>
    <row r="23" spans="1:16" ht="12.75" customHeight="1">
      <c r="B23" s="103" t="s">
        <v>16</v>
      </c>
      <c r="C23" s="103"/>
      <c r="D23" s="103"/>
      <c r="F23" s="134"/>
      <c r="G23" s="109"/>
      <c r="H23" s="343" t="s">
        <v>158</v>
      </c>
      <c r="I23" s="103"/>
      <c r="J23" s="103"/>
      <c r="K23" s="103"/>
      <c r="L23" s="103"/>
      <c r="P23" s="103"/>
    </row>
    <row r="24" spans="1:16" ht="12.75" customHeight="1">
      <c r="B24" s="103"/>
      <c r="C24" s="103"/>
      <c r="D24" s="103"/>
      <c r="F24" s="134"/>
      <c r="G24" s="109"/>
      <c r="H24" s="343"/>
      <c r="I24" s="103"/>
      <c r="J24" s="103"/>
      <c r="K24" s="103"/>
      <c r="L24" s="134"/>
      <c r="P24" s="103"/>
    </row>
    <row r="25" spans="1:16" ht="12.75" customHeight="1">
      <c r="B25" s="103" t="s">
        <v>17</v>
      </c>
      <c r="C25" s="103"/>
      <c r="D25" s="103"/>
      <c r="F25" s="103"/>
      <c r="G25" s="103"/>
      <c r="H25" s="342" t="s">
        <v>258</v>
      </c>
      <c r="I25" s="103"/>
      <c r="J25" s="103"/>
      <c r="K25" s="103"/>
      <c r="L25" s="134"/>
      <c r="P25" s="103"/>
    </row>
    <row r="26" spans="1:16" ht="12.75" customHeight="1">
      <c r="H26" s="344"/>
    </row>
    <row r="27" spans="1:16" ht="12.75" customHeight="1">
      <c r="B27" s="103" t="s">
        <v>110</v>
      </c>
      <c r="H27" s="342" t="s">
        <v>160</v>
      </c>
    </row>
    <row r="28" spans="1:16" ht="12.75" customHeight="1">
      <c r="B28" s="103"/>
      <c r="G28" s="103"/>
      <c r="H28" s="342"/>
    </row>
    <row r="29" spans="1:16">
      <c r="B29" s="103" t="s">
        <v>111</v>
      </c>
      <c r="G29" s="103"/>
      <c r="H29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20">
    <sortCondition descending="1" ref="I17:I20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D15:D16"/>
    <mergeCell ref="E15:E16"/>
    <mergeCell ref="F15:F16"/>
    <mergeCell ref="A9:C10"/>
    <mergeCell ref="D9:M9"/>
    <mergeCell ref="D10:M10"/>
    <mergeCell ref="A12:C12"/>
    <mergeCell ref="A13:C13"/>
    <mergeCell ref="A15:A16"/>
    <mergeCell ref="B15:C16"/>
    <mergeCell ref="A1:P1"/>
    <mergeCell ref="A2:P2"/>
    <mergeCell ref="A3:P3"/>
    <mergeCell ref="A4:P4"/>
    <mergeCell ref="A6:C6"/>
    <mergeCell ref="D6:M6"/>
    <mergeCell ref="N6:P6"/>
    <mergeCell ref="A7:C7"/>
    <mergeCell ref="D7:M7"/>
    <mergeCell ref="N7:P7"/>
    <mergeCell ref="A8:C8"/>
    <mergeCell ref="D8:M8"/>
    <mergeCell ref="N8:P8"/>
  </mergeCells>
  <printOptions horizontalCentered="1"/>
  <pageMargins left="0.33" right="0.19685039370078741" top="0.93" bottom="0.59055118110236227" header="0" footer="0"/>
  <pageSetup paperSize="9" scale="83" firstPageNumber="0" fitToHeight="0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N54"/>
  <sheetViews>
    <sheetView topLeftCell="A18" zoomScale="90" zoomScaleNormal="90" zoomScaleSheetLayoutView="90" workbookViewId="0">
      <selection activeCell="T27" sqref="T27"/>
    </sheetView>
  </sheetViews>
  <sheetFormatPr defaultColWidth="36.140625" defaultRowHeight="12.75"/>
  <cols>
    <col min="1" max="1" width="8.85546875" customWidth="1"/>
    <col min="2" max="2" width="8.42578125" customWidth="1"/>
    <col min="3" max="3" width="21.140625" customWidth="1"/>
    <col min="4" max="4" width="8.85546875" customWidth="1"/>
    <col min="5" max="5" width="9.7109375" customWidth="1"/>
    <col min="6" max="6" width="12" style="358" customWidth="1"/>
    <col min="7" max="7" width="9.28515625" customWidth="1"/>
    <col min="8" max="8" width="11.42578125" customWidth="1"/>
    <col min="9" max="9" width="8" customWidth="1"/>
    <col min="10" max="10" width="8.7109375" customWidth="1"/>
    <col min="11" max="11" width="8.28515625" customWidth="1"/>
    <col min="12" max="12" width="7.42578125" customWidth="1"/>
    <col min="13" max="13" width="0.140625" hidden="1" customWidth="1"/>
    <col min="14" max="14" width="0.140625" customWidth="1"/>
    <col min="15" max="15" width="8.7109375" customWidth="1"/>
    <col min="16" max="230" width="9.140625" customWidth="1"/>
    <col min="231" max="231" width="8.85546875" customWidth="1"/>
    <col min="232" max="232" width="8.42578125" customWidth="1"/>
    <col min="233" max="233" width="7" customWidth="1"/>
    <col min="234" max="234" width="22.7109375" customWidth="1"/>
    <col min="235" max="235" width="17" customWidth="1"/>
    <col min="236" max="236" width="10.85546875" customWidth="1"/>
    <col min="237" max="237" width="10.42578125" customWidth="1"/>
    <col min="238" max="238" width="11.7109375" customWidth="1"/>
  </cols>
  <sheetData>
    <row r="1" spans="1:14">
      <c r="A1" s="749" t="s">
        <v>132</v>
      </c>
      <c r="B1" s="749"/>
      <c r="C1" s="749"/>
      <c r="D1" s="749"/>
      <c r="E1" s="749"/>
      <c r="F1" s="749"/>
      <c r="G1" s="749"/>
      <c r="H1" s="749"/>
      <c r="I1" s="749"/>
      <c r="J1" s="749"/>
      <c r="K1" s="749"/>
      <c r="L1" s="749"/>
      <c r="M1" s="95"/>
      <c r="N1" s="95"/>
    </row>
    <row r="2" spans="1:14" ht="10.5" customHeight="1">
      <c r="A2" s="750" t="s">
        <v>133</v>
      </c>
      <c r="B2" s="750"/>
      <c r="C2" s="750"/>
      <c r="D2" s="750"/>
      <c r="E2" s="750"/>
      <c r="F2" s="750"/>
      <c r="G2" s="750"/>
      <c r="H2" s="750"/>
      <c r="I2" s="750"/>
      <c r="J2" s="750"/>
      <c r="K2" s="750"/>
      <c r="L2" s="750"/>
      <c r="M2" s="96"/>
      <c r="N2" s="96"/>
    </row>
    <row r="3" spans="1:14" ht="11.25" customHeight="1">
      <c r="A3" s="750" t="s">
        <v>150</v>
      </c>
      <c r="B3" s="750"/>
      <c r="C3" s="750"/>
      <c r="D3" s="750"/>
      <c r="E3" s="750"/>
      <c r="F3" s="750"/>
      <c r="G3" s="750"/>
      <c r="H3" s="750"/>
      <c r="I3" s="750"/>
      <c r="J3" s="750"/>
      <c r="K3" s="750"/>
      <c r="L3" s="750"/>
      <c r="M3" s="96"/>
      <c r="N3" s="96"/>
    </row>
    <row r="4" spans="1:14" ht="11.25" customHeight="1">
      <c r="A4" s="750" t="s">
        <v>152</v>
      </c>
      <c r="B4" s="750"/>
      <c r="C4" s="750"/>
      <c r="D4" s="750"/>
      <c r="E4" s="750"/>
      <c r="F4" s="750"/>
      <c r="G4" s="750"/>
      <c r="H4" s="750"/>
      <c r="I4" s="750"/>
      <c r="J4" s="750"/>
      <c r="K4" s="750"/>
      <c r="L4" s="750"/>
      <c r="M4" s="97"/>
      <c r="N4" s="97"/>
    </row>
    <row r="5" spans="1:14" ht="6" customHeight="1">
      <c r="A5" s="248"/>
      <c r="B5" s="248"/>
      <c r="C5" s="248"/>
      <c r="D5" s="248"/>
      <c r="E5" s="248"/>
      <c r="F5" s="359"/>
      <c r="G5" s="248"/>
      <c r="H5" s="248"/>
      <c r="I5" s="248"/>
      <c r="J5" s="248"/>
      <c r="K5" s="248"/>
      <c r="L5" s="102"/>
      <c r="M5" s="97"/>
      <c r="N5" s="97"/>
    </row>
    <row r="6" spans="1:14" ht="15.75">
      <c r="A6" s="711" t="s">
        <v>162</v>
      </c>
      <c r="B6" s="711"/>
      <c r="C6" s="711"/>
      <c r="D6" s="715" t="s">
        <v>1</v>
      </c>
      <c r="E6" s="715"/>
      <c r="F6" s="715"/>
      <c r="G6" s="715"/>
      <c r="H6" s="715"/>
      <c r="I6" s="715"/>
      <c r="J6" s="249"/>
      <c r="K6" s="250" t="s">
        <v>114</v>
      </c>
      <c r="L6" s="102"/>
    </row>
    <row r="7" spans="1:14" ht="15.75">
      <c r="A7" s="695" t="s">
        <v>156</v>
      </c>
      <c r="B7" s="695"/>
      <c r="C7" s="696"/>
      <c r="D7" s="715" t="s">
        <v>153</v>
      </c>
      <c r="E7" s="715"/>
      <c r="F7" s="715"/>
      <c r="G7" s="715"/>
      <c r="H7" s="715"/>
      <c r="I7" s="715"/>
      <c r="J7" s="249"/>
      <c r="K7" s="250" t="s">
        <v>115</v>
      </c>
      <c r="L7" s="102"/>
    </row>
    <row r="8" spans="1:14" ht="15.75">
      <c r="A8" s="748" t="s">
        <v>34</v>
      </c>
      <c r="B8" s="748"/>
      <c r="C8" s="748"/>
      <c r="D8" s="715"/>
      <c r="E8" s="715"/>
      <c r="F8" s="715"/>
      <c r="G8" s="715"/>
      <c r="H8" s="715"/>
      <c r="I8" s="715"/>
      <c r="J8" s="714" t="s">
        <v>2</v>
      </c>
      <c r="K8" s="714"/>
      <c r="L8" s="714"/>
      <c r="M8" s="93"/>
      <c r="N8" s="91"/>
    </row>
    <row r="9" spans="1:14" ht="15" customHeight="1">
      <c r="A9" s="758">
        <v>147</v>
      </c>
      <c r="B9" s="759"/>
      <c r="C9" s="760"/>
      <c r="D9" s="745" t="s">
        <v>154</v>
      </c>
      <c r="E9" s="745"/>
      <c r="F9" s="745"/>
      <c r="G9" s="745"/>
      <c r="H9" s="745"/>
      <c r="I9" s="745"/>
      <c r="J9" s="137" t="s">
        <v>3</v>
      </c>
      <c r="K9" s="137" t="s">
        <v>4</v>
      </c>
      <c r="L9" s="137" t="s">
        <v>5</v>
      </c>
      <c r="M9" s="93"/>
      <c r="N9" s="91"/>
    </row>
    <row r="10" spans="1:14" ht="15" customHeight="1">
      <c r="A10" s="251"/>
      <c r="B10" s="251"/>
      <c r="C10" s="251"/>
      <c r="D10" s="715" t="s">
        <v>164</v>
      </c>
      <c r="E10" s="715"/>
      <c r="F10" s="715"/>
      <c r="G10" s="715"/>
      <c r="H10" s="715"/>
      <c r="I10" s="715"/>
      <c r="J10" s="139">
        <v>146</v>
      </c>
      <c r="K10" s="139">
        <v>136</v>
      </c>
      <c r="L10" s="252">
        <v>115</v>
      </c>
      <c r="M10" s="93"/>
      <c r="N10" s="91"/>
    </row>
    <row r="11" spans="1:14" ht="15" customHeight="1">
      <c r="A11" s="253" t="s">
        <v>48</v>
      </c>
      <c r="B11" s="141"/>
      <c r="C11" s="141"/>
      <c r="D11" s="141">
        <v>94</v>
      </c>
      <c r="E11" s="254"/>
      <c r="F11" s="357"/>
      <c r="G11" s="254"/>
      <c r="H11" s="254"/>
      <c r="I11" s="254"/>
      <c r="J11" s="255"/>
      <c r="K11" s="255"/>
      <c r="L11" s="255"/>
      <c r="M11" s="93"/>
      <c r="N11" s="91"/>
    </row>
    <row r="12" spans="1:14" ht="15" customHeight="1">
      <c r="A12" s="256" t="s">
        <v>49</v>
      </c>
      <c r="B12" s="257"/>
      <c r="C12" s="258"/>
      <c r="D12" s="141">
        <v>9</v>
      </c>
      <c r="E12" s="254"/>
      <c r="F12" s="357"/>
      <c r="G12" s="254"/>
      <c r="H12" s="254"/>
      <c r="I12" s="254"/>
      <c r="J12" s="255"/>
      <c r="K12" s="255"/>
      <c r="L12" s="255"/>
      <c r="M12" s="93"/>
      <c r="N12" s="91"/>
    </row>
    <row r="13" spans="1:14" s="19" customFormat="1" ht="13.7" customHeight="1">
      <c r="A13" s="478"/>
      <c r="B13" s="478"/>
      <c r="C13" s="478"/>
      <c r="D13" s="478" t="s">
        <v>100</v>
      </c>
      <c r="E13" s="478"/>
      <c r="F13" s="479"/>
      <c r="G13" s="478"/>
      <c r="H13" s="478"/>
      <c r="I13" s="478"/>
      <c r="J13" s="478"/>
      <c r="K13" s="478"/>
      <c r="L13" s="478"/>
    </row>
    <row r="14" spans="1:14" ht="13.7" customHeight="1">
      <c r="A14" s="477" t="s">
        <v>327</v>
      </c>
      <c r="B14" s="477"/>
      <c r="C14" s="477"/>
      <c r="D14" s="478"/>
      <c r="E14" s="478"/>
      <c r="F14" s="479"/>
      <c r="G14" s="478"/>
      <c r="H14" s="478"/>
      <c r="I14" s="478"/>
      <c r="J14" s="478"/>
      <c r="K14" s="478"/>
      <c r="L14" s="478"/>
    </row>
    <row r="15" spans="1:14" ht="24" customHeight="1">
      <c r="A15" s="147" t="s">
        <v>6</v>
      </c>
      <c r="B15" s="147" t="s">
        <v>83</v>
      </c>
      <c r="C15" s="147" t="s">
        <v>73</v>
      </c>
      <c r="D15" s="480" t="s">
        <v>7</v>
      </c>
      <c r="E15" s="480" t="s">
        <v>8</v>
      </c>
      <c r="F15" s="149" t="s">
        <v>85</v>
      </c>
      <c r="G15" s="480" t="s">
        <v>86</v>
      </c>
      <c r="H15" s="480" t="s">
        <v>87</v>
      </c>
      <c r="I15" s="480" t="s">
        <v>14</v>
      </c>
      <c r="J15" s="751" t="s">
        <v>88</v>
      </c>
      <c r="K15" s="752"/>
      <c r="L15" s="753"/>
      <c r="N15" s="19"/>
    </row>
    <row r="16" spans="1:14" ht="13.7" customHeight="1">
      <c r="A16" s="754">
        <v>1</v>
      </c>
      <c r="B16" s="147">
        <v>1</v>
      </c>
      <c r="C16" s="129" t="s">
        <v>235</v>
      </c>
      <c r="D16" s="121">
        <v>2000</v>
      </c>
      <c r="E16" s="216" t="s">
        <v>4</v>
      </c>
      <c r="F16" s="481">
        <v>90.8</v>
      </c>
      <c r="G16" s="286">
        <v>34</v>
      </c>
      <c r="H16" s="147">
        <f>G16</f>
        <v>34</v>
      </c>
      <c r="I16" s="767" t="s">
        <v>4</v>
      </c>
      <c r="J16" s="482" t="s">
        <v>62</v>
      </c>
      <c r="K16" s="483"/>
      <c r="L16" s="484"/>
      <c r="N16" s="19"/>
    </row>
    <row r="17" spans="1:14" ht="13.7" customHeight="1">
      <c r="A17" s="754"/>
      <c r="B17" s="147">
        <v>2</v>
      </c>
      <c r="C17" s="129" t="s">
        <v>234</v>
      </c>
      <c r="D17" s="222">
        <v>2005</v>
      </c>
      <c r="E17" s="216" t="s">
        <v>5</v>
      </c>
      <c r="F17" s="481">
        <v>76.900000000000006</v>
      </c>
      <c r="G17" s="286">
        <v>32</v>
      </c>
      <c r="H17" s="147">
        <f>H16+G17</f>
        <v>66</v>
      </c>
      <c r="I17" s="767"/>
      <c r="J17" s="482" t="s">
        <v>62</v>
      </c>
      <c r="K17" s="483"/>
      <c r="L17" s="484"/>
      <c r="N17" s="19"/>
    </row>
    <row r="18" spans="1:14" ht="13.7" customHeight="1">
      <c r="A18" s="754"/>
      <c r="B18" s="147">
        <v>3</v>
      </c>
      <c r="C18" s="131" t="s">
        <v>231</v>
      </c>
      <c r="D18" s="473">
        <v>1998</v>
      </c>
      <c r="E18" s="489" t="s">
        <v>3</v>
      </c>
      <c r="F18" s="481">
        <v>90.85</v>
      </c>
      <c r="G18" s="490">
        <v>37</v>
      </c>
      <c r="H18" s="147">
        <f>H17+G18</f>
        <v>103</v>
      </c>
      <c r="I18" s="767"/>
      <c r="J18" s="482" t="s">
        <v>62</v>
      </c>
      <c r="K18" s="483"/>
      <c r="L18" s="484"/>
      <c r="N18" s="19"/>
    </row>
    <row r="19" spans="1:14" ht="13.7" customHeight="1">
      <c r="A19" s="754"/>
      <c r="B19" s="147">
        <v>4</v>
      </c>
      <c r="C19" s="131" t="s">
        <v>230</v>
      </c>
      <c r="D19" s="121">
        <v>2001</v>
      </c>
      <c r="E19" s="489" t="s">
        <v>3</v>
      </c>
      <c r="F19" s="481">
        <v>110.1</v>
      </c>
      <c r="G19" s="490">
        <v>40</v>
      </c>
      <c r="H19" s="147">
        <f>H18+G19</f>
        <v>143</v>
      </c>
      <c r="I19" s="767"/>
      <c r="J19" s="482" t="s">
        <v>62</v>
      </c>
      <c r="K19" s="483"/>
      <c r="L19" s="484"/>
      <c r="N19" s="8"/>
    </row>
    <row r="20" spans="1:14" ht="13.7" customHeight="1">
      <c r="A20" s="485" t="s">
        <v>90</v>
      </c>
      <c r="B20" s="485"/>
      <c r="C20" s="485"/>
      <c r="D20" s="485"/>
      <c r="E20" s="485"/>
      <c r="F20" s="481">
        <f>SUM(F16:F19)</f>
        <v>368.65</v>
      </c>
      <c r="G20" s="478"/>
      <c r="H20" s="487"/>
      <c r="I20" s="487"/>
      <c r="J20" s="487"/>
      <c r="K20" s="487"/>
      <c r="L20" s="478"/>
      <c r="N20" s="19"/>
    </row>
    <row r="21" spans="1:14" ht="13.7" customHeight="1">
      <c r="A21" s="491" t="s">
        <v>91</v>
      </c>
      <c r="B21" s="491"/>
      <c r="C21" s="491"/>
      <c r="D21" s="485"/>
      <c r="E21" s="485"/>
      <c r="F21" s="492"/>
      <c r="G21" s="485"/>
      <c r="H21" s="488">
        <f>H19</f>
        <v>143</v>
      </c>
      <c r="I21" s="493"/>
      <c r="J21" s="493"/>
      <c r="K21" s="493"/>
      <c r="L21" s="494"/>
      <c r="N21" s="19"/>
    </row>
    <row r="22" spans="1:14" ht="13.7" customHeight="1">
      <c r="A22" s="491"/>
      <c r="B22" s="491"/>
      <c r="C22" s="491"/>
      <c r="D22" s="485"/>
      <c r="E22" s="485"/>
      <c r="F22" s="492"/>
      <c r="G22" s="485"/>
      <c r="H22" s="72"/>
      <c r="I22" s="493"/>
      <c r="J22" s="493"/>
      <c r="K22" s="493"/>
      <c r="L22" s="494"/>
      <c r="N22" s="19"/>
    </row>
    <row r="23" spans="1:14" ht="13.7" customHeight="1">
      <c r="A23" s="438" t="s">
        <v>361</v>
      </c>
      <c r="B23" s="438"/>
      <c r="C23" s="438"/>
      <c r="D23" s="102"/>
      <c r="E23" s="102"/>
      <c r="F23" s="437"/>
      <c r="G23" s="102"/>
      <c r="H23" s="102"/>
      <c r="I23" s="102"/>
      <c r="J23" s="102"/>
      <c r="K23" s="102"/>
      <c r="L23" s="102"/>
    </row>
    <row r="24" spans="1:14" ht="24" customHeight="1">
      <c r="A24" s="17" t="s">
        <v>6</v>
      </c>
      <c r="B24" s="17" t="s">
        <v>83</v>
      </c>
      <c r="C24" s="17" t="s">
        <v>73</v>
      </c>
      <c r="D24" s="76" t="s">
        <v>7</v>
      </c>
      <c r="E24" s="76" t="s">
        <v>8</v>
      </c>
      <c r="F24" s="434" t="s">
        <v>85</v>
      </c>
      <c r="G24" s="76" t="s">
        <v>86</v>
      </c>
      <c r="H24" s="76" t="s">
        <v>87</v>
      </c>
      <c r="I24" s="76" t="s">
        <v>14</v>
      </c>
      <c r="J24" s="751" t="s">
        <v>88</v>
      </c>
      <c r="K24" s="761"/>
      <c r="L24" s="762"/>
      <c r="M24" s="19"/>
      <c r="N24" s="19"/>
    </row>
    <row r="25" spans="1:14" ht="13.7" customHeight="1">
      <c r="A25" s="763">
        <v>2</v>
      </c>
      <c r="B25" s="17">
        <v>1</v>
      </c>
      <c r="C25" s="205" t="s">
        <v>178</v>
      </c>
      <c r="D25" s="273">
        <v>2002</v>
      </c>
      <c r="E25" s="147" t="s">
        <v>5</v>
      </c>
      <c r="F25" s="264">
        <v>73</v>
      </c>
      <c r="G25" s="141">
        <v>30</v>
      </c>
      <c r="H25" s="17">
        <f>G25</f>
        <v>30</v>
      </c>
      <c r="I25" s="764" t="s">
        <v>5</v>
      </c>
      <c r="J25" s="296" t="s">
        <v>179</v>
      </c>
      <c r="K25" s="260"/>
      <c r="L25" s="261"/>
      <c r="M25" s="19"/>
      <c r="N25" s="19"/>
    </row>
    <row r="26" spans="1:14" ht="13.7" customHeight="1">
      <c r="A26" s="763"/>
      <c r="B26" s="17">
        <v>2</v>
      </c>
      <c r="C26" s="205" t="s">
        <v>176</v>
      </c>
      <c r="D26" s="147">
        <v>2000</v>
      </c>
      <c r="E26" s="17" t="s">
        <v>5</v>
      </c>
      <c r="F26" s="264">
        <v>85</v>
      </c>
      <c r="G26" s="141">
        <v>29</v>
      </c>
      <c r="H26" s="17">
        <f>H25+G26</f>
        <v>59</v>
      </c>
      <c r="I26" s="765"/>
      <c r="J26" s="304" t="s">
        <v>177</v>
      </c>
      <c r="K26" s="260"/>
      <c r="L26" s="261"/>
      <c r="M26" s="19"/>
      <c r="N26" s="19"/>
    </row>
    <row r="27" spans="1:14" ht="13.7" customHeight="1">
      <c r="A27" s="763"/>
      <c r="B27" s="17">
        <v>3</v>
      </c>
      <c r="C27" s="129" t="s">
        <v>190</v>
      </c>
      <c r="D27" s="105">
        <v>1987</v>
      </c>
      <c r="E27" s="221" t="s">
        <v>4</v>
      </c>
      <c r="F27" s="128">
        <v>78.650000000000006</v>
      </c>
      <c r="G27" s="141">
        <v>30</v>
      </c>
      <c r="H27" s="17">
        <f>H26+G27</f>
        <v>89</v>
      </c>
      <c r="I27" s="765"/>
      <c r="J27" s="304" t="s">
        <v>177</v>
      </c>
      <c r="K27" s="260"/>
      <c r="L27" s="261"/>
      <c r="M27" s="8"/>
      <c r="N27" s="8"/>
    </row>
    <row r="28" spans="1:14" ht="13.7" customHeight="1">
      <c r="A28" s="763"/>
      <c r="B28" s="17">
        <v>4</v>
      </c>
      <c r="C28" s="247" t="s">
        <v>173</v>
      </c>
      <c r="D28" s="141">
        <v>2001</v>
      </c>
      <c r="E28" s="147" t="s">
        <v>4</v>
      </c>
      <c r="F28" s="264">
        <v>85</v>
      </c>
      <c r="G28" s="141">
        <v>37</v>
      </c>
      <c r="H28" s="17">
        <f>H27+G28</f>
        <v>126</v>
      </c>
      <c r="I28" s="766"/>
      <c r="J28" s="304" t="s">
        <v>175</v>
      </c>
      <c r="K28" s="260"/>
      <c r="L28" s="261"/>
      <c r="M28" s="19"/>
      <c r="N28" s="19"/>
    </row>
    <row r="29" spans="1:14" ht="13.7" customHeight="1">
      <c r="A29" s="262" t="s">
        <v>90</v>
      </c>
      <c r="B29" s="263"/>
      <c r="C29" s="263"/>
      <c r="D29" s="263"/>
      <c r="E29" s="263"/>
      <c r="F29" s="264">
        <f>SUM(F25:F28)</f>
        <v>321.64999999999998</v>
      </c>
      <c r="G29" s="102"/>
      <c r="H29" s="110"/>
      <c r="I29" s="110"/>
      <c r="J29" s="110"/>
      <c r="K29" s="110"/>
      <c r="L29" s="102"/>
      <c r="M29" s="19"/>
      <c r="N29" s="19"/>
    </row>
    <row r="30" spans="1:14" ht="13.7" customHeight="1">
      <c r="A30" s="262" t="s">
        <v>91</v>
      </c>
      <c r="B30" s="263"/>
      <c r="C30" s="263"/>
      <c r="D30" s="263"/>
      <c r="E30" s="263"/>
      <c r="F30" s="439"/>
      <c r="G30" s="263"/>
      <c r="H30" s="265">
        <f>H28</f>
        <v>126</v>
      </c>
      <c r="I30" s="439"/>
      <c r="J30" s="439"/>
      <c r="K30" s="439"/>
      <c r="L30" s="102"/>
      <c r="M30" s="19"/>
      <c r="N30" s="19"/>
    </row>
    <row r="31" spans="1:14" s="19" customFormat="1" ht="13.5" customHeight="1">
      <c r="A31" s="102"/>
      <c r="B31" s="102"/>
      <c r="C31" s="102"/>
      <c r="D31" s="102"/>
      <c r="E31" s="102"/>
      <c r="F31" s="358"/>
      <c r="G31" s="102"/>
      <c r="H31" s="102"/>
      <c r="I31" s="102"/>
      <c r="J31" s="102"/>
      <c r="K31" s="102"/>
      <c r="L31" s="102"/>
    </row>
    <row r="32" spans="1:14" ht="13.7" customHeight="1">
      <c r="A32" s="259" t="s">
        <v>328</v>
      </c>
      <c r="B32" s="259"/>
      <c r="C32" s="259"/>
      <c r="D32" s="102"/>
      <c r="E32" s="102"/>
      <c r="G32" s="102"/>
      <c r="H32" s="102"/>
      <c r="I32" s="102"/>
      <c r="J32" s="102"/>
      <c r="K32" s="102"/>
      <c r="L32" s="102"/>
    </row>
    <row r="33" spans="1:14" ht="21.75" customHeight="1">
      <c r="A33" s="17" t="s">
        <v>6</v>
      </c>
      <c r="B33" s="17" t="s">
        <v>83</v>
      </c>
      <c r="C33" s="17" t="s">
        <v>73</v>
      </c>
      <c r="D33" s="76" t="s">
        <v>7</v>
      </c>
      <c r="E33" s="76" t="s">
        <v>8</v>
      </c>
      <c r="F33" s="355" t="s">
        <v>85</v>
      </c>
      <c r="G33" s="76" t="s">
        <v>86</v>
      </c>
      <c r="H33" s="76" t="s">
        <v>87</v>
      </c>
      <c r="I33" s="76" t="s">
        <v>14</v>
      </c>
      <c r="J33" s="751" t="s">
        <v>88</v>
      </c>
      <c r="K33" s="761"/>
      <c r="L33" s="762"/>
      <c r="M33" s="19"/>
      <c r="N33" s="19"/>
    </row>
    <row r="34" spans="1:14" ht="13.7" customHeight="1">
      <c r="A34" s="763">
        <v>3</v>
      </c>
      <c r="B34" s="17">
        <v>1</v>
      </c>
      <c r="C34" s="378" t="s">
        <v>263</v>
      </c>
      <c r="D34" s="379">
        <v>2003</v>
      </c>
      <c r="E34" s="397">
        <v>1</v>
      </c>
      <c r="F34" s="125">
        <v>71</v>
      </c>
      <c r="G34" s="141">
        <v>25</v>
      </c>
      <c r="H34" s="17">
        <f>G34</f>
        <v>25</v>
      </c>
      <c r="I34" s="764" t="s">
        <v>5</v>
      </c>
      <c r="J34" s="266" t="s">
        <v>260</v>
      </c>
      <c r="K34" s="260"/>
      <c r="L34" s="261"/>
      <c r="M34" s="19"/>
      <c r="N34" s="19"/>
    </row>
    <row r="35" spans="1:14" ht="13.7" customHeight="1">
      <c r="A35" s="763"/>
      <c r="B35" s="17">
        <v>2</v>
      </c>
      <c r="C35" s="398" t="s">
        <v>262</v>
      </c>
      <c r="D35" s="157">
        <v>2002</v>
      </c>
      <c r="E35" s="396" t="s">
        <v>4</v>
      </c>
      <c r="F35" s="125">
        <v>77.849999999999994</v>
      </c>
      <c r="G35" s="141">
        <v>28</v>
      </c>
      <c r="H35" s="17">
        <f>H34+G35</f>
        <v>53</v>
      </c>
      <c r="I35" s="765"/>
      <c r="J35" s="266" t="s">
        <v>260</v>
      </c>
      <c r="K35" s="260"/>
      <c r="L35" s="261"/>
      <c r="M35" s="19"/>
      <c r="N35" s="19"/>
    </row>
    <row r="36" spans="1:14" ht="13.7" customHeight="1">
      <c r="A36" s="763"/>
      <c r="B36" s="17">
        <v>3</v>
      </c>
      <c r="C36" s="378" t="s">
        <v>256</v>
      </c>
      <c r="D36" s="379">
        <v>1994</v>
      </c>
      <c r="E36" s="397" t="s">
        <v>4</v>
      </c>
      <c r="F36" s="128">
        <v>82.1</v>
      </c>
      <c r="G36" s="141">
        <v>29</v>
      </c>
      <c r="H36" s="17">
        <f>H35+G36</f>
        <v>82</v>
      </c>
      <c r="I36" s="765"/>
      <c r="J36" s="266" t="s">
        <v>260</v>
      </c>
      <c r="K36" s="260"/>
      <c r="L36" s="261"/>
      <c r="M36" s="8"/>
      <c r="N36" s="8"/>
    </row>
    <row r="37" spans="1:14" ht="13.7" customHeight="1">
      <c r="A37" s="763"/>
      <c r="B37" s="17">
        <v>4</v>
      </c>
      <c r="C37" s="375" t="s">
        <v>261</v>
      </c>
      <c r="D37" s="213">
        <v>2000</v>
      </c>
      <c r="E37" s="216" t="s">
        <v>4</v>
      </c>
      <c r="F37" s="128">
        <v>82.45</v>
      </c>
      <c r="G37" s="141">
        <v>33</v>
      </c>
      <c r="H37" s="17">
        <f>H36+G37</f>
        <v>115</v>
      </c>
      <c r="I37" s="766"/>
      <c r="J37" s="266" t="s">
        <v>260</v>
      </c>
      <c r="K37" s="260"/>
      <c r="L37" s="261"/>
      <c r="M37" s="19"/>
      <c r="N37" s="19"/>
    </row>
    <row r="38" spans="1:14" ht="13.7" customHeight="1">
      <c r="A38" s="262" t="s">
        <v>90</v>
      </c>
      <c r="B38" s="263"/>
      <c r="C38" s="263"/>
      <c r="D38" s="263"/>
      <c r="E38" s="263"/>
      <c r="F38" s="264">
        <f>SUM(F34:F37)</f>
        <v>313.39999999999998</v>
      </c>
      <c r="G38" s="102"/>
      <c r="H38" s="110"/>
      <c r="I38" s="110"/>
      <c r="J38" s="110"/>
      <c r="K38" s="110"/>
      <c r="L38" s="102"/>
      <c r="M38" s="19"/>
      <c r="N38" s="19"/>
    </row>
    <row r="39" spans="1:14" ht="13.7" customHeight="1">
      <c r="A39" s="262" t="s">
        <v>91</v>
      </c>
      <c r="B39" s="263"/>
      <c r="C39" s="263"/>
      <c r="D39" s="263"/>
      <c r="E39" s="263"/>
      <c r="F39" s="361"/>
      <c r="G39" s="263"/>
      <c r="H39" s="265">
        <f>H37</f>
        <v>115</v>
      </c>
      <c r="I39" s="142"/>
      <c r="J39" s="142"/>
      <c r="K39" s="142"/>
      <c r="L39" s="102"/>
      <c r="M39" s="19"/>
      <c r="N39" s="19"/>
    </row>
    <row r="40" spans="1:14" ht="12.75" customHeight="1">
      <c r="A40" s="251"/>
      <c r="B40" s="251"/>
      <c r="C40" s="251"/>
      <c r="D40" s="254"/>
      <c r="E40" s="254"/>
      <c r="F40" s="357"/>
      <c r="G40" s="254"/>
      <c r="H40" s="254"/>
      <c r="I40" s="254"/>
      <c r="J40" s="255"/>
      <c r="K40" s="255"/>
      <c r="L40" s="255"/>
      <c r="M40" s="93"/>
      <c r="N40" s="91"/>
    </row>
    <row r="41" spans="1:14" s="19" customFormat="1">
      <c r="A41" s="477" t="s">
        <v>163</v>
      </c>
      <c r="B41" s="477"/>
      <c r="C41" s="477" t="s">
        <v>145</v>
      </c>
      <c r="D41" s="478"/>
      <c r="E41" s="478"/>
      <c r="F41" s="479"/>
      <c r="G41" s="478"/>
      <c r="H41" s="478"/>
      <c r="I41" s="478"/>
      <c r="J41" s="478"/>
      <c r="K41" s="478"/>
      <c r="L41" s="478"/>
      <c r="M41" s="92"/>
      <c r="N41" s="5"/>
    </row>
    <row r="42" spans="1:14" s="19" customFormat="1" ht="26.25" customHeight="1">
      <c r="A42" s="147" t="s">
        <v>6</v>
      </c>
      <c r="B42" s="147" t="s">
        <v>83</v>
      </c>
      <c r="C42" s="147" t="s">
        <v>73</v>
      </c>
      <c r="D42" s="480" t="s">
        <v>7</v>
      </c>
      <c r="E42" s="480" t="s">
        <v>8</v>
      </c>
      <c r="F42" s="149" t="s">
        <v>85</v>
      </c>
      <c r="G42" s="480" t="s">
        <v>86</v>
      </c>
      <c r="H42" s="480" t="s">
        <v>87</v>
      </c>
      <c r="I42" s="480" t="s">
        <v>14</v>
      </c>
      <c r="J42" s="751" t="s">
        <v>88</v>
      </c>
      <c r="K42" s="752"/>
      <c r="L42" s="753"/>
      <c r="M42" s="5"/>
      <c r="N42" s="5"/>
    </row>
    <row r="43" spans="1:14" s="19" customFormat="1" ht="13.7" customHeight="1">
      <c r="A43" s="754">
        <v>4</v>
      </c>
      <c r="B43" s="147">
        <v>1</v>
      </c>
      <c r="C43" s="457" t="s">
        <v>289</v>
      </c>
      <c r="D43" s="149">
        <v>2003</v>
      </c>
      <c r="E43" s="149">
        <v>1</v>
      </c>
      <c r="F43" s="125">
        <v>119.75</v>
      </c>
      <c r="G43" s="286">
        <v>26</v>
      </c>
      <c r="H43" s="147">
        <f>G43</f>
        <v>26</v>
      </c>
      <c r="I43" s="755"/>
      <c r="J43" s="482" t="s">
        <v>293</v>
      </c>
      <c r="K43" s="483"/>
      <c r="L43" s="484"/>
      <c r="M43" s="4"/>
      <c r="N43" s="4"/>
    </row>
    <row r="44" spans="1:14" ht="13.7" customHeight="1">
      <c r="A44" s="754"/>
      <c r="B44" s="147">
        <v>2</v>
      </c>
      <c r="C44" s="457" t="s">
        <v>301</v>
      </c>
      <c r="D44" s="149">
        <v>1983</v>
      </c>
      <c r="E44" s="149">
        <v>1</v>
      </c>
      <c r="F44" s="128">
        <v>102.85</v>
      </c>
      <c r="G44" s="286">
        <v>19</v>
      </c>
      <c r="H44" s="147">
        <f>H43+G44</f>
        <v>45</v>
      </c>
      <c r="I44" s="756"/>
      <c r="J44" s="482" t="s">
        <v>303</v>
      </c>
      <c r="K44" s="483"/>
      <c r="L44" s="484"/>
      <c r="M44" s="4"/>
      <c r="N44" s="4"/>
    </row>
    <row r="45" spans="1:14" s="19" customFormat="1" ht="13.7" customHeight="1">
      <c r="A45" s="754"/>
      <c r="B45" s="147">
        <v>3</v>
      </c>
      <c r="C45" s="457" t="s">
        <v>302</v>
      </c>
      <c r="D45" s="149">
        <v>1984</v>
      </c>
      <c r="E45" s="149" t="s">
        <v>4</v>
      </c>
      <c r="F45" s="481">
        <v>85</v>
      </c>
      <c r="G45" s="286">
        <v>31</v>
      </c>
      <c r="H45" s="147">
        <f t="shared" ref="H45:H46" si="0">H44+G45</f>
        <v>76</v>
      </c>
      <c r="I45" s="756"/>
      <c r="J45" s="482" t="s">
        <v>286</v>
      </c>
      <c r="K45" s="483"/>
      <c r="L45" s="484"/>
      <c r="M45" s="75"/>
      <c r="N45" s="75"/>
    </row>
    <row r="46" spans="1:14" s="19" customFormat="1" ht="13.7" customHeight="1">
      <c r="A46" s="754"/>
      <c r="B46" s="147">
        <v>4</v>
      </c>
      <c r="C46" s="457" t="s">
        <v>300</v>
      </c>
      <c r="D46" s="149">
        <v>1995</v>
      </c>
      <c r="E46" s="149" t="s">
        <v>3</v>
      </c>
      <c r="F46" s="481">
        <v>85</v>
      </c>
      <c r="G46" s="286">
        <v>29</v>
      </c>
      <c r="H46" s="147">
        <f t="shared" si="0"/>
        <v>105</v>
      </c>
      <c r="I46" s="757"/>
      <c r="J46" s="482" t="s">
        <v>293</v>
      </c>
      <c r="K46" s="483"/>
      <c r="L46" s="484"/>
      <c r="M46" s="75"/>
      <c r="N46" s="75"/>
    </row>
    <row r="47" spans="1:14" s="19" customFormat="1" ht="13.7" customHeight="1">
      <c r="A47" s="485" t="s">
        <v>90</v>
      </c>
      <c r="B47" s="486"/>
      <c r="C47" s="486"/>
      <c r="D47" s="486"/>
      <c r="E47" s="486"/>
      <c r="F47" s="481">
        <f>SUM(F43:F46)</f>
        <v>392.6</v>
      </c>
      <c r="G47" s="478"/>
      <c r="H47" s="487"/>
      <c r="I47" s="487"/>
      <c r="J47" s="487"/>
      <c r="K47" s="487"/>
      <c r="L47" s="478"/>
    </row>
    <row r="48" spans="1:14" s="19" customFormat="1" ht="13.7" customHeight="1">
      <c r="A48" s="485" t="s">
        <v>91</v>
      </c>
      <c r="B48" s="486"/>
      <c r="C48" s="486"/>
      <c r="D48" s="486"/>
      <c r="E48" s="486"/>
      <c r="F48" s="72"/>
      <c r="G48" s="486"/>
      <c r="H48" s="488">
        <f>H46</f>
        <v>105</v>
      </c>
      <c r="I48" s="72"/>
      <c r="J48" s="72"/>
      <c r="K48" s="72"/>
      <c r="L48" s="478"/>
    </row>
    <row r="49" spans="1:12" s="19" customFormat="1" ht="13.7" customHeight="1">
      <c r="A49" s="485"/>
      <c r="B49" s="486"/>
      <c r="C49" s="486"/>
      <c r="D49" s="486"/>
      <c r="E49" s="486"/>
      <c r="F49" s="72"/>
      <c r="G49" s="486"/>
      <c r="H49" s="72"/>
      <c r="I49" s="72"/>
      <c r="J49" s="72"/>
      <c r="K49" s="72"/>
      <c r="L49" s="478"/>
    </row>
    <row r="50" spans="1:12" ht="18.75" customHeight="1">
      <c r="A50" s="133" t="s">
        <v>16</v>
      </c>
      <c r="B50" s="103"/>
      <c r="C50" s="103"/>
      <c r="D50" s="103"/>
      <c r="E50" s="134" t="s">
        <v>158</v>
      </c>
      <c r="F50" s="359"/>
      <c r="G50" s="210"/>
      <c r="H50" s="102"/>
      <c r="I50" s="102"/>
      <c r="J50" s="102"/>
      <c r="K50" s="102"/>
      <c r="L50" s="211"/>
    </row>
    <row r="52" spans="1:12">
      <c r="A52" s="133" t="s">
        <v>17</v>
      </c>
      <c r="B52" s="103"/>
      <c r="C52" s="103"/>
      <c r="D52" s="103"/>
      <c r="E52" s="103" t="s">
        <v>159</v>
      </c>
      <c r="G52" s="73"/>
      <c r="L52" s="74"/>
    </row>
    <row r="54" spans="1:12">
      <c r="L54" s="19"/>
    </row>
  </sheetData>
  <sheetProtection selectLockedCells="1" selectUnlockedCells="1"/>
  <mergeCells count="26">
    <mergeCell ref="J42:L42"/>
    <mergeCell ref="A43:A46"/>
    <mergeCell ref="I43:I46"/>
    <mergeCell ref="A9:C9"/>
    <mergeCell ref="D9:I9"/>
    <mergeCell ref="J33:L33"/>
    <mergeCell ref="A34:A37"/>
    <mergeCell ref="I34:I37"/>
    <mergeCell ref="J15:L15"/>
    <mergeCell ref="A16:A19"/>
    <mergeCell ref="I16:I19"/>
    <mergeCell ref="J24:L24"/>
    <mergeCell ref="A25:A28"/>
    <mergeCell ref="I25:I28"/>
    <mergeCell ref="D10:I10"/>
    <mergeCell ref="A7:C7"/>
    <mergeCell ref="D7:I7"/>
    <mergeCell ref="A8:C8"/>
    <mergeCell ref="A1:L1"/>
    <mergeCell ref="A2:L2"/>
    <mergeCell ref="A3:L3"/>
    <mergeCell ref="A4:L4"/>
    <mergeCell ref="A6:C6"/>
    <mergeCell ref="D6:I6"/>
    <mergeCell ref="D8:I8"/>
    <mergeCell ref="J8:L8"/>
  </mergeCells>
  <printOptions horizontalCentered="1"/>
  <pageMargins left="0.35433070866141736" right="0.19685039370078741" top="0.62992125984251968" bottom="0.93" header="0.39370078740157483" footer="0.23622047244094491"/>
  <pageSetup paperSize="9" scale="115" firstPageNumber="0" fitToHeight="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K48"/>
  <sheetViews>
    <sheetView topLeftCell="A40" workbookViewId="0">
      <selection activeCell="K55" sqref="K55"/>
    </sheetView>
  </sheetViews>
  <sheetFormatPr defaultRowHeight="15"/>
  <cols>
    <col min="1" max="1" width="6.7109375" style="369" customWidth="1"/>
    <col min="2" max="2" width="7.28515625" style="370" customWidth="1"/>
    <col min="3" max="3" width="21.140625" style="371" customWidth="1"/>
    <col min="4" max="4" width="7.5703125" style="371" customWidth="1"/>
    <col min="5" max="5" width="8" style="371" customWidth="1"/>
    <col min="6" max="6" width="22.140625" style="371" customWidth="1"/>
    <col min="7" max="7" width="7.5703125" style="372" customWidth="1"/>
    <col min="8" max="8" width="9.28515625" style="372" customWidth="1"/>
    <col min="9" max="10" width="9" style="372" customWidth="1"/>
    <col min="11" max="11" width="24.5703125" style="376" customWidth="1"/>
    <col min="12" max="16384" width="9.140625" style="368"/>
  </cols>
  <sheetData>
    <row r="1" spans="1:11" s="460" customFormat="1">
      <c r="A1" s="769" t="s">
        <v>304</v>
      </c>
      <c r="B1" s="769"/>
      <c r="C1" s="769"/>
      <c r="D1" s="769"/>
      <c r="E1" s="769"/>
      <c r="F1" s="769"/>
      <c r="G1" s="769"/>
      <c r="H1" s="769"/>
      <c r="I1" s="769"/>
      <c r="J1" s="769"/>
      <c r="K1" s="769"/>
    </row>
    <row r="2" spans="1:11" s="461" customFormat="1">
      <c r="A2" s="769" t="s">
        <v>305</v>
      </c>
      <c r="B2" s="769"/>
      <c r="C2" s="769"/>
      <c r="D2" s="769"/>
      <c r="E2" s="769"/>
      <c r="F2" s="769"/>
      <c r="G2" s="769"/>
      <c r="H2" s="769"/>
      <c r="I2" s="769"/>
      <c r="J2" s="769"/>
      <c r="K2" s="769"/>
    </row>
    <row r="3" spans="1:11" s="461" customFormat="1">
      <c r="A3" s="769" t="s">
        <v>306</v>
      </c>
      <c r="B3" s="769"/>
      <c r="C3" s="769"/>
      <c r="D3" s="769"/>
      <c r="E3" s="769"/>
      <c r="F3" s="769"/>
      <c r="G3" s="769"/>
      <c r="H3" s="769"/>
      <c r="I3" s="769"/>
      <c r="J3" s="769"/>
      <c r="K3" s="769"/>
    </row>
    <row r="4" spans="1:11" s="461" customFormat="1" ht="13.5" customHeight="1">
      <c r="A4" s="769" t="s">
        <v>307</v>
      </c>
      <c r="B4" s="769"/>
      <c r="C4" s="769"/>
      <c r="D4" s="769"/>
      <c r="E4" s="769"/>
      <c r="F4" s="769"/>
      <c r="G4" s="769"/>
      <c r="H4" s="769"/>
      <c r="I4" s="769"/>
      <c r="J4" s="769"/>
      <c r="K4" s="769"/>
    </row>
    <row r="5" spans="1:11" s="461" customFormat="1" ht="8.25" customHeight="1">
      <c r="A5" s="769"/>
      <c r="B5" s="769"/>
      <c r="C5" s="769"/>
      <c r="D5" s="769"/>
      <c r="E5" s="769"/>
      <c r="F5" s="769"/>
      <c r="G5" s="769"/>
      <c r="H5" s="769"/>
      <c r="I5" s="769"/>
      <c r="J5" s="769"/>
      <c r="K5" s="462"/>
    </row>
    <row r="6" spans="1:11" s="465" customFormat="1" ht="30" customHeight="1">
      <c r="A6" s="463" t="s">
        <v>308</v>
      </c>
      <c r="B6" s="463" t="s">
        <v>309</v>
      </c>
      <c r="C6" s="463" t="s">
        <v>310</v>
      </c>
      <c r="D6" s="463" t="s">
        <v>311</v>
      </c>
      <c r="E6" s="463" t="s">
        <v>312</v>
      </c>
      <c r="F6" s="463" t="s">
        <v>313</v>
      </c>
      <c r="G6" s="463" t="s">
        <v>11</v>
      </c>
      <c r="H6" s="463" t="s">
        <v>314</v>
      </c>
      <c r="I6" s="463" t="s">
        <v>315</v>
      </c>
      <c r="J6" s="463" t="s">
        <v>316</v>
      </c>
      <c r="K6" s="464" t="s">
        <v>317</v>
      </c>
    </row>
    <row r="7" spans="1:11" s="467" customFormat="1">
      <c r="A7" s="768"/>
      <c r="B7" s="768"/>
      <c r="C7" s="768"/>
      <c r="D7" s="768"/>
      <c r="E7" s="768"/>
      <c r="F7" s="768"/>
      <c r="G7" s="768"/>
      <c r="H7" s="768"/>
      <c r="I7" s="768"/>
      <c r="J7" s="768"/>
      <c r="K7" s="768"/>
    </row>
    <row r="8" spans="1:11" s="467" customFormat="1">
      <c r="A8" s="768">
        <v>1</v>
      </c>
      <c r="B8" s="366">
        <v>1</v>
      </c>
      <c r="C8" s="468"/>
      <c r="D8" s="468"/>
      <c r="E8" s="468"/>
      <c r="F8" s="468"/>
      <c r="G8" s="506"/>
      <c r="H8" s="468"/>
      <c r="I8" s="468"/>
      <c r="J8" s="468"/>
      <c r="K8" s="469"/>
    </row>
    <row r="9" spans="1:11" s="467" customFormat="1">
      <c r="A9" s="768"/>
      <c r="B9" s="366">
        <v>2</v>
      </c>
      <c r="C9" s="470" t="s">
        <v>217</v>
      </c>
      <c r="D9" s="113">
        <v>2005</v>
      </c>
      <c r="E9" s="113" t="s">
        <v>5</v>
      </c>
      <c r="F9" s="114" t="s">
        <v>145</v>
      </c>
      <c r="G9" s="508">
        <v>62.7</v>
      </c>
      <c r="H9" s="366">
        <v>63</v>
      </c>
      <c r="I9" s="366"/>
      <c r="J9" s="380">
        <v>0.47916666666666669</v>
      </c>
      <c r="K9" s="469" t="s">
        <v>148</v>
      </c>
    </row>
    <row r="10" spans="1:11" s="467" customFormat="1">
      <c r="A10" s="768"/>
      <c r="B10" s="366">
        <v>3</v>
      </c>
      <c r="C10" s="430" t="s">
        <v>259</v>
      </c>
      <c r="D10" s="286">
        <v>1999</v>
      </c>
      <c r="E10" s="147" t="s">
        <v>4</v>
      </c>
      <c r="F10" s="147" t="s">
        <v>169</v>
      </c>
      <c r="G10" s="508">
        <v>62.4</v>
      </c>
      <c r="H10" s="366">
        <v>63</v>
      </c>
      <c r="I10" s="366"/>
      <c r="J10" s="380">
        <v>0.47916666666666669</v>
      </c>
      <c r="K10" s="365" t="s">
        <v>260</v>
      </c>
    </row>
    <row r="11" spans="1:11" s="467" customFormat="1">
      <c r="A11" s="768"/>
      <c r="B11" s="366">
        <v>4</v>
      </c>
      <c r="C11" s="430" t="s">
        <v>294</v>
      </c>
      <c r="D11" s="147">
        <v>1983</v>
      </c>
      <c r="E11" s="147" t="s">
        <v>5</v>
      </c>
      <c r="F11" s="147" t="s">
        <v>145</v>
      </c>
      <c r="G11" s="508">
        <v>67.45</v>
      </c>
      <c r="H11" s="366">
        <v>68</v>
      </c>
      <c r="I11" s="366"/>
      <c r="J11" s="380">
        <v>0.47916666666666669</v>
      </c>
      <c r="K11" s="283" t="s">
        <v>286</v>
      </c>
    </row>
    <row r="12" spans="1:11" s="471" customFormat="1">
      <c r="A12" s="768"/>
      <c r="B12" s="366">
        <v>5</v>
      </c>
      <c r="C12" s="430" t="s">
        <v>227</v>
      </c>
      <c r="D12" s="147">
        <v>2003</v>
      </c>
      <c r="E12" s="147" t="s">
        <v>4</v>
      </c>
      <c r="F12" s="147" t="s">
        <v>129</v>
      </c>
      <c r="G12" s="508">
        <v>66.599999999999994</v>
      </c>
      <c r="H12" s="366">
        <v>68</v>
      </c>
      <c r="I12" s="366"/>
      <c r="J12" s="380">
        <v>0.47916666666666669</v>
      </c>
      <c r="K12" s="431" t="s">
        <v>62</v>
      </c>
    </row>
    <row r="13" spans="1:11" s="471" customFormat="1">
      <c r="A13" s="768"/>
      <c r="B13" s="366">
        <v>6</v>
      </c>
      <c r="C13" s="377"/>
      <c r="D13" s="121"/>
      <c r="E13" s="121"/>
      <c r="F13" s="121"/>
      <c r="G13" s="507"/>
      <c r="H13" s="367"/>
      <c r="I13" s="367"/>
      <c r="J13" s="380"/>
      <c r="K13" s="459"/>
    </row>
    <row r="14" spans="1:11" s="467" customFormat="1">
      <c r="A14" s="768"/>
      <c r="B14" s="768"/>
      <c r="C14" s="768"/>
      <c r="D14" s="768"/>
      <c r="E14" s="768"/>
      <c r="F14" s="768"/>
      <c r="G14" s="768"/>
      <c r="H14" s="768"/>
      <c r="I14" s="768"/>
      <c r="J14" s="768"/>
      <c r="K14" s="768"/>
    </row>
    <row r="15" spans="1:11" s="471" customFormat="1">
      <c r="A15" s="768">
        <v>2</v>
      </c>
      <c r="B15" s="366">
        <v>1</v>
      </c>
      <c r="C15" s="377"/>
      <c r="D15" s="121"/>
      <c r="E15" s="121"/>
      <c r="F15" s="121"/>
      <c r="G15" s="510"/>
      <c r="H15" s="472"/>
      <c r="I15" s="466"/>
      <c r="J15" s="380"/>
      <c r="K15" s="459"/>
    </row>
    <row r="16" spans="1:11" s="471" customFormat="1">
      <c r="A16" s="768"/>
      <c r="B16" s="366">
        <v>2</v>
      </c>
      <c r="C16" s="377" t="s">
        <v>296</v>
      </c>
      <c r="D16" s="121">
        <v>2000</v>
      </c>
      <c r="E16" s="121">
        <v>1</v>
      </c>
      <c r="F16" s="121" t="s">
        <v>145</v>
      </c>
      <c r="G16" s="510">
        <v>72.3</v>
      </c>
      <c r="H16" s="472">
        <v>73</v>
      </c>
      <c r="I16" s="472"/>
      <c r="J16" s="380">
        <v>0.48958333333333331</v>
      </c>
      <c r="K16" s="459" t="s">
        <v>298</v>
      </c>
    </row>
    <row r="17" spans="1:11">
      <c r="A17" s="768"/>
      <c r="B17" s="366">
        <v>3</v>
      </c>
      <c r="C17" s="377" t="s">
        <v>318</v>
      </c>
      <c r="D17" s="473">
        <v>1999</v>
      </c>
      <c r="E17" s="121" t="s">
        <v>4</v>
      </c>
      <c r="F17" s="121" t="s">
        <v>165</v>
      </c>
      <c r="G17" s="510">
        <v>72.900000000000006</v>
      </c>
      <c r="H17" s="472">
        <v>73</v>
      </c>
      <c r="I17" s="472"/>
      <c r="J17" s="380">
        <v>0.48958333333333331</v>
      </c>
      <c r="K17" s="377" t="s">
        <v>271</v>
      </c>
    </row>
    <row r="18" spans="1:11" s="371" customFormat="1" ht="12.75">
      <c r="A18" s="768"/>
      <c r="B18" s="366">
        <v>4</v>
      </c>
      <c r="C18" s="377" t="s">
        <v>350</v>
      </c>
      <c r="D18" s="473">
        <v>2002</v>
      </c>
      <c r="E18" s="121" t="s">
        <v>4</v>
      </c>
      <c r="F18" s="121" t="s">
        <v>169</v>
      </c>
      <c r="G18" s="510">
        <v>71</v>
      </c>
      <c r="H18" s="475">
        <v>73</v>
      </c>
      <c r="I18" s="474"/>
      <c r="J18" s="380">
        <v>0.48958333333333331</v>
      </c>
      <c r="K18" s="377" t="s">
        <v>260</v>
      </c>
    </row>
    <row r="19" spans="1:11">
      <c r="A19" s="768"/>
      <c r="B19" s="366">
        <v>5</v>
      </c>
      <c r="C19" s="470" t="s">
        <v>229</v>
      </c>
      <c r="D19" s="113">
        <v>1997</v>
      </c>
      <c r="E19" s="114" t="s">
        <v>5</v>
      </c>
      <c r="F19" s="121" t="s">
        <v>129</v>
      </c>
      <c r="G19" s="510">
        <v>71.95</v>
      </c>
      <c r="H19" s="472">
        <v>73</v>
      </c>
      <c r="I19" s="458"/>
      <c r="J19" s="380">
        <v>0.48958333333333331</v>
      </c>
      <c r="K19" s="377" t="s">
        <v>62</v>
      </c>
    </row>
    <row r="20" spans="1:11">
      <c r="A20" s="768"/>
      <c r="B20" s="366">
        <v>6</v>
      </c>
      <c r="C20" s="474"/>
      <c r="D20" s="474"/>
      <c r="E20" s="474"/>
      <c r="F20" s="474"/>
      <c r="G20" s="472"/>
      <c r="H20" s="472"/>
      <c r="I20" s="472"/>
      <c r="J20" s="472"/>
      <c r="K20" s="497"/>
    </row>
    <row r="21" spans="1:11" s="467" customFormat="1">
      <c r="A21" s="768"/>
      <c r="B21" s="768"/>
      <c r="C21" s="768"/>
      <c r="D21" s="768"/>
      <c r="E21" s="768"/>
      <c r="F21" s="768"/>
      <c r="G21" s="768"/>
      <c r="H21" s="768"/>
      <c r="I21" s="768"/>
      <c r="J21" s="768"/>
      <c r="K21" s="768"/>
    </row>
    <row r="22" spans="1:11">
      <c r="A22" s="768">
        <v>3</v>
      </c>
      <c r="B22" s="366">
        <v>1</v>
      </c>
      <c r="C22" s="377" t="s">
        <v>190</v>
      </c>
      <c r="D22" s="121">
        <v>1987</v>
      </c>
      <c r="E22" s="121" t="s">
        <v>4</v>
      </c>
      <c r="F22" s="121" t="s">
        <v>147</v>
      </c>
      <c r="G22" s="472">
        <v>78.650000000000006</v>
      </c>
      <c r="H22" s="472">
        <v>85</v>
      </c>
      <c r="I22" s="366"/>
      <c r="J22" s="380">
        <v>0.5</v>
      </c>
      <c r="K22" s="459" t="s">
        <v>181</v>
      </c>
    </row>
    <row r="23" spans="1:11">
      <c r="A23" s="768"/>
      <c r="B23" s="366">
        <v>2</v>
      </c>
      <c r="C23" s="377" t="s">
        <v>245</v>
      </c>
      <c r="D23" s="121">
        <v>2003</v>
      </c>
      <c r="E23" s="121" t="s">
        <v>5</v>
      </c>
      <c r="F23" s="121" t="s">
        <v>129</v>
      </c>
      <c r="G23" s="510">
        <v>76.400000000000006</v>
      </c>
      <c r="H23" s="472">
        <v>85</v>
      </c>
      <c r="I23" s="458"/>
      <c r="J23" s="380">
        <v>0.5</v>
      </c>
      <c r="K23" s="459" t="s">
        <v>62</v>
      </c>
    </row>
    <row r="24" spans="1:11">
      <c r="A24" s="768"/>
      <c r="B24" s="366">
        <v>3</v>
      </c>
      <c r="C24" s="459" t="s">
        <v>256</v>
      </c>
      <c r="D24" s="473">
        <v>1994</v>
      </c>
      <c r="E24" s="121" t="s">
        <v>4</v>
      </c>
      <c r="F24" s="121" t="s">
        <v>169</v>
      </c>
      <c r="G24" s="510">
        <v>82.1</v>
      </c>
      <c r="H24" s="472">
        <v>85</v>
      </c>
      <c r="I24" s="458"/>
      <c r="J24" s="380">
        <v>0.5</v>
      </c>
      <c r="K24" s="377" t="s">
        <v>260</v>
      </c>
    </row>
    <row r="25" spans="1:11">
      <c r="A25" s="768"/>
      <c r="B25" s="366">
        <v>4</v>
      </c>
      <c r="C25" s="377" t="s">
        <v>261</v>
      </c>
      <c r="D25" s="121">
        <v>2000</v>
      </c>
      <c r="E25" s="121" t="s">
        <v>4</v>
      </c>
      <c r="F25" s="121" t="s">
        <v>169</v>
      </c>
      <c r="G25" s="472">
        <v>82.45</v>
      </c>
      <c r="H25" s="472">
        <v>85</v>
      </c>
      <c r="I25" s="458"/>
      <c r="J25" s="380">
        <v>0.5</v>
      </c>
      <c r="K25" s="459" t="s">
        <v>260</v>
      </c>
    </row>
    <row r="26" spans="1:11">
      <c r="A26" s="768"/>
      <c r="B26" s="366">
        <v>5</v>
      </c>
      <c r="C26" s="459" t="s">
        <v>263</v>
      </c>
      <c r="D26" s="473">
        <v>2003</v>
      </c>
      <c r="E26" s="121">
        <v>1</v>
      </c>
      <c r="F26" s="121" t="s">
        <v>169</v>
      </c>
      <c r="G26" s="472">
        <v>77.849999999999994</v>
      </c>
      <c r="H26" s="472">
        <v>85</v>
      </c>
      <c r="I26" s="472"/>
      <c r="J26" s="380">
        <v>0.5</v>
      </c>
      <c r="K26" s="452" t="s">
        <v>260</v>
      </c>
    </row>
    <row r="27" spans="1:11">
      <c r="A27" s="768"/>
      <c r="B27" s="366">
        <v>6</v>
      </c>
      <c r="C27" s="377" t="s">
        <v>232</v>
      </c>
      <c r="D27" s="121">
        <v>2003</v>
      </c>
      <c r="E27" s="121" t="s">
        <v>5</v>
      </c>
      <c r="F27" s="121" t="s">
        <v>129</v>
      </c>
      <c r="G27" s="472">
        <v>77.650000000000006</v>
      </c>
      <c r="H27" s="472">
        <v>85</v>
      </c>
      <c r="I27" s="472"/>
      <c r="J27" s="380">
        <v>0.5</v>
      </c>
      <c r="K27" s="459" t="s">
        <v>62</v>
      </c>
    </row>
    <row r="28" spans="1:11" s="467" customFormat="1">
      <c r="A28" s="768"/>
      <c r="B28" s="768"/>
      <c r="C28" s="768"/>
      <c r="D28" s="768"/>
      <c r="E28" s="768"/>
      <c r="F28" s="768"/>
      <c r="G28" s="768"/>
      <c r="H28" s="768"/>
      <c r="I28" s="768"/>
      <c r="J28" s="768"/>
      <c r="K28" s="768"/>
    </row>
    <row r="29" spans="1:11">
      <c r="A29" s="768">
        <v>4</v>
      </c>
      <c r="B29" s="366">
        <v>1</v>
      </c>
      <c r="C29" s="377" t="s">
        <v>215</v>
      </c>
      <c r="D29" s="121">
        <v>1990</v>
      </c>
      <c r="E29" s="121">
        <v>2</v>
      </c>
      <c r="F29" s="121" t="s">
        <v>167</v>
      </c>
      <c r="G29" s="510">
        <v>121.1</v>
      </c>
      <c r="H29" s="367" t="s">
        <v>89</v>
      </c>
      <c r="I29" s="367"/>
      <c r="J29" s="380">
        <v>0.48958333333333331</v>
      </c>
      <c r="K29" s="459" t="s">
        <v>216</v>
      </c>
    </row>
    <row r="30" spans="1:11">
      <c r="A30" s="768"/>
      <c r="B30" s="366">
        <v>2</v>
      </c>
      <c r="C30" s="377" t="s">
        <v>301</v>
      </c>
      <c r="D30" s="121">
        <v>1983</v>
      </c>
      <c r="E30" s="121">
        <v>1</v>
      </c>
      <c r="F30" s="126" t="s">
        <v>145</v>
      </c>
      <c r="G30" s="510">
        <v>102.85</v>
      </c>
      <c r="H30" s="472" t="s">
        <v>89</v>
      </c>
      <c r="I30" s="472"/>
      <c r="J30" s="380">
        <v>0.51041666666666663</v>
      </c>
      <c r="K30" s="459" t="s">
        <v>286</v>
      </c>
    </row>
    <row r="31" spans="1:11">
      <c r="A31" s="768"/>
      <c r="B31" s="366">
        <v>3</v>
      </c>
      <c r="C31" s="459" t="s">
        <v>230</v>
      </c>
      <c r="D31" s="121">
        <v>2001</v>
      </c>
      <c r="E31" s="121" t="s">
        <v>3</v>
      </c>
      <c r="F31" s="121" t="s">
        <v>129</v>
      </c>
      <c r="G31" s="510">
        <v>110.1</v>
      </c>
      <c r="H31" s="472" t="s">
        <v>89</v>
      </c>
      <c r="I31" s="472"/>
      <c r="J31" s="380">
        <v>0.51041666666666663</v>
      </c>
      <c r="K31" s="377" t="s">
        <v>62</v>
      </c>
    </row>
    <row r="32" spans="1:11">
      <c r="A32" s="768"/>
      <c r="B32" s="366">
        <v>4</v>
      </c>
      <c r="C32" s="459" t="s">
        <v>231</v>
      </c>
      <c r="D32" s="473">
        <v>1998</v>
      </c>
      <c r="E32" s="121" t="s">
        <v>3</v>
      </c>
      <c r="F32" s="121" t="s">
        <v>129</v>
      </c>
      <c r="G32" s="510">
        <v>90.85</v>
      </c>
      <c r="H32" s="472" t="s">
        <v>89</v>
      </c>
      <c r="I32" s="472"/>
      <c r="J32" s="380">
        <v>0.51041666666666663</v>
      </c>
      <c r="K32" s="459" t="s">
        <v>62</v>
      </c>
    </row>
    <row r="33" spans="1:11">
      <c r="A33" s="768"/>
      <c r="B33" s="366">
        <v>5</v>
      </c>
      <c r="C33" s="470" t="s">
        <v>289</v>
      </c>
      <c r="D33" s="113">
        <v>2003</v>
      </c>
      <c r="E33" s="114">
        <v>1</v>
      </c>
      <c r="F33" s="121" t="s">
        <v>145</v>
      </c>
      <c r="G33" s="510">
        <v>119.75</v>
      </c>
      <c r="H33" s="472" t="s">
        <v>89</v>
      </c>
      <c r="I33" s="472"/>
      <c r="J33" s="380">
        <v>0.51041666666666663</v>
      </c>
      <c r="K33" s="459" t="s">
        <v>288</v>
      </c>
    </row>
    <row r="34" spans="1:11">
      <c r="A34" s="768"/>
      <c r="B34" s="366">
        <v>6</v>
      </c>
      <c r="C34" s="459" t="s">
        <v>279</v>
      </c>
      <c r="D34" s="113">
        <v>2001</v>
      </c>
      <c r="E34" s="121">
        <v>1</v>
      </c>
      <c r="F34" s="121" t="s">
        <v>165</v>
      </c>
      <c r="G34" s="510">
        <v>100.65</v>
      </c>
      <c r="H34" s="472" t="s">
        <v>89</v>
      </c>
      <c r="I34" s="472"/>
      <c r="J34" s="380">
        <v>0.51041666666666663</v>
      </c>
      <c r="K34" s="459" t="s">
        <v>271</v>
      </c>
    </row>
    <row r="35" spans="1:11" s="467" customFormat="1">
      <c r="A35" s="768"/>
      <c r="B35" s="768"/>
      <c r="C35" s="768"/>
      <c r="D35" s="768"/>
      <c r="E35" s="768"/>
      <c r="F35" s="768"/>
      <c r="G35" s="768"/>
      <c r="H35" s="768"/>
      <c r="I35" s="768"/>
      <c r="J35" s="768"/>
      <c r="K35" s="768"/>
    </row>
    <row r="36" spans="1:11">
      <c r="A36" s="768">
        <v>6</v>
      </c>
      <c r="B36" s="366">
        <v>1</v>
      </c>
      <c r="C36" s="430"/>
      <c r="D36" s="347"/>
      <c r="E36" s="147"/>
      <c r="F36" s="147"/>
      <c r="G36" s="475"/>
      <c r="H36" s="367"/>
      <c r="I36" s="367"/>
      <c r="J36" s="380"/>
      <c r="K36" s="283"/>
    </row>
    <row r="37" spans="1:11">
      <c r="A37" s="768"/>
      <c r="B37" s="366">
        <v>2</v>
      </c>
      <c r="C37" s="377"/>
      <c r="D37" s="121"/>
      <c r="E37" s="121"/>
      <c r="F37" s="121"/>
      <c r="G37" s="475"/>
      <c r="H37" s="367"/>
      <c r="I37" s="367"/>
      <c r="J37" s="380"/>
      <c r="K37" s="459"/>
    </row>
    <row r="38" spans="1:11">
      <c r="A38" s="768"/>
      <c r="B38" s="366">
        <v>3</v>
      </c>
      <c r="C38" s="430" t="s">
        <v>352</v>
      </c>
      <c r="D38" s="347">
        <v>2000</v>
      </c>
      <c r="E38" s="147" t="s">
        <v>5</v>
      </c>
      <c r="F38" s="147" t="s">
        <v>169</v>
      </c>
      <c r="G38" s="475">
        <v>59.85</v>
      </c>
      <c r="H38" s="472">
        <v>63</v>
      </c>
      <c r="I38" s="367"/>
      <c r="J38" s="380">
        <v>0.52083333333333337</v>
      </c>
      <c r="K38" s="283" t="s">
        <v>260</v>
      </c>
    </row>
    <row r="39" spans="1:11">
      <c r="A39" s="768"/>
      <c r="B39" s="366">
        <v>4</v>
      </c>
      <c r="C39" s="283" t="s">
        <v>241</v>
      </c>
      <c r="D39" s="147">
        <v>1974</v>
      </c>
      <c r="E39" s="147" t="s">
        <v>3</v>
      </c>
      <c r="F39" s="147" t="s">
        <v>129</v>
      </c>
      <c r="G39" s="509">
        <v>59</v>
      </c>
      <c r="H39" s="472">
        <v>63</v>
      </c>
      <c r="I39" s="367"/>
      <c r="J39" s="380">
        <v>0.52083333333333337</v>
      </c>
      <c r="K39" s="430" t="s">
        <v>62</v>
      </c>
    </row>
    <row r="40" spans="1:11">
      <c r="A40" s="768"/>
      <c r="B40" s="366">
        <v>5</v>
      </c>
      <c r="C40" s="476"/>
      <c r="D40" s="191"/>
      <c r="E40" s="191"/>
      <c r="F40" s="147"/>
      <c r="G40" s="475"/>
      <c r="H40" s="472"/>
      <c r="I40" s="367"/>
      <c r="J40" s="380"/>
      <c r="K40" s="430"/>
    </row>
    <row r="41" spans="1:11">
      <c r="A41" s="768"/>
      <c r="B41" s="366">
        <v>6</v>
      </c>
      <c r="C41" s="430"/>
      <c r="D41" s="347"/>
      <c r="E41" s="149"/>
      <c r="F41" s="147"/>
      <c r="G41" s="475"/>
      <c r="H41" s="367"/>
      <c r="I41" s="367"/>
      <c r="J41" s="380"/>
      <c r="K41" s="430"/>
    </row>
    <row r="42" spans="1:11" s="467" customFormat="1">
      <c r="A42" s="768"/>
      <c r="B42" s="768"/>
      <c r="C42" s="768"/>
      <c r="D42" s="768"/>
      <c r="E42" s="768"/>
      <c r="F42" s="768"/>
      <c r="G42" s="768"/>
      <c r="H42" s="768"/>
      <c r="I42" s="768"/>
      <c r="J42" s="768"/>
      <c r="K42" s="768"/>
    </row>
    <row r="43" spans="1:11">
      <c r="A43" s="768">
        <v>7</v>
      </c>
      <c r="B43" s="366">
        <v>1</v>
      </c>
      <c r="C43" s="430"/>
      <c r="D43" s="347"/>
      <c r="E43" s="147"/>
      <c r="F43" s="147"/>
      <c r="G43" s="507"/>
      <c r="H43" s="367"/>
      <c r="I43" s="367"/>
      <c r="J43" s="380"/>
      <c r="K43" s="283"/>
    </row>
    <row r="44" spans="1:11">
      <c r="A44" s="768"/>
      <c r="B44" s="366">
        <v>2</v>
      </c>
      <c r="C44" s="476" t="s">
        <v>265</v>
      </c>
      <c r="D44" s="191">
        <v>2003</v>
      </c>
      <c r="E44" s="191">
        <v>1</v>
      </c>
      <c r="F44" s="147" t="s">
        <v>169</v>
      </c>
      <c r="G44" s="475">
        <v>70.25</v>
      </c>
      <c r="H44" s="472" t="s">
        <v>326</v>
      </c>
      <c r="I44" s="367"/>
      <c r="J44" s="380">
        <v>0.53125</v>
      </c>
      <c r="K44" s="430" t="s">
        <v>266</v>
      </c>
    </row>
    <row r="45" spans="1:11">
      <c r="A45" s="768"/>
      <c r="B45" s="366">
        <v>3</v>
      </c>
      <c r="C45" s="430" t="s">
        <v>264</v>
      </c>
      <c r="D45" s="347">
        <v>2000</v>
      </c>
      <c r="E45" s="147" t="s">
        <v>5</v>
      </c>
      <c r="F45" s="147" t="s">
        <v>169</v>
      </c>
      <c r="G45" s="475">
        <v>68.150000000000006</v>
      </c>
      <c r="H45" s="472" t="s">
        <v>326</v>
      </c>
      <c r="I45" s="367"/>
      <c r="J45" s="380">
        <v>0.53125</v>
      </c>
      <c r="K45" s="430" t="s">
        <v>260</v>
      </c>
    </row>
    <row r="46" spans="1:11">
      <c r="A46" s="768"/>
      <c r="B46" s="366">
        <v>4</v>
      </c>
      <c r="C46" s="430" t="s">
        <v>240</v>
      </c>
      <c r="D46" s="347">
        <v>2006</v>
      </c>
      <c r="E46" s="147" t="s">
        <v>4</v>
      </c>
      <c r="F46" s="147" t="s">
        <v>129</v>
      </c>
      <c r="G46" s="509">
        <v>71.3</v>
      </c>
      <c r="H46" s="472" t="s">
        <v>326</v>
      </c>
      <c r="I46" s="367"/>
      <c r="J46" s="380">
        <v>0.53125</v>
      </c>
      <c r="K46" s="430" t="s">
        <v>62</v>
      </c>
    </row>
    <row r="47" spans="1:11">
      <c r="A47" s="768"/>
      <c r="B47" s="366">
        <v>5</v>
      </c>
      <c r="C47" s="430" t="s">
        <v>267</v>
      </c>
      <c r="D47" s="347">
        <v>2002</v>
      </c>
      <c r="E47" s="149" t="s">
        <v>5</v>
      </c>
      <c r="F47" s="147" t="s">
        <v>169</v>
      </c>
      <c r="G47" s="475">
        <v>78.349999999999994</v>
      </c>
      <c r="H47" s="472" t="s">
        <v>326</v>
      </c>
      <c r="I47" s="367"/>
      <c r="J47" s="380">
        <v>0.53125</v>
      </c>
      <c r="K47" s="430" t="s">
        <v>268</v>
      </c>
    </row>
    <row r="48" spans="1:11">
      <c r="A48" s="768"/>
      <c r="B48" s="366">
        <v>6</v>
      </c>
      <c r="C48" s="430"/>
      <c r="D48" s="347"/>
      <c r="E48" s="149"/>
      <c r="F48" s="147"/>
      <c r="G48" s="507"/>
      <c r="H48" s="367"/>
      <c r="I48" s="367"/>
      <c r="J48" s="380"/>
      <c r="K48" s="430"/>
    </row>
  </sheetData>
  <mergeCells count="17">
    <mergeCell ref="A42:K42"/>
    <mergeCell ref="A43:A48"/>
    <mergeCell ref="A35:K35"/>
    <mergeCell ref="A36:A41"/>
    <mergeCell ref="A29:A34"/>
    <mergeCell ref="A28:K28"/>
    <mergeCell ref="A7:K7"/>
    <mergeCell ref="A1:K1"/>
    <mergeCell ref="A2:K2"/>
    <mergeCell ref="A3:K3"/>
    <mergeCell ref="A4:K4"/>
    <mergeCell ref="A5:J5"/>
    <mergeCell ref="A8:A13"/>
    <mergeCell ref="A14:K14"/>
    <mergeCell ref="A15:A20"/>
    <mergeCell ref="A21:K21"/>
    <mergeCell ref="A22:A27"/>
  </mergeCells>
  <pageMargins left="0.32" right="0.39" top="0.46" bottom="0.3" header="0.23" footer="0.17"/>
  <pageSetup paperSize="9" scale="10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6"/>
  <sheetViews>
    <sheetView topLeftCell="A13" zoomScaleSheetLayoutView="100" workbookViewId="0">
      <selection activeCell="N17" sqref="N17:N19"/>
    </sheetView>
  </sheetViews>
  <sheetFormatPr defaultColWidth="9.140625" defaultRowHeight="12.75"/>
  <cols>
    <col min="1" max="1" width="6.5703125" style="19" customWidth="1"/>
    <col min="2" max="2" width="17.42578125" style="19" customWidth="1"/>
    <col min="3" max="3" width="7.28515625" style="19" customWidth="1"/>
    <col min="4" max="4" width="8.85546875" style="19" customWidth="1"/>
    <col min="5" max="5" width="6.85546875" style="19" customWidth="1"/>
    <col min="6" max="6" width="22.28515625" style="19" customWidth="1"/>
    <col min="7" max="7" width="24.85546875" style="19" customWidth="1"/>
    <col min="8" max="8" width="7.140625" style="19" customWidth="1"/>
    <col min="9" max="9" width="8.140625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7" style="19" customWidth="1"/>
    <col min="14" max="14" width="11.28515625" style="19" customWidth="1"/>
    <col min="15" max="16" width="15.140625" style="19" customWidth="1"/>
    <col min="17" max="16384" width="9.140625" style="19"/>
  </cols>
  <sheetData>
    <row r="1" spans="1:16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</row>
    <row r="2" spans="1:16">
      <c r="A2" s="737" t="s">
        <v>133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</row>
    <row r="3" spans="1:16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</row>
    <row r="4" spans="1:16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</row>
    <row r="5" spans="1:16" ht="9" customHeight="1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6" ht="15" customHeight="1">
      <c r="A6" s="717" t="s">
        <v>162</v>
      </c>
      <c r="B6" s="717"/>
      <c r="C6" s="717"/>
      <c r="D6" s="715" t="s">
        <v>1</v>
      </c>
      <c r="E6" s="716"/>
      <c r="F6" s="716"/>
      <c r="G6" s="716"/>
      <c r="H6" s="716"/>
      <c r="I6" s="716"/>
      <c r="J6" s="716"/>
      <c r="K6" s="716"/>
      <c r="L6" s="716"/>
      <c r="M6" s="716"/>
      <c r="N6" s="717" t="s">
        <v>146</v>
      </c>
      <c r="O6" s="717"/>
      <c r="P6" s="717"/>
    </row>
    <row r="7" spans="1:16" ht="21" customHeight="1">
      <c r="A7" s="713" t="s">
        <v>156</v>
      </c>
      <c r="B7" s="713"/>
      <c r="C7" s="738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3" t="s">
        <v>20</v>
      </c>
      <c r="O7" s="713"/>
      <c r="P7" s="713"/>
    </row>
    <row r="8" spans="1:16" ht="15.75">
      <c r="A8" s="739" t="s">
        <v>34</v>
      </c>
      <c r="B8" s="739"/>
      <c r="C8" s="739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2"/>
      <c r="N8" s="739" t="s">
        <v>2</v>
      </c>
      <c r="O8" s="739"/>
      <c r="P8" s="739"/>
    </row>
    <row r="9" spans="1:16" ht="15.75">
      <c r="A9" s="718">
        <v>208</v>
      </c>
      <c r="B9" s="718"/>
      <c r="C9" s="718"/>
      <c r="D9" s="743" t="s">
        <v>137</v>
      </c>
      <c r="E9" s="715"/>
      <c r="F9" s="715"/>
      <c r="G9" s="715"/>
      <c r="H9" s="715"/>
      <c r="I9" s="715"/>
      <c r="J9" s="715"/>
      <c r="K9" s="715"/>
      <c r="L9" s="715"/>
      <c r="M9" s="744"/>
      <c r="N9" s="194" t="s">
        <v>3</v>
      </c>
      <c r="O9" s="194" t="s">
        <v>4</v>
      </c>
      <c r="P9" s="194" t="s">
        <v>5</v>
      </c>
    </row>
    <row r="10" spans="1:16" ht="15" customHeight="1">
      <c r="A10" s="718"/>
      <c r="B10" s="718"/>
      <c r="C10" s="718"/>
      <c r="D10" s="745" t="s">
        <v>136</v>
      </c>
      <c r="E10" s="745"/>
      <c r="F10" s="745"/>
      <c r="G10" s="745"/>
      <c r="H10" s="745"/>
      <c r="I10" s="745"/>
      <c r="J10" s="745"/>
      <c r="K10" s="745"/>
      <c r="L10" s="745"/>
      <c r="M10" s="745"/>
      <c r="N10" s="139">
        <v>159</v>
      </c>
      <c r="O10" s="139">
        <v>126</v>
      </c>
      <c r="P10" s="139">
        <v>73</v>
      </c>
    </row>
    <row r="11" spans="1:16" s="5" customFormat="1">
      <c r="A11" s="195"/>
      <c r="B11" s="195"/>
      <c r="C11" s="195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95"/>
      <c r="O11" s="195"/>
      <c r="P11" s="195"/>
    </row>
    <row r="12" spans="1:16">
      <c r="A12" s="746" t="s">
        <v>48</v>
      </c>
      <c r="B12" s="747"/>
      <c r="C12" s="747"/>
      <c r="D12" s="17">
        <v>94</v>
      </c>
      <c r="E12" s="196"/>
      <c r="F12" s="196"/>
      <c r="G12" s="196"/>
      <c r="H12" s="196"/>
      <c r="I12" s="196"/>
      <c r="J12" s="196"/>
      <c r="K12" s="196"/>
      <c r="L12" s="196"/>
      <c r="M12" s="196"/>
      <c r="N12" s="195"/>
      <c r="O12" s="195"/>
      <c r="P12" s="195"/>
    </row>
    <row r="13" spans="1:16">
      <c r="A13" s="747" t="s">
        <v>49</v>
      </c>
      <c r="B13" s="747"/>
      <c r="C13" s="747"/>
      <c r="D13" s="17">
        <v>9</v>
      </c>
      <c r="E13" s="196"/>
      <c r="F13" s="196"/>
      <c r="G13" s="196"/>
      <c r="H13" s="196"/>
      <c r="I13" s="196"/>
      <c r="J13" s="196"/>
      <c r="K13" s="196"/>
      <c r="L13" s="196"/>
      <c r="M13" s="196"/>
      <c r="N13" s="195"/>
      <c r="O13" s="195"/>
      <c r="P13" s="195"/>
    </row>
    <row r="14" spans="1:16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</row>
    <row r="15" spans="1:16" ht="11.25" customHeight="1">
      <c r="A15" s="684" t="s">
        <v>6</v>
      </c>
      <c r="B15" s="684" t="s">
        <v>73</v>
      </c>
      <c r="C15" s="684"/>
      <c r="D15" s="726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19</v>
      </c>
      <c r="J15" s="731" t="s">
        <v>19</v>
      </c>
      <c r="K15" s="731"/>
      <c r="L15" s="727" t="s">
        <v>22</v>
      </c>
      <c r="M15" s="727" t="s">
        <v>13</v>
      </c>
      <c r="N15" s="727" t="s">
        <v>14</v>
      </c>
      <c r="O15" s="727" t="s">
        <v>15</v>
      </c>
      <c r="P15" s="729"/>
    </row>
    <row r="16" spans="1:16">
      <c r="A16" s="684"/>
      <c r="B16" s="725"/>
      <c r="C16" s="725"/>
      <c r="D16" s="686"/>
      <c r="E16" s="688"/>
      <c r="F16" s="689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730"/>
    </row>
    <row r="17" spans="1:16">
      <c r="A17" s="552">
        <v>1</v>
      </c>
      <c r="B17" s="511" t="s">
        <v>357</v>
      </c>
      <c r="C17" s="184"/>
      <c r="D17" s="271">
        <v>1991</v>
      </c>
      <c r="E17" s="185" t="s">
        <v>3</v>
      </c>
      <c r="F17" s="147" t="s">
        <v>358</v>
      </c>
      <c r="G17" s="613" t="s">
        <v>355</v>
      </c>
      <c r="H17" s="272">
        <v>55</v>
      </c>
      <c r="I17" s="553">
        <v>183</v>
      </c>
      <c r="J17" s="186"/>
      <c r="K17" s="186"/>
      <c r="L17" s="187"/>
      <c r="M17" s="117" t="s">
        <v>382</v>
      </c>
      <c r="N17" s="192" t="str">
        <f>IF(AND(NOT(OR(E17="МСМК",E17="ЗМС")),I17&gt;='Р 63 +'!$N$10),"+МСМК",IF(AND(OR(E17="МСМК",E17="ЗМС"),I17&gt;='Р 63 +'!$N$10),"МСМК",IF(AND(NOT(OR(E17="МСМК",E17="МС",E17="ЗМС")),I17&gt;='Р 63 +'!$O$10),"+МС",IF(AND(OR(E17="МСМК",E17="МС",E17="ЗМС"),I17&gt;='Р 63 +'!$O$10),"МС",IF(AND(NOT(OR(E17="ЗМС",E17="МСМК",E17="МС",E17="КМС")),I17&gt;='Р 63 +'!$P$10),"+КМС",IF(AND(OR(E17="ЗМС",E17="МСМК",E17="МС",E17="КМС"),I17&gt;='Р 63 +'!$P$10),"КМС","-"))))))</f>
        <v>МСМК</v>
      </c>
      <c r="O17" s="247" t="s">
        <v>356</v>
      </c>
      <c r="P17" s="269"/>
    </row>
    <row r="18" spans="1:16" s="8" customFormat="1">
      <c r="A18" s="552">
        <f>A17+1</f>
        <v>2</v>
      </c>
      <c r="B18" s="429" t="s">
        <v>219</v>
      </c>
      <c r="C18" s="429"/>
      <c r="D18" s="153">
        <v>2001</v>
      </c>
      <c r="E18" s="613" t="s">
        <v>5</v>
      </c>
      <c r="F18" s="613" t="s">
        <v>166</v>
      </c>
      <c r="G18" s="240" t="s">
        <v>220</v>
      </c>
      <c r="H18" s="279">
        <v>62.6</v>
      </c>
      <c r="I18" s="553">
        <v>181</v>
      </c>
      <c r="J18" s="159"/>
      <c r="K18" s="139"/>
      <c r="L18" s="160"/>
      <c r="M18" s="117">
        <v>20</v>
      </c>
      <c r="N18" s="192" t="str">
        <f t="shared" ref="N18:N27" si="0"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+МСМК</v>
      </c>
      <c r="O18" s="207" t="s">
        <v>221</v>
      </c>
      <c r="P18" s="206"/>
    </row>
    <row r="19" spans="1:16" s="8" customFormat="1">
      <c r="A19" s="552">
        <f t="shared" ref="A19:A27" si="1">A18+1</f>
        <v>3</v>
      </c>
      <c r="B19" s="165" t="s">
        <v>241</v>
      </c>
      <c r="C19" s="363"/>
      <c r="D19" s="633">
        <v>1974</v>
      </c>
      <c r="E19" s="147" t="s">
        <v>3</v>
      </c>
      <c r="F19" s="147" t="s">
        <v>129</v>
      </c>
      <c r="G19" s="147" t="s">
        <v>228</v>
      </c>
      <c r="H19" s="272">
        <v>59.05</v>
      </c>
      <c r="I19" s="512">
        <v>161</v>
      </c>
      <c r="J19" s="138"/>
      <c r="K19" s="139"/>
      <c r="L19" s="160"/>
      <c r="M19" s="117">
        <v>18</v>
      </c>
      <c r="N19" s="192" t="str">
        <f t="shared" si="0"/>
        <v>МСМК</v>
      </c>
      <c r="O19" s="205" t="s">
        <v>62</v>
      </c>
      <c r="P19" s="188"/>
    </row>
    <row r="20" spans="1:16" s="8" customFormat="1">
      <c r="A20" s="552">
        <f t="shared" si="1"/>
        <v>4</v>
      </c>
      <c r="B20" s="205" t="s">
        <v>205</v>
      </c>
      <c r="C20" s="145"/>
      <c r="D20" s="157">
        <v>2003</v>
      </c>
      <c r="E20" s="613" t="s">
        <v>4</v>
      </c>
      <c r="F20" s="613" t="s">
        <v>167</v>
      </c>
      <c r="G20" s="240"/>
      <c r="H20" s="279">
        <v>61.95</v>
      </c>
      <c r="I20" s="553">
        <v>136</v>
      </c>
      <c r="J20" s="138"/>
      <c r="K20" s="139"/>
      <c r="L20" s="160"/>
      <c r="M20" s="117">
        <v>16</v>
      </c>
      <c r="N20" s="192" t="str">
        <f t="shared" si="0"/>
        <v>МС</v>
      </c>
      <c r="O20" s="207" t="s">
        <v>206</v>
      </c>
      <c r="P20" s="188"/>
    </row>
    <row r="21" spans="1:16" s="8" customFormat="1">
      <c r="A21" s="552">
        <f t="shared" si="1"/>
        <v>5</v>
      </c>
      <c r="B21" s="247" t="s">
        <v>199</v>
      </c>
      <c r="C21" s="167"/>
      <c r="D21" s="157">
        <v>1999</v>
      </c>
      <c r="E21" s="613" t="s">
        <v>4</v>
      </c>
      <c r="F21" s="608" t="s">
        <v>130</v>
      </c>
      <c r="G21" s="608" t="s">
        <v>200</v>
      </c>
      <c r="H21" s="279">
        <v>53.55</v>
      </c>
      <c r="I21" s="553">
        <v>130</v>
      </c>
      <c r="J21" s="164"/>
      <c r="K21" s="139"/>
      <c r="L21" s="160"/>
      <c r="M21" s="117">
        <v>15</v>
      </c>
      <c r="N21" s="192" t="str">
        <f t="shared" si="0"/>
        <v>МС</v>
      </c>
      <c r="O21" s="270" t="s">
        <v>201</v>
      </c>
      <c r="P21" s="188"/>
    </row>
    <row r="22" spans="1:16" s="8" customFormat="1">
      <c r="A22" s="552">
        <f t="shared" si="1"/>
        <v>6</v>
      </c>
      <c r="B22" s="511" t="s">
        <v>202</v>
      </c>
      <c r="C22" s="184"/>
      <c r="D22" s="271">
        <v>2001</v>
      </c>
      <c r="E22" s="185" t="s">
        <v>5</v>
      </c>
      <c r="F22" s="147" t="s">
        <v>130</v>
      </c>
      <c r="G22" s="185" t="s">
        <v>200</v>
      </c>
      <c r="H22" s="272">
        <v>52.65</v>
      </c>
      <c r="I22" s="553">
        <v>126</v>
      </c>
      <c r="J22" s="138"/>
      <c r="K22" s="139"/>
      <c r="L22" s="160"/>
      <c r="M22" s="117">
        <v>14</v>
      </c>
      <c r="N22" s="192" t="str">
        <f t="shared" si="0"/>
        <v>+МС</v>
      </c>
      <c r="O22" s="247" t="s">
        <v>203</v>
      </c>
      <c r="P22" s="189"/>
    </row>
    <row r="23" spans="1:16" s="8" customFormat="1">
      <c r="A23" s="552">
        <f t="shared" si="1"/>
        <v>7</v>
      </c>
      <c r="B23" s="247" t="s">
        <v>284</v>
      </c>
      <c r="C23" s="348"/>
      <c r="D23" s="349">
        <v>1999</v>
      </c>
      <c r="E23" s="147" t="s">
        <v>5</v>
      </c>
      <c r="F23" s="147" t="s">
        <v>145</v>
      </c>
      <c r="G23" s="346" t="s">
        <v>285</v>
      </c>
      <c r="H23" s="272">
        <v>52.9</v>
      </c>
      <c r="I23" s="634">
        <v>99</v>
      </c>
      <c r="J23" s="350"/>
      <c r="K23" s="351"/>
      <c r="L23" s="352"/>
      <c r="M23" s="117">
        <v>13</v>
      </c>
      <c r="N23" s="192" t="str">
        <f t="shared" si="0"/>
        <v>КМС</v>
      </c>
      <c r="O23" s="247" t="s">
        <v>286</v>
      </c>
      <c r="P23" s="188"/>
    </row>
    <row r="24" spans="1:16" s="8" customFormat="1">
      <c r="A24" s="552">
        <f t="shared" si="1"/>
        <v>8</v>
      </c>
      <c r="B24" s="247" t="s">
        <v>283</v>
      </c>
      <c r="C24" s="167"/>
      <c r="D24" s="153">
        <v>2005</v>
      </c>
      <c r="E24" s="613" t="s">
        <v>5</v>
      </c>
      <c r="F24" s="147" t="s">
        <v>165</v>
      </c>
      <c r="G24" s="346" t="s">
        <v>281</v>
      </c>
      <c r="H24" s="166">
        <v>55.7</v>
      </c>
      <c r="I24" s="553">
        <v>94</v>
      </c>
      <c r="J24" s="138"/>
      <c r="K24" s="139"/>
      <c r="L24" s="160"/>
      <c r="M24" s="117">
        <v>12</v>
      </c>
      <c r="N24" s="147" t="str">
        <f t="shared" si="0"/>
        <v>КМС</v>
      </c>
      <c r="O24" s="190" t="s">
        <v>282</v>
      </c>
      <c r="P24" s="208"/>
    </row>
    <row r="25" spans="1:16" s="354" customFormat="1">
      <c r="A25" s="552">
        <f t="shared" si="1"/>
        <v>9</v>
      </c>
      <c r="B25" s="205" t="s">
        <v>290</v>
      </c>
      <c r="C25" s="145"/>
      <c r="D25" s="157">
        <v>2000</v>
      </c>
      <c r="E25" s="17">
        <v>1</v>
      </c>
      <c r="F25" s="17" t="s">
        <v>167</v>
      </c>
      <c r="G25" s="240"/>
      <c r="H25" s="279">
        <v>54.35</v>
      </c>
      <c r="I25" s="553">
        <v>51</v>
      </c>
      <c r="J25" s="138"/>
      <c r="K25" s="139"/>
      <c r="L25" s="160"/>
      <c r="M25" s="117">
        <v>11</v>
      </c>
      <c r="N25" s="192" t="str">
        <f t="shared" si="0"/>
        <v>-</v>
      </c>
      <c r="O25" s="207" t="s">
        <v>210</v>
      </c>
      <c r="P25" s="353"/>
    </row>
    <row r="26" spans="1:16" s="8" customFormat="1">
      <c r="A26" s="552">
        <f t="shared" si="1"/>
        <v>10</v>
      </c>
      <c r="B26" s="247" t="s">
        <v>192</v>
      </c>
      <c r="C26" s="145"/>
      <c r="D26" s="146">
        <v>1993</v>
      </c>
      <c r="E26" s="147">
        <v>1</v>
      </c>
      <c r="F26" s="147" t="s">
        <v>147</v>
      </c>
      <c r="G26" s="147" t="s">
        <v>174</v>
      </c>
      <c r="H26" s="272">
        <v>56.3</v>
      </c>
      <c r="I26" s="512">
        <v>51</v>
      </c>
      <c r="J26" s="164"/>
      <c r="K26" s="139"/>
      <c r="L26" s="160"/>
      <c r="M26" s="117">
        <v>10</v>
      </c>
      <c r="N26" s="192" t="str">
        <f t="shared" si="0"/>
        <v>-</v>
      </c>
      <c r="O26" s="205" t="s">
        <v>193</v>
      </c>
      <c r="P26" s="188"/>
    </row>
    <row r="27" spans="1:16" s="8" customFormat="1">
      <c r="A27" s="552">
        <f t="shared" si="1"/>
        <v>11</v>
      </c>
      <c r="B27" s="247" t="s">
        <v>280</v>
      </c>
      <c r="C27" s="145"/>
      <c r="D27" s="273">
        <v>2006</v>
      </c>
      <c r="E27" s="147">
        <v>1</v>
      </c>
      <c r="F27" s="147" t="s">
        <v>165</v>
      </c>
      <c r="G27" s="346" t="s">
        <v>281</v>
      </c>
      <c r="H27" s="272">
        <v>53.8</v>
      </c>
      <c r="I27" s="512">
        <v>42</v>
      </c>
      <c r="J27" s="138"/>
      <c r="K27" s="139"/>
      <c r="L27" s="160"/>
      <c r="M27" s="117">
        <v>9</v>
      </c>
      <c r="N27" s="192" t="str">
        <f t="shared" si="0"/>
        <v>-</v>
      </c>
      <c r="O27" s="205" t="s">
        <v>282</v>
      </c>
      <c r="P27" s="188"/>
    </row>
    <row r="28" spans="1:16" s="8" customFormat="1">
      <c r="A28" s="538"/>
      <c r="B28" s="539"/>
      <c r="C28" s="172"/>
      <c r="D28" s="175"/>
      <c r="E28" s="175"/>
      <c r="F28" s="175"/>
      <c r="G28" s="635"/>
      <c r="H28" s="176"/>
      <c r="I28" s="540"/>
      <c r="J28" s="609"/>
      <c r="K28" s="609"/>
      <c r="L28" s="179"/>
      <c r="M28" s="238"/>
      <c r="N28" s="175"/>
      <c r="O28" s="172"/>
      <c r="P28" s="180"/>
    </row>
    <row r="29" spans="1:16">
      <c r="H29" s="20"/>
      <c r="I29" s="20"/>
      <c r="J29" s="20"/>
      <c r="K29" s="20"/>
      <c r="L29" s="20"/>
      <c r="M29" s="20"/>
      <c r="N29" s="20"/>
      <c r="O29" s="20"/>
      <c r="P29" s="20"/>
    </row>
    <row r="30" spans="1:16" ht="12.75" customHeight="1">
      <c r="B30" s="103" t="s">
        <v>16</v>
      </c>
      <c r="C30" s="103"/>
      <c r="D30" s="103"/>
      <c r="F30" s="134"/>
      <c r="G30" s="109"/>
      <c r="H30" s="343" t="s">
        <v>158</v>
      </c>
      <c r="I30" s="103"/>
      <c r="J30" s="103"/>
      <c r="K30" s="103"/>
      <c r="L30" s="103"/>
      <c r="P30" s="103"/>
    </row>
    <row r="31" spans="1:16" ht="12.75" customHeight="1">
      <c r="B31" s="103"/>
      <c r="C31" s="103"/>
      <c r="D31" s="103"/>
      <c r="F31" s="134"/>
      <c r="G31" s="109"/>
      <c r="H31" s="343"/>
      <c r="I31" s="103"/>
      <c r="J31" s="103"/>
      <c r="K31" s="103"/>
      <c r="L31" s="134"/>
      <c r="P31" s="103"/>
    </row>
    <row r="32" spans="1:16" ht="12.75" customHeight="1">
      <c r="B32" s="103" t="s">
        <v>17</v>
      </c>
      <c r="C32" s="103"/>
      <c r="D32" s="103"/>
      <c r="F32" s="103"/>
      <c r="G32" s="103"/>
      <c r="H32" s="342" t="s">
        <v>258</v>
      </c>
      <c r="I32" s="103"/>
      <c r="J32" s="103"/>
      <c r="K32" s="103"/>
      <c r="L32" s="134"/>
      <c r="P32" s="103"/>
    </row>
    <row r="33" spans="2:8" ht="12.75" customHeight="1">
      <c r="H33" s="344"/>
    </row>
    <row r="34" spans="2:8" ht="12.75" customHeight="1">
      <c r="B34" s="103" t="s">
        <v>110</v>
      </c>
      <c r="H34" s="342" t="s">
        <v>160</v>
      </c>
    </row>
    <row r="35" spans="2:8" ht="12.75" customHeight="1">
      <c r="B35" s="103"/>
      <c r="G35" s="103"/>
      <c r="H35" s="342"/>
    </row>
    <row r="36" spans="2:8">
      <c r="B36" s="103" t="s">
        <v>111</v>
      </c>
      <c r="G36" s="103"/>
      <c r="H36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27">
    <sortCondition descending="1" ref="I17:I27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3" right="0.19685039370078741" top="0.78740157480314965" bottom="1.0629921259842521" header="0" footer="0"/>
  <pageSetup paperSize="9" scale="87" firstPageNumber="0" fitToHeight="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6" tint="0.39997558519241921"/>
  </sheetPr>
  <dimension ref="A1:P30"/>
  <sheetViews>
    <sheetView topLeftCell="A4" zoomScaleSheetLayoutView="100" workbookViewId="0">
      <selection activeCell="N17" sqref="N17:N19"/>
    </sheetView>
  </sheetViews>
  <sheetFormatPr defaultColWidth="9.140625" defaultRowHeight="12.75"/>
  <cols>
    <col min="1" max="1" width="6.5703125" style="19" customWidth="1"/>
    <col min="2" max="2" width="17.42578125" style="19" customWidth="1"/>
    <col min="3" max="3" width="5" style="19" customWidth="1"/>
    <col min="4" max="4" width="9.140625" style="19" customWidth="1"/>
    <col min="5" max="5" width="7.42578125" style="19" customWidth="1"/>
    <col min="6" max="6" width="22.28515625" style="19" customWidth="1"/>
    <col min="7" max="7" width="20.7109375" style="19" customWidth="1"/>
    <col min="8" max="8" width="7.7109375" style="19" customWidth="1"/>
    <col min="9" max="9" width="9.28515625" style="19" customWidth="1"/>
    <col min="10" max="10" width="3.85546875" style="19" hidden="1" customWidth="1"/>
    <col min="11" max="11" width="4.85546875" style="19" hidden="1" customWidth="1"/>
    <col min="12" max="12" width="15" style="19" hidden="1" customWidth="1"/>
    <col min="13" max="13" width="7" style="19" customWidth="1"/>
    <col min="14" max="14" width="11.28515625" style="19" customWidth="1"/>
    <col min="15" max="15" width="14.85546875" style="19" customWidth="1"/>
    <col min="16" max="16" width="15.85546875" style="19" customWidth="1"/>
    <col min="17" max="16384" width="9.140625" style="19"/>
  </cols>
  <sheetData>
    <row r="1" spans="1:16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</row>
    <row r="2" spans="1:16">
      <c r="A2" s="737" t="s">
        <v>133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</row>
    <row r="3" spans="1:16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</row>
    <row r="4" spans="1:16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</row>
    <row r="5" spans="1:16" ht="9" customHeight="1">
      <c r="A5" s="124"/>
      <c r="B5" s="124"/>
      <c r="C5" s="124"/>
      <c r="D5" s="124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</row>
    <row r="6" spans="1:16" ht="16.5" customHeight="1">
      <c r="A6" s="717" t="s">
        <v>162</v>
      </c>
      <c r="B6" s="717"/>
      <c r="C6" s="717"/>
      <c r="D6" s="715" t="s">
        <v>1</v>
      </c>
      <c r="E6" s="716"/>
      <c r="F6" s="716"/>
      <c r="G6" s="716"/>
      <c r="H6" s="716"/>
      <c r="I6" s="716"/>
      <c r="J6" s="716"/>
      <c r="K6" s="716"/>
      <c r="L6" s="716"/>
      <c r="M6" s="716"/>
      <c r="N6" s="717" t="s">
        <v>117</v>
      </c>
      <c r="O6" s="717"/>
      <c r="P6" s="717"/>
    </row>
    <row r="7" spans="1:16" ht="16.5" customHeight="1">
      <c r="A7" s="713" t="s">
        <v>156</v>
      </c>
      <c r="B7" s="713"/>
      <c r="C7" s="738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3" t="s">
        <v>20</v>
      </c>
      <c r="O7" s="713"/>
      <c r="P7" s="713"/>
    </row>
    <row r="8" spans="1:16" ht="15.75">
      <c r="A8" s="739" t="s">
        <v>34</v>
      </c>
      <c r="B8" s="739"/>
      <c r="C8" s="739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2"/>
      <c r="N8" s="739" t="s">
        <v>2</v>
      </c>
      <c r="O8" s="739"/>
      <c r="P8" s="739"/>
    </row>
    <row r="9" spans="1:16" ht="15.75">
      <c r="A9" s="718">
        <v>213</v>
      </c>
      <c r="B9" s="718"/>
      <c r="C9" s="718"/>
      <c r="D9" s="743" t="s">
        <v>137</v>
      </c>
      <c r="E9" s="715"/>
      <c r="F9" s="715"/>
      <c r="G9" s="715"/>
      <c r="H9" s="715"/>
      <c r="I9" s="715"/>
      <c r="J9" s="715"/>
      <c r="K9" s="715"/>
      <c r="L9" s="715"/>
      <c r="M9" s="744"/>
      <c r="N9" s="194" t="s">
        <v>3</v>
      </c>
      <c r="O9" s="194" t="s">
        <v>4</v>
      </c>
      <c r="P9" s="194" t="s">
        <v>5</v>
      </c>
    </row>
    <row r="10" spans="1:16" ht="15" customHeight="1">
      <c r="A10" s="718"/>
      <c r="B10" s="718"/>
      <c r="C10" s="718"/>
      <c r="D10" s="745" t="s">
        <v>138</v>
      </c>
      <c r="E10" s="745"/>
      <c r="F10" s="745"/>
      <c r="G10" s="745"/>
      <c r="H10" s="745"/>
      <c r="I10" s="745"/>
      <c r="J10" s="745"/>
      <c r="K10" s="745"/>
      <c r="L10" s="745"/>
      <c r="M10" s="745"/>
      <c r="N10" s="17">
        <v>181</v>
      </c>
      <c r="O10" s="138">
        <v>146</v>
      </c>
      <c r="P10" s="139">
        <v>86</v>
      </c>
    </row>
    <row r="11" spans="1:16" s="5" customFormat="1">
      <c r="A11" s="195"/>
      <c r="B11" s="195"/>
      <c r="C11" s="195"/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195"/>
      <c r="O11" s="195"/>
      <c r="P11" s="195"/>
    </row>
    <row r="12" spans="1:16">
      <c r="A12" s="746" t="s">
        <v>48</v>
      </c>
      <c r="B12" s="747"/>
      <c r="C12" s="747"/>
      <c r="D12" s="17">
        <v>94</v>
      </c>
      <c r="E12" s="196"/>
      <c r="F12" s="196"/>
      <c r="G12" s="196"/>
      <c r="H12" s="196"/>
      <c r="I12" s="196"/>
      <c r="J12" s="196"/>
      <c r="K12" s="196"/>
      <c r="L12" s="196"/>
      <c r="M12" s="196"/>
      <c r="N12" s="195"/>
      <c r="O12" s="195"/>
      <c r="P12" s="195"/>
    </row>
    <row r="13" spans="1:16">
      <c r="A13" s="747" t="s">
        <v>49</v>
      </c>
      <c r="B13" s="747"/>
      <c r="C13" s="747"/>
      <c r="D13" s="17">
        <v>9</v>
      </c>
      <c r="E13" s="196"/>
      <c r="F13" s="196"/>
      <c r="G13" s="196"/>
      <c r="H13" s="196"/>
      <c r="I13" s="196"/>
      <c r="J13" s="196"/>
      <c r="K13" s="196"/>
      <c r="L13" s="196"/>
      <c r="M13" s="196"/>
      <c r="N13" s="195"/>
      <c r="O13" s="195"/>
      <c r="P13" s="195"/>
    </row>
    <row r="14" spans="1:16">
      <c r="A14" s="124"/>
      <c r="B14" s="124"/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</row>
    <row r="15" spans="1:16" ht="11.25" customHeight="1">
      <c r="A15" s="684" t="s">
        <v>6</v>
      </c>
      <c r="B15" s="684" t="s">
        <v>73</v>
      </c>
      <c r="C15" s="684"/>
      <c r="D15" s="726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19</v>
      </c>
      <c r="J15" s="731" t="s">
        <v>19</v>
      </c>
      <c r="K15" s="731"/>
      <c r="L15" s="727" t="s">
        <v>22</v>
      </c>
      <c r="M15" s="727" t="s">
        <v>13</v>
      </c>
      <c r="N15" s="727" t="s">
        <v>14</v>
      </c>
      <c r="O15" s="727" t="s">
        <v>15</v>
      </c>
      <c r="P15" s="729"/>
    </row>
    <row r="16" spans="1:16">
      <c r="A16" s="684"/>
      <c r="B16" s="725"/>
      <c r="C16" s="725"/>
      <c r="D16" s="686"/>
      <c r="E16" s="688"/>
      <c r="F16" s="689"/>
      <c r="G16" s="688"/>
      <c r="H16" s="688"/>
      <c r="I16" s="688"/>
      <c r="J16" s="143" t="s">
        <v>21</v>
      </c>
      <c r="K16" s="143" t="s">
        <v>23</v>
      </c>
      <c r="L16" s="688"/>
      <c r="M16" s="688"/>
      <c r="N16" s="688"/>
      <c r="O16" s="688"/>
      <c r="P16" s="730"/>
    </row>
    <row r="17" spans="1:16" s="8" customFormat="1">
      <c r="A17" s="552">
        <v>1</v>
      </c>
      <c r="B17" s="511" t="s">
        <v>291</v>
      </c>
      <c r="C17" s="184"/>
      <c r="D17" s="191">
        <v>1995</v>
      </c>
      <c r="E17" s="185" t="s">
        <v>3</v>
      </c>
      <c r="F17" s="147" t="s">
        <v>145</v>
      </c>
      <c r="G17" s="185" t="s">
        <v>287</v>
      </c>
      <c r="H17" s="163">
        <v>73.3</v>
      </c>
      <c r="I17" s="553">
        <v>169</v>
      </c>
      <c r="J17" s="138"/>
      <c r="K17" s="139"/>
      <c r="L17" s="160"/>
      <c r="M17" s="117">
        <f>IF(A17=1,20,IF(A17=2,18,IF(A17=3,16,IF(A17&gt;19,0,19-A17))))</f>
        <v>20</v>
      </c>
      <c r="N17" s="147" t="str">
        <f>IF(AND(NOT(OR(E17="МСМК",E17="ЗМС")),I17&gt;=$N$10),"+МСМК",IF(AND(OR(E17="МСМК",E17="ЗМС"),I17&gt;=$N$10),"МСМК",IF(AND(NOT(OR(E17="МСМК",E17="МС",E17="ЗМС")),I17&gt;=$O$10),"+МС",IF(AND(OR(E17="МСМК",E17="МС",E17="ЗМС"),I17&gt;=$O$10),"МС",IF(AND(NOT(OR(E17="ЗМС",E17="МСМК",E17="МС",E17="КМС")),I17&gt;=$P$10),"+КМС",IF(AND(OR(E17="ЗМС",E17="МСМК",E17="МС",E17="КМС"),I17&gt;=$P$10),"КМС","-"))))))</f>
        <v>МС</v>
      </c>
      <c r="O17" s="277" t="s">
        <v>286</v>
      </c>
      <c r="P17" s="188"/>
    </row>
    <row r="18" spans="1:16">
      <c r="A18" s="552">
        <f>A17+1</f>
        <v>2</v>
      </c>
      <c r="B18" s="247" t="s">
        <v>240</v>
      </c>
      <c r="C18" s="206"/>
      <c r="D18" s="157">
        <v>2006</v>
      </c>
      <c r="E18" s="182" t="s">
        <v>4</v>
      </c>
      <c r="F18" s="17" t="s">
        <v>129</v>
      </c>
      <c r="G18" s="240" t="s">
        <v>228</v>
      </c>
      <c r="H18" s="148">
        <v>72.55</v>
      </c>
      <c r="I18" s="553">
        <v>159</v>
      </c>
      <c r="J18" s="150"/>
      <c r="K18" s="151"/>
      <c r="L18" s="152"/>
      <c r="M18" s="117">
        <f>IF(A18=1,20,IF(A18=2,18,IF(A18=3,16,IF(A18&gt;19,0,19-A18))))</f>
        <v>18</v>
      </c>
      <c r="N18" s="147" t="str">
        <f>IF(AND(NOT(OR(E18="МСМК",E18="ЗМС")),I18&gt;=$N$10),"+МСМК",IF(AND(OR(E18="МСМК",E18="ЗМС"),I18&gt;=$N$10),"МСМК",IF(AND(NOT(OR(E18="МСМК",E18="МС",E18="ЗМС")),I18&gt;=$O$10),"+МС",IF(AND(OR(E18="МСМК",E18="МС",E18="ЗМС"),I18&gt;=$O$10),"МС",IF(AND(NOT(OR(E18="ЗМС",E18="МСМК",E18="МС",E18="КМС")),I18&gt;=$P$10),"+КМС",IF(AND(OR(E18="ЗМС",E18="МСМК",E18="МС",E18="КМС"),I18&gt;=$P$10),"КМС","-"))))))</f>
        <v>МС</v>
      </c>
      <c r="O18" s="277" t="s">
        <v>62</v>
      </c>
      <c r="P18" s="189"/>
    </row>
    <row r="19" spans="1:16" s="8" customFormat="1">
      <c r="A19" s="552">
        <f>A18+1</f>
        <v>3</v>
      </c>
      <c r="B19" s="247" t="s">
        <v>244</v>
      </c>
      <c r="C19" s="206"/>
      <c r="D19" s="153">
        <v>2009</v>
      </c>
      <c r="E19" s="17" t="s">
        <v>5</v>
      </c>
      <c r="F19" s="17" t="s">
        <v>129</v>
      </c>
      <c r="G19" s="240" t="s">
        <v>228</v>
      </c>
      <c r="H19" s="158">
        <v>81.7</v>
      </c>
      <c r="I19" s="553">
        <v>106</v>
      </c>
      <c r="J19" s="159"/>
      <c r="K19" s="139"/>
      <c r="L19" s="160"/>
      <c r="M19" s="117">
        <f>IF(A19=1,20,IF(A19=2,18,IF(A19=3,16,IF(A19&gt;19,0,19-A19))))</f>
        <v>16</v>
      </c>
      <c r="N19" s="147" t="str">
        <f>IF(AND(NOT(OR(E19="МСМК",E19="ЗМС")),I19&gt;=$N$10),"+МСМК",IF(AND(OR(E19="МСМК",E19="ЗМС"),I19&gt;=$N$10),"МСМК",IF(AND(NOT(OR(E19="МСМК",E19="МС",E19="ЗМС")),I19&gt;=$O$10),"+МС",IF(AND(OR(E19="МСМК",E19="МС",E19="ЗМС"),I19&gt;=$O$10),"МС",IF(AND(NOT(OR(E19="ЗМС",E19="МСМК",E19="МС",E19="КМС")),I19&gt;=$P$10),"+КМС",IF(AND(OR(E19="ЗМС",E19="МСМК",E19="МС",E19="КМС"),I19&gt;=$P$10),"КМС","-"))))))</f>
        <v>КМС</v>
      </c>
      <c r="O19" s="190" t="s">
        <v>62</v>
      </c>
      <c r="P19" s="188"/>
    </row>
    <row r="20" spans="1:16" s="8" customFormat="1">
      <c r="A20" s="552">
        <f>A19+1</f>
        <v>4</v>
      </c>
      <c r="B20" s="247" t="s">
        <v>242</v>
      </c>
      <c r="C20" s="206"/>
      <c r="D20" s="153">
        <v>1970</v>
      </c>
      <c r="E20" s="613" t="s">
        <v>5</v>
      </c>
      <c r="F20" s="613" t="s">
        <v>129</v>
      </c>
      <c r="G20" s="240" t="s">
        <v>228</v>
      </c>
      <c r="H20" s="166">
        <v>108.45</v>
      </c>
      <c r="I20" s="553">
        <v>100</v>
      </c>
      <c r="J20" s="138"/>
      <c r="K20" s="139"/>
      <c r="L20" s="160"/>
      <c r="M20" s="117">
        <f>IF(A20=1,20,IF(A20=2,18,IF(A20=3,16,IF(A20&gt;19,0,19-A20))))</f>
        <v>15</v>
      </c>
      <c r="N20" s="147" t="str">
        <f>IF(AND(NOT(OR(E20="МСМК",E20="ЗМС")),I20&gt;=$N$10),"+МСМК",IF(AND(OR(E20="МСМК",E20="ЗМС"),I20&gt;=$N$10),"МСМК",IF(AND(NOT(OR(E20="МСМК",E20="МС",E20="ЗМС")),I20&gt;=$O$10),"+МС",IF(AND(OR(E20="МСМК",E20="МС",E20="ЗМС"),I20&gt;=$O$10),"МС",IF(AND(NOT(OR(E20="ЗМС",E20="МСМК",E20="МС",E20="КМС")),I20&gt;=$P$10),"+КМС",IF(AND(OR(E20="ЗМС",E20="МСМК",E20="МС",E20="КМС"),I20&gt;=$P$10),"КМС","-"))))))</f>
        <v>КМС</v>
      </c>
      <c r="O20" s="190" t="s">
        <v>243</v>
      </c>
      <c r="P20" s="208"/>
    </row>
    <row r="21" spans="1:16" s="8" customFormat="1">
      <c r="A21" s="552">
        <f>A20+1</f>
        <v>5</v>
      </c>
      <c r="B21" s="247" t="s">
        <v>292</v>
      </c>
      <c r="C21" s="206"/>
      <c r="D21" s="153">
        <v>2003</v>
      </c>
      <c r="E21" s="17" t="s">
        <v>5</v>
      </c>
      <c r="F21" s="17" t="s">
        <v>145</v>
      </c>
      <c r="G21" s="240" t="s">
        <v>287</v>
      </c>
      <c r="H21" s="166">
        <v>84.95</v>
      </c>
      <c r="I21" s="553">
        <v>63</v>
      </c>
      <c r="J21" s="138"/>
      <c r="K21" s="139"/>
      <c r="L21" s="160"/>
      <c r="M21" s="117">
        <f>IF(A21=1,20,IF(A21=2,18,IF(A21=3,16,IF(A21&gt;19,0,19-A21))))</f>
        <v>14</v>
      </c>
      <c r="N21" s="147" t="str">
        <f>IF(AND(NOT(OR(E21="МСМК",E21="ЗМС")),I21&gt;=$N$10),"+МСМК",IF(AND(OR(E21="МСМК",E21="ЗМС"),I21&gt;=$N$10),"МСМК",IF(AND(NOT(OR(E21="МСМК",E21="МС",E21="ЗМС")),I21&gt;=$O$10),"+МС",IF(AND(OR(E21="МСМК",E21="МС",E21="ЗМС"),I21&gt;=$O$10),"МС",IF(AND(NOT(OR(E21="ЗМС",E21="МСМК",E21="МС",E21="КМС")),I21&gt;=$P$10),"+КМС",IF(AND(OR(E21="ЗМС",E21="МСМК",E21="МС",E21="КМС"),I21&gt;=$P$10),"КМС","-"))))))</f>
        <v>-</v>
      </c>
      <c r="O21" s="190" t="s">
        <v>293</v>
      </c>
      <c r="P21" s="188"/>
    </row>
    <row r="22" spans="1:16" s="8" customFormat="1">
      <c r="A22" s="538"/>
      <c r="B22" s="539"/>
      <c r="C22" s="180"/>
      <c r="D22" s="179"/>
      <c r="E22" s="609"/>
      <c r="F22" s="609"/>
      <c r="G22" s="302"/>
      <c r="H22" s="293"/>
      <c r="I22" s="196"/>
      <c r="J22" s="609"/>
      <c r="K22" s="609"/>
      <c r="L22" s="179"/>
      <c r="M22" s="238"/>
      <c r="N22" s="175"/>
      <c r="O22" s="303"/>
      <c r="P22" s="180"/>
    </row>
    <row r="23" spans="1:16">
      <c r="A23" s="124"/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16" ht="12.75" customHeight="1">
      <c r="B24" s="103" t="s">
        <v>16</v>
      </c>
      <c r="C24" s="103"/>
      <c r="D24" s="103"/>
      <c r="F24" s="134"/>
      <c r="G24" s="109"/>
      <c r="H24" s="343" t="s">
        <v>158</v>
      </c>
      <c r="I24" s="103"/>
      <c r="J24" s="103"/>
      <c r="K24" s="103"/>
      <c r="L24" s="103"/>
      <c r="P24" s="103"/>
    </row>
    <row r="25" spans="1:16" ht="12.75" customHeight="1">
      <c r="B25" s="103"/>
      <c r="C25" s="103"/>
      <c r="D25" s="103"/>
      <c r="F25" s="134"/>
      <c r="G25" s="109"/>
      <c r="H25" s="343"/>
      <c r="I25" s="103"/>
      <c r="J25" s="103"/>
      <c r="K25" s="103"/>
      <c r="L25" s="134"/>
      <c r="P25" s="103"/>
    </row>
    <row r="26" spans="1:16" ht="12.75" customHeight="1">
      <c r="B26" s="103" t="s">
        <v>17</v>
      </c>
      <c r="C26" s="103"/>
      <c r="D26" s="103"/>
      <c r="F26" s="103"/>
      <c r="G26" s="103"/>
      <c r="H26" s="342" t="s">
        <v>258</v>
      </c>
      <c r="I26" s="103"/>
      <c r="J26" s="103"/>
      <c r="K26" s="103"/>
      <c r="L26" s="134"/>
      <c r="P26" s="103"/>
    </row>
    <row r="27" spans="1:16" ht="12.75" customHeight="1">
      <c r="H27" s="344"/>
    </row>
    <row r="28" spans="1:16" ht="12.75" customHeight="1">
      <c r="B28" s="103" t="s">
        <v>110</v>
      </c>
      <c r="H28" s="342" t="s">
        <v>160</v>
      </c>
    </row>
    <row r="29" spans="1:16" ht="12.75" customHeight="1">
      <c r="B29" s="103"/>
      <c r="G29" s="103"/>
      <c r="H29" s="342"/>
    </row>
    <row r="30" spans="1:16">
      <c r="B30" s="103" t="s">
        <v>111</v>
      </c>
      <c r="G30" s="103"/>
      <c r="H30" s="342" t="s">
        <v>161</v>
      </c>
    </row>
  </sheetData>
  <sheetProtection selectLockedCells="1" selectUnlockedCells="1"/>
  <autoFilter ref="A15:P16">
    <filterColumn colId="1" showButton="0"/>
    <filterColumn colId="2" showButton="0"/>
    <filterColumn colId="9" showButton="0"/>
    <filterColumn colId="14" showButton="0"/>
    <sortState ref="A18:P24">
      <sortCondition ref="A15:A16"/>
    </sortState>
  </autoFilter>
  <sortState ref="B17:O21">
    <sortCondition descending="1" ref="I17:I21"/>
  </sortState>
  <mergeCells count="31">
    <mergeCell ref="N15:N16"/>
    <mergeCell ref="O15:P16"/>
    <mergeCell ref="G15:G16"/>
    <mergeCell ref="H15:H16"/>
    <mergeCell ref="I15:I16"/>
    <mergeCell ref="J15:K15"/>
    <mergeCell ref="L15:L16"/>
    <mergeCell ref="M15:M16"/>
    <mergeCell ref="A9:C10"/>
    <mergeCell ref="D9:M9"/>
    <mergeCell ref="D10:M10"/>
    <mergeCell ref="A12:C12"/>
    <mergeCell ref="A13:C13"/>
    <mergeCell ref="A15:A16"/>
    <mergeCell ref="B15:C16"/>
    <mergeCell ref="D15:D16"/>
    <mergeCell ref="E15:E16"/>
    <mergeCell ref="F15:F16"/>
    <mergeCell ref="A7:C7"/>
    <mergeCell ref="D7:M7"/>
    <mergeCell ref="N7:P7"/>
    <mergeCell ref="A8:C8"/>
    <mergeCell ref="D8:M8"/>
    <mergeCell ref="N8:P8"/>
    <mergeCell ref="A1:P1"/>
    <mergeCell ref="A2:P2"/>
    <mergeCell ref="A3:P3"/>
    <mergeCell ref="A4:P4"/>
    <mergeCell ref="A6:C6"/>
    <mergeCell ref="D6:M6"/>
    <mergeCell ref="N6:P6"/>
  </mergeCells>
  <printOptions horizontalCentered="1"/>
  <pageMargins left="0.35433070866141736" right="0.19685039370078741" top="0.94488188976377963" bottom="0.59055118110236227" header="0" footer="0"/>
  <pageSetup paperSize="9" scale="90" firstPageNumber="0" fitToHeight="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4" tint="0.59999389629810485"/>
  </sheetPr>
  <dimension ref="A1:S38"/>
  <sheetViews>
    <sheetView topLeftCell="A11" zoomScale="90" zoomScaleNormal="90" zoomScaleSheetLayoutView="90" workbookViewId="0">
      <selection activeCell="P17" sqref="P17:P19"/>
    </sheetView>
  </sheetViews>
  <sheetFormatPr defaultColWidth="9.140625" defaultRowHeight="12.75"/>
  <cols>
    <col min="1" max="1" width="6.85546875" style="19" customWidth="1"/>
    <col min="2" max="2" width="9.140625" style="19"/>
    <col min="3" max="3" width="11.28515625" style="19" customWidth="1"/>
    <col min="4" max="4" width="9.42578125" style="19" customWidth="1"/>
    <col min="5" max="5" width="7.42578125" style="19" customWidth="1"/>
    <col min="6" max="6" width="23.140625" style="19" customWidth="1"/>
    <col min="7" max="7" width="24.7109375" style="19" customWidth="1"/>
    <col min="8" max="8" width="8.85546875" style="19" customWidth="1"/>
    <col min="9" max="9" width="7.140625" style="19" customWidth="1"/>
    <col min="10" max="10" width="6.5703125" style="19" customWidth="1"/>
    <col min="11" max="12" width="7.28515625" style="19" customWidth="1"/>
    <col min="13" max="13" width="6.5703125" style="19" customWidth="1"/>
    <col min="14" max="14" width="9.28515625" style="19" customWidth="1"/>
    <col min="15" max="15" width="7" style="19" customWidth="1"/>
    <col min="16" max="16" width="7.7109375" style="19" customWidth="1"/>
    <col min="17" max="17" width="9.7109375" style="19" customWidth="1"/>
    <col min="18" max="18" width="11.42578125" style="19" customWidth="1"/>
    <col min="19" max="16384" width="9.140625" style="19"/>
  </cols>
  <sheetData>
    <row r="1" spans="1:18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</row>
    <row r="2" spans="1:18">
      <c r="A2" s="737" t="s">
        <v>112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</row>
    <row r="3" spans="1:18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</row>
    <row r="4" spans="1:18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  <c r="Q4" s="737"/>
      <c r="R4" s="737"/>
    </row>
    <row r="5" spans="1:18" ht="9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ht="15.75">
      <c r="A6" s="711" t="s">
        <v>162</v>
      </c>
      <c r="B6" s="711"/>
      <c r="C6" s="711"/>
      <c r="D6" s="720" t="s">
        <v>1</v>
      </c>
      <c r="E6" s="781"/>
      <c r="F6" s="781"/>
      <c r="G6" s="781"/>
      <c r="H6" s="781"/>
      <c r="I6" s="781"/>
      <c r="J6" s="781"/>
      <c r="K6" s="781"/>
      <c r="L6" s="781"/>
      <c r="M6" s="781"/>
      <c r="N6" s="781"/>
      <c r="O6" s="781"/>
      <c r="P6" s="717" t="s">
        <v>117</v>
      </c>
      <c r="Q6" s="717"/>
      <c r="R6" s="717"/>
    </row>
    <row r="7" spans="1:18" ht="15.75">
      <c r="A7" s="695" t="s">
        <v>156</v>
      </c>
      <c r="B7" s="695"/>
      <c r="C7" s="696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5"/>
      <c r="O7" s="715"/>
      <c r="P7" s="713" t="s">
        <v>20</v>
      </c>
      <c r="Q7" s="713"/>
      <c r="R7" s="713"/>
    </row>
    <row r="8" spans="1:18" ht="15.75">
      <c r="A8" s="778" t="s">
        <v>34</v>
      </c>
      <c r="B8" s="779"/>
      <c r="C8" s="780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1"/>
      <c r="N8" s="741"/>
      <c r="O8" s="742"/>
      <c r="P8" s="714" t="s">
        <v>2</v>
      </c>
      <c r="Q8" s="714"/>
      <c r="R8" s="714"/>
    </row>
    <row r="9" spans="1:18" ht="15.75">
      <c r="A9" s="139" t="s">
        <v>12</v>
      </c>
      <c r="B9" s="139" t="s">
        <v>19</v>
      </c>
      <c r="C9" s="139" t="s">
        <v>21</v>
      </c>
      <c r="D9" s="719" t="s">
        <v>113</v>
      </c>
      <c r="E9" s="720"/>
      <c r="F9" s="720"/>
      <c r="G9" s="720"/>
      <c r="H9" s="720"/>
      <c r="I9" s="720"/>
      <c r="J9" s="720"/>
      <c r="K9" s="720"/>
      <c r="L9" s="720"/>
      <c r="M9" s="720"/>
      <c r="N9" s="720"/>
      <c r="O9" s="721"/>
      <c r="P9" s="137" t="s">
        <v>3</v>
      </c>
      <c r="Q9" s="137" t="s">
        <v>4</v>
      </c>
      <c r="R9" s="137" t="s">
        <v>5</v>
      </c>
    </row>
    <row r="10" spans="1:18" ht="15" customHeight="1">
      <c r="A10" s="194">
        <v>151</v>
      </c>
      <c r="B10" s="194">
        <v>189</v>
      </c>
      <c r="C10" s="194">
        <v>234.5</v>
      </c>
      <c r="D10" s="722" t="s">
        <v>136</v>
      </c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139">
        <v>192</v>
      </c>
      <c r="Q10" s="139">
        <v>126</v>
      </c>
      <c r="R10" s="139">
        <v>75</v>
      </c>
    </row>
    <row r="11" spans="1:18" s="5" customFormat="1">
      <c r="A11" s="140"/>
      <c r="B11" s="140"/>
      <c r="C11" s="14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40"/>
      <c r="Q11" s="140"/>
      <c r="R11" s="140"/>
    </row>
    <row r="12" spans="1:18">
      <c r="A12" s="253" t="s">
        <v>48</v>
      </c>
      <c r="B12" s="141"/>
      <c r="C12" s="141"/>
      <c r="D12" s="141">
        <v>94</v>
      </c>
      <c r="E12" s="142"/>
      <c r="F12" s="142"/>
      <c r="G12" s="142"/>
      <c r="H12" s="142"/>
      <c r="I12" s="142"/>
      <c r="J12" s="142"/>
      <c r="K12" s="110"/>
      <c r="L12" s="142"/>
      <c r="M12" s="142"/>
      <c r="N12" s="142"/>
      <c r="O12" s="142"/>
      <c r="P12" s="140"/>
      <c r="Q12" s="140"/>
      <c r="R12" s="140"/>
    </row>
    <row r="13" spans="1:18">
      <c r="A13" s="280" t="s">
        <v>49</v>
      </c>
      <c r="B13" s="281"/>
      <c r="C13" s="268"/>
      <c r="D13" s="141">
        <v>9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0"/>
      <c r="Q13" s="140"/>
      <c r="R13" s="140"/>
    </row>
    <row r="14" spans="1:18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</row>
    <row r="15" spans="1:18" s="10" customFormat="1" ht="11.25" customHeight="1">
      <c r="A15" s="775" t="s">
        <v>6</v>
      </c>
      <c r="B15" s="684" t="s">
        <v>73</v>
      </c>
      <c r="C15" s="684"/>
      <c r="D15" s="726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27" t="s">
        <v>6</v>
      </c>
      <c r="K15" s="731" t="s">
        <v>19</v>
      </c>
      <c r="L15" s="731"/>
      <c r="M15" s="727" t="s">
        <v>6</v>
      </c>
      <c r="N15" s="727" t="s">
        <v>22</v>
      </c>
      <c r="O15" s="727" t="s">
        <v>13</v>
      </c>
      <c r="P15" s="727" t="s">
        <v>14</v>
      </c>
      <c r="Q15" s="727" t="s">
        <v>15</v>
      </c>
      <c r="R15" s="729"/>
    </row>
    <row r="16" spans="1:18" s="10" customFormat="1" ht="17.25" customHeight="1">
      <c r="A16" s="776"/>
      <c r="B16" s="684"/>
      <c r="C16" s="684"/>
      <c r="D16" s="777"/>
      <c r="E16" s="689"/>
      <c r="F16" s="689"/>
      <c r="G16" s="689"/>
      <c r="H16" s="689"/>
      <c r="I16" s="689"/>
      <c r="J16" s="689"/>
      <c r="K16" s="282" t="s">
        <v>21</v>
      </c>
      <c r="L16" s="282" t="s">
        <v>23</v>
      </c>
      <c r="M16" s="689"/>
      <c r="N16" s="689"/>
      <c r="O16" s="689"/>
      <c r="P16" s="689"/>
      <c r="Q16" s="770"/>
      <c r="R16" s="771"/>
    </row>
    <row r="17" spans="1:19" ht="15.2" customHeight="1">
      <c r="A17" s="552">
        <v>1</v>
      </c>
      <c r="B17" s="554" t="s">
        <v>259</v>
      </c>
      <c r="C17" s="168"/>
      <c r="D17" s="141">
        <v>1999</v>
      </c>
      <c r="E17" s="147" t="s">
        <v>4</v>
      </c>
      <c r="F17" s="613" t="s">
        <v>169</v>
      </c>
      <c r="G17" s="345" t="s">
        <v>257</v>
      </c>
      <c r="H17" s="279">
        <v>62.7</v>
      </c>
      <c r="I17" s="153">
        <v>70</v>
      </c>
      <c r="J17" s="362">
        <f t="shared" ref="J17:J23" si="0">RANK(I17,$I$14:$I$32,0)</f>
        <v>1</v>
      </c>
      <c r="K17" s="17">
        <v>72</v>
      </c>
      <c r="L17" s="17">
        <f t="shared" ref="L17:L23" si="1">K17/2</f>
        <v>36</v>
      </c>
      <c r="M17" s="636">
        <f t="shared" ref="M17:M23" si="2">RANK(L17,$L$14:$L$30,0)</f>
        <v>3</v>
      </c>
      <c r="N17" s="637">
        <f t="shared" ref="N17:N23" si="3">L17+I17</f>
        <v>106</v>
      </c>
      <c r="O17" s="153">
        <f t="shared" ref="O17:O23" si="4">IF(A17=1,20,IF(A17=2,18,IF(A17=3,16,IF(A17&gt;19,0,19-A17))))</f>
        <v>20</v>
      </c>
      <c r="P17" s="285" t="str">
        <f t="shared" ref="P17:P23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638" t="s">
        <v>260</v>
      </c>
      <c r="R17" s="360"/>
      <c r="S17" s="10"/>
    </row>
    <row r="18" spans="1:19" ht="15.2" customHeight="1">
      <c r="A18" s="536">
        <f>A17+1</f>
        <v>2</v>
      </c>
      <c r="B18" s="555" t="s">
        <v>226</v>
      </c>
      <c r="C18" s="168"/>
      <c r="D18" s="147">
        <v>1987</v>
      </c>
      <c r="E18" s="147">
        <v>1</v>
      </c>
      <c r="F18" s="17" t="s">
        <v>168</v>
      </c>
      <c r="G18" s="613" t="s">
        <v>223</v>
      </c>
      <c r="H18" s="279">
        <v>61.25</v>
      </c>
      <c r="I18" s="153">
        <v>26</v>
      </c>
      <c r="J18" s="362">
        <f t="shared" si="0"/>
        <v>4</v>
      </c>
      <c r="K18" s="17">
        <v>71</v>
      </c>
      <c r="L18" s="17">
        <f t="shared" si="1"/>
        <v>35.5</v>
      </c>
      <c r="M18" s="636">
        <f t="shared" si="2"/>
        <v>4</v>
      </c>
      <c r="N18" s="637">
        <f t="shared" si="3"/>
        <v>61.5</v>
      </c>
      <c r="O18" s="153">
        <f t="shared" si="4"/>
        <v>18</v>
      </c>
      <c r="P18" s="17" t="str">
        <f t="shared" si="5"/>
        <v>-</v>
      </c>
      <c r="Q18" s="284" t="s">
        <v>208</v>
      </c>
      <c r="R18" s="189"/>
      <c r="S18" s="10"/>
    </row>
    <row r="19" spans="1:19" ht="15.2" customHeight="1">
      <c r="A19" s="536">
        <f t="shared" ref="A19:A23" si="6">A18+1</f>
        <v>3</v>
      </c>
      <c r="B19" s="205" t="s">
        <v>187</v>
      </c>
      <c r="C19" s="145"/>
      <c r="D19" s="273">
        <v>2001</v>
      </c>
      <c r="E19" s="613">
        <v>1</v>
      </c>
      <c r="F19" s="613" t="s">
        <v>147</v>
      </c>
      <c r="G19" s="147" t="s">
        <v>174</v>
      </c>
      <c r="H19" s="279">
        <v>62.75</v>
      </c>
      <c r="I19" s="153">
        <v>19</v>
      </c>
      <c r="J19" s="362">
        <f t="shared" si="0"/>
        <v>6</v>
      </c>
      <c r="K19" s="613">
        <v>80</v>
      </c>
      <c r="L19" s="17">
        <f t="shared" si="1"/>
        <v>40</v>
      </c>
      <c r="M19" s="636">
        <f t="shared" si="2"/>
        <v>1</v>
      </c>
      <c r="N19" s="637">
        <f t="shared" si="3"/>
        <v>59</v>
      </c>
      <c r="O19" s="153">
        <f t="shared" si="4"/>
        <v>16</v>
      </c>
      <c r="P19" s="613" t="str">
        <f t="shared" si="5"/>
        <v>-</v>
      </c>
      <c r="Q19" s="284" t="s">
        <v>181</v>
      </c>
      <c r="R19" s="189"/>
      <c r="S19" s="10"/>
    </row>
    <row r="20" spans="1:19" ht="15.2" customHeight="1">
      <c r="A20" s="536">
        <f t="shared" si="6"/>
        <v>4</v>
      </c>
      <c r="B20" s="247" t="s">
        <v>272</v>
      </c>
      <c r="C20" s="167"/>
      <c r="D20" s="153">
        <v>2002</v>
      </c>
      <c r="E20" s="613">
        <v>1</v>
      </c>
      <c r="F20" s="613" t="s">
        <v>165</v>
      </c>
      <c r="G20" s="608" t="s">
        <v>270</v>
      </c>
      <c r="H20" s="279">
        <v>62.1</v>
      </c>
      <c r="I20" s="153">
        <v>19</v>
      </c>
      <c r="J20" s="362">
        <f t="shared" si="0"/>
        <v>6</v>
      </c>
      <c r="K20" s="613">
        <v>78</v>
      </c>
      <c r="L20" s="17">
        <f t="shared" si="1"/>
        <v>39</v>
      </c>
      <c r="M20" s="636">
        <f t="shared" si="2"/>
        <v>2</v>
      </c>
      <c r="N20" s="637">
        <f t="shared" si="3"/>
        <v>58</v>
      </c>
      <c r="O20" s="153">
        <f t="shared" si="4"/>
        <v>15</v>
      </c>
      <c r="P20" s="17" t="str">
        <f t="shared" si="5"/>
        <v>-</v>
      </c>
      <c r="Q20" s="284" t="s">
        <v>271</v>
      </c>
      <c r="R20" s="188"/>
      <c r="S20" s="10"/>
    </row>
    <row r="21" spans="1:19" s="12" customFormat="1" ht="15.2" customHeight="1">
      <c r="A21" s="536">
        <f t="shared" si="6"/>
        <v>5</v>
      </c>
      <c r="B21" s="283" t="s">
        <v>217</v>
      </c>
      <c r="C21" s="283"/>
      <c r="D21" s="147">
        <v>2005</v>
      </c>
      <c r="E21" s="679" t="s">
        <v>5</v>
      </c>
      <c r="F21" s="679" t="s">
        <v>145</v>
      </c>
      <c r="G21" s="679" t="s">
        <v>218</v>
      </c>
      <c r="H21" s="279">
        <v>62</v>
      </c>
      <c r="I21" s="153">
        <v>29</v>
      </c>
      <c r="J21" s="362">
        <f t="shared" si="0"/>
        <v>3</v>
      </c>
      <c r="K21" s="679">
        <v>55</v>
      </c>
      <c r="L21" s="679">
        <f t="shared" ref="L21" si="7">K21/2</f>
        <v>27.5</v>
      </c>
      <c r="M21" s="636">
        <f t="shared" si="2"/>
        <v>5</v>
      </c>
      <c r="N21" s="637">
        <f t="shared" ref="N21" si="8">L21+I21</f>
        <v>56.5</v>
      </c>
      <c r="O21" s="153">
        <f t="shared" ref="O21" si="9">IF(A21=1,20,IF(A21=2,18,IF(A21=3,16,IF(A21&gt;19,0,19-A21))))</f>
        <v>14</v>
      </c>
      <c r="P21" s="679" t="str">
        <f t="shared" ref="P21" si="10">IF(AND(NOT(OR(E21="МСМК",E21="ЗМС")),N21&gt;=$P$10),"+МСМК",IF(AND(OR(E21="МСМК",E21="ЗМС"),N21&gt;=$P$10),"МСМК",IF(AND(NOT(OR(E21="МСМК",E21="МС",E21="ЗМС")),N21&gt;=$Q$10),"+МС",IF(AND(OR(E21="МСМК",E21="МС",E21="ЗМС"),N21&gt;=$Q$10),"МС",IF(AND(NOT(OR(E21="ЗМС",E21="МСМК",E21="МС",E21="КМС")),N21&gt;=$R$10),"+КМС",IF(AND(OR(E21="ЗМС",E21="МСМК",E21="МС",E21="КМС"),N21&gt;=$R$10),"КМС","-"))))))</f>
        <v>-</v>
      </c>
      <c r="Q21" s="284" t="s">
        <v>148</v>
      </c>
      <c r="R21" s="189"/>
      <c r="S21" s="10"/>
    </row>
    <row r="22" spans="1:19" s="12" customFormat="1" ht="15.2" customHeight="1">
      <c r="A22" s="536">
        <f t="shared" si="6"/>
        <v>6</v>
      </c>
      <c r="B22" s="283" t="s">
        <v>349</v>
      </c>
      <c r="C22" s="283"/>
      <c r="D22" s="147">
        <v>2006</v>
      </c>
      <c r="E22" s="17">
        <v>1</v>
      </c>
      <c r="F22" s="17" t="s">
        <v>145</v>
      </c>
      <c r="G22" s="17" t="s">
        <v>250</v>
      </c>
      <c r="H22" s="279">
        <v>60.4</v>
      </c>
      <c r="I22" s="153">
        <v>30</v>
      </c>
      <c r="J22" s="362">
        <f t="shared" si="0"/>
        <v>2</v>
      </c>
      <c r="K22" s="17">
        <v>49</v>
      </c>
      <c r="L22" s="17">
        <f t="shared" si="1"/>
        <v>24.5</v>
      </c>
      <c r="M22" s="636">
        <f t="shared" si="2"/>
        <v>6</v>
      </c>
      <c r="N22" s="637">
        <f t="shared" si="3"/>
        <v>54.5</v>
      </c>
      <c r="O22" s="153">
        <f t="shared" si="4"/>
        <v>13</v>
      </c>
      <c r="P22" s="17" t="str">
        <f t="shared" si="5"/>
        <v>-</v>
      </c>
      <c r="Q22" s="284" t="s">
        <v>251</v>
      </c>
      <c r="R22" s="189"/>
      <c r="S22" s="10"/>
    </row>
    <row r="23" spans="1:19" s="12" customFormat="1" ht="15.2" customHeight="1">
      <c r="A23" s="536">
        <f t="shared" si="6"/>
        <v>7</v>
      </c>
      <c r="B23" s="430" t="s">
        <v>269</v>
      </c>
      <c r="C23" s="283"/>
      <c r="D23" s="141">
        <v>2001</v>
      </c>
      <c r="E23" s="147">
        <v>2</v>
      </c>
      <c r="F23" s="147" t="s">
        <v>165</v>
      </c>
      <c r="G23" s="147" t="s">
        <v>270</v>
      </c>
      <c r="H23" s="279">
        <v>57.45</v>
      </c>
      <c r="I23" s="153">
        <v>20</v>
      </c>
      <c r="J23" s="362">
        <f t="shared" si="0"/>
        <v>5</v>
      </c>
      <c r="K23" s="613">
        <v>44</v>
      </c>
      <c r="L23" s="613">
        <f t="shared" si="1"/>
        <v>22</v>
      </c>
      <c r="M23" s="636">
        <f t="shared" si="2"/>
        <v>7</v>
      </c>
      <c r="N23" s="637">
        <f t="shared" si="3"/>
        <v>42</v>
      </c>
      <c r="O23" s="153">
        <f t="shared" si="4"/>
        <v>12</v>
      </c>
      <c r="P23" s="613" t="str">
        <f t="shared" si="5"/>
        <v>-</v>
      </c>
      <c r="Q23" s="773" t="s">
        <v>271</v>
      </c>
      <c r="R23" s="774"/>
      <c r="S23" s="10"/>
    </row>
    <row r="24" spans="1:19" ht="22.5" customHeight="1">
      <c r="A24" s="102"/>
      <c r="B24" s="102"/>
      <c r="C24" s="102"/>
      <c r="D24" s="102"/>
      <c r="E24" s="102"/>
      <c r="F24" s="102"/>
      <c r="G24" s="102"/>
      <c r="H24" s="209"/>
      <c r="I24" s="209"/>
      <c r="J24" s="209"/>
      <c r="K24" s="209"/>
      <c r="L24" s="209"/>
      <c r="M24" s="209"/>
      <c r="N24" s="209"/>
      <c r="O24" s="209"/>
      <c r="P24" s="209"/>
      <c r="Q24" s="102"/>
      <c r="R24" s="102"/>
    </row>
    <row r="25" spans="1:19" s="102" customFormat="1">
      <c r="A25" s="124" t="s">
        <v>16</v>
      </c>
      <c r="B25" s="124"/>
      <c r="C25" s="124"/>
      <c r="D25" s="124"/>
      <c r="E25" s="276" t="s">
        <v>158</v>
      </c>
      <c r="F25" s="180"/>
      <c r="G25" s="124"/>
      <c r="H25" s="124" t="s">
        <v>110</v>
      </c>
      <c r="I25" s="124"/>
      <c r="J25" s="124"/>
      <c r="K25" s="124"/>
      <c r="L25" s="124"/>
      <c r="M25" s="124" t="s">
        <v>160</v>
      </c>
      <c r="O25" s="124"/>
      <c r="P25" s="124"/>
    </row>
    <row r="26" spans="1:19" s="102" customFormat="1">
      <c r="A26" s="124"/>
      <c r="B26" s="124"/>
      <c r="C26" s="124"/>
      <c r="D26" s="124"/>
      <c r="E26" s="276"/>
      <c r="F26" s="180"/>
      <c r="G26" s="124"/>
      <c r="H26" s="124"/>
      <c r="I26" s="124"/>
      <c r="J26" s="124"/>
      <c r="K26" s="124"/>
      <c r="L26" s="124"/>
      <c r="M26" s="124"/>
      <c r="O26" s="124"/>
      <c r="P26" s="124"/>
    </row>
    <row r="27" spans="1:19" s="102" customFormat="1">
      <c r="A27" s="124"/>
      <c r="B27" s="124"/>
      <c r="C27" s="124"/>
      <c r="D27" s="124"/>
      <c r="E27" s="276"/>
      <c r="F27" s="180"/>
      <c r="G27" s="124"/>
      <c r="H27" s="124"/>
      <c r="I27" s="124"/>
      <c r="J27" s="124"/>
      <c r="K27" s="124"/>
      <c r="L27" s="124"/>
      <c r="M27" s="124"/>
      <c r="O27" s="124"/>
      <c r="P27" s="124"/>
    </row>
    <row r="28" spans="1:19" s="102" customFormat="1">
      <c r="A28" s="124" t="s">
        <v>17</v>
      </c>
      <c r="B28" s="124"/>
      <c r="C28" s="124"/>
      <c r="D28" s="124"/>
      <c r="E28" s="124" t="s">
        <v>159</v>
      </c>
      <c r="F28" s="124"/>
      <c r="G28" s="124"/>
      <c r="H28" s="124" t="s">
        <v>111</v>
      </c>
      <c r="I28" s="124"/>
      <c r="J28" s="124"/>
      <c r="K28" s="124"/>
      <c r="L28" s="124"/>
      <c r="M28" s="124" t="s">
        <v>161</v>
      </c>
      <c r="O28" s="124"/>
      <c r="P28" s="124"/>
    </row>
    <row r="29" spans="1:19" s="102" customFormat="1" ht="12" customHeight="1">
      <c r="A29" s="275"/>
      <c r="B29" s="124"/>
      <c r="C29" s="124"/>
      <c r="D29" s="124"/>
      <c r="E29" s="172"/>
      <c r="F29" s="180"/>
      <c r="G29" s="124"/>
      <c r="H29" s="275"/>
      <c r="I29" s="124"/>
      <c r="J29" s="124"/>
      <c r="K29" s="124"/>
      <c r="L29" s="124"/>
      <c r="M29" s="276"/>
      <c r="N29" s="124"/>
      <c r="O29" s="124"/>
      <c r="P29" s="124"/>
    </row>
    <row r="30" spans="1:19" s="10" customFormat="1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</row>
    <row r="31" spans="1:19">
      <c r="A31" s="102"/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</row>
    <row r="32" spans="1:19"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8:19"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8:19">
      <c r="H34" s="5"/>
      <c r="I34" s="772"/>
      <c r="J34" s="772"/>
      <c r="K34" s="772"/>
      <c r="L34" s="772"/>
      <c r="M34" s="772"/>
      <c r="N34" s="772"/>
      <c r="O34" s="772"/>
      <c r="P34" s="772"/>
      <c r="Q34" s="772"/>
      <c r="R34" s="772"/>
      <c r="S34" s="772"/>
    </row>
    <row r="35" spans="8:19">
      <c r="H35" s="5"/>
      <c r="I35" s="772"/>
      <c r="J35" s="772"/>
      <c r="K35" s="772"/>
      <c r="L35" s="772"/>
      <c r="M35" s="772"/>
      <c r="N35" s="772"/>
      <c r="O35" s="772"/>
      <c r="P35" s="772"/>
      <c r="Q35" s="772"/>
      <c r="R35" s="772"/>
      <c r="S35" s="772"/>
    </row>
    <row r="36" spans="8:19"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</row>
    <row r="37" spans="8:19"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8:19"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Q23">
    <sortCondition descending="1" ref="N17:N23"/>
  </sortState>
  <mergeCells count="33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4:S34"/>
    <mergeCell ref="I35:S35"/>
    <mergeCell ref="J15:J16"/>
    <mergeCell ref="K15:L15"/>
    <mergeCell ref="M15:M16"/>
    <mergeCell ref="N15:N16"/>
    <mergeCell ref="O15:O16"/>
    <mergeCell ref="P15:P16"/>
    <mergeCell ref="Q23:R23"/>
  </mergeCells>
  <printOptions horizontalCentered="1"/>
  <pageMargins left="0.31496062992125984" right="0.19685039370078741" top="0.94488188976377963" bottom="0.59055118110236227" header="0" footer="0"/>
  <pageSetup paperSize="9" scale="80" firstPageNumber="0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30"/>
  <sheetViews>
    <sheetView topLeftCell="A10" zoomScale="90" zoomScaleNormal="90" zoomScaleSheetLayoutView="90" workbookViewId="0">
      <selection activeCell="P17" sqref="P17:P19"/>
    </sheetView>
  </sheetViews>
  <sheetFormatPr defaultColWidth="9.140625" defaultRowHeight="12.75"/>
  <cols>
    <col min="1" max="1" width="8.28515625" style="19" customWidth="1"/>
    <col min="2" max="2" width="9.140625" style="19"/>
    <col min="3" max="3" width="12.28515625" style="19" customWidth="1"/>
    <col min="4" max="4" width="9.42578125" style="19" customWidth="1"/>
    <col min="5" max="5" width="7.42578125" style="19" customWidth="1"/>
    <col min="6" max="6" width="24" style="19" customWidth="1"/>
    <col min="7" max="7" width="20.28515625" style="19" customWidth="1"/>
    <col min="8" max="8" width="8.7109375" style="19" customWidth="1"/>
    <col min="9" max="9" width="7.7109375" style="19" customWidth="1"/>
    <col min="10" max="10" width="6.5703125" style="19" customWidth="1"/>
    <col min="11" max="11" width="8.140625" style="19" customWidth="1"/>
    <col min="12" max="12" width="8.7109375" style="19" customWidth="1"/>
    <col min="13" max="13" width="7.140625" style="19" customWidth="1"/>
    <col min="14" max="14" width="10.140625" style="19" customWidth="1"/>
    <col min="15" max="15" width="8.5703125" style="19" customWidth="1"/>
    <col min="16" max="16" width="9.140625" style="19" customWidth="1"/>
    <col min="17" max="17" width="11.42578125" style="19" customWidth="1"/>
    <col min="18" max="18" width="11.5703125" style="19" customWidth="1"/>
    <col min="19" max="16384" width="9.140625" style="19"/>
  </cols>
  <sheetData>
    <row r="1" spans="1:18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</row>
    <row r="2" spans="1:18">
      <c r="A2" s="737" t="s">
        <v>112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</row>
    <row r="3" spans="1:18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</row>
    <row r="4" spans="1:18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  <c r="Q4" s="737"/>
      <c r="R4" s="737"/>
    </row>
    <row r="5" spans="1:18" ht="9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ht="15.75">
      <c r="A6" s="711" t="s">
        <v>162</v>
      </c>
      <c r="B6" s="711"/>
      <c r="C6" s="711"/>
      <c r="D6" s="720" t="s">
        <v>1</v>
      </c>
      <c r="E6" s="781"/>
      <c r="F6" s="781"/>
      <c r="G6" s="781"/>
      <c r="H6" s="781"/>
      <c r="I6" s="781"/>
      <c r="J6" s="781"/>
      <c r="K6" s="781"/>
      <c r="L6" s="781"/>
      <c r="M6" s="781"/>
      <c r="N6" s="781"/>
      <c r="O6" s="781"/>
      <c r="P6" s="717" t="s">
        <v>117</v>
      </c>
      <c r="Q6" s="717"/>
      <c r="R6" s="717"/>
    </row>
    <row r="7" spans="1:18" ht="15.75">
      <c r="A7" s="695" t="s">
        <v>156</v>
      </c>
      <c r="B7" s="695"/>
      <c r="C7" s="696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5"/>
      <c r="O7" s="715"/>
      <c r="P7" s="713" t="s">
        <v>20</v>
      </c>
      <c r="Q7" s="713"/>
      <c r="R7" s="713"/>
    </row>
    <row r="8" spans="1:18" ht="15.75">
      <c r="A8" s="778" t="s">
        <v>34</v>
      </c>
      <c r="B8" s="779"/>
      <c r="C8" s="780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1"/>
      <c r="N8" s="741"/>
      <c r="O8" s="742"/>
      <c r="P8" s="714" t="s">
        <v>2</v>
      </c>
      <c r="Q8" s="714"/>
      <c r="R8" s="714"/>
    </row>
    <row r="9" spans="1:18" ht="15.75">
      <c r="A9" s="139" t="s">
        <v>12</v>
      </c>
      <c r="B9" s="139" t="s">
        <v>19</v>
      </c>
      <c r="C9" s="139" t="s">
        <v>21</v>
      </c>
      <c r="D9" s="719" t="s">
        <v>113</v>
      </c>
      <c r="E9" s="720"/>
      <c r="F9" s="720"/>
      <c r="G9" s="720"/>
      <c r="H9" s="720"/>
      <c r="I9" s="720"/>
      <c r="J9" s="720"/>
      <c r="K9" s="720"/>
      <c r="L9" s="720"/>
      <c r="M9" s="720"/>
      <c r="N9" s="720"/>
      <c r="O9" s="721"/>
      <c r="P9" s="137" t="s">
        <v>3</v>
      </c>
      <c r="Q9" s="137" t="s">
        <v>4</v>
      </c>
      <c r="R9" s="137" t="s">
        <v>5</v>
      </c>
    </row>
    <row r="10" spans="1:18" ht="15" customHeight="1">
      <c r="A10" s="194">
        <v>141</v>
      </c>
      <c r="B10" s="194">
        <v>194</v>
      </c>
      <c r="C10" s="194">
        <v>229</v>
      </c>
      <c r="D10" s="722" t="s">
        <v>139</v>
      </c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139">
        <v>210</v>
      </c>
      <c r="Q10" s="139">
        <v>146</v>
      </c>
      <c r="R10" s="139">
        <v>83</v>
      </c>
    </row>
    <row r="11" spans="1:18" s="5" customFormat="1">
      <c r="A11" s="140"/>
      <c r="B11" s="140"/>
      <c r="C11" s="14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40"/>
      <c r="Q11" s="140"/>
      <c r="R11" s="140"/>
    </row>
    <row r="12" spans="1:18">
      <c r="A12" s="253" t="s">
        <v>48</v>
      </c>
      <c r="B12" s="141"/>
      <c r="C12" s="141"/>
      <c r="D12" s="141">
        <v>94</v>
      </c>
      <c r="E12" s="142"/>
      <c r="F12" s="142"/>
      <c r="G12" s="142"/>
      <c r="H12" s="142"/>
      <c r="I12" s="142"/>
      <c r="J12" s="142"/>
      <c r="K12" s="110"/>
      <c r="L12" s="142"/>
      <c r="M12" s="142"/>
      <c r="N12" s="142"/>
      <c r="O12" s="142"/>
      <c r="P12" s="140"/>
      <c r="Q12" s="140"/>
      <c r="R12" s="140"/>
    </row>
    <row r="13" spans="1:18">
      <c r="A13" s="280" t="s">
        <v>49</v>
      </c>
      <c r="B13" s="281"/>
      <c r="C13" s="268"/>
      <c r="D13" s="141">
        <v>9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0"/>
      <c r="Q13" s="140"/>
      <c r="R13" s="140"/>
    </row>
    <row r="14" spans="1:18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</row>
    <row r="15" spans="1:18" s="10" customFormat="1" ht="11.25" customHeight="1">
      <c r="A15" s="782" t="s">
        <v>6</v>
      </c>
      <c r="B15" s="684" t="s">
        <v>73</v>
      </c>
      <c r="C15" s="684"/>
      <c r="D15" s="727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27" t="s">
        <v>6</v>
      </c>
      <c r="K15" s="731" t="s">
        <v>19</v>
      </c>
      <c r="L15" s="731"/>
      <c r="M15" s="727" t="s">
        <v>6</v>
      </c>
      <c r="N15" s="727" t="s">
        <v>22</v>
      </c>
      <c r="O15" s="727" t="s">
        <v>13</v>
      </c>
      <c r="P15" s="727" t="s">
        <v>14</v>
      </c>
      <c r="Q15" s="727" t="s">
        <v>15</v>
      </c>
      <c r="R15" s="729"/>
    </row>
    <row r="16" spans="1:18" s="10" customFormat="1" ht="19.5" customHeight="1">
      <c r="A16" s="783"/>
      <c r="B16" s="784"/>
      <c r="C16" s="784"/>
      <c r="D16" s="689"/>
      <c r="E16" s="689"/>
      <c r="F16" s="689"/>
      <c r="G16" s="689"/>
      <c r="H16" s="689"/>
      <c r="I16" s="689"/>
      <c r="J16" s="689"/>
      <c r="K16" s="282" t="s">
        <v>21</v>
      </c>
      <c r="L16" s="282" t="s">
        <v>23</v>
      </c>
      <c r="M16" s="689"/>
      <c r="N16" s="689"/>
      <c r="O16" s="689"/>
      <c r="P16" s="770"/>
      <c r="Q16" s="770"/>
      <c r="R16" s="771"/>
    </row>
    <row r="17" spans="1:19" ht="15" customHeight="1">
      <c r="A17" s="552">
        <v>1</v>
      </c>
      <c r="B17" s="205" t="s">
        <v>353</v>
      </c>
      <c r="C17" s="145"/>
      <c r="D17" s="273">
        <v>1989</v>
      </c>
      <c r="E17" s="147" t="s">
        <v>3</v>
      </c>
      <c r="F17" s="17" t="s">
        <v>354</v>
      </c>
      <c r="G17" s="17" t="s">
        <v>270</v>
      </c>
      <c r="H17" s="279">
        <v>67.7</v>
      </c>
      <c r="I17" s="153">
        <v>128</v>
      </c>
      <c r="J17" s="362">
        <f t="shared" ref="J17:J22" si="0">RANK(I17,$I$14:$I$32,0)</f>
        <v>1</v>
      </c>
      <c r="K17" s="613">
        <v>200</v>
      </c>
      <c r="L17" s="17">
        <f t="shared" ref="L17:L22" si="1">K17/2</f>
        <v>100</v>
      </c>
      <c r="M17" s="636">
        <f t="shared" ref="M17:M22" si="2">RANK(L17,$L$14:$L$29,0)</f>
        <v>1</v>
      </c>
      <c r="N17" s="637">
        <f t="shared" ref="N17:N22" si="3">L17+I17</f>
        <v>228</v>
      </c>
      <c r="O17" s="153" t="s">
        <v>382</v>
      </c>
      <c r="P17" s="613" t="str">
        <f t="shared" ref="P17:P22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МСМК</v>
      </c>
      <c r="Q17" s="429" t="s">
        <v>356</v>
      </c>
      <c r="R17" s="269"/>
      <c r="S17" s="10"/>
    </row>
    <row r="18" spans="1:19" s="12" customFormat="1" ht="15" customHeight="1">
      <c r="A18" s="536">
        <f>A17+1</f>
        <v>2</v>
      </c>
      <c r="B18" s="430" t="s">
        <v>275</v>
      </c>
      <c r="C18" s="283"/>
      <c r="D18" s="141">
        <v>1998</v>
      </c>
      <c r="E18" s="147" t="s">
        <v>5</v>
      </c>
      <c r="F18" s="147" t="s">
        <v>165</v>
      </c>
      <c r="G18" s="147" t="s">
        <v>270</v>
      </c>
      <c r="H18" s="279">
        <v>66.8</v>
      </c>
      <c r="I18" s="153">
        <v>74</v>
      </c>
      <c r="J18" s="362">
        <f t="shared" si="0"/>
        <v>3</v>
      </c>
      <c r="K18" s="17">
        <v>100</v>
      </c>
      <c r="L18" s="17">
        <f t="shared" si="1"/>
        <v>50</v>
      </c>
      <c r="M18" s="636">
        <f t="shared" si="2"/>
        <v>2</v>
      </c>
      <c r="N18" s="637">
        <f t="shared" si="3"/>
        <v>124</v>
      </c>
      <c r="O18" s="153">
        <v>20</v>
      </c>
      <c r="P18" s="613" t="str">
        <f t="shared" si="4"/>
        <v>КМС</v>
      </c>
      <c r="Q18" s="632" t="s">
        <v>271</v>
      </c>
      <c r="R18" s="269"/>
      <c r="S18" s="10"/>
    </row>
    <row r="19" spans="1:19" ht="15" customHeight="1">
      <c r="A19" s="536">
        <f t="shared" ref="A19:A22" si="5">A18+1</f>
        <v>3</v>
      </c>
      <c r="B19" s="205" t="s">
        <v>274</v>
      </c>
      <c r="C19" s="145"/>
      <c r="D19" s="147">
        <v>1998</v>
      </c>
      <c r="E19" s="147" t="s">
        <v>5</v>
      </c>
      <c r="F19" s="613" t="s">
        <v>165</v>
      </c>
      <c r="G19" s="613" t="s">
        <v>270</v>
      </c>
      <c r="H19" s="279">
        <v>67</v>
      </c>
      <c r="I19" s="153">
        <v>75</v>
      </c>
      <c r="J19" s="362">
        <f t="shared" si="0"/>
        <v>2</v>
      </c>
      <c r="K19" s="17">
        <v>80</v>
      </c>
      <c r="L19" s="17">
        <f t="shared" si="1"/>
        <v>40</v>
      </c>
      <c r="M19" s="636">
        <f t="shared" si="2"/>
        <v>5</v>
      </c>
      <c r="N19" s="637">
        <f t="shared" si="3"/>
        <v>115</v>
      </c>
      <c r="O19" s="153">
        <v>18</v>
      </c>
      <c r="P19" s="613" t="str">
        <f t="shared" si="4"/>
        <v>КМС</v>
      </c>
      <c r="Q19" s="632" t="s">
        <v>271</v>
      </c>
      <c r="R19" s="269"/>
      <c r="S19" s="10"/>
    </row>
    <row r="20" spans="1:19" ht="15" customHeight="1">
      <c r="A20" s="536">
        <f t="shared" si="5"/>
        <v>4</v>
      </c>
      <c r="B20" s="247" t="s">
        <v>185</v>
      </c>
      <c r="C20" s="145"/>
      <c r="D20" s="141">
        <v>2004</v>
      </c>
      <c r="E20" s="147" t="s">
        <v>5</v>
      </c>
      <c r="F20" s="147" t="s">
        <v>147</v>
      </c>
      <c r="G20" s="147" t="s">
        <v>174</v>
      </c>
      <c r="H20" s="279">
        <v>67.95</v>
      </c>
      <c r="I20" s="153">
        <v>61</v>
      </c>
      <c r="J20" s="362">
        <f t="shared" si="0"/>
        <v>4</v>
      </c>
      <c r="K20" s="17">
        <v>83</v>
      </c>
      <c r="L20" s="17">
        <f t="shared" si="1"/>
        <v>41.5</v>
      </c>
      <c r="M20" s="636">
        <f t="shared" si="2"/>
        <v>4</v>
      </c>
      <c r="N20" s="637">
        <f t="shared" si="3"/>
        <v>102.5</v>
      </c>
      <c r="O20" s="153">
        <v>16</v>
      </c>
      <c r="P20" s="613" t="str">
        <f t="shared" si="4"/>
        <v>КМС</v>
      </c>
      <c r="Q20" s="632" t="s">
        <v>179</v>
      </c>
      <c r="R20" s="206"/>
      <c r="S20" s="10"/>
    </row>
    <row r="21" spans="1:19" s="10" customFormat="1" ht="15" customHeight="1">
      <c r="A21" s="536">
        <f t="shared" si="5"/>
        <v>5</v>
      </c>
      <c r="B21" s="562" t="s">
        <v>239</v>
      </c>
      <c r="C21" s="288"/>
      <c r="D21" s="153">
        <v>1997</v>
      </c>
      <c r="E21" s="17" t="s">
        <v>5</v>
      </c>
      <c r="F21" s="17" t="s">
        <v>129</v>
      </c>
      <c r="G21" s="240" t="s">
        <v>228</v>
      </c>
      <c r="H21" s="279">
        <v>67.2</v>
      </c>
      <c r="I21" s="153">
        <v>54</v>
      </c>
      <c r="J21" s="362">
        <f t="shared" si="0"/>
        <v>5</v>
      </c>
      <c r="K21" s="278">
        <v>88</v>
      </c>
      <c r="L21" s="17">
        <f t="shared" si="1"/>
        <v>44</v>
      </c>
      <c r="M21" s="636">
        <f t="shared" si="2"/>
        <v>3</v>
      </c>
      <c r="N21" s="637">
        <f t="shared" si="3"/>
        <v>98</v>
      </c>
      <c r="O21" s="153">
        <v>15</v>
      </c>
      <c r="P21" s="613" t="str">
        <f t="shared" si="4"/>
        <v>КМС</v>
      </c>
      <c r="Q21" s="632" t="s">
        <v>62</v>
      </c>
      <c r="R21" s="269"/>
      <c r="S21" s="19"/>
    </row>
    <row r="22" spans="1:19" ht="15" customHeight="1">
      <c r="A22" s="536">
        <f t="shared" si="5"/>
        <v>6</v>
      </c>
      <c r="B22" s="205" t="s">
        <v>273</v>
      </c>
      <c r="C22" s="145"/>
      <c r="D22" s="147">
        <v>2003</v>
      </c>
      <c r="E22" s="147">
        <v>1</v>
      </c>
      <c r="F22" s="17" t="s">
        <v>165</v>
      </c>
      <c r="G22" s="17" t="s">
        <v>270</v>
      </c>
      <c r="H22" s="279">
        <v>67.150000000000006</v>
      </c>
      <c r="I22" s="153">
        <v>39</v>
      </c>
      <c r="J22" s="362">
        <f t="shared" si="0"/>
        <v>6</v>
      </c>
      <c r="K22" s="278">
        <v>58</v>
      </c>
      <c r="L22" s="17">
        <f t="shared" si="1"/>
        <v>29</v>
      </c>
      <c r="M22" s="636">
        <f t="shared" si="2"/>
        <v>6</v>
      </c>
      <c r="N22" s="637">
        <f t="shared" si="3"/>
        <v>68</v>
      </c>
      <c r="O22" s="153">
        <v>14</v>
      </c>
      <c r="P22" s="613" t="str">
        <f t="shared" si="4"/>
        <v>-</v>
      </c>
      <c r="Q22" s="632" t="s">
        <v>271</v>
      </c>
      <c r="R22" s="269"/>
      <c r="S22" s="10"/>
    </row>
    <row r="23" spans="1:19" ht="15" customHeight="1">
      <c r="A23" s="170"/>
      <c r="B23" s="287"/>
      <c r="C23" s="172"/>
      <c r="D23" s="175"/>
      <c r="E23" s="175"/>
      <c r="F23" s="193"/>
      <c r="G23" s="292"/>
      <c r="H23" s="293"/>
      <c r="I23" s="179"/>
      <c r="J23" s="179"/>
      <c r="K23" s="193"/>
      <c r="L23" s="193"/>
      <c r="M23" s="179"/>
      <c r="N23" s="179"/>
      <c r="O23" s="179"/>
      <c r="P23" s="193"/>
      <c r="Q23" s="294"/>
      <c r="R23" s="295"/>
      <c r="S23" s="10"/>
    </row>
    <row r="24" spans="1:19" ht="15" customHeight="1">
      <c r="A24" s="170"/>
      <c r="B24" s="287"/>
      <c r="C24" s="172"/>
      <c r="D24" s="175"/>
      <c r="E24" s="175"/>
      <c r="F24" s="193"/>
      <c r="G24" s="292"/>
      <c r="H24" s="293"/>
      <c r="I24" s="179"/>
      <c r="J24" s="179"/>
      <c r="K24" s="193"/>
      <c r="L24" s="193"/>
      <c r="M24" s="179"/>
      <c r="N24" s="179"/>
      <c r="O24" s="179"/>
      <c r="P24" s="193"/>
      <c r="Q24" s="294"/>
      <c r="R24" s="295"/>
      <c r="S24" s="10"/>
    </row>
    <row r="25" spans="1:19" s="102" customFormat="1">
      <c r="A25" s="124" t="s">
        <v>16</v>
      </c>
      <c r="B25" s="124"/>
      <c r="C25" s="124"/>
      <c r="D25" s="124"/>
      <c r="E25" s="276" t="s">
        <v>158</v>
      </c>
      <c r="F25" s="180"/>
      <c r="G25" s="124"/>
      <c r="H25" s="124" t="s">
        <v>110</v>
      </c>
      <c r="I25" s="124"/>
      <c r="J25" s="124"/>
      <c r="K25" s="124"/>
      <c r="L25" s="124"/>
      <c r="M25" s="124"/>
      <c r="N25" s="124" t="s">
        <v>160</v>
      </c>
      <c r="O25" s="124"/>
      <c r="P25" s="124"/>
    </row>
    <row r="26" spans="1:19" s="102" customFormat="1">
      <c r="A26" s="124"/>
      <c r="B26" s="124"/>
      <c r="C26" s="124"/>
      <c r="D26" s="124"/>
      <c r="E26" s="276"/>
      <c r="F26" s="180"/>
      <c r="G26" s="124"/>
      <c r="H26" s="124"/>
      <c r="I26" s="124"/>
      <c r="J26" s="124"/>
      <c r="K26" s="124"/>
      <c r="L26" s="124"/>
      <c r="M26" s="124"/>
      <c r="N26" s="124"/>
      <c r="O26" s="124"/>
      <c r="P26" s="124"/>
    </row>
    <row r="27" spans="1:19" ht="22.5" customHeight="1">
      <c r="A27" s="102"/>
      <c r="B27" s="102"/>
      <c r="C27" s="102"/>
      <c r="D27" s="102"/>
      <c r="E27" s="102"/>
      <c r="F27" s="102"/>
      <c r="G27" s="102"/>
      <c r="H27" s="209"/>
      <c r="I27" s="209"/>
      <c r="J27" s="209"/>
      <c r="K27" s="209"/>
      <c r="L27" s="209"/>
      <c r="M27" s="209"/>
      <c r="N27" s="209"/>
      <c r="O27" s="209"/>
      <c r="P27" s="209"/>
      <c r="Q27" s="102"/>
      <c r="R27" s="102"/>
    </row>
    <row r="28" spans="1:19" s="102" customFormat="1">
      <c r="A28" s="124" t="s">
        <v>17</v>
      </c>
      <c r="B28" s="124"/>
      <c r="C28" s="124"/>
      <c r="D28" s="124"/>
      <c r="E28" s="124" t="s">
        <v>159</v>
      </c>
      <c r="F28" s="124"/>
      <c r="G28" s="124"/>
      <c r="H28" s="124" t="s">
        <v>111</v>
      </c>
      <c r="I28" s="124"/>
      <c r="J28" s="124"/>
      <c r="K28" s="124"/>
      <c r="L28" s="124"/>
      <c r="M28" s="276"/>
      <c r="N28" s="124" t="s">
        <v>161</v>
      </c>
      <c r="O28" s="124"/>
      <c r="P28" s="124"/>
    </row>
    <row r="29" spans="1:19" s="102" customFormat="1">
      <c r="A29" s="275"/>
      <c r="B29" s="124"/>
      <c r="C29" s="124"/>
      <c r="D29" s="124"/>
      <c r="E29" s="276"/>
      <c r="F29" s="180"/>
      <c r="G29" s="124"/>
      <c r="H29" s="275"/>
      <c r="I29" s="124"/>
      <c r="J29" s="124"/>
      <c r="K29" s="124"/>
      <c r="L29" s="124"/>
      <c r="M29" s="124"/>
      <c r="N29" s="124"/>
      <c r="O29" s="124"/>
      <c r="P29" s="124"/>
    </row>
    <row r="30" spans="1:19" s="102" customFormat="1" ht="12" customHeight="1">
      <c r="A30" s="275"/>
      <c r="B30" s="124"/>
      <c r="C30" s="124"/>
      <c r="D30" s="124"/>
      <c r="E30" s="172"/>
      <c r="F30" s="180"/>
      <c r="G30" s="124"/>
      <c r="H30" s="275"/>
      <c r="I30" s="124"/>
      <c r="J30" s="124"/>
      <c r="K30" s="124"/>
      <c r="L30" s="124"/>
      <c r="M30" s="276"/>
      <c r="N30" s="124"/>
      <c r="O30" s="124"/>
      <c r="P30" s="124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Q22">
    <sortCondition descending="1" ref="N17:N22"/>
  </sortState>
  <mergeCells count="30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J15:J16"/>
    <mergeCell ref="K15:L15"/>
    <mergeCell ref="M15:M16"/>
    <mergeCell ref="N15:N16"/>
    <mergeCell ref="O15:O16"/>
    <mergeCell ref="P15:P16"/>
  </mergeCells>
  <printOptions horizontalCentered="1"/>
  <pageMargins left="0.31496062992125984" right="0.19685039370078741" top="1.0629921259842521" bottom="0.59055118110236227" header="0" footer="0"/>
  <pageSetup paperSize="9" scale="77" firstPageNumber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S43"/>
  <sheetViews>
    <sheetView topLeftCell="A4" zoomScale="90" zoomScaleNormal="90" zoomScaleSheetLayoutView="90" workbookViewId="0">
      <selection activeCell="P17" sqref="P17:P19"/>
    </sheetView>
  </sheetViews>
  <sheetFormatPr defaultColWidth="9.140625" defaultRowHeight="12.75"/>
  <cols>
    <col min="1" max="1" width="8.28515625" style="19" customWidth="1"/>
    <col min="2" max="2" width="9.140625" style="19"/>
    <col min="3" max="3" width="10.140625" style="19" customWidth="1"/>
    <col min="4" max="4" width="9.42578125" style="19" customWidth="1"/>
    <col min="5" max="5" width="7.42578125" style="19" customWidth="1"/>
    <col min="6" max="6" width="25.42578125" style="19" customWidth="1"/>
    <col min="7" max="7" width="24.140625" style="19" customWidth="1"/>
    <col min="8" max="8" width="9.7109375" style="19" customWidth="1"/>
    <col min="9" max="9" width="7.7109375" style="19" customWidth="1"/>
    <col min="10" max="10" width="6.5703125" style="19" customWidth="1"/>
    <col min="11" max="11" width="8.7109375" style="19" customWidth="1"/>
    <col min="12" max="12" width="9.140625" style="19" customWidth="1"/>
    <col min="13" max="13" width="8.28515625" style="19" customWidth="1"/>
    <col min="14" max="14" width="9.140625" style="19" customWidth="1"/>
    <col min="15" max="15" width="7.5703125" style="19" customWidth="1"/>
    <col min="16" max="16" width="9.140625" style="19" customWidth="1"/>
    <col min="17" max="17" width="12.28515625" style="19" customWidth="1"/>
    <col min="18" max="18" width="11.7109375" style="19" customWidth="1"/>
    <col min="19" max="16384" width="9.140625" style="19"/>
  </cols>
  <sheetData>
    <row r="1" spans="1:18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</row>
    <row r="2" spans="1:18">
      <c r="A2" s="737" t="s">
        <v>112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</row>
    <row r="3" spans="1:18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</row>
    <row r="4" spans="1:18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  <c r="Q4" s="737"/>
      <c r="R4" s="737"/>
    </row>
    <row r="5" spans="1:18" ht="9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8" ht="15.75">
      <c r="A6" s="711" t="s">
        <v>162</v>
      </c>
      <c r="B6" s="711"/>
      <c r="C6" s="711"/>
      <c r="D6" s="720" t="s">
        <v>1</v>
      </c>
      <c r="E6" s="781"/>
      <c r="F6" s="781"/>
      <c r="G6" s="781"/>
      <c r="H6" s="781"/>
      <c r="I6" s="781"/>
      <c r="J6" s="781"/>
      <c r="K6" s="781"/>
      <c r="L6" s="781"/>
      <c r="M6" s="781"/>
      <c r="N6" s="781"/>
      <c r="O6" s="781"/>
      <c r="P6" s="717" t="s">
        <v>117</v>
      </c>
      <c r="Q6" s="717"/>
      <c r="R6" s="717"/>
    </row>
    <row r="7" spans="1:18" ht="15.75">
      <c r="A7" s="695" t="s">
        <v>156</v>
      </c>
      <c r="B7" s="695"/>
      <c r="C7" s="696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5"/>
      <c r="O7" s="715"/>
      <c r="P7" s="713" t="s">
        <v>20</v>
      </c>
      <c r="Q7" s="713"/>
      <c r="R7" s="713"/>
    </row>
    <row r="8" spans="1:18" ht="15.75">
      <c r="A8" s="778" t="s">
        <v>34</v>
      </c>
      <c r="B8" s="779"/>
      <c r="C8" s="780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1"/>
      <c r="N8" s="741"/>
      <c r="O8" s="742"/>
      <c r="P8" s="714" t="s">
        <v>2</v>
      </c>
      <c r="Q8" s="714"/>
      <c r="R8" s="714"/>
    </row>
    <row r="9" spans="1:18" ht="15.75">
      <c r="A9" s="139" t="s">
        <v>12</v>
      </c>
      <c r="B9" s="139" t="s">
        <v>19</v>
      </c>
      <c r="C9" s="139" t="s">
        <v>21</v>
      </c>
      <c r="D9" s="719" t="s">
        <v>113</v>
      </c>
      <c r="E9" s="720"/>
      <c r="F9" s="720"/>
      <c r="G9" s="720"/>
      <c r="H9" s="720"/>
      <c r="I9" s="720"/>
      <c r="J9" s="720"/>
      <c r="K9" s="720"/>
      <c r="L9" s="720"/>
      <c r="M9" s="720"/>
      <c r="N9" s="720"/>
      <c r="O9" s="721"/>
      <c r="P9" s="137" t="s">
        <v>3</v>
      </c>
      <c r="Q9" s="137" t="s">
        <v>4</v>
      </c>
      <c r="R9" s="137" t="s">
        <v>5</v>
      </c>
    </row>
    <row r="10" spans="1:18" ht="15" customHeight="1">
      <c r="A10" s="194">
        <v>162</v>
      </c>
      <c r="B10" s="194">
        <v>194</v>
      </c>
      <c r="C10" s="194">
        <v>237</v>
      </c>
      <c r="D10" s="722" t="s">
        <v>140</v>
      </c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139">
        <v>222</v>
      </c>
      <c r="Q10" s="139">
        <v>162</v>
      </c>
      <c r="R10" s="139">
        <v>95</v>
      </c>
    </row>
    <row r="11" spans="1:18" s="5" customFormat="1">
      <c r="A11" s="140"/>
      <c r="B11" s="140"/>
      <c r="C11" s="14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40"/>
      <c r="Q11" s="140"/>
      <c r="R11" s="140"/>
    </row>
    <row r="12" spans="1:18">
      <c r="A12" s="253" t="s">
        <v>48</v>
      </c>
      <c r="B12" s="141"/>
      <c r="C12" s="141"/>
      <c r="D12" s="141">
        <v>94</v>
      </c>
      <c r="E12" s="142"/>
      <c r="F12" s="142"/>
      <c r="G12" s="142"/>
      <c r="H12" s="142"/>
      <c r="I12" s="142"/>
      <c r="J12" s="142"/>
      <c r="K12" s="110"/>
      <c r="L12" s="142"/>
      <c r="M12" s="142"/>
      <c r="N12" s="142"/>
      <c r="O12" s="142"/>
      <c r="P12" s="140"/>
      <c r="Q12" s="140"/>
      <c r="R12" s="140"/>
    </row>
    <row r="13" spans="1:18">
      <c r="A13" s="280" t="s">
        <v>49</v>
      </c>
      <c r="B13" s="281"/>
      <c r="C13" s="268"/>
      <c r="D13" s="141">
        <v>9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0"/>
      <c r="Q13" s="140"/>
      <c r="R13" s="140"/>
    </row>
    <row r="14" spans="1:18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</row>
    <row r="15" spans="1:18" s="10" customFormat="1" ht="11.25" customHeight="1">
      <c r="A15" s="782" t="s">
        <v>6</v>
      </c>
      <c r="B15" s="684" t="s">
        <v>73</v>
      </c>
      <c r="C15" s="684"/>
      <c r="D15" s="727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27" t="s">
        <v>6</v>
      </c>
      <c r="K15" s="731" t="s">
        <v>19</v>
      </c>
      <c r="L15" s="731"/>
      <c r="M15" s="727" t="s">
        <v>6</v>
      </c>
      <c r="N15" s="727" t="s">
        <v>22</v>
      </c>
      <c r="O15" s="727" t="s">
        <v>13</v>
      </c>
      <c r="P15" s="786" t="s">
        <v>14</v>
      </c>
      <c r="Q15" s="782" t="s">
        <v>15</v>
      </c>
      <c r="R15" s="729"/>
    </row>
    <row r="16" spans="1:18" s="10" customFormat="1">
      <c r="A16" s="783"/>
      <c r="B16" s="784"/>
      <c r="C16" s="784"/>
      <c r="D16" s="689"/>
      <c r="E16" s="689"/>
      <c r="F16" s="689"/>
      <c r="G16" s="689"/>
      <c r="H16" s="689"/>
      <c r="I16" s="689"/>
      <c r="J16" s="689"/>
      <c r="K16" s="282" t="s">
        <v>21</v>
      </c>
      <c r="L16" s="282" t="s">
        <v>23</v>
      </c>
      <c r="M16" s="689"/>
      <c r="N16" s="689"/>
      <c r="O16" s="689"/>
      <c r="P16" s="787"/>
      <c r="Q16" s="783"/>
      <c r="R16" s="785"/>
    </row>
    <row r="17" spans="1:19" s="12" customFormat="1" ht="15" customHeight="1">
      <c r="A17" s="552">
        <v>1</v>
      </c>
      <c r="B17" s="430" t="s">
        <v>211</v>
      </c>
      <c r="C17" s="639"/>
      <c r="D17" s="141">
        <v>1978</v>
      </c>
      <c r="E17" s="147" t="s">
        <v>4</v>
      </c>
      <c r="F17" s="149" t="s">
        <v>167</v>
      </c>
      <c r="G17" s="147"/>
      <c r="H17" s="279">
        <v>72.3</v>
      </c>
      <c r="I17" s="153">
        <v>73</v>
      </c>
      <c r="J17" s="362">
        <f t="shared" ref="J17:J27" si="0">RANK(I17,$I$14:$I$30,0)</f>
        <v>2</v>
      </c>
      <c r="K17" s="17">
        <v>126</v>
      </c>
      <c r="L17" s="17">
        <f t="shared" ref="L17:L27" si="1">K17/2</f>
        <v>63</v>
      </c>
      <c r="M17" s="636">
        <f t="shared" ref="M17:M27" si="2">RANK(L17,$L$14:$L$29,0)</f>
        <v>1</v>
      </c>
      <c r="N17" s="637">
        <f t="shared" ref="N17:N27" si="3">L17+I17</f>
        <v>136</v>
      </c>
      <c r="O17" s="153">
        <f>IF(A17=1,20,IF(A17=2,18,IF(A17=3,16,IF(A17&gt;19,0,19-A17))))</f>
        <v>20</v>
      </c>
      <c r="P17" s="285" t="str">
        <f t="shared" ref="P17:P27" si="4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КМС</v>
      </c>
      <c r="Q17" s="296" t="s">
        <v>212</v>
      </c>
      <c r="R17" s="189"/>
      <c r="S17" s="10"/>
    </row>
    <row r="18" spans="1:19" s="10" customFormat="1" ht="15" customHeight="1">
      <c r="A18" s="536">
        <f>A17+1</f>
        <v>2</v>
      </c>
      <c r="B18" s="562" t="s">
        <v>209</v>
      </c>
      <c r="C18" s="640"/>
      <c r="D18" s="141">
        <v>1993</v>
      </c>
      <c r="E18" s="147" t="s">
        <v>5</v>
      </c>
      <c r="F18" s="17" t="s">
        <v>167</v>
      </c>
      <c r="G18" s="147"/>
      <c r="H18" s="279">
        <v>72.400000000000006</v>
      </c>
      <c r="I18" s="153">
        <v>85</v>
      </c>
      <c r="J18" s="362">
        <f t="shared" si="0"/>
        <v>1</v>
      </c>
      <c r="K18" s="17">
        <v>90</v>
      </c>
      <c r="L18" s="17">
        <f t="shared" si="1"/>
        <v>45</v>
      </c>
      <c r="M18" s="636">
        <f t="shared" si="2"/>
        <v>2</v>
      </c>
      <c r="N18" s="637">
        <f t="shared" si="3"/>
        <v>130</v>
      </c>
      <c r="O18" s="153">
        <f t="shared" ref="O18:O27" si="5">IF(A18=1,20,IF(A18=2,18,IF(A18=3,16,IF(A18&gt;19,0,19-A18))))</f>
        <v>18</v>
      </c>
      <c r="P18" s="285" t="str">
        <f t="shared" si="4"/>
        <v>КМС</v>
      </c>
      <c r="Q18" s="296" t="s">
        <v>208</v>
      </c>
      <c r="R18" s="189"/>
      <c r="S18" s="19"/>
    </row>
    <row r="19" spans="1:19" ht="15" customHeight="1">
      <c r="A19" s="536">
        <f t="shared" ref="A19:A27" si="6">A18+1</f>
        <v>3</v>
      </c>
      <c r="B19" s="247" t="s">
        <v>383</v>
      </c>
      <c r="C19" s="297"/>
      <c r="D19" s="157">
        <v>2002</v>
      </c>
      <c r="E19" s="17" t="s">
        <v>5</v>
      </c>
      <c r="F19" s="613" t="s">
        <v>129</v>
      </c>
      <c r="G19" s="240" t="s">
        <v>228</v>
      </c>
      <c r="H19" s="279">
        <v>72.650000000000006</v>
      </c>
      <c r="I19" s="153">
        <v>64</v>
      </c>
      <c r="J19" s="362">
        <f t="shared" si="0"/>
        <v>3</v>
      </c>
      <c r="K19" s="17">
        <v>87</v>
      </c>
      <c r="L19" s="17">
        <f t="shared" si="1"/>
        <v>43.5</v>
      </c>
      <c r="M19" s="636">
        <f t="shared" si="2"/>
        <v>3</v>
      </c>
      <c r="N19" s="637">
        <f t="shared" si="3"/>
        <v>107.5</v>
      </c>
      <c r="O19" s="153">
        <f t="shared" si="5"/>
        <v>16</v>
      </c>
      <c r="P19" s="285" t="str">
        <f t="shared" si="4"/>
        <v>КМС</v>
      </c>
      <c r="Q19" s="296" t="s">
        <v>62</v>
      </c>
      <c r="R19" s="189"/>
      <c r="S19" s="10"/>
    </row>
    <row r="20" spans="1:19" ht="15" customHeight="1">
      <c r="A20" s="536">
        <f t="shared" si="6"/>
        <v>4</v>
      </c>
      <c r="B20" s="618" t="s">
        <v>188</v>
      </c>
      <c r="C20" s="297"/>
      <c r="D20" s="298">
        <v>2000</v>
      </c>
      <c r="E20" s="299" t="s">
        <v>5</v>
      </c>
      <c r="F20" s="299" t="s">
        <v>147</v>
      </c>
      <c r="G20" s="240" t="s">
        <v>174</v>
      </c>
      <c r="H20" s="279">
        <v>70.05</v>
      </c>
      <c r="I20" s="153">
        <v>64</v>
      </c>
      <c r="J20" s="362">
        <f t="shared" si="0"/>
        <v>3</v>
      </c>
      <c r="K20" s="278">
        <v>81</v>
      </c>
      <c r="L20" s="17">
        <f t="shared" si="1"/>
        <v>40.5</v>
      </c>
      <c r="M20" s="636">
        <f t="shared" si="2"/>
        <v>4</v>
      </c>
      <c r="N20" s="637">
        <f t="shared" si="3"/>
        <v>104.5</v>
      </c>
      <c r="O20" s="153">
        <f t="shared" si="5"/>
        <v>15</v>
      </c>
      <c r="P20" s="285" t="str">
        <f t="shared" si="4"/>
        <v>КМС</v>
      </c>
      <c r="Q20" s="296" t="s">
        <v>177</v>
      </c>
      <c r="R20" s="290"/>
      <c r="S20" s="10"/>
    </row>
    <row r="21" spans="1:19" ht="15" customHeight="1">
      <c r="A21" s="536">
        <f t="shared" si="6"/>
        <v>5</v>
      </c>
      <c r="B21" s="247" t="s">
        <v>182</v>
      </c>
      <c r="C21" s="301"/>
      <c r="D21" s="268">
        <v>2003</v>
      </c>
      <c r="E21" s="147" t="s">
        <v>5</v>
      </c>
      <c r="F21" s="17" t="s">
        <v>147</v>
      </c>
      <c r="G21" s="147" t="s">
        <v>174</v>
      </c>
      <c r="H21" s="279">
        <v>72.25</v>
      </c>
      <c r="I21" s="153">
        <v>47</v>
      </c>
      <c r="J21" s="362">
        <f t="shared" si="0"/>
        <v>5</v>
      </c>
      <c r="K21" s="613">
        <v>73</v>
      </c>
      <c r="L21" s="17">
        <f t="shared" si="1"/>
        <v>36.5</v>
      </c>
      <c r="M21" s="636">
        <f t="shared" si="2"/>
        <v>6</v>
      </c>
      <c r="N21" s="637">
        <f t="shared" si="3"/>
        <v>83.5</v>
      </c>
      <c r="O21" s="153">
        <f t="shared" si="5"/>
        <v>14</v>
      </c>
      <c r="P21" s="285" t="str">
        <f t="shared" si="4"/>
        <v>-</v>
      </c>
      <c r="Q21" s="296" t="s">
        <v>183</v>
      </c>
      <c r="R21" s="189"/>
      <c r="S21" s="10"/>
    </row>
    <row r="22" spans="1:19" ht="15" customHeight="1">
      <c r="A22" s="536">
        <f t="shared" si="6"/>
        <v>6</v>
      </c>
      <c r="B22" s="247" t="s">
        <v>225</v>
      </c>
      <c r="C22" s="297"/>
      <c r="D22" s="157">
        <v>1991</v>
      </c>
      <c r="E22" s="613">
        <v>1</v>
      </c>
      <c r="F22" s="17" t="s">
        <v>168</v>
      </c>
      <c r="G22" s="240" t="s">
        <v>238</v>
      </c>
      <c r="H22" s="279">
        <v>73</v>
      </c>
      <c r="I22" s="153">
        <v>32</v>
      </c>
      <c r="J22" s="362">
        <f t="shared" si="0"/>
        <v>7</v>
      </c>
      <c r="K22" s="17">
        <v>81</v>
      </c>
      <c r="L22" s="17">
        <f t="shared" si="1"/>
        <v>40.5</v>
      </c>
      <c r="M22" s="636">
        <f t="shared" si="2"/>
        <v>4</v>
      </c>
      <c r="N22" s="637">
        <f t="shared" si="3"/>
        <v>72.5</v>
      </c>
      <c r="O22" s="153">
        <f t="shared" si="5"/>
        <v>13</v>
      </c>
      <c r="P22" s="285" t="str">
        <f t="shared" si="4"/>
        <v>-</v>
      </c>
      <c r="Q22" s="296" t="s">
        <v>208</v>
      </c>
      <c r="R22" s="189"/>
      <c r="S22" s="10"/>
    </row>
    <row r="23" spans="1:19" ht="15" customHeight="1">
      <c r="A23" s="536">
        <f t="shared" si="6"/>
        <v>7</v>
      </c>
      <c r="B23" s="205" t="s">
        <v>178</v>
      </c>
      <c r="C23" s="300"/>
      <c r="D23" s="273">
        <v>2002</v>
      </c>
      <c r="E23" s="147" t="s">
        <v>5</v>
      </c>
      <c r="F23" s="17" t="s">
        <v>147</v>
      </c>
      <c r="G23" s="240" t="s">
        <v>174</v>
      </c>
      <c r="H23" s="279">
        <v>73</v>
      </c>
      <c r="I23" s="153">
        <v>36</v>
      </c>
      <c r="J23" s="362">
        <f t="shared" si="0"/>
        <v>6</v>
      </c>
      <c r="K23" s="278">
        <v>60</v>
      </c>
      <c r="L23" s="17">
        <f t="shared" si="1"/>
        <v>30</v>
      </c>
      <c r="M23" s="636">
        <f t="shared" si="2"/>
        <v>9</v>
      </c>
      <c r="N23" s="637">
        <f t="shared" si="3"/>
        <v>66</v>
      </c>
      <c r="O23" s="153">
        <f t="shared" si="5"/>
        <v>12</v>
      </c>
      <c r="P23" s="285" t="str">
        <f t="shared" si="4"/>
        <v>-</v>
      </c>
      <c r="Q23" s="296" t="s">
        <v>179</v>
      </c>
      <c r="R23" s="189"/>
      <c r="S23" s="10"/>
    </row>
    <row r="24" spans="1:19" ht="15" customHeight="1">
      <c r="A24" s="536">
        <f t="shared" si="6"/>
        <v>8</v>
      </c>
      <c r="B24" s="205" t="s">
        <v>253</v>
      </c>
      <c r="C24" s="300"/>
      <c r="D24" s="153">
        <v>2006</v>
      </c>
      <c r="E24" s="613">
        <v>1</v>
      </c>
      <c r="F24" s="147" t="s">
        <v>145</v>
      </c>
      <c r="G24" s="240" t="s">
        <v>254</v>
      </c>
      <c r="H24" s="279">
        <v>72.7</v>
      </c>
      <c r="I24" s="153">
        <v>30</v>
      </c>
      <c r="J24" s="362">
        <f t="shared" si="0"/>
        <v>8</v>
      </c>
      <c r="K24" s="17">
        <v>61</v>
      </c>
      <c r="L24" s="17">
        <f t="shared" si="1"/>
        <v>30.5</v>
      </c>
      <c r="M24" s="636">
        <f t="shared" si="2"/>
        <v>8</v>
      </c>
      <c r="N24" s="637">
        <f t="shared" si="3"/>
        <v>60.5</v>
      </c>
      <c r="O24" s="153">
        <f t="shared" si="5"/>
        <v>11</v>
      </c>
      <c r="P24" s="285" t="str">
        <f t="shared" si="4"/>
        <v>-</v>
      </c>
      <c r="Q24" s="296" t="s">
        <v>255</v>
      </c>
      <c r="R24" s="290"/>
      <c r="S24" s="10"/>
    </row>
    <row r="25" spans="1:19" ht="15" customHeight="1">
      <c r="A25" s="536">
        <f t="shared" si="6"/>
        <v>9</v>
      </c>
      <c r="B25" s="554" t="s">
        <v>296</v>
      </c>
      <c r="C25" s="641"/>
      <c r="D25" s="153">
        <v>2000</v>
      </c>
      <c r="E25" s="613">
        <v>1</v>
      </c>
      <c r="F25" s="17" t="s">
        <v>145</v>
      </c>
      <c r="G25" s="121" t="s">
        <v>297</v>
      </c>
      <c r="H25" s="279">
        <v>72.599999999999994</v>
      </c>
      <c r="I25" s="153">
        <v>30</v>
      </c>
      <c r="J25" s="362">
        <f t="shared" si="0"/>
        <v>8</v>
      </c>
      <c r="K25" s="17">
        <v>50</v>
      </c>
      <c r="L25" s="17">
        <f t="shared" si="1"/>
        <v>25</v>
      </c>
      <c r="M25" s="636">
        <f t="shared" si="2"/>
        <v>10</v>
      </c>
      <c r="N25" s="637">
        <f t="shared" si="3"/>
        <v>55</v>
      </c>
      <c r="O25" s="153">
        <f t="shared" si="5"/>
        <v>10</v>
      </c>
      <c r="P25" s="285" t="str">
        <f t="shared" si="4"/>
        <v>-</v>
      </c>
      <c r="Q25" s="207" t="s">
        <v>298</v>
      </c>
      <c r="R25" s="269"/>
      <c r="S25" s="10"/>
    </row>
    <row r="26" spans="1:19" ht="15" customHeight="1">
      <c r="A26" s="536">
        <f t="shared" si="6"/>
        <v>10</v>
      </c>
      <c r="B26" s="247" t="s">
        <v>276</v>
      </c>
      <c r="C26" s="297"/>
      <c r="D26" s="157">
        <v>2000</v>
      </c>
      <c r="E26" s="613" t="s">
        <v>5</v>
      </c>
      <c r="F26" s="613" t="s">
        <v>165</v>
      </c>
      <c r="G26" s="240" t="s">
        <v>270</v>
      </c>
      <c r="H26" s="279">
        <v>70.599999999999994</v>
      </c>
      <c r="I26" s="153">
        <v>21</v>
      </c>
      <c r="J26" s="362">
        <f t="shared" si="0"/>
        <v>11</v>
      </c>
      <c r="K26" s="613">
        <v>62</v>
      </c>
      <c r="L26" s="17">
        <f t="shared" si="1"/>
        <v>31</v>
      </c>
      <c r="M26" s="636">
        <f t="shared" si="2"/>
        <v>7</v>
      </c>
      <c r="N26" s="637">
        <f t="shared" si="3"/>
        <v>52</v>
      </c>
      <c r="O26" s="153">
        <f t="shared" si="5"/>
        <v>9</v>
      </c>
      <c r="P26" s="285" t="str">
        <f t="shared" si="4"/>
        <v>-</v>
      </c>
      <c r="Q26" s="296" t="s">
        <v>271</v>
      </c>
      <c r="R26" s="269"/>
      <c r="S26" s="10"/>
    </row>
    <row r="27" spans="1:19" ht="15" customHeight="1">
      <c r="A27" s="536">
        <f t="shared" si="6"/>
        <v>11</v>
      </c>
      <c r="B27" s="247" t="s">
        <v>252</v>
      </c>
      <c r="C27" s="297"/>
      <c r="D27" s="153">
        <v>2007</v>
      </c>
      <c r="E27" s="613">
        <v>2</v>
      </c>
      <c r="F27" s="17" t="s">
        <v>145</v>
      </c>
      <c r="G27" s="240" t="s">
        <v>250</v>
      </c>
      <c r="H27" s="279">
        <v>71.8</v>
      </c>
      <c r="I27" s="153">
        <v>22</v>
      </c>
      <c r="J27" s="362">
        <f t="shared" si="0"/>
        <v>10</v>
      </c>
      <c r="K27" s="613">
        <v>30</v>
      </c>
      <c r="L27" s="17">
        <f t="shared" si="1"/>
        <v>15</v>
      </c>
      <c r="M27" s="636">
        <f t="shared" si="2"/>
        <v>11</v>
      </c>
      <c r="N27" s="637">
        <f t="shared" si="3"/>
        <v>37</v>
      </c>
      <c r="O27" s="153">
        <f t="shared" si="5"/>
        <v>8</v>
      </c>
      <c r="P27" s="285" t="str">
        <f t="shared" si="4"/>
        <v>-</v>
      </c>
      <c r="Q27" s="207" t="s">
        <v>251</v>
      </c>
      <c r="R27" s="269"/>
      <c r="S27" s="10"/>
    </row>
    <row r="28" spans="1:19" s="5" customFormat="1" ht="15" customHeight="1">
      <c r="A28" s="170"/>
      <c r="R28" s="295"/>
      <c r="S28" s="453"/>
    </row>
    <row r="29" spans="1:19" ht="15" customHeight="1">
      <c r="A29" s="170"/>
      <c r="B29" s="181"/>
      <c r="C29" s="171"/>
      <c r="D29" s="179"/>
      <c r="E29" s="193"/>
      <c r="F29" s="193"/>
      <c r="G29" s="302"/>
      <c r="H29" s="293"/>
      <c r="I29" s="179"/>
      <c r="J29" s="179"/>
      <c r="K29" s="193"/>
      <c r="L29" s="193"/>
      <c r="M29" s="179"/>
      <c r="N29" s="179"/>
      <c r="O29" s="179"/>
      <c r="P29" s="193"/>
      <c r="Q29" s="303"/>
      <c r="R29" s="295"/>
      <c r="S29" s="10"/>
    </row>
    <row r="30" spans="1:19" s="102" customFormat="1">
      <c r="A30" s="124" t="s">
        <v>16</v>
      </c>
      <c r="B30" s="124"/>
      <c r="C30" s="124"/>
      <c r="D30" s="124"/>
      <c r="E30" s="276" t="s">
        <v>158</v>
      </c>
      <c r="F30" s="180"/>
      <c r="G30" s="124"/>
      <c r="H30" s="124" t="s">
        <v>110</v>
      </c>
      <c r="I30" s="124"/>
      <c r="J30" s="124"/>
      <c r="K30" s="124"/>
      <c r="L30" s="124"/>
      <c r="M30" s="124"/>
      <c r="N30" s="124" t="s">
        <v>160</v>
      </c>
      <c r="O30" s="124"/>
      <c r="P30" s="124"/>
    </row>
    <row r="31" spans="1:19" ht="22.5" customHeight="1">
      <c r="A31" s="102"/>
      <c r="B31" s="102"/>
      <c r="C31" s="102"/>
      <c r="D31" s="102"/>
      <c r="E31" s="102"/>
      <c r="F31" s="102"/>
      <c r="G31" s="102"/>
      <c r="H31" s="209"/>
      <c r="I31" s="209"/>
      <c r="J31" s="209"/>
      <c r="K31" s="209"/>
      <c r="L31" s="209"/>
      <c r="M31" s="209"/>
      <c r="N31" s="209"/>
      <c r="O31" s="209"/>
      <c r="P31" s="209"/>
      <c r="Q31" s="102"/>
      <c r="R31" s="102"/>
    </row>
    <row r="32" spans="1:19" s="102" customFormat="1">
      <c r="A32" s="124" t="s">
        <v>17</v>
      </c>
      <c r="B32" s="124"/>
      <c r="C32" s="124"/>
      <c r="D32" s="124"/>
      <c r="E32" s="124" t="s">
        <v>159</v>
      </c>
      <c r="F32" s="124"/>
      <c r="G32" s="124"/>
      <c r="H32" s="124" t="s">
        <v>111</v>
      </c>
      <c r="I32" s="124"/>
      <c r="J32" s="124"/>
      <c r="K32" s="124"/>
      <c r="L32" s="124"/>
      <c r="M32" s="276"/>
      <c r="N32" s="124" t="s">
        <v>161</v>
      </c>
      <c r="O32" s="124"/>
      <c r="P32" s="124"/>
    </row>
    <row r="33" spans="1:19" s="102" customFormat="1" ht="12" customHeight="1">
      <c r="A33" s="275"/>
      <c r="B33" s="124"/>
      <c r="C33" s="124"/>
      <c r="D33" s="124"/>
      <c r="E33" s="172"/>
      <c r="F33" s="180"/>
      <c r="G33" s="124"/>
      <c r="H33" s="275"/>
      <c r="I33" s="124"/>
      <c r="J33" s="124"/>
      <c r="K33" s="124"/>
      <c r="L33" s="124"/>
      <c r="M33" s="276"/>
      <c r="N33" s="124"/>
      <c r="O33" s="124"/>
      <c r="P33" s="124"/>
    </row>
    <row r="34" spans="1:19" s="102" customFormat="1">
      <c r="A34" s="275"/>
      <c r="B34" s="124"/>
      <c r="C34" s="124"/>
      <c r="D34" s="124"/>
      <c r="E34" s="124"/>
      <c r="F34" s="124"/>
      <c r="G34" s="124"/>
      <c r="H34" s="275"/>
      <c r="I34" s="124"/>
      <c r="J34" s="124"/>
      <c r="K34" s="124"/>
      <c r="L34" s="124"/>
      <c r="M34" s="276"/>
      <c r="N34" s="124"/>
      <c r="O34" s="124"/>
      <c r="P34" s="124"/>
    </row>
    <row r="35" spans="1:19" s="10" customFormat="1">
      <c r="A35" s="102"/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</row>
    <row r="37" spans="1:19"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</row>
    <row r="38" spans="1:19"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</row>
    <row r="39" spans="1:19">
      <c r="H39" s="5"/>
      <c r="I39" s="772"/>
      <c r="J39" s="772"/>
      <c r="K39" s="772"/>
      <c r="L39" s="772"/>
      <c r="M39" s="772"/>
      <c r="N39" s="772"/>
      <c r="O39" s="772"/>
      <c r="P39" s="772"/>
      <c r="Q39" s="772"/>
      <c r="R39" s="772"/>
      <c r="S39" s="772"/>
    </row>
    <row r="40" spans="1:19">
      <c r="H40" s="5"/>
      <c r="I40" s="772"/>
      <c r="J40" s="772"/>
      <c r="K40" s="772"/>
      <c r="L40" s="772"/>
      <c r="M40" s="772"/>
      <c r="N40" s="772"/>
      <c r="O40" s="772"/>
      <c r="P40" s="772"/>
      <c r="Q40" s="772"/>
      <c r="R40" s="772"/>
      <c r="S40" s="772"/>
    </row>
    <row r="41" spans="1:19"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</row>
    <row r="42" spans="1:19"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</row>
    <row r="43" spans="1:19"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</sheetData>
  <sheetProtection selectLockedCells="1" selectUnlockedCells="1"/>
  <autoFilter ref="A15:R28">
    <filterColumn colId="1" showButton="0"/>
    <filterColumn colId="10" showButton="0"/>
    <filterColumn colId="16" showButton="0"/>
    <sortState ref="A18:R29">
      <sortCondition ref="O15:O29"/>
    </sortState>
  </autoFilter>
  <sortState ref="B17:Q27">
    <sortCondition descending="1" ref="N17:N27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39:S39"/>
    <mergeCell ref="I40:S40"/>
    <mergeCell ref="J15:J16"/>
    <mergeCell ref="K15:L15"/>
    <mergeCell ref="M15:M16"/>
    <mergeCell ref="N15:N16"/>
    <mergeCell ref="O15:O16"/>
    <mergeCell ref="P15:P16"/>
  </mergeCells>
  <printOptions horizontalCentered="1"/>
  <pageMargins left="0.33" right="0.19685039370078741" top="1.3" bottom="0.59055118110236227" header="0" footer="0"/>
  <pageSetup paperSize="9" scale="74" firstPageNumber="0" fitToHeight="0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T47"/>
  <sheetViews>
    <sheetView topLeftCell="A10" zoomScale="90" zoomScaleNormal="90" zoomScaleSheetLayoutView="90" workbookViewId="0">
      <selection activeCell="P17" sqref="P17:P19"/>
    </sheetView>
  </sheetViews>
  <sheetFormatPr defaultColWidth="9.140625" defaultRowHeight="12.75"/>
  <cols>
    <col min="1" max="1" width="7.140625" style="19" customWidth="1"/>
    <col min="2" max="2" width="9.140625" style="19"/>
    <col min="3" max="3" width="11.5703125" style="19" customWidth="1"/>
    <col min="4" max="4" width="9.42578125" style="19" customWidth="1"/>
    <col min="5" max="5" width="7.42578125" style="19" customWidth="1"/>
    <col min="6" max="6" width="23.7109375" style="19" customWidth="1"/>
    <col min="7" max="7" width="24.42578125" style="19" customWidth="1"/>
    <col min="8" max="8" width="9.140625" style="19" customWidth="1"/>
    <col min="9" max="9" width="7.28515625" style="19" customWidth="1"/>
    <col min="10" max="10" width="6.42578125" style="19" customWidth="1"/>
    <col min="11" max="11" width="8" style="19" customWidth="1"/>
    <col min="12" max="12" width="8.5703125" style="19" customWidth="1"/>
    <col min="13" max="13" width="6.5703125" style="19" customWidth="1"/>
    <col min="14" max="14" width="8.7109375" style="19" customWidth="1"/>
    <col min="15" max="15" width="7.42578125" style="19" customWidth="1"/>
    <col min="16" max="16" width="8" style="19" customWidth="1"/>
    <col min="17" max="17" width="12.42578125" style="19" customWidth="1"/>
    <col min="18" max="18" width="12.5703125" style="19" customWidth="1"/>
    <col min="19" max="16384" width="9.140625" style="19"/>
  </cols>
  <sheetData>
    <row r="1" spans="1:19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2"/>
    </row>
    <row r="2" spans="1:19">
      <c r="A2" s="737" t="s">
        <v>112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  <c r="S2" s="2"/>
    </row>
    <row r="3" spans="1:19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  <c r="S3" s="6"/>
    </row>
    <row r="4" spans="1:19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  <c r="Q4" s="737"/>
      <c r="R4" s="737"/>
      <c r="S4" s="2"/>
    </row>
    <row r="5" spans="1:19" ht="9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9" ht="15.75">
      <c r="A6" s="711" t="s">
        <v>162</v>
      </c>
      <c r="B6" s="711"/>
      <c r="C6" s="711"/>
      <c r="D6" s="720" t="s">
        <v>1</v>
      </c>
      <c r="E6" s="781"/>
      <c r="F6" s="781"/>
      <c r="G6" s="781"/>
      <c r="H6" s="781"/>
      <c r="I6" s="781"/>
      <c r="J6" s="781"/>
      <c r="K6" s="781"/>
      <c r="L6" s="781"/>
      <c r="M6" s="781"/>
      <c r="N6" s="781"/>
      <c r="O6" s="781"/>
      <c r="P6" s="717" t="s">
        <v>117</v>
      </c>
      <c r="Q6" s="717"/>
      <c r="R6" s="717"/>
    </row>
    <row r="7" spans="1:19" ht="15.75">
      <c r="A7" s="695" t="s">
        <v>156</v>
      </c>
      <c r="B7" s="695"/>
      <c r="C7" s="696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5"/>
      <c r="O7" s="715"/>
      <c r="P7" s="713" t="s">
        <v>20</v>
      </c>
      <c r="Q7" s="713"/>
      <c r="R7" s="713"/>
    </row>
    <row r="8" spans="1:19" ht="15.75">
      <c r="A8" s="778" t="s">
        <v>34</v>
      </c>
      <c r="B8" s="779"/>
      <c r="C8" s="780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1"/>
      <c r="N8" s="741"/>
      <c r="O8" s="742"/>
      <c r="P8" s="714" t="s">
        <v>2</v>
      </c>
      <c r="Q8" s="714"/>
      <c r="R8" s="714"/>
    </row>
    <row r="9" spans="1:19" ht="15.75">
      <c r="A9" s="139" t="s">
        <v>12</v>
      </c>
      <c r="B9" s="139" t="s">
        <v>19</v>
      </c>
      <c r="C9" s="139" t="s">
        <v>21</v>
      </c>
      <c r="D9" s="719" t="s">
        <v>113</v>
      </c>
      <c r="E9" s="720"/>
      <c r="F9" s="720"/>
      <c r="G9" s="720"/>
      <c r="H9" s="720"/>
      <c r="I9" s="720"/>
      <c r="J9" s="720"/>
      <c r="K9" s="720"/>
      <c r="L9" s="720"/>
      <c r="M9" s="720"/>
      <c r="N9" s="720"/>
      <c r="O9" s="721"/>
      <c r="P9" s="137" t="s">
        <v>3</v>
      </c>
      <c r="Q9" s="137" t="s">
        <v>4</v>
      </c>
      <c r="R9" s="137" t="s">
        <v>5</v>
      </c>
    </row>
    <row r="10" spans="1:19" ht="15" customHeight="1">
      <c r="A10" s="194">
        <v>166</v>
      </c>
      <c r="B10" s="194">
        <v>210</v>
      </c>
      <c r="C10" s="194">
        <v>251.5</v>
      </c>
      <c r="D10" s="722" t="s">
        <v>141</v>
      </c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139">
        <v>234</v>
      </c>
      <c r="Q10" s="139">
        <v>178</v>
      </c>
      <c r="R10" s="139">
        <v>117</v>
      </c>
    </row>
    <row r="11" spans="1:19" s="5" customFormat="1">
      <c r="A11" s="140"/>
      <c r="B11" s="140"/>
      <c r="C11" s="14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40"/>
      <c r="Q11" s="140"/>
      <c r="R11" s="140"/>
    </row>
    <row r="12" spans="1:19">
      <c r="A12" s="253" t="s">
        <v>48</v>
      </c>
      <c r="B12" s="141"/>
      <c r="C12" s="141"/>
      <c r="D12" s="141">
        <v>94</v>
      </c>
      <c r="E12" s="142"/>
      <c r="F12" s="142"/>
      <c r="G12" s="142"/>
      <c r="H12" s="142"/>
      <c r="I12" s="142"/>
      <c r="J12" s="142"/>
      <c r="K12" s="110"/>
      <c r="L12" s="142"/>
      <c r="M12" s="142"/>
      <c r="N12" s="142"/>
      <c r="O12" s="142"/>
      <c r="P12" s="140"/>
      <c r="Q12" s="140"/>
      <c r="R12" s="140"/>
    </row>
    <row r="13" spans="1:19">
      <c r="A13" s="280" t="s">
        <v>49</v>
      </c>
      <c r="B13" s="281"/>
      <c r="C13" s="268"/>
      <c r="D13" s="141">
        <v>9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0"/>
      <c r="Q13" s="140"/>
      <c r="R13" s="140"/>
    </row>
    <row r="14" spans="1:19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</row>
    <row r="15" spans="1:19" s="10" customFormat="1" ht="11.25" customHeight="1">
      <c r="A15" s="782" t="s">
        <v>6</v>
      </c>
      <c r="B15" s="684" t="s">
        <v>73</v>
      </c>
      <c r="C15" s="684"/>
      <c r="D15" s="727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27" t="s">
        <v>6</v>
      </c>
      <c r="K15" s="731" t="s">
        <v>19</v>
      </c>
      <c r="L15" s="731"/>
      <c r="M15" s="727" t="s">
        <v>6</v>
      </c>
      <c r="N15" s="727" t="s">
        <v>22</v>
      </c>
      <c r="O15" s="727" t="s">
        <v>13</v>
      </c>
      <c r="P15" s="727" t="s">
        <v>14</v>
      </c>
      <c r="Q15" s="727" t="s">
        <v>15</v>
      </c>
      <c r="R15" s="729"/>
    </row>
    <row r="16" spans="1:19" s="10" customFormat="1">
      <c r="A16" s="783"/>
      <c r="B16" s="725"/>
      <c r="C16" s="725"/>
      <c r="D16" s="689"/>
      <c r="E16" s="689"/>
      <c r="F16" s="689"/>
      <c r="G16" s="689"/>
      <c r="H16" s="689"/>
      <c r="I16" s="689"/>
      <c r="J16" s="689"/>
      <c r="K16" s="282" t="s">
        <v>21</v>
      </c>
      <c r="L16" s="282" t="s">
        <v>23</v>
      </c>
      <c r="M16" s="689"/>
      <c r="N16" s="689"/>
      <c r="O16" s="689"/>
      <c r="P16" s="689"/>
      <c r="Q16" s="689"/>
      <c r="R16" s="785"/>
    </row>
    <row r="17" spans="1:20" s="12" customFormat="1" ht="15" customHeight="1">
      <c r="A17" s="552">
        <v>1</v>
      </c>
      <c r="B17" s="430" t="s">
        <v>173</v>
      </c>
      <c r="C17" s="283"/>
      <c r="D17" s="141">
        <v>2001</v>
      </c>
      <c r="E17" s="147" t="s">
        <v>4</v>
      </c>
      <c r="F17" s="17" t="s">
        <v>147</v>
      </c>
      <c r="G17" s="147" t="s">
        <v>174</v>
      </c>
      <c r="H17" s="279">
        <v>84.3</v>
      </c>
      <c r="I17" s="153">
        <v>152</v>
      </c>
      <c r="J17" s="362">
        <f t="shared" ref="J17:J29" si="0">RANK(I17,$I$14:$I$33,0)</f>
        <v>1</v>
      </c>
      <c r="K17" s="278">
        <v>141</v>
      </c>
      <c r="L17" s="17">
        <f t="shared" ref="L17:L29" si="1">K17/2</f>
        <v>70.5</v>
      </c>
      <c r="M17" s="636">
        <f t="shared" ref="M17:M29" si="2">RANK(L17,$L$14:$L$29,0)</f>
        <v>5</v>
      </c>
      <c r="N17" s="637">
        <f t="shared" ref="N17:N29" si="3">L17+I17</f>
        <v>222.5</v>
      </c>
      <c r="O17" s="153">
        <f t="shared" ref="O17:O29" si="4">IF(A17=1,20,IF(A17=2,18,IF(A17=3,16,IF(A17&gt;19,0,19-A17))))</f>
        <v>20</v>
      </c>
      <c r="P17" s="17" t="str">
        <f t="shared" ref="P17:P29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МС</v>
      </c>
      <c r="Q17" s="304" t="s">
        <v>381</v>
      </c>
      <c r="R17" s="188"/>
      <c r="S17" s="10"/>
      <c r="T17" s="10"/>
    </row>
    <row r="18" spans="1:20" s="12" customFormat="1" ht="15" customHeight="1">
      <c r="A18" s="536">
        <f>A17+1</f>
        <v>2</v>
      </c>
      <c r="B18" s="283" t="s">
        <v>300</v>
      </c>
      <c r="C18" s="283"/>
      <c r="D18" s="147">
        <v>1995</v>
      </c>
      <c r="E18" s="17" t="s">
        <v>3</v>
      </c>
      <c r="F18" s="17" t="s">
        <v>145</v>
      </c>
      <c r="G18" s="17" t="s">
        <v>299</v>
      </c>
      <c r="H18" s="279">
        <v>80.599999999999994</v>
      </c>
      <c r="I18" s="153">
        <v>91</v>
      </c>
      <c r="J18" s="362">
        <f t="shared" si="0"/>
        <v>6</v>
      </c>
      <c r="K18" s="17">
        <v>205</v>
      </c>
      <c r="L18" s="17">
        <f t="shared" si="1"/>
        <v>102.5</v>
      </c>
      <c r="M18" s="636">
        <f t="shared" si="2"/>
        <v>1</v>
      </c>
      <c r="N18" s="637">
        <f t="shared" si="3"/>
        <v>193.5</v>
      </c>
      <c r="O18" s="153">
        <f t="shared" si="4"/>
        <v>18</v>
      </c>
      <c r="P18" s="17" t="str">
        <f t="shared" si="5"/>
        <v>МС</v>
      </c>
      <c r="Q18" s="304" t="s">
        <v>293</v>
      </c>
      <c r="R18" s="188"/>
      <c r="S18" s="10"/>
      <c r="T18" s="10"/>
    </row>
    <row r="19" spans="1:20" s="10" customFormat="1" ht="15" customHeight="1">
      <c r="A19" s="536">
        <f t="shared" ref="A19:A29" si="6">A18+1</f>
        <v>3</v>
      </c>
      <c r="B19" s="642" t="s">
        <v>207</v>
      </c>
      <c r="C19" s="305"/>
      <c r="D19" s="286">
        <v>1986</v>
      </c>
      <c r="E19" s="147" t="s">
        <v>3</v>
      </c>
      <c r="F19" s="147" t="s">
        <v>167</v>
      </c>
      <c r="G19" s="147"/>
      <c r="H19" s="279">
        <v>84</v>
      </c>
      <c r="I19" s="153">
        <v>102</v>
      </c>
      <c r="J19" s="362">
        <f t="shared" si="0"/>
        <v>2</v>
      </c>
      <c r="K19" s="17">
        <v>145</v>
      </c>
      <c r="L19" s="17">
        <f t="shared" si="1"/>
        <v>72.5</v>
      </c>
      <c r="M19" s="636">
        <f t="shared" si="2"/>
        <v>4</v>
      </c>
      <c r="N19" s="637">
        <f t="shared" si="3"/>
        <v>174.5</v>
      </c>
      <c r="O19" s="153">
        <f t="shared" si="4"/>
        <v>16</v>
      </c>
      <c r="P19" s="17" t="str">
        <f t="shared" si="5"/>
        <v>КМС</v>
      </c>
      <c r="Q19" s="304" t="s">
        <v>208</v>
      </c>
      <c r="R19" s="188"/>
      <c r="T19" s="19"/>
    </row>
    <row r="20" spans="1:20" ht="15" customHeight="1">
      <c r="A20" s="536">
        <f t="shared" si="6"/>
        <v>4</v>
      </c>
      <c r="B20" s="205" t="s">
        <v>234</v>
      </c>
      <c r="C20" s="145"/>
      <c r="D20" s="147">
        <v>2005</v>
      </c>
      <c r="E20" s="613" t="s">
        <v>5</v>
      </c>
      <c r="F20" s="17" t="s">
        <v>129</v>
      </c>
      <c r="G20" s="613" t="s">
        <v>228</v>
      </c>
      <c r="H20" s="279">
        <v>76.5</v>
      </c>
      <c r="I20" s="153">
        <v>96</v>
      </c>
      <c r="J20" s="362">
        <f t="shared" si="0"/>
        <v>3</v>
      </c>
      <c r="K20" s="17">
        <v>147</v>
      </c>
      <c r="L20" s="17">
        <f t="shared" si="1"/>
        <v>73.5</v>
      </c>
      <c r="M20" s="636">
        <f t="shared" si="2"/>
        <v>3</v>
      </c>
      <c r="N20" s="637">
        <f t="shared" si="3"/>
        <v>169.5</v>
      </c>
      <c r="O20" s="153">
        <f t="shared" si="4"/>
        <v>15</v>
      </c>
      <c r="P20" s="17" t="str">
        <f t="shared" si="5"/>
        <v>КМС</v>
      </c>
      <c r="Q20" s="304" t="s">
        <v>62</v>
      </c>
      <c r="R20" s="188"/>
      <c r="S20" s="10"/>
      <c r="T20" s="10"/>
    </row>
    <row r="21" spans="1:20" ht="15" customHeight="1">
      <c r="A21" s="536">
        <f t="shared" si="6"/>
        <v>5</v>
      </c>
      <c r="B21" s="247" t="s">
        <v>204</v>
      </c>
      <c r="C21" s="145"/>
      <c r="D21" s="286">
        <v>2004</v>
      </c>
      <c r="E21" s="147" t="s">
        <v>5</v>
      </c>
      <c r="F21" s="147" t="s">
        <v>130</v>
      </c>
      <c r="G21" s="147" t="s">
        <v>200</v>
      </c>
      <c r="H21" s="279">
        <v>79.05</v>
      </c>
      <c r="I21" s="153">
        <v>93</v>
      </c>
      <c r="J21" s="362">
        <f t="shared" si="0"/>
        <v>5</v>
      </c>
      <c r="K21" s="17">
        <v>153</v>
      </c>
      <c r="L21" s="17">
        <f t="shared" si="1"/>
        <v>76.5</v>
      </c>
      <c r="M21" s="636">
        <f t="shared" si="2"/>
        <v>2</v>
      </c>
      <c r="N21" s="637">
        <f t="shared" si="3"/>
        <v>169.5</v>
      </c>
      <c r="O21" s="153">
        <f t="shared" si="4"/>
        <v>14</v>
      </c>
      <c r="P21" s="17" t="str">
        <f t="shared" si="5"/>
        <v>КМС</v>
      </c>
      <c r="Q21" s="304" t="s">
        <v>203</v>
      </c>
      <c r="R21" s="188"/>
      <c r="S21" s="10"/>
      <c r="T21" s="10"/>
    </row>
    <row r="22" spans="1:20" ht="15" customHeight="1">
      <c r="A22" s="536">
        <f t="shared" si="6"/>
        <v>6</v>
      </c>
      <c r="B22" s="247" t="s">
        <v>302</v>
      </c>
      <c r="C22" s="145"/>
      <c r="D22" s="141">
        <v>1984</v>
      </c>
      <c r="E22" s="147" t="s">
        <v>4</v>
      </c>
      <c r="F22" s="613" t="s">
        <v>145</v>
      </c>
      <c r="G22" s="147" t="s">
        <v>299</v>
      </c>
      <c r="H22" s="279">
        <v>84.55</v>
      </c>
      <c r="I22" s="153">
        <v>96</v>
      </c>
      <c r="J22" s="362">
        <f t="shared" si="0"/>
        <v>3</v>
      </c>
      <c r="K22" s="278">
        <v>133</v>
      </c>
      <c r="L22" s="17">
        <f t="shared" si="1"/>
        <v>66.5</v>
      </c>
      <c r="M22" s="636">
        <f t="shared" si="2"/>
        <v>7</v>
      </c>
      <c r="N22" s="637">
        <f t="shared" si="3"/>
        <v>162.5</v>
      </c>
      <c r="O22" s="153">
        <f t="shared" si="4"/>
        <v>13</v>
      </c>
      <c r="P22" s="17" t="str">
        <f t="shared" si="5"/>
        <v>КМС</v>
      </c>
      <c r="Q22" s="304" t="s">
        <v>286</v>
      </c>
      <c r="R22" s="188"/>
      <c r="S22" s="10"/>
      <c r="T22" s="10"/>
    </row>
    <row r="23" spans="1:20" ht="15" customHeight="1">
      <c r="A23" s="536">
        <f t="shared" si="6"/>
        <v>7</v>
      </c>
      <c r="B23" s="247" t="s">
        <v>213</v>
      </c>
      <c r="C23" s="145"/>
      <c r="D23" s="286">
        <v>1976</v>
      </c>
      <c r="E23" s="147">
        <v>1</v>
      </c>
      <c r="F23" s="17" t="s">
        <v>167</v>
      </c>
      <c r="G23" s="147"/>
      <c r="H23" s="279">
        <v>83</v>
      </c>
      <c r="I23" s="153">
        <v>75</v>
      </c>
      <c r="J23" s="362">
        <f t="shared" si="0"/>
        <v>7</v>
      </c>
      <c r="K23" s="17">
        <v>140</v>
      </c>
      <c r="L23" s="17">
        <f t="shared" si="1"/>
        <v>70</v>
      </c>
      <c r="M23" s="636">
        <f t="shared" si="2"/>
        <v>6</v>
      </c>
      <c r="N23" s="637">
        <f t="shared" si="3"/>
        <v>145</v>
      </c>
      <c r="O23" s="153">
        <f t="shared" si="4"/>
        <v>12</v>
      </c>
      <c r="P23" s="17" t="str">
        <f t="shared" si="5"/>
        <v>+КМС</v>
      </c>
      <c r="Q23" s="304" t="s">
        <v>214</v>
      </c>
      <c r="R23" s="188"/>
      <c r="S23" s="10"/>
      <c r="T23" s="10"/>
    </row>
    <row r="24" spans="1:20" ht="15" customHeight="1">
      <c r="A24" s="536">
        <f t="shared" si="6"/>
        <v>8</v>
      </c>
      <c r="B24" s="247" t="s">
        <v>184</v>
      </c>
      <c r="C24" s="145"/>
      <c r="D24" s="141">
        <v>1987</v>
      </c>
      <c r="E24" s="147" t="s">
        <v>5</v>
      </c>
      <c r="F24" s="147" t="s">
        <v>147</v>
      </c>
      <c r="G24" s="147" t="s">
        <v>174</v>
      </c>
      <c r="H24" s="279">
        <v>78.349999999999994</v>
      </c>
      <c r="I24" s="153">
        <v>64</v>
      </c>
      <c r="J24" s="362">
        <f t="shared" si="0"/>
        <v>8</v>
      </c>
      <c r="K24" s="17">
        <v>113</v>
      </c>
      <c r="L24" s="17">
        <f t="shared" si="1"/>
        <v>56.5</v>
      </c>
      <c r="M24" s="636">
        <f t="shared" si="2"/>
        <v>8</v>
      </c>
      <c r="N24" s="637">
        <f t="shared" si="3"/>
        <v>120.5</v>
      </c>
      <c r="O24" s="153">
        <f t="shared" si="4"/>
        <v>11</v>
      </c>
      <c r="P24" s="17" t="str">
        <f t="shared" si="5"/>
        <v>КМС</v>
      </c>
      <c r="Q24" s="304" t="s">
        <v>181</v>
      </c>
      <c r="R24" s="188"/>
      <c r="S24" s="10"/>
      <c r="T24" s="10"/>
    </row>
    <row r="25" spans="1:20" ht="15" customHeight="1">
      <c r="A25" s="536">
        <f t="shared" si="6"/>
        <v>9</v>
      </c>
      <c r="B25" s="247" t="s">
        <v>233</v>
      </c>
      <c r="C25" s="145"/>
      <c r="D25" s="286">
        <v>1997</v>
      </c>
      <c r="E25" s="147" t="s">
        <v>5</v>
      </c>
      <c r="F25" s="613" t="s">
        <v>129</v>
      </c>
      <c r="G25" s="147" t="s">
        <v>228</v>
      </c>
      <c r="H25" s="279">
        <v>84.65</v>
      </c>
      <c r="I25" s="153">
        <v>62</v>
      </c>
      <c r="J25" s="362">
        <f t="shared" si="0"/>
        <v>9</v>
      </c>
      <c r="K25" s="17">
        <v>90</v>
      </c>
      <c r="L25" s="17">
        <f t="shared" si="1"/>
        <v>45</v>
      </c>
      <c r="M25" s="636">
        <f t="shared" si="2"/>
        <v>10</v>
      </c>
      <c r="N25" s="637">
        <f t="shared" si="3"/>
        <v>107</v>
      </c>
      <c r="O25" s="153">
        <f t="shared" si="4"/>
        <v>10</v>
      </c>
      <c r="P25" s="17" t="str">
        <f t="shared" si="5"/>
        <v>-</v>
      </c>
      <c r="Q25" s="304" t="s">
        <v>62</v>
      </c>
      <c r="R25" s="188"/>
      <c r="S25" s="10"/>
      <c r="T25" s="10"/>
    </row>
    <row r="26" spans="1:20" ht="15" customHeight="1">
      <c r="A26" s="536">
        <f t="shared" si="6"/>
        <v>10</v>
      </c>
      <c r="B26" s="205" t="s">
        <v>176</v>
      </c>
      <c r="C26" s="145"/>
      <c r="D26" s="147">
        <v>2000</v>
      </c>
      <c r="E26" s="17" t="s">
        <v>5</v>
      </c>
      <c r="F26" s="17" t="s">
        <v>147</v>
      </c>
      <c r="G26" s="17" t="s">
        <v>174</v>
      </c>
      <c r="H26" s="279">
        <v>81.45</v>
      </c>
      <c r="I26" s="153">
        <v>52</v>
      </c>
      <c r="J26" s="362">
        <f t="shared" si="0"/>
        <v>11</v>
      </c>
      <c r="K26" s="17">
        <v>110</v>
      </c>
      <c r="L26" s="17">
        <f t="shared" si="1"/>
        <v>55</v>
      </c>
      <c r="M26" s="636">
        <f t="shared" si="2"/>
        <v>9</v>
      </c>
      <c r="N26" s="637">
        <f t="shared" si="3"/>
        <v>107</v>
      </c>
      <c r="O26" s="153">
        <f t="shared" si="4"/>
        <v>9</v>
      </c>
      <c r="P26" s="17" t="str">
        <f t="shared" si="5"/>
        <v>-</v>
      </c>
      <c r="Q26" s="304" t="s">
        <v>177</v>
      </c>
      <c r="R26" s="188"/>
      <c r="S26" s="10"/>
      <c r="T26" s="10"/>
    </row>
    <row r="27" spans="1:20" ht="15" customHeight="1">
      <c r="A27" s="536">
        <f t="shared" si="6"/>
        <v>11</v>
      </c>
      <c r="B27" s="205" t="s">
        <v>277</v>
      </c>
      <c r="C27" s="145"/>
      <c r="D27" s="147">
        <v>2002</v>
      </c>
      <c r="E27" s="613">
        <v>1</v>
      </c>
      <c r="F27" s="17" t="s">
        <v>165</v>
      </c>
      <c r="G27" s="613" t="s">
        <v>270</v>
      </c>
      <c r="H27" s="279">
        <v>76.75</v>
      </c>
      <c r="I27" s="153">
        <v>62</v>
      </c>
      <c r="J27" s="362">
        <f t="shared" si="0"/>
        <v>9</v>
      </c>
      <c r="K27" s="613">
        <v>67</v>
      </c>
      <c r="L27" s="17">
        <f t="shared" si="1"/>
        <v>33.5</v>
      </c>
      <c r="M27" s="636">
        <f t="shared" si="2"/>
        <v>12</v>
      </c>
      <c r="N27" s="637">
        <f t="shared" si="3"/>
        <v>95.5</v>
      </c>
      <c r="O27" s="153">
        <f t="shared" si="4"/>
        <v>8</v>
      </c>
      <c r="P27" s="17" t="str">
        <f t="shared" si="5"/>
        <v>-</v>
      </c>
      <c r="Q27" s="304" t="s">
        <v>271</v>
      </c>
      <c r="R27" s="188"/>
      <c r="S27" s="10"/>
      <c r="T27" s="10"/>
    </row>
    <row r="28" spans="1:20" ht="15" customHeight="1">
      <c r="A28" s="536">
        <f t="shared" si="6"/>
        <v>12</v>
      </c>
      <c r="B28" s="205" t="s">
        <v>278</v>
      </c>
      <c r="C28" s="145"/>
      <c r="D28" s="147">
        <v>2002</v>
      </c>
      <c r="E28" s="613">
        <v>1</v>
      </c>
      <c r="F28" s="17" t="s">
        <v>165</v>
      </c>
      <c r="G28" s="613" t="s">
        <v>270</v>
      </c>
      <c r="H28" s="279">
        <v>81.55</v>
      </c>
      <c r="I28" s="153">
        <v>30</v>
      </c>
      <c r="J28" s="362">
        <f t="shared" si="0"/>
        <v>12</v>
      </c>
      <c r="K28" s="613">
        <v>80</v>
      </c>
      <c r="L28" s="17">
        <f t="shared" si="1"/>
        <v>40</v>
      </c>
      <c r="M28" s="636">
        <f t="shared" si="2"/>
        <v>11</v>
      </c>
      <c r="N28" s="637">
        <f t="shared" si="3"/>
        <v>70</v>
      </c>
      <c r="O28" s="153">
        <f t="shared" si="4"/>
        <v>7</v>
      </c>
      <c r="P28" s="17" t="str">
        <f t="shared" si="5"/>
        <v>-</v>
      </c>
      <c r="Q28" s="304" t="s">
        <v>271</v>
      </c>
      <c r="R28" s="188"/>
      <c r="S28" s="10"/>
      <c r="T28" s="10"/>
    </row>
    <row r="29" spans="1:20" ht="15" customHeight="1">
      <c r="A29" s="536">
        <f t="shared" si="6"/>
        <v>13</v>
      </c>
      <c r="B29" s="205" t="s">
        <v>369</v>
      </c>
      <c r="C29" s="145"/>
      <c r="D29" s="147">
        <v>2005</v>
      </c>
      <c r="E29" s="613">
        <v>1</v>
      </c>
      <c r="F29" s="613" t="s">
        <v>145</v>
      </c>
      <c r="G29" s="121" t="s">
        <v>297</v>
      </c>
      <c r="H29" s="279">
        <v>83</v>
      </c>
      <c r="I29" s="153">
        <v>21</v>
      </c>
      <c r="J29" s="362">
        <f t="shared" si="0"/>
        <v>13</v>
      </c>
      <c r="K29" s="17">
        <v>64</v>
      </c>
      <c r="L29" s="17">
        <f t="shared" si="1"/>
        <v>32</v>
      </c>
      <c r="M29" s="636">
        <f t="shared" si="2"/>
        <v>13</v>
      </c>
      <c r="N29" s="637">
        <f t="shared" si="3"/>
        <v>53</v>
      </c>
      <c r="O29" s="153">
        <f t="shared" si="4"/>
        <v>6</v>
      </c>
      <c r="P29" s="17" t="str">
        <f t="shared" si="5"/>
        <v>-</v>
      </c>
      <c r="Q29" s="304" t="s">
        <v>298</v>
      </c>
      <c r="R29" s="188"/>
      <c r="S29" s="10"/>
      <c r="T29" s="10"/>
    </row>
    <row r="30" spans="1:20" ht="15" customHeight="1">
      <c r="A30" s="170"/>
      <c r="B30" s="539"/>
      <c r="C30" s="172"/>
      <c r="D30" s="173"/>
      <c r="E30" s="175"/>
      <c r="F30" s="175"/>
      <c r="G30" s="175"/>
      <c r="H30" s="293"/>
      <c r="I30" s="179"/>
      <c r="J30" s="451"/>
      <c r="K30" s="609"/>
      <c r="L30" s="609"/>
      <c r="M30" s="451"/>
      <c r="N30" s="179"/>
      <c r="O30" s="179"/>
      <c r="P30" s="609"/>
      <c r="Q30" s="294"/>
      <c r="R30" s="180"/>
      <c r="S30" s="10"/>
      <c r="T30" s="10"/>
    </row>
    <row r="31" spans="1:20">
      <c r="A31" s="102"/>
      <c r="B31" s="102"/>
      <c r="C31" s="102"/>
      <c r="D31" s="102"/>
      <c r="E31" s="102"/>
      <c r="F31" s="102"/>
      <c r="G31" s="102"/>
      <c r="H31" s="209"/>
      <c r="I31" s="209"/>
      <c r="J31" s="209"/>
      <c r="K31" s="209"/>
      <c r="L31" s="209"/>
      <c r="M31" s="209"/>
      <c r="N31" s="209"/>
      <c r="O31" s="209"/>
      <c r="P31" s="209"/>
      <c r="Q31" s="102"/>
      <c r="R31" s="102"/>
    </row>
    <row r="32" spans="1:20" s="102" customFormat="1">
      <c r="A32" s="124" t="s">
        <v>16</v>
      </c>
      <c r="B32" s="124"/>
      <c r="C32" s="124"/>
      <c r="D32" s="124"/>
      <c r="E32" s="276" t="s">
        <v>158</v>
      </c>
      <c r="F32" s="180"/>
      <c r="G32" s="124"/>
      <c r="H32" s="124" t="s">
        <v>110</v>
      </c>
      <c r="I32" s="124"/>
      <c r="J32" s="124"/>
      <c r="K32" s="124"/>
      <c r="L32" s="124"/>
      <c r="M32" s="124"/>
      <c r="N32" s="124" t="s">
        <v>160</v>
      </c>
      <c r="O32" s="124"/>
      <c r="P32" s="124"/>
    </row>
    <row r="33" spans="1:20" s="102" customFormat="1">
      <c r="A33" s="124"/>
      <c r="B33" s="124"/>
      <c r="C33" s="124"/>
      <c r="D33" s="124"/>
      <c r="E33" s="276"/>
      <c r="F33" s="180"/>
      <c r="G33" s="124"/>
      <c r="H33" s="124"/>
      <c r="I33" s="124"/>
      <c r="J33" s="124"/>
      <c r="K33" s="124"/>
      <c r="L33" s="124"/>
      <c r="M33" s="124"/>
      <c r="N33" s="124"/>
      <c r="O33" s="124"/>
      <c r="P33" s="124"/>
    </row>
    <row r="34" spans="1:20" s="102" customFormat="1" ht="12" customHeight="1">
      <c r="A34" s="124"/>
      <c r="B34" s="124"/>
      <c r="C34" s="124"/>
      <c r="D34" s="124"/>
      <c r="E34" s="172"/>
      <c r="F34" s="180"/>
      <c r="G34" s="124"/>
      <c r="H34" s="124"/>
      <c r="I34" s="124"/>
      <c r="J34" s="124"/>
      <c r="K34" s="124"/>
      <c r="L34" s="124"/>
      <c r="M34" s="276"/>
      <c r="N34" s="124"/>
      <c r="O34" s="124"/>
      <c r="P34" s="124"/>
    </row>
    <row r="35" spans="1:20" s="102" customFormat="1">
      <c r="A35" s="124" t="s">
        <v>17</v>
      </c>
      <c r="B35" s="124"/>
      <c r="C35" s="124"/>
      <c r="D35" s="124"/>
      <c r="E35" s="124" t="s">
        <v>159</v>
      </c>
      <c r="F35" s="124"/>
      <c r="G35" s="124"/>
      <c r="H35" s="124" t="s">
        <v>111</v>
      </c>
      <c r="I35" s="124"/>
      <c r="J35" s="124"/>
      <c r="K35" s="124"/>
      <c r="L35" s="124"/>
      <c r="M35" s="276"/>
      <c r="N35" s="124" t="s">
        <v>161</v>
      </c>
      <c r="O35" s="124"/>
      <c r="P35" s="124"/>
    </row>
    <row r="36" spans="1:20" ht="4.5" customHeight="1">
      <c r="A36" s="102"/>
      <c r="B36" s="210"/>
      <c r="C36" s="209"/>
      <c r="D36" s="209"/>
      <c r="E36" s="274"/>
      <c r="F36" s="102"/>
      <c r="G36" s="212"/>
      <c r="H36" s="210"/>
      <c r="I36" s="102"/>
      <c r="J36" s="209"/>
      <c r="K36" s="209"/>
      <c r="L36" s="209"/>
      <c r="M36" s="102"/>
      <c r="N36" s="211"/>
      <c r="O36" s="102"/>
      <c r="P36" s="102"/>
      <c r="Q36" s="102"/>
      <c r="R36" s="102"/>
    </row>
    <row r="37" spans="1:20">
      <c r="A37" s="102"/>
      <c r="B37" s="210"/>
      <c r="C37" s="209"/>
      <c r="D37" s="209"/>
      <c r="E37" s="102"/>
      <c r="F37" s="209"/>
      <c r="G37" s="209"/>
      <c r="H37" s="210"/>
      <c r="I37" s="102"/>
      <c r="J37" s="209"/>
      <c r="K37" s="209"/>
      <c r="L37" s="209"/>
      <c r="M37" s="102"/>
      <c r="N37" s="211"/>
      <c r="O37" s="102"/>
      <c r="P37" s="102"/>
      <c r="Q37" s="102"/>
      <c r="R37" s="102"/>
    </row>
    <row r="38" spans="1:20" s="10" customFormat="1"/>
    <row r="39" spans="1:20" s="10" customFormat="1"/>
    <row r="41" spans="1:20"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>
      <c r="H43" s="5"/>
      <c r="I43" s="772"/>
      <c r="J43" s="772"/>
      <c r="K43" s="772"/>
      <c r="L43" s="772"/>
      <c r="M43" s="772"/>
      <c r="N43" s="772"/>
      <c r="O43" s="772"/>
      <c r="P43" s="772"/>
      <c r="Q43" s="772"/>
      <c r="R43" s="772"/>
      <c r="S43" s="772"/>
      <c r="T43" s="772"/>
    </row>
    <row r="44" spans="1:20">
      <c r="H44" s="5"/>
      <c r="I44" s="772"/>
      <c r="J44" s="772"/>
      <c r="K44" s="772"/>
      <c r="L44" s="772"/>
      <c r="M44" s="772"/>
      <c r="N44" s="772"/>
      <c r="O44" s="772"/>
      <c r="P44" s="772"/>
      <c r="Q44" s="772"/>
      <c r="R44" s="772"/>
      <c r="S44" s="772"/>
      <c r="T44" s="772"/>
    </row>
    <row r="45" spans="1:20"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Q29">
    <sortCondition descending="1" ref="N17:N29"/>
  </sortState>
  <mergeCells count="32">
    <mergeCell ref="A1:R1"/>
    <mergeCell ref="A2:R2"/>
    <mergeCell ref="A3:R3"/>
    <mergeCell ref="A4:R4"/>
    <mergeCell ref="A6:C6"/>
    <mergeCell ref="D6:O6"/>
    <mergeCell ref="P6:R6"/>
    <mergeCell ref="A7:C7"/>
    <mergeCell ref="D7:O7"/>
    <mergeCell ref="P7:R7"/>
    <mergeCell ref="A8:C8"/>
    <mergeCell ref="D8:O8"/>
    <mergeCell ref="P8:R8"/>
    <mergeCell ref="D9:O9"/>
    <mergeCell ref="D10:O10"/>
    <mergeCell ref="A15:A16"/>
    <mergeCell ref="B15:C16"/>
    <mergeCell ref="D15:D16"/>
    <mergeCell ref="E15:E16"/>
    <mergeCell ref="F15:F16"/>
    <mergeCell ref="G15:G16"/>
    <mergeCell ref="H15:H16"/>
    <mergeCell ref="I15:I16"/>
    <mergeCell ref="Q15:R16"/>
    <mergeCell ref="I43:T43"/>
    <mergeCell ref="I44:T44"/>
    <mergeCell ref="J15:J16"/>
    <mergeCell ref="K15:L15"/>
    <mergeCell ref="M15:M16"/>
    <mergeCell ref="N15:N16"/>
    <mergeCell ref="O15:O16"/>
    <mergeCell ref="P15:P16"/>
  </mergeCells>
  <printOptions horizontalCentered="1"/>
  <pageMargins left="0.59055118110236227" right="0.19685039370078741" top="0.75" bottom="0.59055118110236227" header="0" footer="0"/>
  <pageSetup paperSize="9" scale="75" firstPageNumber="0" fitToHeight="0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4" tint="0.59999389629810485"/>
    <pageSetUpPr fitToPage="1"/>
  </sheetPr>
  <dimension ref="A1:T38"/>
  <sheetViews>
    <sheetView topLeftCell="A6" zoomScale="90" zoomScaleNormal="90" zoomScaleSheetLayoutView="90" workbookViewId="0">
      <selection activeCell="P17" sqref="P17:P19"/>
    </sheetView>
  </sheetViews>
  <sheetFormatPr defaultColWidth="9.140625" defaultRowHeight="12.75"/>
  <cols>
    <col min="1" max="1" width="8.28515625" style="7" customWidth="1"/>
    <col min="2" max="2" width="9.140625" style="7"/>
    <col min="3" max="3" width="12.42578125" style="7" customWidth="1"/>
    <col min="4" max="4" width="9.42578125" style="7" customWidth="1"/>
    <col min="5" max="5" width="7.42578125" style="7" customWidth="1"/>
    <col min="6" max="6" width="26.42578125" style="7" customWidth="1"/>
    <col min="7" max="7" width="20.28515625" style="7" customWidth="1"/>
    <col min="8" max="8" width="9.7109375" style="7" customWidth="1"/>
    <col min="9" max="9" width="7.5703125" style="7" customWidth="1"/>
    <col min="10" max="10" width="6.5703125" style="19" customWidth="1"/>
    <col min="11" max="11" width="8.7109375" style="7" customWidth="1"/>
    <col min="12" max="12" width="9" style="7" customWidth="1"/>
    <col min="13" max="13" width="7.7109375" style="19" customWidth="1"/>
    <col min="14" max="14" width="10.140625" style="7" customWidth="1"/>
    <col min="15" max="15" width="8.5703125" style="7" customWidth="1"/>
    <col min="16" max="16" width="9.140625" style="7" customWidth="1"/>
    <col min="17" max="17" width="11.5703125" style="7" customWidth="1"/>
    <col min="18" max="18" width="10.7109375" style="7" customWidth="1"/>
    <col min="19" max="16384" width="9.140625" style="7"/>
  </cols>
  <sheetData>
    <row r="1" spans="1:19" s="19" customFormat="1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2"/>
    </row>
    <row r="2" spans="1:19" s="19" customFormat="1">
      <c r="A2" s="737" t="s">
        <v>112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  <c r="S2" s="2"/>
    </row>
    <row r="3" spans="1:19" s="19" customFormat="1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  <c r="S3" s="6"/>
    </row>
    <row r="4" spans="1:19" s="19" customFormat="1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  <c r="Q4" s="737"/>
      <c r="R4" s="737"/>
      <c r="S4" s="2"/>
    </row>
    <row r="5" spans="1:19" s="19" customFormat="1" ht="9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</row>
    <row r="6" spans="1:19" s="19" customFormat="1" ht="15.75">
      <c r="A6" s="711" t="s">
        <v>162</v>
      </c>
      <c r="B6" s="711"/>
      <c r="C6" s="711"/>
      <c r="D6" s="720" t="s">
        <v>1</v>
      </c>
      <c r="E6" s="781"/>
      <c r="F6" s="781"/>
      <c r="G6" s="781"/>
      <c r="H6" s="781"/>
      <c r="I6" s="781"/>
      <c r="J6" s="781"/>
      <c r="K6" s="781"/>
      <c r="L6" s="781"/>
      <c r="M6" s="781"/>
      <c r="N6" s="781"/>
      <c r="O6" s="781"/>
      <c r="P6" s="717" t="s">
        <v>117</v>
      </c>
      <c r="Q6" s="717"/>
      <c r="R6" s="717"/>
    </row>
    <row r="7" spans="1:19" s="19" customFormat="1" ht="21" customHeight="1">
      <c r="A7" s="695" t="s">
        <v>156</v>
      </c>
      <c r="B7" s="695"/>
      <c r="C7" s="696"/>
      <c r="D7" s="715" t="s">
        <v>153</v>
      </c>
      <c r="E7" s="715"/>
      <c r="F7" s="715"/>
      <c r="G7" s="715"/>
      <c r="H7" s="715"/>
      <c r="I7" s="715"/>
      <c r="J7" s="715"/>
      <c r="K7" s="715"/>
      <c r="L7" s="715"/>
      <c r="M7" s="715"/>
      <c r="N7" s="715"/>
      <c r="O7" s="715"/>
      <c r="P7" s="713" t="s">
        <v>20</v>
      </c>
      <c r="Q7" s="713"/>
      <c r="R7" s="713"/>
    </row>
    <row r="8" spans="1:19" s="19" customFormat="1" ht="15.75">
      <c r="A8" s="778" t="s">
        <v>34</v>
      </c>
      <c r="B8" s="779"/>
      <c r="C8" s="780"/>
      <c r="D8" s="740" t="s">
        <v>154</v>
      </c>
      <c r="E8" s="741"/>
      <c r="F8" s="741"/>
      <c r="G8" s="741"/>
      <c r="H8" s="741"/>
      <c r="I8" s="741"/>
      <c r="J8" s="741"/>
      <c r="K8" s="741"/>
      <c r="L8" s="741"/>
      <c r="M8" s="741"/>
      <c r="N8" s="741"/>
      <c r="O8" s="742"/>
      <c r="P8" s="714" t="s">
        <v>2</v>
      </c>
      <c r="Q8" s="714"/>
      <c r="R8" s="714"/>
    </row>
    <row r="9" spans="1:19" s="19" customFormat="1" ht="15.75">
      <c r="A9" s="139" t="s">
        <v>12</v>
      </c>
      <c r="B9" s="139" t="s">
        <v>19</v>
      </c>
      <c r="C9" s="139" t="s">
        <v>21</v>
      </c>
      <c r="D9" s="719" t="s">
        <v>113</v>
      </c>
      <c r="E9" s="720"/>
      <c r="F9" s="720"/>
      <c r="G9" s="720"/>
      <c r="H9" s="720"/>
      <c r="I9" s="720"/>
      <c r="J9" s="720"/>
      <c r="K9" s="720"/>
      <c r="L9" s="720"/>
      <c r="M9" s="720"/>
      <c r="N9" s="720"/>
      <c r="O9" s="721"/>
      <c r="P9" s="137" t="s">
        <v>3</v>
      </c>
      <c r="Q9" s="137" t="s">
        <v>4</v>
      </c>
      <c r="R9" s="137" t="s">
        <v>5</v>
      </c>
    </row>
    <row r="10" spans="1:19" s="19" customFormat="1" ht="15" customHeight="1">
      <c r="A10" s="194">
        <v>176</v>
      </c>
      <c r="B10" s="194">
        <v>225</v>
      </c>
      <c r="C10" s="194">
        <v>288.5</v>
      </c>
      <c r="D10" s="722" t="s">
        <v>134</v>
      </c>
      <c r="E10" s="722"/>
      <c r="F10" s="722"/>
      <c r="G10" s="722"/>
      <c r="H10" s="722"/>
      <c r="I10" s="722"/>
      <c r="J10" s="722"/>
      <c r="K10" s="722"/>
      <c r="L10" s="722"/>
      <c r="M10" s="722"/>
      <c r="N10" s="722"/>
      <c r="O10" s="722"/>
      <c r="P10" s="139">
        <v>246</v>
      </c>
      <c r="Q10" s="139">
        <v>190</v>
      </c>
      <c r="R10" s="139">
        <v>126</v>
      </c>
    </row>
    <row r="11" spans="1:19" s="5" customFormat="1">
      <c r="A11" s="140"/>
      <c r="B11" s="140"/>
      <c r="C11" s="14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40"/>
      <c r="Q11" s="140"/>
      <c r="R11" s="140"/>
    </row>
    <row r="12" spans="1:19" s="19" customFormat="1">
      <c r="A12" s="253" t="s">
        <v>48</v>
      </c>
      <c r="B12" s="141"/>
      <c r="C12" s="141"/>
      <c r="D12" s="141">
        <v>94</v>
      </c>
      <c r="E12" s="142"/>
      <c r="F12" s="142"/>
      <c r="G12" s="142"/>
      <c r="H12" s="142"/>
      <c r="I12" s="142"/>
      <c r="J12" s="142"/>
      <c r="K12" s="110"/>
      <c r="L12" s="142"/>
      <c r="M12" s="142"/>
      <c r="N12" s="142"/>
      <c r="O12" s="142"/>
      <c r="P12" s="140"/>
      <c r="Q12" s="140"/>
      <c r="R12" s="140"/>
    </row>
    <row r="13" spans="1:19" s="19" customFormat="1">
      <c r="A13" s="280" t="s">
        <v>49</v>
      </c>
      <c r="B13" s="281"/>
      <c r="C13" s="268"/>
      <c r="D13" s="141">
        <v>9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140"/>
      <c r="Q13" s="140"/>
      <c r="R13" s="140"/>
    </row>
    <row r="14" spans="1:19" s="19" customFormat="1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</row>
    <row r="15" spans="1:19" s="10" customFormat="1" ht="15.75" customHeight="1">
      <c r="A15" s="782" t="s">
        <v>6</v>
      </c>
      <c r="B15" s="684" t="s">
        <v>73</v>
      </c>
      <c r="C15" s="684"/>
      <c r="D15" s="727" t="s">
        <v>7</v>
      </c>
      <c r="E15" s="727" t="s">
        <v>8</v>
      </c>
      <c r="F15" s="727" t="s">
        <v>9</v>
      </c>
      <c r="G15" s="727" t="s">
        <v>10</v>
      </c>
      <c r="H15" s="727" t="s">
        <v>11</v>
      </c>
      <c r="I15" s="727" t="s">
        <v>12</v>
      </c>
      <c r="J15" s="727" t="s">
        <v>6</v>
      </c>
      <c r="K15" s="731" t="s">
        <v>19</v>
      </c>
      <c r="L15" s="731"/>
      <c r="M15" s="727" t="s">
        <v>6</v>
      </c>
      <c r="N15" s="727" t="s">
        <v>22</v>
      </c>
      <c r="O15" s="727" t="s">
        <v>13</v>
      </c>
      <c r="P15" s="786" t="s">
        <v>14</v>
      </c>
      <c r="Q15" s="782" t="s">
        <v>15</v>
      </c>
      <c r="R15" s="729"/>
    </row>
    <row r="16" spans="1:19" s="10" customFormat="1">
      <c r="A16" s="783"/>
      <c r="B16" s="725"/>
      <c r="C16" s="725"/>
      <c r="D16" s="689"/>
      <c r="E16" s="689"/>
      <c r="F16" s="689"/>
      <c r="G16" s="689"/>
      <c r="H16" s="689"/>
      <c r="I16" s="689"/>
      <c r="J16" s="689"/>
      <c r="K16" s="282" t="s">
        <v>21</v>
      </c>
      <c r="L16" s="282" t="s">
        <v>23</v>
      </c>
      <c r="M16" s="689"/>
      <c r="N16" s="689"/>
      <c r="O16" s="689"/>
      <c r="P16" s="787"/>
      <c r="Q16" s="783"/>
      <c r="R16" s="785"/>
    </row>
    <row r="17" spans="1:20" s="12" customFormat="1" ht="15" customHeight="1">
      <c r="A17" s="552">
        <v>1</v>
      </c>
      <c r="B17" s="476" t="s">
        <v>235</v>
      </c>
      <c r="C17" s="476"/>
      <c r="D17" s="191">
        <v>2000</v>
      </c>
      <c r="E17" s="613" t="s">
        <v>236</v>
      </c>
      <c r="F17" s="147" t="s">
        <v>129</v>
      </c>
      <c r="G17" s="240" t="s">
        <v>228</v>
      </c>
      <c r="H17" s="279">
        <v>90.9</v>
      </c>
      <c r="I17" s="153">
        <v>119</v>
      </c>
      <c r="J17" s="362">
        <f t="shared" ref="J17:J23" si="0">RANK(I17,$I$14:$I$29,0)</f>
        <v>2</v>
      </c>
      <c r="K17" s="17">
        <v>177</v>
      </c>
      <c r="L17" s="17">
        <f t="shared" ref="L17:L23" si="1">K17/2</f>
        <v>88.5</v>
      </c>
      <c r="M17" s="636">
        <f t="shared" ref="M17:M23" si="2">RANK(L17,$L$14:$L$29,0)</f>
        <v>1</v>
      </c>
      <c r="N17" s="637">
        <f t="shared" ref="N17:N23" si="3">L17+I17</f>
        <v>207.5</v>
      </c>
      <c r="O17" s="153">
        <f t="shared" ref="O17:O23" si="4">IF(A17=1,20,IF(A17=2,18,IF(A17=3,16,IF(A17&gt;19,0,19-A17))))</f>
        <v>20</v>
      </c>
      <c r="P17" s="285" t="str">
        <f t="shared" ref="P17:P23" si="5">IF(AND(NOT(OR(E17="МСМК",E17="ЗМС")),N17&gt;=$P$10),"+МСМК",IF(AND(OR(E17="МСМК",E17="ЗМС"),N17&gt;=$P$10),"МСМК",IF(AND(NOT(OR(E17="МСМК",E17="МС",E17="ЗМС")),N17&gt;=$Q$10),"+МС",IF(AND(OR(E17="МСМК",E17="МС",E17="ЗМС"),N17&gt;=$Q$10),"МС",IF(AND(NOT(OR(E17="ЗМС",E17="МСМК",E17="МС",E17="КМС")),N17&gt;=$R$10),"+КМС",IF(AND(OR(E17="ЗМС",E17="МСМК",E17="МС",E17="КМС"),N17&gt;=$R$10),"КМС","-"))))))</f>
        <v>+МС</v>
      </c>
      <c r="Q17" s="289" t="s">
        <v>62</v>
      </c>
      <c r="R17" s="189"/>
      <c r="S17" s="10"/>
      <c r="T17" s="10"/>
    </row>
    <row r="18" spans="1:20" ht="15" customHeight="1">
      <c r="A18" s="536">
        <f>A17+1</f>
        <v>2</v>
      </c>
      <c r="B18" s="205" t="s">
        <v>222</v>
      </c>
      <c r="C18" s="145"/>
      <c r="D18" s="157">
        <v>1984</v>
      </c>
      <c r="E18" s="147" t="s">
        <v>5</v>
      </c>
      <c r="F18" s="17" t="s">
        <v>168</v>
      </c>
      <c r="G18" s="608" t="s">
        <v>223</v>
      </c>
      <c r="H18" s="279">
        <v>103.9</v>
      </c>
      <c r="I18" s="153">
        <v>123</v>
      </c>
      <c r="J18" s="362">
        <f t="shared" si="0"/>
        <v>1</v>
      </c>
      <c r="K18" s="278">
        <v>77</v>
      </c>
      <c r="L18" s="17">
        <f t="shared" si="1"/>
        <v>38.5</v>
      </c>
      <c r="M18" s="636">
        <f t="shared" si="2"/>
        <v>6</v>
      </c>
      <c r="N18" s="637">
        <f t="shared" si="3"/>
        <v>161.5</v>
      </c>
      <c r="O18" s="153">
        <f t="shared" si="4"/>
        <v>18</v>
      </c>
      <c r="P18" s="285" t="str">
        <f t="shared" si="5"/>
        <v>КМС</v>
      </c>
      <c r="Q18" s="289" t="s">
        <v>224</v>
      </c>
      <c r="R18" s="189"/>
      <c r="S18" s="10"/>
      <c r="T18" s="10"/>
    </row>
    <row r="19" spans="1:20" s="19" customFormat="1" ht="15" customHeight="1">
      <c r="A19" s="536">
        <f t="shared" ref="A19:A23" si="6">A18+1</f>
        <v>3</v>
      </c>
      <c r="B19" s="205" t="s">
        <v>186</v>
      </c>
      <c r="C19" s="145"/>
      <c r="D19" s="273">
        <v>1987</v>
      </c>
      <c r="E19" s="613" t="s">
        <v>5</v>
      </c>
      <c r="F19" s="17" t="s">
        <v>147</v>
      </c>
      <c r="G19" s="613" t="s">
        <v>174</v>
      </c>
      <c r="H19" s="279">
        <v>92.4</v>
      </c>
      <c r="I19" s="153">
        <v>79</v>
      </c>
      <c r="J19" s="362">
        <f t="shared" si="0"/>
        <v>3</v>
      </c>
      <c r="K19" s="613">
        <v>114</v>
      </c>
      <c r="L19" s="17">
        <f t="shared" si="1"/>
        <v>57</v>
      </c>
      <c r="M19" s="636">
        <f t="shared" si="2"/>
        <v>2</v>
      </c>
      <c r="N19" s="637">
        <f t="shared" si="3"/>
        <v>136</v>
      </c>
      <c r="O19" s="153">
        <f t="shared" si="4"/>
        <v>16</v>
      </c>
      <c r="P19" s="285" t="str">
        <f t="shared" si="5"/>
        <v>КМС</v>
      </c>
      <c r="Q19" s="289" t="s">
        <v>181</v>
      </c>
      <c r="R19" s="189"/>
      <c r="S19" s="10"/>
      <c r="T19" s="10"/>
    </row>
    <row r="20" spans="1:20" s="19" customFormat="1" ht="15" customHeight="1">
      <c r="A20" s="536">
        <f t="shared" si="6"/>
        <v>4</v>
      </c>
      <c r="B20" s="205" t="s">
        <v>189</v>
      </c>
      <c r="C20" s="145"/>
      <c r="D20" s="273">
        <v>1997</v>
      </c>
      <c r="E20" s="613" t="s">
        <v>5</v>
      </c>
      <c r="F20" s="17" t="s">
        <v>147</v>
      </c>
      <c r="G20" s="613" t="s">
        <v>174</v>
      </c>
      <c r="H20" s="279">
        <v>87.8</v>
      </c>
      <c r="I20" s="153">
        <v>78</v>
      </c>
      <c r="J20" s="362">
        <f t="shared" si="0"/>
        <v>4</v>
      </c>
      <c r="K20" s="613">
        <v>110</v>
      </c>
      <c r="L20" s="17">
        <f t="shared" si="1"/>
        <v>55</v>
      </c>
      <c r="M20" s="636">
        <f t="shared" si="2"/>
        <v>3</v>
      </c>
      <c r="N20" s="637">
        <f t="shared" si="3"/>
        <v>133</v>
      </c>
      <c r="O20" s="153">
        <f t="shared" si="4"/>
        <v>15</v>
      </c>
      <c r="P20" s="285" t="str">
        <f t="shared" si="5"/>
        <v>КМС</v>
      </c>
      <c r="Q20" s="289" t="s">
        <v>181</v>
      </c>
      <c r="R20" s="189"/>
      <c r="S20" s="10"/>
      <c r="T20" s="10"/>
    </row>
    <row r="21" spans="1:20" s="19" customFormat="1" ht="15" customHeight="1">
      <c r="A21" s="536">
        <f t="shared" si="6"/>
        <v>5</v>
      </c>
      <c r="B21" s="205" t="s">
        <v>191</v>
      </c>
      <c r="C21" s="145"/>
      <c r="D21" s="157">
        <v>2002</v>
      </c>
      <c r="E21" s="147">
        <v>1</v>
      </c>
      <c r="F21" s="613" t="s">
        <v>147</v>
      </c>
      <c r="G21" s="608" t="s">
        <v>174</v>
      </c>
      <c r="H21" s="279">
        <v>86.85</v>
      </c>
      <c r="I21" s="153">
        <v>50</v>
      </c>
      <c r="J21" s="362">
        <f t="shared" si="0"/>
        <v>6</v>
      </c>
      <c r="K21" s="278">
        <v>104</v>
      </c>
      <c r="L21" s="17">
        <f t="shared" si="1"/>
        <v>52</v>
      </c>
      <c r="M21" s="636">
        <f t="shared" si="2"/>
        <v>4</v>
      </c>
      <c r="N21" s="637">
        <f t="shared" si="3"/>
        <v>102</v>
      </c>
      <c r="O21" s="153">
        <f t="shared" si="4"/>
        <v>14</v>
      </c>
      <c r="P21" s="285" t="str">
        <f t="shared" si="5"/>
        <v>-</v>
      </c>
      <c r="Q21" s="289" t="s">
        <v>181</v>
      </c>
      <c r="R21" s="189"/>
      <c r="S21" s="10"/>
      <c r="T21" s="10"/>
    </row>
    <row r="22" spans="1:20" s="19" customFormat="1" ht="15" customHeight="1">
      <c r="A22" s="536">
        <f t="shared" si="6"/>
        <v>6</v>
      </c>
      <c r="B22" s="205" t="s">
        <v>246</v>
      </c>
      <c r="C22" s="145"/>
      <c r="D22" s="157">
        <v>1984</v>
      </c>
      <c r="E22" s="147">
        <v>1</v>
      </c>
      <c r="F22" s="147" t="s">
        <v>129</v>
      </c>
      <c r="G22" s="240" t="s">
        <v>228</v>
      </c>
      <c r="H22" s="279">
        <v>94.5</v>
      </c>
      <c r="I22" s="153">
        <v>44</v>
      </c>
      <c r="J22" s="362">
        <f t="shared" si="0"/>
        <v>7</v>
      </c>
      <c r="K22" s="17">
        <v>91</v>
      </c>
      <c r="L22" s="17">
        <f t="shared" si="1"/>
        <v>45.5</v>
      </c>
      <c r="M22" s="636">
        <f t="shared" si="2"/>
        <v>5</v>
      </c>
      <c r="N22" s="637">
        <f t="shared" si="3"/>
        <v>89.5</v>
      </c>
      <c r="O22" s="153">
        <f t="shared" si="4"/>
        <v>13</v>
      </c>
      <c r="P22" s="285" t="str">
        <f t="shared" si="5"/>
        <v>-</v>
      </c>
      <c r="Q22" s="306" t="s">
        <v>62</v>
      </c>
      <c r="R22" s="269"/>
      <c r="S22" s="10"/>
      <c r="T22" s="10"/>
    </row>
    <row r="23" spans="1:20" s="19" customFormat="1" ht="15" customHeight="1">
      <c r="A23" s="536">
        <f t="shared" si="6"/>
        <v>7</v>
      </c>
      <c r="B23" s="205" t="s">
        <v>180</v>
      </c>
      <c r="C23" s="145"/>
      <c r="D23" s="157">
        <v>2003</v>
      </c>
      <c r="E23" s="147">
        <v>1</v>
      </c>
      <c r="F23" s="17" t="s">
        <v>147</v>
      </c>
      <c r="G23" s="17" t="s">
        <v>174</v>
      </c>
      <c r="H23" s="279">
        <v>91.1</v>
      </c>
      <c r="I23" s="153">
        <v>61</v>
      </c>
      <c r="J23" s="362">
        <f t="shared" si="0"/>
        <v>5</v>
      </c>
      <c r="K23" s="278">
        <v>50</v>
      </c>
      <c r="L23" s="17">
        <f t="shared" si="1"/>
        <v>25</v>
      </c>
      <c r="M23" s="636">
        <f t="shared" si="2"/>
        <v>7</v>
      </c>
      <c r="N23" s="637">
        <f t="shared" si="3"/>
        <v>86</v>
      </c>
      <c r="O23" s="153">
        <f t="shared" si="4"/>
        <v>12</v>
      </c>
      <c r="P23" s="285" t="str">
        <f t="shared" si="5"/>
        <v>-</v>
      </c>
      <c r="Q23" s="291" t="s">
        <v>181</v>
      </c>
      <c r="R23" s="189"/>
      <c r="S23" s="10"/>
      <c r="T23" s="10"/>
    </row>
    <row r="24" spans="1:20" s="19" customFormat="1" ht="15" customHeight="1">
      <c r="A24" s="170"/>
      <c r="B24" s="172"/>
      <c r="C24" s="172"/>
      <c r="D24" s="175"/>
      <c r="E24" s="436"/>
      <c r="F24" s="436"/>
      <c r="G24" s="436"/>
      <c r="H24" s="293"/>
      <c r="I24" s="179"/>
      <c r="J24" s="451"/>
      <c r="K24" s="436"/>
      <c r="L24" s="436"/>
      <c r="M24" s="451"/>
      <c r="N24" s="179"/>
      <c r="O24" s="179"/>
      <c r="P24" s="436"/>
      <c r="Q24" s="294"/>
      <c r="R24" s="295"/>
      <c r="S24" s="10"/>
      <c r="T24" s="10"/>
    </row>
    <row r="25" spans="1:20" s="19" customFormat="1">
      <c r="A25" s="102"/>
      <c r="B25" s="102"/>
      <c r="C25" s="102"/>
      <c r="D25" s="102"/>
      <c r="E25" s="102"/>
      <c r="F25" s="102"/>
      <c r="G25" s="102"/>
      <c r="H25" s="209"/>
      <c r="I25" s="209"/>
      <c r="J25" s="209"/>
      <c r="K25" s="209"/>
      <c r="L25" s="209"/>
      <c r="M25" s="209"/>
      <c r="N25" s="209"/>
      <c r="O25" s="209"/>
      <c r="P25" s="209"/>
      <c r="Q25" s="102"/>
      <c r="R25" s="102"/>
    </row>
    <row r="26" spans="1:20" s="102" customFormat="1">
      <c r="A26" s="124" t="s">
        <v>16</v>
      </c>
      <c r="B26" s="124"/>
      <c r="C26" s="124"/>
      <c r="D26" s="124"/>
      <c r="E26" s="276" t="s">
        <v>158</v>
      </c>
      <c r="F26" s="180"/>
      <c r="G26" s="124"/>
      <c r="H26" s="124" t="s">
        <v>110</v>
      </c>
      <c r="I26" s="124"/>
      <c r="J26" s="124"/>
      <c r="K26" s="124"/>
      <c r="L26" s="124"/>
      <c r="M26" s="124"/>
      <c r="N26" s="124" t="s">
        <v>160</v>
      </c>
      <c r="O26" s="124"/>
      <c r="P26" s="124"/>
    </row>
    <row r="27" spans="1:20" s="102" customFormat="1">
      <c r="A27" s="124"/>
      <c r="B27" s="124"/>
      <c r="C27" s="124"/>
      <c r="D27" s="124"/>
      <c r="E27" s="276"/>
      <c r="F27" s="180"/>
      <c r="G27" s="124"/>
      <c r="H27" s="124"/>
      <c r="I27" s="124"/>
      <c r="J27" s="124"/>
      <c r="K27" s="124"/>
      <c r="L27" s="124"/>
      <c r="M27" s="124"/>
      <c r="N27" s="124"/>
      <c r="O27" s="124"/>
      <c r="P27" s="124"/>
    </row>
    <row r="28" spans="1:20" s="102" customFormat="1" ht="12" customHeight="1">
      <c r="A28" s="124"/>
      <c r="B28" s="124"/>
      <c r="C28" s="124"/>
      <c r="D28" s="124"/>
      <c r="E28" s="172"/>
      <c r="F28" s="180"/>
      <c r="G28" s="124"/>
      <c r="H28" s="124"/>
      <c r="I28" s="124"/>
      <c r="J28" s="124"/>
      <c r="K28" s="124"/>
      <c r="L28" s="124"/>
      <c r="M28" s="276"/>
      <c r="N28" s="124"/>
      <c r="O28" s="124"/>
      <c r="P28" s="124"/>
    </row>
    <row r="29" spans="1:20" s="102" customFormat="1">
      <c r="A29" s="124" t="s">
        <v>17</v>
      </c>
      <c r="B29" s="124"/>
      <c r="C29" s="124"/>
      <c r="D29" s="124"/>
      <c r="E29" s="124" t="s">
        <v>159</v>
      </c>
      <c r="F29" s="124"/>
      <c r="G29" s="124"/>
      <c r="H29" s="124" t="s">
        <v>111</v>
      </c>
      <c r="I29" s="124"/>
      <c r="J29" s="124"/>
      <c r="K29" s="124"/>
      <c r="L29" s="124"/>
      <c r="M29" s="276"/>
      <c r="N29" s="124" t="s">
        <v>161</v>
      </c>
      <c r="O29" s="124"/>
      <c r="P29" s="124"/>
    </row>
    <row r="30" spans="1:20" s="10" customFormat="1">
      <c r="A30" s="102"/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</row>
    <row r="32" spans="1:20"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8:20"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8:20">
      <c r="H34" s="5"/>
      <c r="I34" s="772"/>
      <c r="J34" s="772"/>
      <c r="K34" s="772"/>
      <c r="L34" s="772"/>
      <c r="M34" s="772"/>
      <c r="N34" s="772"/>
      <c r="O34" s="772"/>
      <c r="P34" s="772"/>
      <c r="Q34" s="772"/>
      <c r="R34" s="772"/>
      <c r="S34" s="772"/>
      <c r="T34" s="772"/>
    </row>
    <row r="35" spans="8:20">
      <c r="H35" s="5"/>
      <c r="I35" s="772"/>
      <c r="J35" s="772"/>
      <c r="K35" s="772"/>
      <c r="L35" s="772"/>
      <c r="M35" s="772"/>
      <c r="N35" s="772"/>
      <c r="O35" s="772"/>
      <c r="P35" s="772"/>
      <c r="Q35" s="772"/>
      <c r="R35" s="772"/>
      <c r="S35" s="772"/>
      <c r="T35" s="772"/>
    </row>
    <row r="36" spans="8:20"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8:20"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8:20"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</sheetData>
  <sheetProtection selectLockedCells="1" selectUnlockedCells="1"/>
  <autoFilter ref="A15:R16">
    <filterColumn colId="1" showButton="0"/>
    <filterColumn colId="10" showButton="0"/>
    <filterColumn colId="16" showButton="0"/>
    <sortState ref="A18:R22">
      <sortCondition ref="A15:A16"/>
    </sortState>
  </autoFilter>
  <sortState ref="B17:Q23">
    <sortCondition descending="1" ref="N17:N23"/>
  </sortState>
  <mergeCells count="32">
    <mergeCell ref="I34:T34"/>
    <mergeCell ref="I35:T35"/>
    <mergeCell ref="G15:G16"/>
    <mergeCell ref="H15:H16"/>
    <mergeCell ref="I15:I16"/>
    <mergeCell ref="K15:L15"/>
    <mergeCell ref="N15:N16"/>
    <mergeCell ref="O15:O16"/>
    <mergeCell ref="D9:O9"/>
    <mergeCell ref="D10:O10"/>
    <mergeCell ref="P15:P16"/>
    <mergeCell ref="Q15:R16"/>
    <mergeCell ref="A15:A16"/>
    <mergeCell ref="B15:C16"/>
    <mergeCell ref="D15:D16"/>
    <mergeCell ref="E15:E16"/>
    <mergeCell ref="F15:F16"/>
    <mergeCell ref="J15:J16"/>
    <mergeCell ref="M15:M16"/>
    <mergeCell ref="A7:C7"/>
    <mergeCell ref="D7:O7"/>
    <mergeCell ref="P7:R7"/>
    <mergeCell ref="A8:C8"/>
    <mergeCell ref="D8:O8"/>
    <mergeCell ref="P8:R8"/>
    <mergeCell ref="D6:O6"/>
    <mergeCell ref="A1:R1"/>
    <mergeCell ref="A2:R2"/>
    <mergeCell ref="A3:R3"/>
    <mergeCell ref="A4:R4"/>
    <mergeCell ref="A6:C6"/>
    <mergeCell ref="P6:R6"/>
  </mergeCells>
  <printOptions horizontalCentered="1"/>
  <pageMargins left="0.33" right="0.19685039370078741" top="1" bottom="0.59055118110236227" header="0" footer="0"/>
  <pageSetup paperSize="9" scale="75" firstPageNumber="0" fitToHeight="0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8"/>
  <sheetViews>
    <sheetView view="pageBreakPreview" zoomScale="70" zoomScaleNormal="90" zoomScaleSheetLayoutView="70" workbookViewId="0">
      <selection activeCell="M20" sqref="M20"/>
    </sheetView>
  </sheetViews>
  <sheetFormatPr defaultColWidth="36.140625" defaultRowHeight="12.75"/>
  <cols>
    <col min="1" max="1" width="8.85546875" customWidth="1"/>
    <col min="2" max="2" width="8.42578125" customWidth="1"/>
    <col min="3" max="3" width="7" customWidth="1"/>
    <col min="4" max="4" width="22.7109375" customWidth="1"/>
    <col min="5" max="5" width="9.7109375" customWidth="1"/>
    <col min="6" max="6" width="9.28515625" customWidth="1"/>
    <col min="7" max="7" width="10.7109375" customWidth="1"/>
    <col min="8" max="8" width="18.7109375" customWidth="1"/>
    <col min="9" max="9" width="37.42578125" customWidth="1"/>
    <col min="10" max="10" width="0.140625" customWidth="1"/>
    <col min="11" max="240" width="9.140625" customWidth="1"/>
    <col min="241" max="241" width="8.85546875" customWidth="1"/>
    <col min="242" max="242" width="8.42578125" customWidth="1"/>
    <col min="243" max="243" width="7" customWidth="1"/>
    <col min="244" max="244" width="22.7109375" customWidth="1"/>
    <col min="245" max="245" width="17" customWidth="1"/>
    <col min="246" max="246" width="10.85546875" customWidth="1"/>
    <col min="247" max="247" width="10.42578125" customWidth="1"/>
    <col min="248" max="248" width="11.7109375" customWidth="1"/>
  </cols>
  <sheetData>
    <row r="1" spans="1:10">
      <c r="A1" s="793" t="s">
        <v>39</v>
      </c>
      <c r="B1" s="793"/>
      <c r="C1" s="793"/>
      <c r="D1" s="793"/>
      <c r="E1" s="793"/>
      <c r="F1" s="793"/>
      <c r="G1" s="793"/>
      <c r="H1" s="793"/>
      <c r="I1" s="793"/>
      <c r="J1" s="793"/>
    </row>
    <row r="2" spans="1:10" ht="10.5" customHeight="1">
      <c r="A2" s="794" t="s">
        <v>46</v>
      </c>
      <c r="B2" s="794"/>
      <c r="C2" s="794"/>
      <c r="D2" s="794"/>
      <c r="E2" s="794"/>
      <c r="F2" s="794"/>
      <c r="G2" s="794"/>
      <c r="H2" s="794"/>
      <c r="I2" s="794"/>
      <c r="J2" s="794"/>
    </row>
    <row r="3" spans="1:10" ht="11.25" customHeight="1">
      <c r="A3" s="794" t="s">
        <v>0</v>
      </c>
      <c r="B3" s="794"/>
      <c r="C3" s="794"/>
      <c r="D3" s="794"/>
      <c r="E3" s="794"/>
      <c r="F3" s="794"/>
      <c r="G3" s="794"/>
      <c r="H3" s="794"/>
      <c r="I3" s="794"/>
      <c r="J3" s="794"/>
    </row>
    <row r="4" spans="1:10" ht="11.25" customHeight="1">
      <c r="A4" s="795" t="s">
        <v>43</v>
      </c>
      <c r="B4" s="795"/>
      <c r="C4" s="795"/>
      <c r="D4" s="795"/>
      <c r="E4" s="795"/>
      <c r="F4" s="795"/>
      <c r="G4" s="795"/>
      <c r="H4" s="795"/>
      <c r="I4" s="795"/>
      <c r="J4" s="795"/>
    </row>
    <row r="5" spans="1:10" ht="17.25" customHeight="1">
      <c r="A5" s="25"/>
      <c r="B5" s="25"/>
      <c r="D5" s="796" t="s">
        <v>1</v>
      </c>
      <c r="E5" s="796"/>
      <c r="F5" s="796"/>
      <c r="G5" s="796"/>
      <c r="H5" s="796"/>
      <c r="I5" t="s">
        <v>81</v>
      </c>
    </row>
    <row r="6" spans="1:10" ht="18" customHeight="1">
      <c r="A6" s="797" t="s">
        <v>47</v>
      </c>
      <c r="B6" s="797"/>
      <c r="C6" s="797"/>
      <c r="D6" s="796" t="s">
        <v>44</v>
      </c>
      <c r="E6" s="796"/>
      <c r="F6" s="796"/>
      <c r="G6" s="796"/>
      <c r="H6" s="796"/>
      <c r="I6" t="s">
        <v>82</v>
      </c>
    </row>
    <row r="7" spans="1:10">
      <c r="A7" s="798" t="s">
        <v>45</v>
      </c>
      <c r="B7" s="798"/>
      <c r="C7" s="798"/>
      <c r="D7" s="799" t="s">
        <v>97</v>
      </c>
      <c r="E7" s="799"/>
      <c r="F7" s="799"/>
      <c r="G7" s="799"/>
      <c r="H7" s="799"/>
    </row>
    <row r="8" spans="1:10">
      <c r="A8" s="24"/>
      <c r="B8" s="24"/>
      <c r="C8" s="24"/>
      <c r="D8" s="22"/>
      <c r="E8" s="22"/>
      <c r="F8" s="22"/>
      <c r="G8" s="22"/>
      <c r="H8" s="22"/>
    </row>
    <row r="9" spans="1:10">
      <c r="A9" s="790" t="s">
        <v>102</v>
      </c>
      <c r="B9" s="790"/>
      <c r="C9" s="790"/>
      <c r="D9" s="790"/>
      <c r="E9" s="19"/>
      <c r="F9" s="19"/>
      <c r="G9" s="19"/>
      <c r="H9" s="19"/>
      <c r="I9" s="19"/>
    </row>
    <row r="10" spans="1:10" ht="22.5">
      <c r="A10" s="26" t="s">
        <v>6</v>
      </c>
      <c r="B10" s="26" t="s">
        <v>83</v>
      </c>
      <c r="C10" s="27" t="s">
        <v>84</v>
      </c>
      <c r="D10" s="26" t="s">
        <v>73</v>
      </c>
      <c r="E10" s="27" t="s">
        <v>7</v>
      </c>
      <c r="F10" s="27" t="s">
        <v>85</v>
      </c>
      <c r="G10" s="27" t="s">
        <v>86</v>
      </c>
      <c r="H10" s="27" t="s">
        <v>87</v>
      </c>
      <c r="I10" s="28" t="s">
        <v>88</v>
      </c>
    </row>
    <row r="11" spans="1:10" ht="15">
      <c r="A11" s="788">
        <v>1</v>
      </c>
      <c r="B11" s="26">
        <v>1</v>
      </c>
      <c r="C11" s="60">
        <v>68</v>
      </c>
      <c r="D11" s="31" t="s">
        <v>50</v>
      </c>
      <c r="E11" s="51">
        <v>1995</v>
      </c>
      <c r="F11" s="57">
        <v>65.55</v>
      </c>
      <c r="G11" s="26">
        <v>54</v>
      </c>
      <c r="H11" s="26">
        <f>G11</f>
        <v>54</v>
      </c>
      <c r="I11" s="46" t="s">
        <v>51</v>
      </c>
      <c r="J11" s="19"/>
    </row>
    <row r="12" spans="1:10" ht="15.75" thickBot="1">
      <c r="A12" s="788"/>
      <c r="B12" s="26">
        <v>2</v>
      </c>
      <c r="C12" s="60">
        <v>85</v>
      </c>
      <c r="D12" s="31" t="s">
        <v>52</v>
      </c>
      <c r="E12" s="52">
        <v>1992</v>
      </c>
      <c r="F12" s="57">
        <v>85.45</v>
      </c>
      <c r="G12" s="26">
        <v>52</v>
      </c>
      <c r="H12" s="26">
        <f t="shared" ref="H12" si="0">H11+G12</f>
        <v>106</v>
      </c>
      <c r="I12" s="46" t="s">
        <v>75</v>
      </c>
      <c r="J12" s="19"/>
    </row>
    <row r="13" spans="1:10" ht="15.75" thickBot="1">
      <c r="A13" s="788"/>
      <c r="B13" s="26">
        <v>3</v>
      </c>
      <c r="C13" s="60">
        <v>85</v>
      </c>
      <c r="D13" s="31" t="s">
        <v>41</v>
      </c>
      <c r="E13" s="52">
        <v>2002</v>
      </c>
      <c r="F13" s="57">
        <v>82.25</v>
      </c>
      <c r="G13" s="30">
        <v>58</v>
      </c>
      <c r="H13" s="26">
        <f>H12+G13</f>
        <v>164</v>
      </c>
      <c r="I13" s="46" t="s">
        <v>99</v>
      </c>
      <c r="J13" s="29"/>
    </row>
    <row r="14" spans="1:10">
      <c r="A14" s="788"/>
      <c r="B14" s="26">
        <v>4</v>
      </c>
      <c r="C14" s="60" t="s">
        <v>89</v>
      </c>
      <c r="D14" s="31" t="s">
        <v>98</v>
      </c>
      <c r="E14" s="45">
        <v>1989</v>
      </c>
      <c r="F14" s="63">
        <v>119.45</v>
      </c>
      <c r="G14" s="26">
        <v>58</v>
      </c>
      <c r="H14" s="26">
        <f t="shared" ref="H14" si="1">H13+G14</f>
        <v>222</v>
      </c>
      <c r="I14" s="46" t="s">
        <v>53</v>
      </c>
      <c r="J14" s="29"/>
    </row>
    <row r="15" spans="1:10" ht="14.1" customHeight="1">
      <c r="A15" s="791" t="s">
        <v>90</v>
      </c>
      <c r="B15" s="791"/>
      <c r="C15" s="791"/>
      <c r="D15" s="791"/>
      <c r="E15" s="800"/>
      <c r="F15" s="41">
        <f>SUM(F11:F14)</f>
        <v>352.7</v>
      </c>
      <c r="G15" s="19"/>
      <c r="H15" s="5"/>
      <c r="I15" s="19"/>
      <c r="J15" s="53"/>
    </row>
    <row r="16" spans="1:10" ht="14.1" customHeight="1" thickBot="1">
      <c r="A16" s="792" t="s">
        <v>91</v>
      </c>
      <c r="B16" s="792"/>
      <c r="C16" s="792"/>
      <c r="D16" s="792"/>
      <c r="E16" s="792"/>
      <c r="F16" s="792"/>
      <c r="G16" s="801"/>
      <c r="H16" s="48">
        <f>H14</f>
        <v>222</v>
      </c>
      <c r="I16" s="19"/>
      <c r="J16" s="54"/>
    </row>
    <row r="17" spans="1:10" ht="14.1" customHeight="1">
      <c r="A17" s="59"/>
      <c r="B17" s="59"/>
      <c r="C17" s="59"/>
      <c r="D17" s="59"/>
      <c r="E17" s="59"/>
      <c r="F17" s="59"/>
      <c r="G17" s="59"/>
      <c r="H17" s="58"/>
      <c r="I17" s="19"/>
      <c r="J17" s="5"/>
    </row>
    <row r="18" spans="1:10" ht="21" customHeight="1">
      <c r="A18" s="790" t="s">
        <v>92</v>
      </c>
      <c r="B18" s="790"/>
      <c r="C18" s="790"/>
      <c r="D18" s="790"/>
      <c r="E18" s="19"/>
      <c r="F18" s="67"/>
      <c r="G18" s="19"/>
      <c r="H18" s="19"/>
      <c r="I18" s="19"/>
    </row>
    <row r="19" spans="1:10" ht="22.5">
      <c r="A19" s="26" t="s">
        <v>6</v>
      </c>
      <c r="B19" s="26" t="s">
        <v>83</v>
      </c>
      <c r="C19" s="27" t="s">
        <v>84</v>
      </c>
      <c r="D19" s="26" t="s">
        <v>73</v>
      </c>
      <c r="E19" s="27" t="s">
        <v>7</v>
      </c>
      <c r="F19" s="68" t="s">
        <v>85</v>
      </c>
      <c r="G19" s="27" t="s">
        <v>86</v>
      </c>
      <c r="H19" s="27" t="s">
        <v>87</v>
      </c>
      <c r="I19" s="28" t="s">
        <v>88</v>
      </c>
      <c r="J19" s="19"/>
    </row>
    <row r="20" spans="1:10" ht="14.1" customHeight="1">
      <c r="A20" s="788">
        <v>2</v>
      </c>
      <c r="B20" s="26">
        <v>1</v>
      </c>
      <c r="C20" s="56">
        <v>85</v>
      </c>
      <c r="D20" s="31" t="s">
        <v>64</v>
      </c>
      <c r="E20" s="32">
        <v>1995</v>
      </c>
      <c r="F20" s="69">
        <v>84.9</v>
      </c>
      <c r="G20" s="26">
        <v>54</v>
      </c>
      <c r="H20" s="26">
        <f>G20</f>
        <v>54</v>
      </c>
      <c r="I20" s="46" t="s">
        <v>65</v>
      </c>
      <c r="J20" s="19"/>
    </row>
    <row r="21" spans="1:10" ht="14.1" customHeight="1">
      <c r="A21" s="788"/>
      <c r="B21" s="26">
        <v>2</v>
      </c>
      <c r="C21" s="56" t="s">
        <v>89</v>
      </c>
      <c r="D21" s="31" t="s">
        <v>93</v>
      </c>
      <c r="E21" s="32">
        <v>1990</v>
      </c>
      <c r="F21" s="63">
        <v>96.65</v>
      </c>
      <c r="G21" s="26">
        <v>56</v>
      </c>
      <c r="H21" s="26">
        <f>H20+G21</f>
        <v>110</v>
      </c>
      <c r="I21" s="46" t="s">
        <v>63</v>
      </c>
      <c r="J21" s="19"/>
    </row>
    <row r="22" spans="1:10" ht="14.1" customHeight="1">
      <c r="A22" s="788"/>
      <c r="B22" s="26">
        <v>3</v>
      </c>
      <c r="C22" s="56">
        <v>85</v>
      </c>
      <c r="D22" s="31" t="s">
        <v>74</v>
      </c>
      <c r="E22" s="32">
        <v>1997</v>
      </c>
      <c r="F22" s="63">
        <v>84.8</v>
      </c>
      <c r="G22" s="30">
        <v>52</v>
      </c>
      <c r="H22" s="26">
        <f t="shared" ref="H22:H23" si="2">H21+G22</f>
        <v>162</v>
      </c>
      <c r="I22" s="46" t="s">
        <v>63</v>
      </c>
      <c r="J22" s="8"/>
    </row>
    <row r="23" spans="1:10" ht="14.1" customHeight="1">
      <c r="A23" s="788"/>
      <c r="B23" s="26">
        <v>4</v>
      </c>
      <c r="C23" s="56" t="s">
        <v>89</v>
      </c>
      <c r="D23" s="31" t="s">
        <v>94</v>
      </c>
      <c r="E23" s="9">
        <v>1990</v>
      </c>
      <c r="F23" s="62">
        <v>96.2</v>
      </c>
      <c r="G23" s="37">
        <v>40</v>
      </c>
      <c r="H23" s="26">
        <f t="shared" si="2"/>
        <v>202</v>
      </c>
      <c r="I23" s="46" t="s">
        <v>63</v>
      </c>
      <c r="J23" s="19"/>
    </row>
    <row r="24" spans="1:10" ht="12.75" customHeight="1">
      <c r="A24" s="791" t="s">
        <v>90</v>
      </c>
      <c r="B24" s="791"/>
      <c r="C24" s="791"/>
      <c r="D24" s="791"/>
      <c r="E24" s="791"/>
      <c r="F24" s="41">
        <f>SUM(F20:F23)</f>
        <v>362.55</v>
      </c>
      <c r="G24" s="19"/>
      <c r="H24" s="5"/>
      <c r="I24" s="19"/>
      <c r="J24" s="19"/>
    </row>
    <row r="25" spans="1:10" ht="12.75" customHeight="1">
      <c r="A25" s="792" t="s">
        <v>91</v>
      </c>
      <c r="B25" s="792"/>
      <c r="C25" s="792"/>
      <c r="D25" s="792"/>
      <c r="E25" s="792"/>
      <c r="F25" s="792"/>
      <c r="G25" s="792"/>
      <c r="H25" s="48">
        <f>H23</f>
        <v>202</v>
      </c>
      <c r="I25" s="19"/>
      <c r="J25" s="19"/>
    </row>
    <row r="26" spans="1:10" s="19" customFormat="1" ht="17.25" customHeight="1"/>
    <row r="27" spans="1:10" ht="27.75" customHeight="1">
      <c r="A27" s="790" t="s">
        <v>95</v>
      </c>
      <c r="B27" s="790"/>
      <c r="C27" s="790"/>
      <c r="D27" s="790"/>
      <c r="E27" s="19"/>
      <c r="F27" s="19"/>
      <c r="G27" s="19"/>
      <c r="H27" s="19"/>
      <c r="I27" s="19"/>
    </row>
    <row r="28" spans="1:10" s="19" customFormat="1" ht="22.5">
      <c r="A28" s="26" t="s">
        <v>6</v>
      </c>
      <c r="B28" s="26" t="s">
        <v>83</v>
      </c>
      <c r="C28" s="27" t="s">
        <v>84</v>
      </c>
      <c r="D28" s="26" t="s">
        <v>73</v>
      </c>
      <c r="E28" s="27" t="s">
        <v>7</v>
      </c>
      <c r="F28" s="68" t="s">
        <v>85</v>
      </c>
      <c r="G28" s="27" t="s">
        <v>86</v>
      </c>
      <c r="H28" s="27" t="s">
        <v>87</v>
      </c>
      <c r="I28" s="28" t="s">
        <v>88</v>
      </c>
    </row>
    <row r="29" spans="1:10" s="19" customFormat="1" ht="14.1" customHeight="1">
      <c r="A29" s="788">
        <v>3</v>
      </c>
      <c r="B29" s="26">
        <v>1</v>
      </c>
      <c r="C29" s="56">
        <v>73</v>
      </c>
      <c r="D29" s="31" t="s">
        <v>69</v>
      </c>
      <c r="E29" s="45">
        <v>1992</v>
      </c>
      <c r="F29" s="70">
        <v>72.400000000000006</v>
      </c>
      <c r="G29" s="37">
        <v>50</v>
      </c>
      <c r="H29" s="26">
        <f>G29</f>
        <v>50</v>
      </c>
      <c r="I29" s="46" t="s">
        <v>70</v>
      </c>
    </row>
    <row r="30" spans="1:10" s="19" customFormat="1" ht="14.1" customHeight="1">
      <c r="A30" s="789"/>
      <c r="B30" s="26">
        <v>2</v>
      </c>
      <c r="C30" s="56" t="s">
        <v>89</v>
      </c>
      <c r="D30" s="31" t="s">
        <v>72</v>
      </c>
      <c r="E30" s="32">
        <v>1999</v>
      </c>
      <c r="F30" s="63">
        <v>87.7</v>
      </c>
      <c r="G30" s="37">
        <v>47</v>
      </c>
      <c r="H30" s="26">
        <f>H29+G30</f>
        <v>97</v>
      </c>
      <c r="I30" s="46" t="s">
        <v>66</v>
      </c>
    </row>
    <row r="31" spans="1:10" s="8" customFormat="1" ht="14.1" customHeight="1">
      <c r="A31" s="789"/>
      <c r="B31" s="26">
        <v>3</v>
      </c>
      <c r="C31" s="56" t="s">
        <v>89</v>
      </c>
      <c r="D31" s="31" t="s">
        <v>67</v>
      </c>
      <c r="E31" s="47">
        <v>1999</v>
      </c>
      <c r="F31" s="62">
        <v>106.3</v>
      </c>
      <c r="G31" s="37">
        <v>47</v>
      </c>
      <c r="H31" s="26">
        <f t="shared" ref="H31:H32" si="3">H30+G31</f>
        <v>144</v>
      </c>
      <c r="I31" s="46" t="s">
        <v>68</v>
      </c>
    </row>
    <row r="32" spans="1:10" s="19" customFormat="1" ht="13.5" customHeight="1">
      <c r="A32" s="789"/>
      <c r="B32" s="26">
        <v>4</v>
      </c>
      <c r="C32" s="35">
        <v>85</v>
      </c>
      <c r="D32" s="18" t="s">
        <v>71</v>
      </c>
      <c r="E32" s="32">
        <v>1999</v>
      </c>
      <c r="F32" s="62">
        <v>83.85</v>
      </c>
      <c r="G32" s="26">
        <v>46</v>
      </c>
      <c r="H32" s="26">
        <f t="shared" si="3"/>
        <v>190</v>
      </c>
      <c r="I32" s="46" t="s">
        <v>66</v>
      </c>
    </row>
    <row r="33" spans="1:10" s="19" customFormat="1" ht="22.5" customHeight="1">
      <c r="A33" s="40" t="s">
        <v>90</v>
      </c>
      <c r="B33" s="50"/>
      <c r="C33" s="50"/>
      <c r="D33" s="50"/>
      <c r="E33" s="50"/>
      <c r="F33" s="41">
        <f>SUM(F29:F32)</f>
        <v>350.25</v>
      </c>
      <c r="H33" s="5"/>
    </row>
    <row r="34" spans="1:10" ht="12.75" customHeight="1">
      <c r="A34" s="40" t="s">
        <v>91</v>
      </c>
      <c r="B34" s="50"/>
      <c r="C34" s="50"/>
      <c r="D34" s="50"/>
      <c r="E34" s="50"/>
      <c r="F34" s="50"/>
      <c r="G34" s="50"/>
      <c r="H34" s="48">
        <f>H32</f>
        <v>190</v>
      </c>
      <c r="I34" s="19"/>
      <c r="J34" s="19"/>
    </row>
    <row r="35" spans="1:10" ht="13.5" customHeight="1">
      <c r="A35" s="19"/>
      <c r="B35" s="19"/>
      <c r="C35" s="19"/>
      <c r="D35" s="19"/>
      <c r="E35" s="19"/>
      <c r="F35" s="19"/>
      <c r="G35" s="19"/>
      <c r="H35" s="19"/>
      <c r="I35" s="19"/>
      <c r="J35" s="19"/>
    </row>
    <row r="36" spans="1:10" s="19" customFormat="1" ht="23.25" customHeight="1" thickBot="1">
      <c r="A36" s="61" t="s">
        <v>103</v>
      </c>
      <c r="B36" s="61"/>
      <c r="C36" s="61"/>
      <c r="D36" s="61"/>
    </row>
    <row r="37" spans="1:10" s="19" customFormat="1" ht="26.25" customHeight="1" thickBot="1">
      <c r="A37" s="26" t="s">
        <v>6</v>
      </c>
      <c r="B37" s="26" t="s">
        <v>83</v>
      </c>
      <c r="C37" s="27" t="s">
        <v>84</v>
      </c>
      <c r="D37" s="26" t="s">
        <v>73</v>
      </c>
      <c r="E37" s="27" t="s">
        <v>7</v>
      </c>
      <c r="F37" s="27" t="s">
        <v>85</v>
      </c>
      <c r="G37" s="27" t="s">
        <v>86</v>
      </c>
      <c r="H37" s="27" t="s">
        <v>87</v>
      </c>
      <c r="I37" s="28" t="s">
        <v>88</v>
      </c>
      <c r="J37" s="29"/>
    </row>
    <row r="38" spans="1:10" s="19" customFormat="1" ht="14.1" customHeight="1" thickBot="1">
      <c r="A38" s="788">
        <v>4</v>
      </c>
      <c r="B38" s="26">
        <v>1</v>
      </c>
      <c r="C38" s="30">
        <v>85</v>
      </c>
      <c r="D38" s="31" t="s">
        <v>58</v>
      </c>
      <c r="E38" s="32">
        <v>1992</v>
      </c>
      <c r="F38" s="49">
        <v>78.5</v>
      </c>
      <c r="G38" s="30">
        <v>30</v>
      </c>
      <c r="H38" s="26">
        <f>G38</f>
        <v>30</v>
      </c>
      <c r="I38" s="33" t="s">
        <v>59</v>
      </c>
      <c r="J38" s="34"/>
    </row>
    <row r="39" spans="1:10" ht="14.1" customHeight="1">
      <c r="A39" s="789"/>
      <c r="B39" s="26">
        <v>2</v>
      </c>
      <c r="C39" s="60">
        <v>85</v>
      </c>
      <c r="D39" s="31" t="s">
        <v>54</v>
      </c>
      <c r="E39" s="32">
        <v>1983</v>
      </c>
      <c r="F39" s="62">
        <v>82.3</v>
      </c>
      <c r="G39" s="30">
        <v>39</v>
      </c>
      <c r="H39" s="26">
        <f>H38+G39</f>
        <v>69</v>
      </c>
      <c r="I39" s="33" t="s">
        <v>55</v>
      </c>
      <c r="J39" s="34"/>
    </row>
    <row r="40" spans="1:10" s="19" customFormat="1" ht="14.1" customHeight="1" thickBot="1">
      <c r="A40" s="789"/>
      <c r="B40" s="26">
        <v>3</v>
      </c>
      <c r="C40" s="60">
        <v>85</v>
      </c>
      <c r="D40" s="36" t="s">
        <v>56</v>
      </c>
      <c r="E40" s="16">
        <v>1993</v>
      </c>
      <c r="F40" s="63">
        <v>80.05</v>
      </c>
      <c r="G40" s="37">
        <v>39</v>
      </c>
      <c r="H40" s="26">
        <f t="shared" ref="H40:H41" si="4">H39+G40</f>
        <v>108</v>
      </c>
      <c r="I40" s="38" t="s">
        <v>57</v>
      </c>
      <c r="J40" s="39"/>
    </row>
    <row r="41" spans="1:10" s="19" customFormat="1" ht="14.1" customHeight="1" thickBot="1">
      <c r="A41" s="789"/>
      <c r="B41" s="26">
        <v>4</v>
      </c>
      <c r="C41" s="60" t="s">
        <v>89</v>
      </c>
      <c r="D41" s="21" t="s">
        <v>60</v>
      </c>
      <c r="E41" s="11">
        <v>1965</v>
      </c>
      <c r="F41" s="64">
        <v>103.15</v>
      </c>
      <c r="G41" s="37">
        <v>40</v>
      </c>
      <c r="H41" s="26">
        <f t="shared" si="4"/>
        <v>148</v>
      </c>
      <c r="I41" s="38" t="s">
        <v>61</v>
      </c>
      <c r="J41" s="39"/>
    </row>
    <row r="42" spans="1:10" s="19" customFormat="1" ht="15.75" customHeight="1">
      <c r="A42" s="40" t="s">
        <v>90</v>
      </c>
      <c r="B42" s="40"/>
      <c r="C42" s="40"/>
      <c r="D42" s="40"/>
      <c r="E42" s="40"/>
      <c r="F42" s="65">
        <f>SUM(F38:F41)</f>
        <v>344</v>
      </c>
      <c r="H42" s="5"/>
    </row>
    <row r="43" spans="1:10" s="19" customFormat="1" ht="20.25" customHeight="1">
      <c r="A43" s="42" t="s">
        <v>91</v>
      </c>
      <c r="B43" s="42"/>
      <c r="C43" s="42"/>
      <c r="D43" s="42"/>
      <c r="E43" s="40"/>
      <c r="F43" s="66"/>
      <c r="G43" s="40"/>
      <c r="H43" s="43">
        <f>H41</f>
        <v>148</v>
      </c>
      <c r="I43" s="44"/>
    </row>
    <row r="44" spans="1:10" ht="13.5" customHeight="1">
      <c r="A44" s="55"/>
      <c r="B44" s="55"/>
      <c r="C44" s="55"/>
      <c r="D44" s="55"/>
      <c r="E44" s="55"/>
      <c r="F44" s="55"/>
      <c r="G44" s="50"/>
      <c r="H44" s="23"/>
      <c r="I44" s="19"/>
      <c r="J44" s="19"/>
    </row>
    <row r="45" spans="1:10" ht="21.75" customHeight="1"/>
    <row r="46" spans="1:10">
      <c r="A46" s="20" t="s">
        <v>16</v>
      </c>
      <c r="B46" s="20"/>
      <c r="C46" s="20"/>
      <c r="D46" s="3" t="s">
        <v>104</v>
      </c>
      <c r="E46" s="20"/>
      <c r="F46" s="4"/>
      <c r="G46" s="12" t="s">
        <v>96</v>
      </c>
      <c r="I46" s="13" t="s">
        <v>105</v>
      </c>
    </row>
    <row r="47" spans="1:10">
      <c r="A47" s="20"/>
      <c r="B47" s="20"/>
      <c r="C47" s="20"/>
      <c r="D47" s="20"/>
      <c r="E47" s="20"/>
      <c r="G47" s="12"/>
      <c r="I47" s="10"/>
    </row>
    <row r="48" spans="1:10">
      <c r="A48" s="20" t="s">
        <v>17</v>
      </c>
      <c r="B48" s="20"/>
      <c r="C48" s="20"/>
      <c r="D48" s="13" t="s">
        <v>107</v>
      </c>
      <c r="E48" s="20"/>
      <c r="F48" s="20"/>
      <c r="G48" s="12" t="s">
        <v>18</v>
      </c>
      <c r="I48" s="13" t="s">
        <v>106</v>
      </c>
    </row>
  </sheetData>
  <sheetProtection selectLockedCells="1" selectUnlockedCells="1"/>
  <mergeCells count="20">
    <mergeCell ref="A6:C6"/>
    <mergeCell ref="D6:H6"/>
    <mergeCell ref="A7:C7"/>
    <mergeCell ref="D7:H7"/>
    <mergeCell ref="A18:D18"/>
    <mergeCell ref="A9:D9"/>
    <mergeCell ref="A11:A14"/>
    <mergeCell ref="A15:E15"/>
    <mergeCell ref="A16:G16"/>
    <mergeCell ref="A1:J1"/>
    <mergeCell ref="A2:J2"/>
    <mergeCell ref="A3:J3"/>
    <mergeCell ref="A4:J4"/>
    <mergeCell ref="D5:H5"/>
    <mergeCell ref="A29:A32"/>
    <mergeCell ref="A38:A41"/>
    <mergeCell ref="A27:D27"/>
    <mergeCell ref="A24:E24"/>
    <mergeCell ref="A20:A23"/>
    <mergeCell ref="A25:G25"/>
  </mergeCells>
  <pageMargins left="0.70866141732283472" right="0.70866141732283472" top="0.15748031496062992" bottom="0.15748031496062992" header="0.51181102362204722" footer="0.51181102362204722"/>
  <pageSetup paperSize="9" scale="67" firstPageNumber="0" orientation="portrait" r:id="rId1"/>
  <headerFooter alignWithMargins="0"/>
  <colBreaks count="1" manualBreakCount="1">
    <brk id="9" max="56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O62"/>
  <sheetViews>
    <sheetView topLeftCell="A25" workbookViewId="0">
      <selection activeCell="J50" sqref="J50"/>
    </sheetView>
  </sheetViews>
  <sheetFormatPr defaultRowHeight="15"/>
  <cols>
    <col min="1" max="1" width="7.7109375" style="391" customWidth="1"/>
    <col min="2" max="2" width="7.7109375" style="392" customWidth="1"/>
    <col min="3" max="3" width="7.7109375" style="393" customWidth="1"/>
    <col min="4" max="4" width="20.5703125" style="500" customWidth="1"/>
    <col min="5" max="6" width="7.5703125" style="393" customWidth="1"/>
    <col min="7" max="7" width="20.85546875" style="393" customWidth="1"/>
    <col min="8" max="8" width="6.7109375" style="394" customWidth="1"/>
    <col min="9" max="9" width="7.7109375" style="394" customWidth="1"/>
    <col min="10" max="10" width="6.7109375" style="394" customWidth="1"/>
    <col min="11" max="11" width="7" style="394" customWidth="1"/>
    <col min="12" max="12" width="6.42578125" style="394" customWidth="1"/>
    <col min="13" max="13" width="6.5703125" style="394" customWidth="1"/>
    <col min="14" max="14" width="6.42578125" style="394" customWidth="1"/>
    <col min="15" max="15" width="21.5703125" style="394" customWidth="1"/>
    <col min="16" max="16384" width="9.140625" style="390"/>
  </cols>
  <sheetData>
    <row r="1" spans="1:15" s="381" customFormat="1">
      <c r="A1" s="804" t="s">
        <v>304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  <c r="L1" s="804"/>
      <c r="M1" s="804"/>
      <c r="N1" s="804"/>
      <c r="O1" s="804"/>
    </row>
    <row r="2" spans="1:15" s="382" customFormat="1">
      <c r="A2" s="804" t="s">
        <v>319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  <c r="L2" s="804"/>
      <c r="M2" s="804"/>
      <c r="N2" s="804"/>
      <c r="O2" s="804"/>
    </row>
    <row r="3" spans="1:15" s="382" customFormat="1">
      <c r="A3" s="804" t="s">
        <v>320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  <c r="L3" s="804"/>
      <c r="M3" s="804"/>
      <c r="N3" s="804"/>
      <c r="O3" s="804"/>
    </row>
    <row r="4" spans="1:15" s="382" customFormat="1" ht="13.5" customHeight="1">
      <c r="A4" s="804" t="s">
        <v>340</v>
      </c>
      <c r="B4" s="804"/>
      <c r="C4" s="804"/>
      <c r="D4" s="804"/>
      <c r="E4" s="804"/>
      <c r="F4" s="804"/>
      <c r="G4" s="804"/>
      <c r="H4" s="804"/>
      <c r="I4" s="804"/>
      <c r="J4" s="804"/>
      <c r="K4" s="804"/>
      <c r="L4" s="804"/>
      <c r="M4" s="804"/>
      <c r="N4" s="804"/>
      <c r="O4" s="804"/>
    </row>
    <row r="5" spans="1:15" s="382" customFormat="1" ht="8.25" customHeight="1">
      <c r="A5" s="804"/>
      <c r="B5" s="804"/>
      <c r="C5" s="804"/>
      <c r="D5" s="804"/>
      <c r="E5" s="804"/>
      <c r="F5" s="804"/>
      <c r="G5" s="804"/>
      <c r="H5" s="804"/>
      <c r="I5" s="804"/>
      <c r="J5" s="804"/>
      <c r="K5" s="804"/>
      <c r="L5" s="804"/>
      <c r="M5" s="804"/>
      <c r="N5" s="804"/>
      <c r="O5" s="804"/>
    </row>
    <row r="6" spans="1:15" s="423" customFormat="1" ht="40.5" customHeight="1">
      <c r="A6" s="383" t="s">
        <v>321</v>
      </c>
      <c r="B6" s="383" t="s">
        <v>322</v>
      </c>
      <c r="C6" s="383" t="s">
        <v>309</v>
      </c>
      <c r="D6" s="498" t="s">
        <v>310</v>
      </c>
      <c r="E6" s="383" t="s">
        <v>311</v>
      </c>
      <c r="F6" s="383" t="s">
        <v>312</v>
      </c>
      <c r="G6" s="383" t="s">
        <v>313</v>
      </c>
      <c r="H6" s="383" t="s">
        <v>11</v>
      </c>
      <c r="I6" s="422" t="s">
        <v>331</v>
      </c>
      <c r="J6" s="383" t="s">
        <v>323</v>
      </c>
      <c r="K6" s="383" t="s">
        <v>324</v>
      </c>
      <c r="L6" s="383" t="s">
        <v>325</v>
      </c>
      <c r="M6" s="383" t="s">
        <v>344</v>
      </c>
      <c r="N6" s="383" t="s">
        <v>345</v>
      </c>
      <c r="O6" s="383" t="s">
        <v>330</v>
      </c>
    </row>
    <row r="7" spans="1:15" s="423" customFormat="1" ht="15" customHeight="1">
      <c r="A7" s="803" t="s">
        <v>334</v>
      </c>
      <c r="B7" s="803"/>
      <c r="C7" s="803"/>
      <c r="D7" s="803"/>
      <c r="E7" s="803"/>
      <c r="F7" s="803"/>
      <c r="G7" s="803"/>
      <c r="H7" s="803"/>
      <c r="I7" s="803"/>
      <c r="J7" s="803"/>
      <c r="K7" s="803"/>
      <c r="L7" s="803"/>
      <c r="M7" s="803"/>
      <c r="N7" s="803"/>
      <c r="O7" s="803"/>
    </row>
    <row r="8" spans="1:15" s="394" customFormat="1" ht="15" customHeight="1">
      <c r="A8" s="802">
        <v>1</v>
      </c>
      <c r="B8" s="802">
        <v>12</v>
      </c>
      <c r="C8" s="386">
        <v>1</v>
      </c>
      <c r="D8" s="614" t="s">
        <v>187</v>
      </c>
      <c r="E8" s="386">
        <v>2001</v>
      </c>
      <c r="F8" s="386">
        <v>1</v>
      </c>
      <c r="G8" s="386" t="s">
        <v>147</v>
      </c>
      <c r="H8" s="387">
        <v>62.7</v>
      </c>
      <c r="I8" s="386" t="s">
        <v>332</v>
      </c>
      <c r="J8" s="386"/>
      <c r="K8" s="386"/>
      <c r="L8" s="386"/>
      <c r="M8" s="424">
        <v>0.41666666666666669</v>
      </c>
      <c r="N8" s="424">
        <v>0.53125</v>
      </c>
      <c r="O8" s="614" t="s">
        <v>181</v>
      </c>
    </row>
    <row r="9" spans="1:15" s="388" customFormat="1" ht="15" customHeight="1">
      <c r="A9" s="802"/>
      <c r="B9" s="802"/>
      <c r="C9" s="386">
        <v>2</v>
      </c>
      <c r="D9" s="430" t="s">
        <v>252</v>
      </c>
      <c r="E9" s="153">
        <v>2007</v>
      </c>
      <c r="F9" s="17">
        <v>2</v>
      </c>
      <c r="G9" s="17" t="s">
        <v>145</v>
      </c>
      <c r="H9" s="387">
        <v>71.8</v>
      </c>
      <c r="I9" s="386" t="s">
        <v>335</v>
      </c>
      <c r="J9" s="386"/>
      <c r="K9" s="386"/>
      <c r="L9" s="386"/>
      <c r="M9" s="424">
        <v>0.41666666666666669</v>
      </c>
      <c r="N9" s="424">
        <v>0.53125</v>
      </c>
      <c r="O9" s="446" t="s">
        <v>251</v>
      </c>
    </row>
    <row r="10" spans="1:15" s="388" customFormat="1" ht="15" customHeight="1">
      <c r="A10" s="802"/>
      <c r="B10" s="802"/>
      <c r="C10" s="386">
        <v>3</v>
      </c>
      <c r="D10" s="430" t="s">
        <v>296</v>
      </c>
      <c r="E10" s="153">
        <v>2000</v>
      </c>
      <c r="F10" s="17">
        <v>1</v>
      </c>
      <c r="G10" s="17" t="s">
        <v>145</v>
      </c>
      <c r="H10" s="387">
        <v>72.599999999999994</v>
      </c>
      <c r="I10" s="386" t="s">
        <v>335</v>
      </c>
      <c r="J10" s="386"/>
      <c r="K10" s="386"/>
      <c r="L10" s="386"/>
      <c r="M10" s="424">
        <v>0.41666666666666669</v>
      </c>
      <c r="N10" s="424">
        <v>0.53125</v>
      </c>
      <c r="O10" s="446" t="s">
        <v>298</v>
      </c>
    </row>
    <row r="11" spans="1:15" s="388" customFormat="1" ht="15" customHeight="1">
      <c r="A11" s="802"/>
      <c r="B11" s="802"/>
      <c r="C11" s="386">
        <v>4</v>
      </c>
      <c r="D11" s="430" t="s">
        <v>225</v>
      </c>
      <c r="E11" s="153">
        <v>1991</v>
      </c>
      <c r="F11" s="17">
        <v>1</v>
      </c>
      <c r="G11" s="17" t="s">
        <v>168</v>
      </c>
      <c r="H11" s="387">
        <v>73</v>
      </c>
      <c r="I11" s="386" t="s">
        <v>335</v>
      </c>
      <c r="J11" s="386"/>
      <c r="K11" s="386"/>
      <c r="L11" s="386"/>
      <c r="M11" s="424">
        <v>0.41666666666666669</v>
      </c>
      <c r="N11" s="424">
        <v>0.53125</v>
      </c>
      <c r="O11" s="446" t="s">
        <v>208</v>
      </c>
    </row>
    <row r="12" spans="1:15" s="388" customFormat="1" ht="15" customHeight="1">
      <c r="A12" s="802"/>
      <c r="B12" s="802"/>
      <c r="C12" s="386">
        <v>5</v>
      </c>
      <c r="D12" s="430" t="s">
        <v>276</v>
      </c>
      <c r="E12" s="153">
        <v>2000</v>
      </c>
      <c r="F12" s="17" t="s">
        <v>5</v>
      </c>
      <c r="G12" s="17" t="s">
        <v>165</v>
      </c>
      <c r="H12" s="387">
        <v>70.599999999999994</v>
      </c>
      <c r="I12" s="386" t="s">
        <v>335</v>
      </c>
      <c r="J12" s="386"/>
      <c r="K12" s="386"/>
      <c r="L12" s="386"/>
      <c r="M12" s="424">
        <v>0.41666666666666669</v>
      </c>
      <c r="N12" s="424">
        <v>0.53125</v>
      </c>
      <c r="O12" s="446" t="s">
        <v>271</v>
      </c>
    </row>
    <row r="13" spans="1:15" s="389" customFormat="1" ht="15" customHeight="1">
      <c r="A13" s="802"/>
      <c r="B13" s="802"/>
      <c r="C13" s="386">
        <v>6</v>
      </c>
      <c r="D13" s="501"/>
      <c r="E13" s="426"/>
      <c r="F13" s="426"/>
      <c r="G13" s="426"/>
      <c r="H13" s="426"/>
      <c r="I13" s="426"/>
      <c r="J13" s="426"/>
      <c r="K13" s="426"/>
      <c r="L13" s="426"/>
      <c r="M13" s="426"/>
      <c r="N13" s="426"/>
      <c r="O13" s="426"/>
    </row>
    <row r="14" spans="1:15" s="389" customFormat="1" ht="15" customHeight="1">
      <c r="A14" s="802"/>
      <c r="B14" s="802"/>
      <c r="C14" s="802"/>
      <c r="D14" s="802"/>
      <c r="E14" s="802"/>
      <c r="F14" s="802"/>
      <c r="G14" s="802"/>
      <c r="H14" s="802"/>
      <c r="I14" s="802"/>
      <c r="J14" s="802"/>
      <c r="K14" s="802"/>
      <c r="L14" s="802"/>
      <c r="M14" s="802"/>
      <c r="N14" s="802"/>
      <c r="O14" s="802"/>
    </row>
    <row r="15" spans="1:15" s="389" customFormat="1" ht="15" customHeight="1">
      <c r="A15" s="802">
        <v>2</v>
      </c>
      <c r="B15" s="802">
        <v>13</v>
      </c>
      <c r="C15" s="386">
        <v>1</v>
      </c>
      <c r="D15" s="283" t="s">
        <v>369</v>
      </c>
      <c r="E15" s="147">
        <v>2005</v>
      </c>
      <c r="F15" s="17">
        <v>1</v>
      </c>
      <c r="G15" s="17" t="s">
        <v>145</v>
      </c>
      <c r="H15" s="615">
        <v>83</v>
      </c>
      <c r="I15" s="386" t="s">
        <v>336</v>
      </c>
      <c r="J15" s="386"/>
      <c r="K15" s="386"/>
      <c r="L15" s="386"/>
      <c r="M15" s="424">
        <v>0.42708333333333331</v>
      </c>
      <c r="N15" s="424">
        <v>0.54166666666666663</v>
      </c>
      <c r="O15" s="428" t="s">
        <v>298</v>
      </c>
    </row>
    <row r="16" spans="1:15" s="389" customFormat="1" ht="15" customHeight="1">
      <c r="A16" s="802"/>
      <c r="B16" s="802"/>
      <c r="C16" s="386">
        <v>2</v>
      </c>
      <c r="D16" s="283" t="s">
        <v>277</v>
      </c>
      <c r="E16" s="147">
        <v>2002</v>
      </c>
      <c r="F16" s="17">
        <v>1</v>
      </c>
      <c r="G16" s="17" t="s">
        <v>165</v>
      </c>
      <c r="H16" s="615">
        <v>76.75</v>
      </c>
      <c r="I16" s="386" t="s">
        <v>336</v>
      </c>
      <c r="J16" s="386"/>
      <c r="K16" s="386"/>
      <c r="L16" s="386"/>
      <c r="M16" s="424">
        <v>0.42708333333333331</v>
      </c>
      <c r="N16" s="424">
        <v>0.54166666666666663</v>
      </c>
      <c r="O16" s="428" t="s">
        <v>271</v>
      </c>
    </row>
    <row r="17" spans="1:15" ht="15" customHeight="1">
      <c r="A17" s="802"/>
      <c r="B17" s="802"/>
      <c r="C17" s="386">
        <v>3</v>
      </c>
      <c r="D17" s="305" t="s">
        <v>278</v>
      </c>
      <c r="E17" s="147">
        <v>2002</v>
      </c>
      <c r="F17" s="17">
        <v>1</v>
      </c>
      <c r="G17" s="17" t="s">
        <v>165</v>
      </c>
      <c r="H17" s="615">
        <v>81.55</v>
      </c>
      <c r="I17" s="386" t="s">
        <v>336</v>
      </c>
      <c r="J17" s="386"/>
      <c r="K17" s="386"/>
      <c r="L17" s="386"/>
      <c r="M17" s="424">
        <v>0.42708333333333331</v>
      </c>
      <c r="N17" s="424">
        <v>0.54166666666666663</v>
      </c>
      <c r="O17" s="428" t="s">
        <v>271</v>
      </c>
    </row>
    <row r="18" spans="1:15" ht="15" customHeight="1">
      <c r="A18" s="802"/>
      <c r="B18" s="802"/>
      <c r="C18" s="386">
        <v>4</v>
      </c>
      <c r="D18" s="247" t="s">
        <v>233</v>
      </c>
      <c r="E18" s="286">
        <v>1997</v>
      </c>
      <c r="F18" s="147" t="s">
        <v>5</v>
      </c>
      <c r="G18" s="17" t="s">
        <v>129</v>
      </c>
      <c r="H18" s="615">
        <v>84.65</v>
      </c>
      <c r="I18" s="386" t="s">
        <v>336</v>
      </c>
      <c r="J18" s="386"/>
      <c r="K18" s="386"/>
      <c r="L18" s="386"/>
      <c r="M18" s="424">
        <v>0.42708333333333331</v>
      </c>
      <c r="N18" s="424">
        <v>0.54166666666666663</v>
      </c>
      <c r="O18" s="428" t="s">
        <v>62</v>
      </c>
    </row>
    <row r="19" spans="1:15" ht="15" customHeight="1">
      <c r="A19" s="802"/>
      <c r="B19" s="802"/>
      <c r="C19" s="386">
        <v>5</v>
      </c>
      <c r="D19" s="205" t="s">
        <v>176</v>
      </c>
      <c r="E19" s="147">
        <v>2000</v>
      </c>
      <c r="F19" s="17" t="s">
        <v>5</v>
      </c>
      <c r="G19" s="17" t="s">
        <v>147</v>
      </c>
      <c r="H19" s="615">
        <v>81.45</v>
      </c>
      <c r="I19" s="386" t="s">
        <v>336</v>
      </c>
      <c r="J19" s="386"/>
      <c r="K19" s="386"/>
      <c r="L19" s="386"/>
      <c r="M19" s="424">
        <v>0.42708333333333331</v>
      </c>
      <c r="N19" s="424">
        <v>0.54166666666666663</v>
      </c>
      <c r="O19" s="428" t="s">
        <v>177</v>
      </c>
    </row>
    <row r="20" spans="1:15" ht="15" customHeight="1">
      <c r="A20" s="802"/>
      <c r="B20" s="802"/>
      <c r="C20" s="386">
        <v>6</v>
      </c>
      <c r="D20" s="247" t="s">
        <v>184</v>
      </c>
      <c r="E20" s="141">
        <v>1987</v>
      </c>
      <c r="F20" s="147" t="s">
        <v>5</v>
      </c>
      <c r="G20" s="147" t="s">
        <v>147</v>
      </c>
      <c r="H20" s="616">
        <v>78.349999999999994</v>
      </c>
      <c r="I20" s="386" t="s">
        <v>336</v>
      </c>
      <c r="J20" s="386"/>
      <c r="K20" s="386"/>
      <c r="L20" s="386"/>
      <c r="M20" s="424">
        <v>0.42708333333333331</v>
      </c>
      <c r="N20" s="424">
        <v>0.54166666666666663</v>
      </c>
      <c r="O20" s="428" t="s">
        <v>181</v>
      </c>
    </row>
    <row r="21" spans="1:15" ht="15" customHeight="1">
      <c r="A21" s="802"/>
      <c r="B21" s="802"/>
      <c r="C21" s="802"/>
      <c r="D21" s="802"/>
      <c r="E21" s="802"/>
      <c r="F21" s="802"/>
      <c r="G21" s="802"/>
      <c r="H21" s="802"/>
      <c r="I21" s="802"/>
      <c r="J21" s="802"/>
      <c r="K21" s="802"/>
      <c r="L21" s="802"/>
      <c r="M21" s="802"/>
      <c r="N21" s="802"/>
      <c r="O21" s="802"/>
    </row>
    <row r="22" spans="1:15" ht="15" customHeight="1">
      <c r="A22" s="802">
        <v>3</v>
      </c>
      <c r="B22" s="802">
        <v>14</v>
      </c>
      <c r="C22" s="386">
        <v>1</v>
      </c>
      <c r="D22" s="283"/>
      <c r="E22" s="147"/>
      <c r="F22" s="17"/>
      <c r="G22" s="17"/>
      <c r="H22" s="427"/>
      <c r="I22" s="386"/>
      <c r="J22" s="386"/>
      <c r="K22" s="386"/>
      <c r="L22" s="386"/>
      <c r="M22" s="424"/>
      <c r="N22" s="424"/>
      <c r="O22" s="428"/>
    </row>
    <row r="23" spans="1:15" ht="15" customHeight="1">
      <c r="A23" s="802"/>
      <c r="B23" s="802"/>
      <c r="C23" s="386">
        <v>2</v>
      </c>
      <c r="D23" s="283" t="s">
        <v>253</v>
      </c>
      <c r="E23" s="153">
        <v>2006</v>
      </c>
      <c r="F23" s="613">
        <v>1</v>
      </c>
      <c r="G23" s="147" t="s">
        <v>145</v>
      </c>
      <c r="H23" s="387">
        <v>72.7</v>
      </c>
      <c r="I23" s="386" t="s">
        <v>335</v>
      </c>
      <c r="J23" s="386"/>
      <c r="K23" s="386"/>
      <c r="L23" s="386"/>
      <c r="M23" s="424">
        <v>0.4375</v>
      </c>
      <c r="N23" s="424">
        <v>0.54166666666666663</v>
      </c>
      <c r="O23" s="610" t="s">
        <v>255</v>
      </c>
    </row>
    <row r="24" spans="1:15" ht="15" customHeight="1">
      <c r="A24" s="802"/>
      <c r="B24" s="802"/>
      <c r="C24" s="386">
        <v>3</v>
      </c>
      <c r="D24" s="283" t="s">
        <v>234</v>
      </c>
      <c r="E24" s="147">
        <v>2005</v>
      </c>
      <c r="F24" s="17" t="s">
        <v>5</v>
      </c>
      <c r="G24" s="17" t="s">
        <v>129</v>
      </c>
      <c r="H24" s="617">
        <v>76.5</v>
      </c>
      <c r="I24" s="386" t="s">
        <v>336</v>
      </c>
      <c r="J24" s="386"/>
      <c r="K24" s="386"/>
      <c r="L24" s="386"/>
      <c r="M24" s="424">
        <v>0.4375</v>
      </c>
      <c r="N24" s="424">
        <v>0.54166666666666663</v>
      </c>
      <c r="O24" s="428" t="s">
        <v>62</v>
      </c>
    </row>
    <row r="25" spans="1:15" ht="15" customHeight="1">
      <c r="A25" s="802"/>
      <c r="B25" s="802"/>
      <c r="C25" s="386">
        <v>4</v>
      </c>
      <c r="D25" s="283" t="s">
        <v>246</v>
      </c>
      <c r="E25" s="153">
        <v>1984</v>
      </c>
      <c r="F25" s="147">
        <v>1</v>
      </c>
      <c r="G25" s="147" t="s">
        <v>129</v>
      </c>
      <c r="H25" s="617">
        <v>94.5</v>
      </c>
      <c r="I25" s="386" t="s">
        <v>337</v>
      </c>
      <c r="J25" s="386"/>
      <c r="K25" s="386"/>
      <c r="L25" s="386"/>
      <c r="M25" s="424">
        <v>0.4375</v>
      </c>
      <c r="N25" s="424">
        <v>0.55208333333333337</v>
      </c>
      <c r="O25" s="283" t="s">
        <v>62</v>
      </c>
    </row>
    <row r="26" spans="1:15" ht="15" customHeight="1">
      <c r="A26" s="802"/>
      <c r="B26" s="802"/>
      <c r="C26" s="386">
        <v>5</v>
      </c>
      <c r="D26" s="283"/>
      <c r="E26" s="153"/>
      <c r="F26" s="147"/>
      <c r="G26" s="17"/>
      <c r="H26" s="427"/>
      <c r="I26" s="386"/>
      <c r="J26" s="386"/>
      <c r="K26" s="386"/>
      <c r="L26" s="386"/>
      <c r="M26" s="424"/>
      <c r="N26" s="424"/>
      <c r="O26" s="428"/>
    </row>
    <row r="27" spans="1:15" ht="15" customHeight="1">
      <c r="A27" s="802"/>
      <c r="B27" s="802"/>
      <c r="C27" s="386">
        <v>6</v>
      </c>
      <c r="D27" s="499"/>
      <c r="E27" s="427"/>
      <c r="F27" s="427"/>
      <c r="G27" s="427"/>
      <c r="H27" s="427"/>
      <c r="I27" s="427"/>
      <c r="J27" s="427"/>
      <c r="K27" s="427"/>
      <c r="L27" s="427"/>
      <c r="M27" s="427"/>
      <c r="N27" s="427"/>
      <c r="O27" s="427"/>
    </row>
    <row r="28" spans="1:15" ht="15" customHeight="1">
      <c r="A28" s="805" t="s">
        <v>338</v>
      </c>
      <c r="B28" s="805"/>
      <c r="C28" s="805"/>
      <c r="D28" s="805"/>
      <c r="E28" s="805"/>
      <c r="F28" s="805"/>
      <c r="G28" s="805"/>
      <c r="H28" s="805"/>
      <c r="I28" s="805"/>
      <c r="J28" s="805"/>
      <c r="K28" s="805"/>
      <c r="L28" s="805"/>
      <c r="M28" s="805"/>
      <c r="N28" s="805"/>
      <c r="O28" s="805"/>
    </row>
    <row r="29" spans="1:15" ht="15" customHeight="1">
      <c r="A29" s="802">
        <v>4</v>
      </c>
      <c r="B29" s="802">
        <v>15</v>
      </c>
      <c r="C29" s="386">
        <v>1</v>
      </c>
      <c r="D29" s="554" t="s">
        <v>269</v>
      </c>
      <c r="E29" s="141">
        <v>2001</v>
      </c>
      <c r="F29" s="147">
        <v>2</v>
      </c>
      <c r="G29" s="147" t="s">
        <v>165</v>
      </c>
      <c r="H29" s="615">
        <v>57.45</v>
      </c>
      <c r="I29" s="386" t="s">
        <v>332</v>
      </c>
      <c r="J29" s="386"/>
      <c r="K29" s="386"/>
      <c r="L29" s="386"/>
      <c r="M29" s="424">
        <v>0.44791666666666669</v>
      </c>
      <c r="N29" s="424">
        <v>0.5625</v>
      </c>
      <c r="O29" s="502" t="s">
        <v>271</v>
      </c>
    </row>
    <row r="30" spans="1:15" ht="15" customHeight="1">
      <c r="A30" s="802"/>
      <c r="B30" s="802"/>
      <c r="C30" s="386">
        <v>2</v>
      </c>
      <c r="D30" s="554" t="s">
        <v>272</v>
      </c>
      <c r="E30" s="153">
        <v>2002</v>
      </c>
      <c r="F30" s="17">
        <v>1</v>
      </c>
      <c r="G30" s="17" t="s">
        <v>165</v>
      </c>
      <c r="H30" s="615">
        <v>62.1</v>
      </c>
      <c r="I30" s="386" t="s">
        <v>332</v>
      </c>
      <c r="J30" s="386"/>
      <c r="K30" s="386"/>
      <c r="L30" s="386"/>
      <c r="M30" s="424">
        <v>0.44791666666666669</v>
      </c>
      <c r="N30" s="424">
        <v>0.5625</v>
      </c>
      <c r="O30" s="425" t="s">
        <v>271</v>
      </c>
    </row>
    <row r="31" spans="1:15" ht="15" customHeight="1">
      <c r="A31" s="802"/>
      <c r="B31" s="802"/>
      <c r="C31" s="386">
        <v>3</v>
      </c>
      <c r="D31" s="247" t="s">
        <v>217</v>
      </c>
      <c r="E31" s="268">
        <v>2005</v>
      </c>
      <c r="F31" s="147" t="s">
        <v>5</v>
      </c>
      <c r="G31" s="147" t="s">
        <v>145</v>
      </c>
      <c r="H31" s="615">
        <v>62</v>
      </c>
      <c r="I31" s="386" t="s">
        <v>332</v>
      </c>
      <c r="J31" s="386"/>
      <c r="K31" s="386"/>
      <c r="L31" s="386"/>
      <c r="M31" s="424">
        <v>0.44791666666666669</v>
      </c>
      <c r="N31" s="424">
        <v>0.5625</v>
      </c>
      <c r="O31" s="425" t="s">
        <v>148</v>
      </c>
    </row>
    <row r="32" spans="1:15" ht="15" customHeight="1">
      <c r="A32" s="802"/>
      <c r="B32" s="802"/>
      <c r="C32" s="386">
        <v>4</v>
      </c>
      <c r="D32" s="247" t="s">
        <v>259</v>
      </c>
      <c r="E32" s="141">
        <v>1999</v>
      </c>
      <c r="F32" s="147" t="s">
        <v>4</v>
      </c>
      <c r="G32" s="17" t="s">
        <v>169</v>
      </c>
      <c r="H32" s="615">
        <v>62.7</v>
      </c>
      <c r="I32" s="386" t="s">
        <v>332</v>
      </c>
      <c r="J32" s="386"/>
      <c r="K32" s="386"/>
      <c r="L32" s="386"/>
      <c r="M32" s="424">
        <v>0.44791666666666669</v>
      </c>
      <c r="N32" s="424">
        <v>0.5625</v>
      </c>
      <c r="O32" s="425" t="s">
        <v>260</v>
      </c>
    </row>
    <row r="33" spans="1:15" ht="15" customHeight="1">
      <c r="A33" s="802"/>
      <c r="B33" s="802"/>
      <c r="C33" s="386">
        <v>5</v>
      </c>
      <c r="D33" s="555" t="s">
        <v>226</v>
      </c>
      <c r="E33" s="147">
        <v>1987</v>
      </c>
      <c r="F33" s="147">
        <v>1</v>
      </c>
      <c r="G33" s="17" t="s">
        <v>168</v>
      </c>
      <c r="H33" s="615">
        <v>61.25</v>
      </c>
      <c r="I33" s="386" t="s">
        <v>332</v>
      </c>
      <c r="J33" s="386"/>
      <c r="K33" s="386"/>
      <c r="L33" s="386"/>
      <c r="M33" s="424">
        <v>0.44791666666666669</v>
      </c>
      <c r="N33" s="424">
        <v>0.5625</v>
      </c>
      <c r="O33" s="425" t="s">
        <v>208</v>
      </c>
    </row>
    <row r="34" spans="1:15" ht="15" customHeight="1">
      <c r="A34" s="802"/>
      <c r="B34" s="802"/>
      <c r="C34" s="386">
        <v>6</v>
      </c>
      <c r="D34" s="283" t="s">
        <v>349</v>
      </c>
      <c r="E34" s="147">
        <v>2006</v>
      </c>
      <c r="F34" s="17">
        <v>1</v>
      </c>
      <c r="G34" s="17" t="s">
        <v>145</v>
      </c>
      <c r="H34" s="615">
        <v>60.4</v>
      </c>
      <c r="I34" s="386" t="s">
        <v>332</v>
      </c>
      <c r="J34" s="386"/>
      <c r="K34" s="386"/>
      <c r="L34" s="386"/>
      <c r="M34" s="424">
        <v>0.44791666666666669</v>
      </c>
      <c r="N34" s="424">
        <v>0.5625</v>
      </c>
      <c r="O34" s="425" t="s">
        <v>251</v>
      </c>
    </row>
    <row r="35" spans="1:15" ht="15" customHeight="1">
      <c r="A35" s="427"/>
      <c r="B35" s="427"/>
      <c r="C35" s="427"/>
      <c r="D35" s="499"/>
      <c r="E35" s="427"/>
      <c r="F35" s="427"/>
      <c r="G35" s="427"/>
      <c r="H35" s="427"/>
      <c r="I35" s="427"/>
      <c r="J35" s="427"/>
      <c r="K35" s="427"/>
      <c r="L35" s="427"/>
      <c r="M35" s="427"/>
      <c r="N35" s="427"/>
      <c r="O35" s="427"/>
    </row>
    <row r="36" spans="1:15" ht="15" customHeight="1">
      <c r="A36" s="802">
        <v>5</v>
      </c>
      <c r="B36" s="802">
        <v>16</v>
      </c>
      <c r="C36" s="386">
        <v>1</v>
      </c>
      <c r="D36" s="283" t="s">
        <v>273</v>
      </c>
      <c r="E36" s="147">
        <v>2003</v>
      </c>
      <c r="F36" s="147">
        <v>1</v>
      </c>
      <c r="G36" s="17" t="s">
        <v>165</v>
      </c>
      <c r="H36" s="612">
        <v>67.150000000000006</v>
      </c>
      <c r="I36" s="386" t="s">
        <v>333</v>
      </c>
      <c r="J36" s="386"/>
      <c r="K36" s="386"/>
      <c r="L36" s="386"/>
      <c r="M36" s="424">
        <v>0.45833333333333331</v>
      </c>
      <c r="N36" s="424">
        <v>0.57291666666666663</v>
      </c>
      <c r="O36" s="428" t="s">
        <v>271</v>
      </c>
    </row>
    <row r="37" spans="1:15" ht="15" customHeight="1">
      <c r="A37" s="802"/>
      <c r="B37" s="802"/>
      <c r="C37" s="386">
        <v>2</v>
      </c>
      <c r="D37" s="430" t="s">
        <v>185</v>
      </c>
      <c r="E37" s="141">
        <v>2004</v>
      </c>
      <c r="F37" s="147" t="s">
        <v>5</v>
      </c>
      <c r="G37" s="147" t="s">
        <v>147</v>
      </c>
      <c r="H37" s="612">
        <v>67.95</v>
      </c>
      <c r="I37" s="386" t="s">
        <v>333</v>
      </c>
      <c r="J37" s="386"/>
      <c r="K37" s="386"/>
      <c r="L37" s="386"/>
      <c r="M37" s="424">
        <v>0.45833333333333331</v>
      </c>
      <c r="N37" s="424">
        <v>0.57291666666666663</v>
      </c>
      <c r="O37" s="428" t="s">
        <v>179</v>
      </c>
    </row>
    <row r="38" spans="1:15" ht="15" customHeight="1">
      <c r="A38" s="802"/>
      <c r="B38" s="802"/>
      <c r="C38" s="386">
        <v>3</v>
      </c>
      <c r="D38" s="430" t="s">
        <v>275</v>
      </c>
      <c r="E38" s="141">
        <v>1998</v>
      </c>
      <c r="F38" s="147" t="s">
        <v>5</v>
      </c>
      <c r="G38" s="147" t="s">
        <v>165</v>
      </c>
      <c r="H38" s="615">
        <v>66.8</v>
      </c>
      <c r="I38" s="386" t="s">
        <v>333</v>
      </c>
      <c r="J38" s="386"/>
      <c r="K38" s="386"/>
      <c r="L38" s="386"/>
      <c r="M38" s="424">
        <v>0.45833333333333331</v>
      </c>
      <c r="N38" s="424">
        <v>0.57291666666666663</v>
      </c>
      <c r="O38" s="428" t="s">
        <v>271</v>
      </c>
    </row>
    <row r="39" spans="1:15" ht="15" customHeight="1">
      <c r="A39" s="802"/>
      <c r="B39" s="802"/>
      <c r="C39" s="386">
        <v>4</v>
      </c>
      <c r="D39" s="283" t="s">
        <v>353</v>
      </c>
      <c r="E39" s="147">
        <v>1989</v>
      </c>
      <c r="F39" s="147" t="s">
        <v>3</v>
      </c>
      <c r="G39" s="17" t="s">
        <v>354</v>
      </c>
      <c r="H39" s="615">
        <v>67.7</v>
      </c>
      <c r="I39" s="386" t="s">
        <v>333</v>
      </c>
      <c r="J39" s="386"/>
      <c r="K39" s="386"/>
      <c r="L39" s="386"/>
      <c r="M39" s="424">
        <v>0.45833333333333331</v>
      </c>
      <c r="N39" s="424">
        <v>0.57291666666666663</v>
      </c>
      <c r="O39" s="283" t="s">
        <v>356</v>
      </c>
    </row>
    <row r="40" spans="1:15" ht="15" customHeight="1">
      <c r="A40" s="802"/>
      <c r="B40" s="802"/>
      <c r="C40" s="386">
        <v>5</v>
      </c>
      <c r="D40" s="430" t="s">
        <v>239</v>
      </c>
      <c r="E40" s="153">
        <v>1997</v>
      </c>
      <c r="F40" s="17" t="s">
        <v>5</v>
      </c>
      <c r="G40" s="17" t="s">
        <v>129</v>
      </c>
      <c r="H40" s="615">
        <v>67.2</v>
      </c>
      <c r="I40" s="386" t="s">
        <v>333</v>
      </c>
      <c r="J40" s="386"/>
      <c r="K40" s="386"/>
      <c r="L40" s="386"/>
      <c r="M40" s="424">
        <v>0.45833333333333331</v>
      </c>
      <c r="N40" s="424">
        <v>0.57291666666666663</v>
      </c>
      <c r="O40" s="428" t="s">
        <v>62</v>
      </c>
    </row>
    <row r="41" spans="1:15" ht="15" customHeight="1">
      <c r="A41" s="802"/>
      <c r="B41" s="802"/>
      <c r="C41" s="386">
        <v>6</v>
      </c>
      <c r="D41" s="283" t="s">
        <v>274</v>
      </c>
      <c r="E41" s="147">
        <v>1998</v>
      </c>
      <c r="F41" s="147" t="s">
        <v>5</v>
      </c>
      <c r="G41" s="17" t="s">
        <v>165</v>
      </c>
      <c r="H41" s="615">
        <v>67</v>
      </c>
      <c r="I41" s="386" t="s">
        <v>333</v>
      </c>
      <c r="J41" s="386"/>
      <c r="K41" s="386"/>
      <c r="L41" s="386"/>
      <c r="M41" s="424">
        <v>0.45833333333333331</v>
      </c>
      <c r="N41" s="424">
        <v>0.57291666666666663</v>
      </c>
      <c r="O41" s="428" t="s">
        <v>271</v>
      </c>
    </row>
    <row r="42" spans="1:15" ht="15" customHeight="1">
      <c r="A42" s="802"/>
      <c r="B42" s="802"/>
      <c r="C42" s="802"/>
      <c r="D42" s="802"/>
      <c r="E42" s="802"/>
      <c r="F42" s="802"/>
      <c r="G42" s="802"/>
      <c r="H42" s="802"/>
      <c r="I42" s="802"/>
      <c r="J42" s="802"/>
      <c r="K42" s="802"/>
      <c r="L42" s="802"/>
      <c r="M42" s="802"/>
      <c r="N42" s="802"/>
      <c r="O42" s="802"/>
    </row>
    <row r="43" spans="1:15" ht="15" customHeight="1">
      <c r="A43" s="802">
        <v>6</v>
      </c>
      <c r="B43" s="802">
        <v>17</v>
      </c>
      <c r="C43" s="386">
        <v>1</v>
      </c>
      <c r="D43" s="430" t="s">
        <v>182</v>
      </c>
      <c r="E43" s="141">
        <v>2003</v>
      </c>
      <c r="F43" s="147" t="s">
        <v>5</v>
      </c>
      <c r="G43" s="17" t="s">
        <v>147</v>
      </c>
      <c r="H43" s="612">
        <v>72.25</v>
      </c>
      <c r="I43" s="386" t="s">
        <v>335</v>
      </c>
      <c r="J43" s="386"/>
      <c r="K43" s="386"/>
      <c r="L43" s="386"/>
      <c r="M43" s="424">
        <v>0.46875</v>
      </c>
      <c r="N43" s="424">
        <v>0.58333333333333337</v>
      </c>
      <c r="O43" s="435" t="s">
        <v>183</v>
      </c>
    </row>
    <row r="44" spans="1:15" ht="15" customHeight="1">
      <c r="A44" s="802"/>
      <c r="B44" s="802"/>
      <c r="C44" s="386">
        <v>2</v>
      </c>
      <c r="D44" s="430" t="s">
        <v>237</v>
      </c>
      <c r="E44" s="153">
        <v>2002</v>
      </c>
      <c r="F44" s="17" t="s">
        <v>5</v>
      </c>
      <c r="G44" s="17" t="s">
        <v>129</v>
      </c>
      <c r="H44" s="612">
        <v>72.650000000000006</v>
      </c>
      <c r="I44" s="386" t="s">
        <v>335</v>
      </c>
      <c r="J44" s="386"/>
      <c r="K44" s="386"/>
      <c r="L44" s="386"/>
      <c r="M44" s="424">
        <v>0.46875</v>
      </c>
      <c r="N44" s="424">
        <v>0.58333333333333337</v>
      </c>
      <c r="O44" s="435" t="s">
        <v>62</v>
      </c>
    </row>
    <row r="45" spans="1:15" ht="15" customHeight="1">
      <c r="A45" s="802"/>
      <c r="B45" s="802"/>
      <c r="C45" s="386">
        <v>3</v>
      </c>
      <c r="D45" s="430" t="s">
        <v>211</v>
      </c>
      <c r="E45" s="141">
        <v>1978</v>
      </c>
      <c r="F45" s="147" t="s">
        <v>4</v>
      </c>
      <c r="G45" s="149" t="s">
        <v>167</v>
      </c>
      <c r="H45" s="615">
        <v>72.3</v>
      </c>
      <c r="I45" s="386" t="s">
        <v>335</v>
      </c>
      <c r="J45" s="386"/>
      <c r="K45" s="386"/>
      <c r="L45" s="386"/>
      <c r="M45" s="424">
        <v>0.46875</v>
      </c>
      <c r="N45" s="424">
        <v>0.58333333333333337</v>
      </c>
      <c r="O45" s="435" t="s">
        <v>212</v>
      </c>
    </row>
    <row r="46" spans="1:15" ht="15" customHeight="1">
      <c r="A46" s="802"/>
      <c r="B46" s="802"/>
      <c r="C46" s="386">
        <v>4</v>
      </c>
      <c r="D46" s="430" t="s">
        <v>209</v>
      </c>
      <c r="E46" s="141">
        <v>1993</v>
      </c>
      <c r="F46" s="147" t="s">
        <v>5</v>
      </c>
      <c r="G46" s="17" t="s">
        <v>167</v>
      </c>
      <c r="H46" s="615">
        <v>72.400000000000006</v>
      </c>
      <c r="I46" s="386" t="s">
        <v>335</v>
      </c>
      <c r="J46" s="386"/>
      <c r="K46" s="386"/>
      <c r="L46" s="386"/>
      <c r="M46" s="424">
        <v>0.46875</v>
      </c>
      <c r="N46" s="424">
        <v>0.58333333333333337</v>
      </c>
      <c r="O46" s="435" t="s">
        <v>208</v>
      </c>
    </row>
    <row r="47" spans="1:15" ht="15" customHeight="1">
      <c r="A47" s="802"/>
      <c r="B47" s="802"/>
      <c r="C47" s="386">
        <v>5</v>
      </c>
      <c r="D47" s="457" t="s">
        <v>188</v>
      </c>
      <c r="E47" s="299">
        <v>2000</v>
      </c>
      <c r="F47" s="299" t="s">
        <v>5</v>
      </c>
      <c r="G47" s="299" t="s">
        <v>147</v>
      </c>
      <c r="H47" s="612">
        <v>70.05</v>
      </c>
      <c r="I47" s="386" t="s">
        <v>335</v>
      </c>
      <c r="J47" s="386"/>
      <c r="K47" s="386"/>
      <c r="L47" s="386"/>
      <c r="M47" s="424">
        <v>0.46875</v>
      </c>
      <c r="N47" s="424">
        <v>0.58333333333333337</v>
      </c>
      <c r="O47" s="435" t="s">
        <v>177</v>
      </c>
    </row>
    <row r="48" spans="1:15" ht="15" customHeight="1">
      <c r="A48" s="802"/>
      <c r="B48" s="802"/>
      <c r="C48" s="386">
        <v>6</v>
      </c>
      <c r="D48" s="283" t="s">
        <v>178</v>
      </c>
      <c r="E48" s="147">
        <v>2002</v>
      </c>
      <c r="F48" s="147" t="s">
        <v>5</v>
      </c>
      <c r="G48" s="17" t="s">
        <v>147</v>
      </c>
      <c r="H48" s="615">
        <v>73</v>
      </c>
      <c r="I48" s="386" t="s">
        <v>335</v>
      </c>
      <c r="J48" s="386"/>
      <c r="K48" s="386"/>
      <c r="L48" s="386"/>
      <c r="M48" s="424">
        <v>0.46875</v>
      </c>
      <c r="N48" s="424">
        <v>0.58333333333333337</v>
      </c>
      <c r="O48" s="435" t="s">
        <v>179</v>
      </c>
    </row>
    <row r="49" spans="1:15" ht="15" customHeight="1">
      <c r="A49" s="802"/>
      <c r="B49" s="802"/>
      <c r="C49" s="802"/>
      <c r="D49" s="802"/>
      <c r="E49" s="802"/>
      <c r="F49" s="802"/>
      <c r="G49" s="802"/>
      <c r="H49" s="802"/>
      <c r="I49" s="802"/>
      <c r="J49" s="802"/>
      <c r="K49" s="802"/>
      <c r="L49" s="802"/>
      <c r="M49" s="802"/>
      <c r="N49" s="802"/>
      <c r="O49" s="802"/>
    </row>
    <row r="50" spans="1:15" ht="15" customHeight="1">
      <c r="A50" s="802">
        <v>7</v>
      </c>
      <c r="B50" s="802">
        <v>18</v>
      </c>
      <c r="C50" s="386">
        <v>1</v>
      </c>
      <c r="D50" s="430" t="s">
        <v>213</v>
      </c>
      <c r="E50" s="286">
        <v>1976</v>
      </c>
      <c r="F50" s="147">
        <v>1</v>
      </c>
      <c r="G50" s="17" t="s">
        <v>167</v>
      </c>
      <c r="H50" s="615">
        <v>83</v>
      </c>
      <c r="I50" s="386" t="s">
        <v>336</v>
      </c>
      <c r="J50" s="386"/>
      <c r="K50" s="386"/>
      <c r="L50" s="386"/>
      <c r="M50" s="424">
        <v>0.47916666666666669</v>
      </c>
      <c r="N50" s="424">
        <v>0.61458333333333337</v>
      </c>
      <c r="O50" s="428" t="s">
        <v>214</v>
      </c>
    </row>
    <row r="51" spans="1:15" ht="15" customHeight="1">
      <c r="A51" s="802"/>
      <c r="B51" s="802"/>
      <c r="C51" s="386">
        <v>2</v>
      </c>
      <c r="D51" s="430" t="s">
        <v>207</v>
      </c>
      <c r="E51" s="286">
        <v>1986</v>
      </c>
      <c r="F51" s="147" t="s">
        <v>3</v>
      </c>
      <c r="G51" s="147" t="s">
        <v>167</v>
      </c>
      <c r="H51" s="615">
        <v>84</v>
      </c>
      <c r="I51" s="386" t="s">
        <v>336</v>
      </c>
      <c r="J51" s="386"/>
      <c r="K51" s="386"/>
      <c r="L51" s="386"/>
      <c r="M51" s="424">
        <v>0.47916666666666669</v>
      </c>
      <c r="N51" s="424">
        <v>0.61458333333333337</v>
      </c>
      <c r="O51" s="428" t="s">
        <v>208</v>
      </c>
    </row>
    <row r="52" spans="1:15" ht="15" customHeight="1">
      <c r="A52" s="802"/>
      <c r="B52" s="802"/>
      <c r="C52" s="386">
        <v>3</v>
      </c>
      <c r="D52" s="283" t="s">
        <v>300</v>
      </c>
      <c r="E52" s="147">
        <v>1995</v>
      </c>
      <c r="F52" s="17" t="s">
        <v>3</v>
      </c>
      <c r="G52" s="17" t="s">
        <v>145</v>
      </c>
      <c r="H52" s="615">
        <v>80.599999999999994</v>
      </c>
      <c r="I52" s="386" t="s">
        <v>336</v>
      </c>
      <c r="J52" s="386"/>
      <c r="K52" s="386"/>
      <c r="L52" s="386"/>
      <c r="M52" s="424">
        <v>0.47916666666666669</v>
      </c>
      <c r="N52" s="424">
        <v>0.61458333333333337</v>
      </c>
      <c r="O52" s="503" t="s">
        <v>293</v>
      </c>
    </row>
    <row r="53" spans="1:15" ht="15" customHeight="1">
      <c r="A53" s="802"/>
      <c r="B53" s="802"/>
      <c r="C53" s="386">
        <v>4</v>
      </c>
      <c r="D53" s="430" t="s">
        <v>173</v>
      </c>
      <c r="E53" s="141">
        <v>2001</v>
      </c>
      <c r="F53" s="147" t="s">
        <v>4</v>
      </c>
      <c r="G53" s="17" t="s">
        <v>147</v>
      </c>
      <c r="H53" s="615">
        <v>84.3</v>
      </c>
      <c r="I53" s="386" t="s">
        <v>336</v>
      </c>
      <c r="J53" s="386"/>
      <c r="K53" s="386"/>
      <c r="L53" s="386"/>
      <c r="M53" s="424">
        <v>0.47916666666666669</v>
      </c>
      <c r="N53" s="424">
        <v>0.61458333333333337</v>
      </c>
      <c r="O53" s="503" t="s">
        <v>175</v>
      </c>
    </row>
    <row r="54" spans="1:15" ht="15" customHeight="1">
      <c r="A54" s="802"/>
      <c r="B54" s="802"/>
      <c r="C54" s="386">
        <v>5</v>
      </c>
      <c r="D54" s="430" t="s">
        <v>302</v>
      </c>
      <c r="E54" s="141">
        <v>1984</v>
      </c>
      <c r="F54" s="147" t="s">
        <v>4</v>
      </c>
      <c r="G54" s="17" t="s">
        <v>145</v>
      </c>
      <c r="H54" s="612">
        <v>84.55</v>
      </c>
      <c r="I54" s="386" t="s">
        <v>336</v>
      </c>
      <c r="J54" s="386"/>
      <c r="K54" s="386"/>
      <c r="L54" s="386"/>
      <c r="M54" s="424">
        <v>0.47916666666666669</v>
      </c>
      <c r="N54" s="424">
        <v>0.61458333333333337</v>
      </c>
      <c r="O54" s="428" t="s">
        <v>286</v>
      </c>
    </row>
    <row r="55" spans="1:15" ht="15" customHeight="1">
      <c r="A55" s="802"/>
      <c r="B55" s="802"/>
      <c r="C55" s="386">
        <v>6</v>
      </c>
      <c r="D55" s="430" t="s">
        <v>204</v>
      </c>
      <c r="E55" s="286">
        <v>2004</v>
      </c>
      <c r="F55" s="147" t="s">
        <v>5</v>
      </c>
      <c r="G55" s="147" t="s">
        <v>130</v>
      </c>
      <c r="H55" s="612">
        <v>79.05</v>
      </c>
      <c r="I55" s="386" t="s">
        <v>336</v>
      </c>
      <c r="J55" s="386"/>
      <c r="K55" s="386"/>
      <c r="L55" s="386"/>
      <c r="M55" s="424">
        <v>0.47916666666666669</v>
      </c>
      <c r="N55" s="424">
        <v>0.61458333333333337</v>
      </c>
      <c r="O55" s="428" t="s">
        <v>203</v>
      </c>
    </row>
    <row r="56" spans="1:15" ht="15" customHeight="1">
      <c r="A56" s="802"/>
      <c r="B56" s="802"/>
      <c r="C56" s="802"/>
      <c r="D56" s="802"/>
      <c r="E56" s="802"/>
      <c r="F56" s="802"/>
      <c r="G56" s="802"/>
      <c r="H56" s="802"/>
      <c r="I56" s="802"/>
      <c r="J56" s="802"/>
      <c r="K56" s="802"/>
      <c r="L56" s="802"/>
      <c r="M56" s="802"/>
      <c r="N56" s="802"/>
      <c r="O56" s="802"/>
    </row>
    <row r="57" spans="1:15" ht="15" customHeight="1">
      <c r="A57" s="802">
        <v>8</v>
      </c>
      <c r="B57" s="802">
        <v>19</v>
      </c>
      <c r="C57" s="386">
        <v>1</v>
      </c>
      <c r="D57" s="283" t="s">
        <v>180</v>
      </c>
      <c r="E57" s="153">
        <v>2003</v>
      </c>
      <c r="F57" s="147">
        <v>1</v>
      </c>
      <c r="G57" s="17" t="s">
        <v>147</v>
      </c>
      <c r="H57" s="615">
        <v>91.1</v>
      </c>
      <c r="I57" s="386" t="s">
        <v>337</v>
      </c>
      <c r="J57" s="386"/>
      <c r="K57" s="386"/>
      <c r="L57" s="386"/>
      <c r="M57" s="424">
        <v>0.48958333333333331</v>
      </c>
      <c r="N57" s="424">
        <v>0.625</v>
      </c>
      <c r="O57" s="428" t="s">
        <v>181</v>
      </c>
    </row>
    <row r="58" spans="1:15" ht="15" customHeight="1">
      <c r="A58" s="802"/>
      <c r="B58" s="802"/>
      <c r="C58" s="386">
        <v>2</v>
      </c>
      <c r="D58" s="283" t="s">
        <v>191</v>
      </c>
      <c r="E58" s="153">
        <v>2002</v>
      </c>
      <c r="F58" s="147">
        <v>1</v>
      </c>
      <c r="G58" s="17" t="s">
        <v>147</v>
      </c>
      <c r="H58" s="612">
        <v>86.85</v>
      </c>
      <c r="I58" s="386" t="s">
        <v>337</v>
      </c>
      <c r="J58" s="386"/>
      <c r="K58" s="386"/>
      <c r="L58" s="386"/>
      <c r="M58" s="424">
        <v>0.48958333333333331</v>
      </c>
      <c r="N58" s="424">
        <v>0.625</v>
      </c>
      <c r="O58" s="428" t="s">
        <v>181</v>
      </c>
    </row>
    <row r="59" spans="1:15" ht="15" customHeight="1">
      <c r="A59" s="802"/>
      <c r="B59" s="802"/>
      <c r="C59" s="386">
        <v>3</v>
      </c>
      <c r="D59" s="283" t="s">
        <v>222</v>
      </c>
      <c r="E59" s="153">
        <v>1984</v>
      </c>
      <c r="F59" s="147" t="s">
        <v>5</v>
      </c>
      <c r="G59" s="17" t="s">
        <v>168</v>
      </c>
      <c r="H59" s="615">
        <v>103.9</v>
      </c>
      <c r="I59" s="386" t="s">
        <v>337</v>
      </c>
      <c r="J59" s="386"/>
      <c r="K59" s="386"/>
      <c r="L59" s="386"/>
      <c r="M59" s="424">
        <v>0.48958333333333331</v>
      </c>
      <c r="N59" s="424">
        <v>0.625</v>
      </c>
      <c r="O59" s="428" t="s">
        <v>224</v>
      </c>
    </row>
    <row r="60" spans="1:15" ht="15" customHeight="1">
      <c r="A60" s="802"/>
      <c r="B60" s="802"/>
      <c r="C60" s="386">
        <v>4</v>
      </c>
      <c r="D60" s="476" t="s">
        <v>235</v>
      </c>
      <c r="E60" s="191">
        <v>2000</v>
      </c>
      <c r="F60" s="17" t="s">
        <v>236</v>
      </c>
      <c r="G60" s="147" t="s">
        <v>129</v>
      </c>
      <c r="H60" s="615">
        <v>90.9</v>
      </c>
      <c r="I60" s="386" t="s">
        <v>337</v>
      </c>
      <c r="J60" s="386"/>
      <c r="K60" s="386"/>
      <c r="L60" s="386"/>
      <c r="M60" s="424">
        <v>0.48958333333333331</v>
      </c>
      <c r="N60" s="424">
        <v>0.625</v>
      </c>
      <c r="O60" s="428" t="s">
        <v>62</v>
      </c>
    </row>
    <row r="61" spans="1:15" ht="15" customHeight="1">
      <c r="A61" s="802"/>
      <c r="B61" s="802"/>
      <c r="C61" s="386">
        <v>5</v>
      </c>
      <c r="D61" s="283" t="s">
        <v>186</v>
      </c>
      <c r="E61" s="147">
        <v>1987</v>
      </c>
      <c r="F61" s="17" t="s">
        <v>5</v>
      </c>
      <c r="G61" s="17" t="s">
        <v>147</v>
      </c>
      <c r="H61" s="615">
        <v>92.4</v>
      </c>
      <c r="I61" s="386" t="s">
        <v>337</v>
      </c>
      <c r="J61" s="386"/>
      <c r="K61" s="386"/>
      <c r="L61" s="386"/>
      <c r="M61" s="424">
        <v>0.48958333333333331</v>
      </c>
      <c r="N61" s="424">
        <v>0.625</v>
      </c>
      <c r="O61" s="428" t="s">
        <v>181</v>
      </c>
    </row>
    <row r="62" spans="1:15" ht="15" customHeight="1">
      <c r="A62" s="802"/>
      <c r="B62" s="802"/>
      <c r="C62" s="386">
        <v>6</v>
      </c>
      <c r="D62" s="283" t="s">
        <v>189</v>
      </c>
      <c r="E62" s="147">
        <v>1997</v>
      </c>
      <c r="F62" s="17" t="s">
        <v>5</v>
      </c>
      <c r="G62" s="17" t="s">
        <v>147</v>
      </c>
      <c r="H62" s="615">
        <v>87.8</v>
      </c>
      <c r="I62" s="386" t="s">
        <v>337</v>
      </c>
      <c r="J62" s="386"/>
      <c r="K62" s="386"/>
      <c r="L62" s="386"/>
      <c r="M62" s="424">
        <v>0.48958333333333331</v>
      </c>
      <c r="N62" s="424">
        <v>0.625</v>
      </c>
      <c r="O62" s="428" t="s">
        <v>181</v>
      </c>
    </row>
  </sheetData>
  <mergeCells count="28">
    <mergeCell ref="A28:O28"/>
    <mergeCell ref="A42:O42"/>
    <mergeCell ref="A21:O21"/>
    <mergeCell ref="A14:O14"/>
    <mergeCell ref="A49:O49"/>
    <mergeCell ref="A15:A20"/>
    <mergeCell ref="B15:B20"/>
    <mergeCell ref="A22:A27"/>
    <mergeCell ref="B22:B27"/>
    <mergeCell ref="A29:A34"/>
    <mergeCell ref="B29:B34"/>
    <mergeCell ref="A57:A62"/>
    <mergeCell ref="B57:B62"/>
    <mergeCell ref="A36:A41"/>
    <mergeCell ref="B36:B41"/>
    <mergeCell ref="A43:A48"/>
    <mergeCell ref="B43:B48"/>
    <mergeCell ref="A50:A55"/>
    <mergeCell ref="B50:B55"/>
    <mergeCell ref="A56:O56"/>
    <mergeCell ref="A8:A13"/>
    <mergeCell ref="B8:B13"/>
    <mergeCell ref="A7:O7"/>
    <mergeCell ref="A1:O1"/>
    <mergeCell ref="A2:O2"/>
    <mergeCell ref="A3:O3"/>
    <mergeCell ref="A4:O4"/>
    <mergeCell ref="A5:O5"/>
  </mergeCells>
  <pageMargins left="0.32" right="0.28999999999999998" top="0.62992125984251968" bottom="0.67" header="0.19685039370078741" footer="0.19685039370078741"/>
  <pageSetup paperSize="9" scale="95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26"/>
  <sheetViews>
    <sheetView topLeftCell="A4" workbookViewId="0">
      <selection activeCell="L18" sqref="L18"/>
    </sheetView>
  </sheetViews>
  <sheetFormatPr defaultRowHeight="15"/>
  <cols>
    <col min="1" max="1" width="7.140625" style="393" customWidth="1"/>
    <col min="2" max="2" width="7.7109375" style="395" customWidth="1"/>
    <col min="3" max="3" width="22" style="500" customWidth="1"/>
    <col min="4" max="4" width="7.5703125" style="393" customWidth="1"/>
    <col min="5" max="5" width="8" style="393" customWidth="1"/>
    <col min="6" max="6" width="22.140625" style="393" customWidth="1"/>
    <col min="7" max="7" width="8.140625" style="394" customWidth="1"/>
    <col min="8" max="8" width="9.28515625" style="394" customWidth="1"/>
    <col min="9" max="9" width="7.42578125" style="394" customWidth="1"/>
    <col min="10" max="10" width="7.5703125" style="394" customWidth="1"/>
    <col min="11" max="11" width="24.85546875" style="390" customWidth="1"/>
    <col min="12" max="16384" width="9.140625" style="390"/>
  </cols>
  <sheetData>
    <row r="1" spans="1:11" s="381" customFormat="1">
      <c r="A1" s="804" t="s">
        <v>304</v>
      </c>
      <c r="B1" s="804"/>
      <c r="C1" s="804"/>
      <c r="D1" s="804"/>
      <c r="E1" s="804"/>
      <c r="F1" s="804"/>
      <c r="G1" s="804"/>
      <c r="H1" s="804"/>
      <c r="I1" s="804"/>
      <c r="J1" s="804"/>
      <c r="K1" s="804"/>
    </row>
    <row r="2" spans="1:11" s="382" customFormat="1">
      <c r="A2" s="804" t="s">
        <v>339</v>
      </c>
      <c r="B2" s="804"/>
      <c r="C2" s="804"/>
      <c r="D2" s="804"/>
      <c r="E2" s="804"/>
      <c r="F2" s="804"/>
      <c r="G2" s="804"/>
      <c r="H2" s="804"/>
      <c r="I2" s="804"/>
      <c r="J2" s="804"/>
      <c r="K2" s="804"/>
    </row>
    <row r="3" spans="1:11" s="382" customFormat="1" ht="13.5" customHeight="1">
      <c r="A3" s="804" t="s">
        <v>341</v>
      </c>
      <c r="B3" s="804"/>
      <c r="C3" s="804"/>
      <c r="D3" s="804"/>
      <c r="E3" s="804"/>
      <c r="F3" s="804"/>
      <c r="G3" s="804"/>
      <c r="H3" s="804"/>
      <c r="I3" s="804"/>
      <c r="J3" s="804"/>
      <c r="K3" s="804"/>
    </row>
    <row r="4" spans="1:11" s="382" customFormat="1" ht="8.25" customHeight="1">
      <c r="A4" s="806"/>
      <c r="B4" s="806"/>
      <c r="C4" s="806"/>
      <c r="D4" s="806"/>
      <c r="E4" s="806"/>
      <c r="F4" s="806"/>
      <c r="G4" s="806"/>
      <c r="H4" s="806"/>
      <c r="I4" s="806"/>
      <c r="J4" s="806"/>
      <c r="K4" s="806"/>
    </row>
    <row r="5" spans="1:11" s="385" customFormat="1" ht="26.25" customHeight="1">
      <c r="A5" s="384" t="s">
        <v>308</v>
      </c>
      <c r="B5" s="384" t="s">
        <v>309</v>
      </c>
      <c r="C5" s="504" t="s">
        <v>310</v>
      </c>
      <c r="D5" s="384" t="s">
        <v>311</v>
      </c>
      <c r="E5" s="384" t="s">
        <v>312</v>
      </c>
      <c r="F5" s="384" t="s">
        <v>313</v>
      </c>
      <c r="G5" s="384" t="s">
        <v>11</v>
      </c>
      <c r="H5" s="384" t="s">
        <v>314</v>
      </c>
      <c r="I5" s="384" t="s">
        <v>342</v>
      </c>
      <c r="J5" s="384" t="s">
        <v>329</v>
      </c>
      <c r="K5" s="384" t="s">
        <v>317</v>
      </c>
    </row>
    <row r="6" spans="1:11" s="385" customFormat="1" ht="15" customHeight="1">
      <c r="A6" s="807" t="s">
        <v>334</v>
      </c>
      <c r="B6" s="808"/>
      <c r="C6" s="808"/>
      <c r="D6" s="808"/>
      <c r="E6" s="808"/>
      <c r="F6" s="808"/>
      <c r="G6" s="808"/>
      <c r="H6" s="808"/>
      <c r="I6" s="808"/>
      <c r="J6" s="808"/>
      <c r="K6" s="808"/>
    </row>
    <row r="7" spans="1:11" s="388" customFormat="1">
      <c r="A7" s="802">
        <v>9</v>
      </c>
      <c r="B7" s="599">
        <v>1</v>
      </c>
      <c r="C7" s="283" t="s">
        <v>290</v>
      </c>
      <c r="D7" s="153">
        <v>2000</v>
      </c>
      <c r="E7" s="600">
        <v>1</v>
      </c>
      <c r="F7" s="600" t="s">
        <v>167</v>
      </c>
      <c r="G7" s="387">
        <v>54.35</v>
      </c>
      <c r="H7" s="386" t="s">
        <v>332</v>
      </c>
      <c r="I7" s="386"/>
      <c r="J7" s="424">
        <v>0.5</v>
      </c>
      <c r="K7" s="597" t="s">
        <v>210</v>
      </c>
    </row>
    <row r="8" spans="1:11" s="388" customFormat="1">
      <c r="A8" s="802"/>
      <c r="B8" s="599">
        <v>2</v>
      </c>
      <c r="C8" s="430" t="s">
        <v>192</v>
      </c>
      <c r="D8" s="600">
        <v>1993</v>
      </c>
      <c r="E8" s="147">
        <v>1</v>
      </c>
      <c r="F8" s="147" t="s">
        <v>147</v>
      </c>
      <c r="G8" s="387">
        <v>56.3</v>
      </c>
      <c r="H8" s="386" t="s">
        <v>332</v>
      </c>
      <c r="I8" s="386"/>
      <c r="J8" s="424">
        <v>0.5</v>
      </c>
      <c r="K8" s="283" t="s">
        <v>193</v>
      </c>
    </row>
    <row r="9" spans="1:11" s="388" customFormat="1">
      <c r="A9" s="802"/>
      <c r="B9" s="599">
        <v>3</v>
      </c>
      <c r="C9" s="430" t="s">
        <v>283</v>
      </c>
      <c r="D9" s="153">
        <v>2005</v>
      </c>
      <c r="E9" s="600" t="s">
        <v>5</v>
      </c>
      <c r="F9" s="147" t="s">
        <v>165</v>
      </c>
      <c r="G9" s="387">
        <v>55.7</v>
      </c>
      <c r="H9" s="386" t="s">
        <v>332</v>
      </c>
      <c r="I9" s="386"/>
      <c r="J9" s="424">
        <v>0.5</v>
      </c>
      <c r="K9" s="597" t="s">
        <v>282</v>
      </c>
    </row>
    <row r="10" spans="1:11" s="388" customFormat="1">
      <c r="A10" s="802"/>
      <c r="B10" s="599">
        <v>4</v>
      </c>
      <c r="C10" s="430" t="s">
        <v>280</v>
      </c>
      <c r="D10" s="147">
        <v>2006</v>
      </c>
      <c r="E10" s="147">
        <v>1</v>
      </c>
      <c r="F10" s="147" t="s">
        <v>165</v>
      </c>
      <c r="G10" s="387">
        <v>53.8</v>
      </c>
      <c r="H10" s="386" t="s">
        <v>332</v>
      </c>
      <c r="I10" s="386"/>
      <c r="J10" s="424">
        <v>0.5</v>
      </c>
      <c r="K10" s="283" t="s">
        <v>282</v>
      </c>
    </row>
    <row r="11" spans="1:11" s="389" customFormat="1">
      <c r="A11" s="802"/>
      <c r="B11" s="599">
        <v>5</v>
      </c>
      <c r="C11" s="430" t="s">
        <v>284</v>
      </c>
      <c r="D11" s="347">
        <v>1999</v>
      </c>
      <c r="E11" s="147">
        <v>1</v>
      </c>
      <c r="F11" s="147" t="s">
        <v>145</v>
      </c>
      <c r="G11" s="387">
        <v>57.9</v>
      </c>
      <c r="H11" s="386" t="s">
        <v>332</v>
      </c>
      <c r="I11" s="386"/>
      <c r="J11" s="424">
        <v>0.5</v>
      </c>
      <c r="K11" s="430" t="s">
        <v>286</v>
      </c>
    </row>
    <row r="12" spans="1:11" s="389" customFormat="1">
      <c r="A12" s="802"/>
      <c r="B12" s="599">
        <v>6</v>
      </c>
      <c r="C12" s="205"/>
      <c r="D12" s="157"/>
      <c r="E12" s="613"/>
      <c r="F12" s="147"/>
      <c r="H12" s="240"/>
      <c r="I12" s="386"/>
      <c r="J12" s="424"/>
      <c r="K12" s="614"/>
    </row>
    <row r="13" spans="1:11" s="389" customFormat="1" ht="15.75">
      <c r="A13" s="805" t="s">
        <v>338</v>
      </c>
      <c r="B13" s="805"/>
      <c r="C13" s="805"/>
      <c r="D13" s="805"/>
      <c r="E13" s="805"/>
      <c r="F13" s="805"/>
      <c r="G13" s="805"/>
      <c r="H13" s="805"/>
      <c r="I13" s="805"/>
      <c r="J13" s="805"/>
      <c r="K13" s="805"/>
    </row>
    <row r="14" spans="1:11" s="389" customFormat="1">
      <c r="A14" s="802">
        <v>10</v>
      </c>
      <c r="B14" s="599">
        <v>1</v>
      </c>
      <c r="C14" s="283" t="s">
        <v>205</v>
      </c>
      <c r="D14" s="153">
        <v>2003</v>
      </c>
      <c r="E14" s="600" t="s">
        <v>4</v>
      </c>
      <c r="F14" s="600" t="s">
        <v>167</v>
      </c>
      <c r="G14" s="387">
        <v>61.95</v>
      </c>
      <c r="H14" s="386" t="s">
        <v>332</v>
      </c>
      <c r="I14" s="386"/>
      <c r="J14" s="424">
        <v>0.51041666666666663</v>
      </c>
      <c r="K14" s="597" t="s">
        <v>206</v>
      </c>
    </row>
    <row r="15" spans="1:11" s="389" customFormat="1">
      <c r="A15" s="802"/>
      <c r="B15" s="599">
        <v>2</v>
      </c>
      <c r="C15" s="430" t="s">
        <v>199</v>
      </c>
      <c r="D15" s="153">
        <v>1999</v>
      </c>
      <c r="E15" s="600" t="s">
        <v>4</v>
      </c>
      <c r="F15" s="596" t="s">
        <v>130</v>
      </c>
      <c r="G15" s="387">
        <v>53.55</v>
      </c>
      <c r="H15" s="386" t="s">
        <v>332</v>
      </c>
      <c r="I15" s="386"/>
      <c r="J15" s="424">
        <v>0.51041666666666663</v>
      </c>
      <c r="K15" s="598" t="s">
        <v>201</v>
      </c>
    </row>
    <row r="16" spans="1:11" s="389" customFormat="1">
      <c r="A16" s="802"/>
      <c r="B16" s="599">
        <v>3</v>
      </c>
      <c r="C16" s="476" t="s">
        <v>357</v>
      </c>
      <c r="D16" s="191">
        <v>1991</v>
      </c>
      <c r="E16" s="185" t="s">
        <v>3</v>
      </c>
      <c r="F16" s="147" t="s">
        <v>358</v>
      </c>
      <c r="G16" s="387">
        <v>55</v>
      </c>
      <c r="H16" s="386" t="s">
        <v>332</v>
      </c>
      <c r="I16" s="386"/>
      <c r="J16" s="424">
        <v>0.51041666666666663</v>
      </c>
      <c r="K16" s="430" t="s">
        <v>356</v>
      </c>
    </row>
    <row r="17" spans="1:11">
      <c r="A17" s="802"/>
      <c r="B17" s="599">
        <v>4</v>
      </c>
      <c r="C17" s="283" t="s">
        <v>219</v>
      </c>
      <c r="D17" s="153">
        <v>2001</v>
      </c>
      <c r="E17" s="600" t="s">
        <v>5</v>
      </c>
      <c r="F17" s="600" t="s">
        <v>166</v>
      </c>
      <c r="G17" s="387">
        <v>62.6</v>
      </c>
      <c r="H17" s="386" t="s">
        <v>332</v>
      </c>
      <c r="I17" s="386"/>
      <c r="J17" s="424">
        <v>0.51041666666666663</v>
      </c>
      <c r="K17" s="597" t="s">
        <v>221</v>
      </c>
    </row>
    <row r="18" spans="1:11">
      <c r="A18" s="802"/>
      <c r="B18" s="599">
        <v>5</v>
      </c>
      <c r="C18" s="283" t="s">
        <v>241</v>
      </c>
      <c r="D18" s="600">
        <v>1974</v>
      </c>
      <c r="E18" s="147" t="s">
        <v>3</v>
      </c>
      <c r="F18" s="147" t="s">
        <v>129</v>
      </c>
      <c r="G18" s="387">
        <v>59.05</v>
      </c>
      <c r="H18" s="386" t="s">
        <v>332</v>
      </c>
      <c r="I18" s="386"/>
      <c r="J18" s="424">
        <v>0.51041666666666663</v>
      </c>
      <c r="K18" s="283" t="s">
        <v>62</v>
      </c>
    </row>
    <row r="19" spans="1:11">
      <c r="A19" s="802"/>
      <c r="B19" s="599">
        <v>6</v>
      </c>
      <c r="C19" s="476" t="s">
        <v>202</v>
      </c>
      <c r="D19" s="191">
        <v>2001</v>
      </c>
      <c r="E19" s="185" t="s">
        <v>5</v>
      </c>
      <c r="F19" s="147" t="s">
        <v>130</v>
      </c>
      <c r="G19" s="387">
        <v>52.65</v>
      </c>
      <c r="H19" s="386" t="s">
        <v>332</v>
      </c>
      <c r="I19" s="386"/>
      <c r="J19" s="424">
        <v>0.51041666666666663</v>
      </c>
      <c r="K19" s="430" t="s">
        <v>203</v>
      </c>
    </row>
    <row r="20" spans="1:11">
      <c r="A20" s="802"/>
      <c r="B20" s="802"/>
      <c r="C20" s="802"/>
      <c r="D20" s="802"/>
      <c r="E20" s="802"/>
      <c r="F20" s="802"/>
      <c r="G20" s="802"/>
      <c r="H20" s="802"/>
      <c r="I20" s="802"/>
      <c r="J20" s="802"/>
      <c r="K20" s="802"/>
    </row>
    <row r="21" spans="1:11">
      <c r="A21" s="802">
        <v>11</v>
      </c>
      <c r="B21" s="599">
        <v>1</v>
      </c>
      <c r="C21" s="430" t="s">
        <v>244</v>
      </c>
      <c r="D21" s="153">
        <v>2009</v>
      </c>
      <c r="E21" s="600" t="s">
        <v>5</v>
      </c>
      <c r="F21" s="600" t="s">
        <v>129</v>
      </c>
      <c r="G21" s="615">
        <v>81.7</v>
      </c>
      <c r="H21" s="386" t="s">
        <v>343</v>
      </c>
      <c r="I21" s="386"/>
      <c r="J21" s="424">
        <v>0.52083333333333337</v>
      </c>
      <c r="K21" s="597" t="s">
        <v>62</v>
      </c>
    </row>
    <row r="22" spans="1:11">
      <c r="A22" s="802"/>
      <c r="B22" s="599">
        <v>2</v>
      </c>
      <c r="C22" s="430" t="s">
        <v>240</v>
      </c>
      <c r="D22" s="153">
        <v>2006</v>
      </c>
      <c r="E22" s="596" t="s">
        <v>4</v>
      </c>
      <c r="F22" s="600" t="s">
        <v>129</v>
      </c>
      <c r="G22" s="615">
        <v>72.55</v>
      </c>
      <c r="H22" s="386" t="s">
        <v>343</v>
      </c>
      <c r="I22" s="386"/>
      <c r="J22" s="424">
        <v>0.52083333333333337</v>
      </c>
      <c r="K22" s="430" t="s">
        <v>62</v>
      </c>
    </row>
    <row r="23" spans="1:11">
      <c r="A23" s="802"/>
      <c r="B23" s="599">
        <v>3</v>
      </c>
      <c r="C23" s="430" t="s">
        <v>242</v>
      </c>
      <c r="D23" s="153">
        <v>1970</v>
      </c>
      <c r="E23" s="600" t="s">
        <v>5</v>
      </c>
      <c r="F23" s="600" t="s">
        <v>129</v>
      </c>
      <c r="G23" s="615">
        <v>108.45</v>
      </c>
      <c r="H23" s="386" t="s">
        <v>343</v>
      </c>
      <c r="I23" s="386"/>
      <c r="J23" s="424">
        <v>0.52083333333333337</v>
      </c>
      <c r="K23" s="597" t="s">
        <v>243</v>
      </c>
    </row>
    <row r="24" spans="1:11">
      <c r="A24" s="802"/>
      <c r="B24" s="599">
        <v>4</v>
      </c>
      <c r="C24" s="476" t="s">
        <v>291</v>
      </c>
      <c r="D24" s="191">
        <v>1995</v>
      </c>
      <c r="E24" s="185" t="s">
        <v>3</v>
      </c>
      <c r="F24" s="147" t="s">
        <v>145</v>
      </c>
      <c r="G24" s="615">
        <v>73.3</v>
      </c>
      <c r="H24" s="386" t="s">
        <v>343</v>
      </c>
      <c r="I24" s="386"/>
      <c r="J24" s="424">
        <v>0.52083333333333337</v>
      </c>
      <c r="K24" s="430" t="s">
        <v>286</v>
      </c>
    </row>
    <row r="25" spans="1:11">
      <c r="A25" s="802"/>
      <c r="B25" s="599">
        <v>5</v>
      </c>
      <c r="C25" s="430" t="s">
        <v>292</v>
      </c>
      <c r="D25" s="153">
        <v>2003</v>
      </c>
      <c r="E25" s="600" t="s">
        <v>5</v>
      </c>
      <c r="F25" s="600" t="s">
        <v>145</v>
      </c>
      <c r="G25" s="615">
        <v>84.95</v>
      </c>
      <c r="H25" s="386" t="s">
        <v>343</v>
      </c>
      <c r="I25" s="386"/>
      <c r="J25" s="424">
        <v>0.52083333333333337</v>
      </c>
      <c r="K25" s="597" t="s">
        <v>293</v>
      </c>
    </row>
    <row r="26" spans="1:11">
      <c r="A26" s="802"/>
      <c r="B26" s="612">
        <v>6</v>
      </c>
      <c r="C26" s="205"/>
      <c r="D26" s="157"/>
      <c r="E26" s="613"/>
      <c r="F26" s="147"/>
      <c r="G26" s="615"/>
      <c r="H26" s="240"/>
      <c r="I26" s="386"/>
      <c r="J26" s="424"/>
      <c r="K26" s="614"/>
    </row>
  </sheetData>
  <mergeCells count="10">
    <mergeCell ref="A21:A26"/>
    <mergeCell ref="A1:K1"/>
    <mergeCell ref="A2:K2"/>
    <mergeCell ref="A3:K3"/>
    <mergeCell ref="A4:K4"/>
    <mergeCell ref="A6:K6"/>
    <mergeCell ref="A7:A12"/>
    <mergeCell ref="A14:A19"/>
    <mergeCell ref="A13:K13"/>
    <mergeCell ref="A20:K20"/>
  </mergeCells>
  <pageMargins left="0.92" right="0.47244094488188981" top="0.98425196850393704" bottom="1.1417322834645669" header="0.15748031496062992" footer="0.15748031496062992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8" tint="-0.249977111117893"/>
    <pageSetUpPr fitToPage="1"/>
  </sheetPr>
  <dimension ref="A1:AH28"/>
  <sheetViews>
    <sheetView tabSelected="1" topLeftCell="A7" zoomScaleSheetLayoutView="70" workbookViewId="0">
      <selection activeCell="AE12" sqref="AE12"/>
    </sheetView>
  </sheetViews>
  <sheetFormatPr defaultColWidth="2.28515625" defaultRowHeight="12.75"/>
  <cols>
    <col min="1" max="1" width="4.5703125" style="19" customWidth="1"/>
    <col min="2" max="2" width="21.85546875" style="19" customWidth="1"/>
    <col min="3" max="4" width="4.28515625" style="100" customWidth="1"/>
    <col min="5" max="5" width="4.28515625" style="67" customWidth="1"/>
    <col min="6" max="6" width="4.28515625" style="19" customWidth="1"/>
    <col min="7" max="7" width="4.28515625" style="67" customWidth="1"/>
    <col min="8" max="8" width="4.28515625" style="19" customWidth="1"/>
    <col min="9" max="9" width="4.28515625" style="67" customWidth="1"/>
    <col min="10" max="10" width="4.28515625" style="19" customWidth="1"/>
    <col min="11" max="11" width="4.28515625" style="67" customWidth="1"/>
    <col min="12" max="12" width="4.28515625" style="19" customWidth="1"/>
    <col min="13" max="13" width="4.28515625" style="67" customWidth="1"/>
    <col min="14" max="14" width="4.28515625" style="19" customWidth="1"/>
    <col min="15" max="15" width="4.28515625" style="67" customWidth="1"/>
    <col min="16" max="16" width="4.28515625" style="19" customWidth="1"/>
    <col min="17" max="18" width="4.28515625" style="67" customWidth="1"/>
    <col min="19" max="19" width="4.28515625" style="100" customWidth="1"/>
    <col min="20" max="20" width="4.28515625" style="67" customWidth="1"/>
    <col min="21" max="21" width="4.28515625" style="100" customWidth="1"/>
    <col min="22" max="23" width="4.28515625" style="67" customWidth="1"/>
    <col min="24" max="24" width="4.28515625" style="19" customWidth="1"/>
    <col min="25" max="25" width="4.28515625" style="67" customWidth="1"/>
    <col min="26" max="26" width="4.28515625" style="19" customWidth="1"/>
    <col min="27" max="27" width="4.28515625" style="67" customWidth="1"/>
    <col min="28" max="28" width="4.28515625" style="19" customWidth="1"/>
    <col min="29" max="29" width="4.28515625" style="67" customWidth="1"/>
    <col min="30" max="30" width="4.28515625" style="19" customWidth="1"/>
    <col min="31" max="31" width="4.28515625" style="67" customWidth="1"/>
    <col min="32" max="32" width="4.28515625" style="19" customWidth="1"/>
    <col min="33" max="33" width="6.85546875" style="1" customWidth="1"/>
    <col min="34" max="227" width="9.140625" style="19" customWidth="1"/>
    <col min="228" max="228" width="5.5703125" style="19" customWidth="1"/>
    <col min="229" max="229" width="26.140625" style="19" customWidth="1"/>
    <col min="230" max="230" width="3.140625" style="19" customWidth="1"/>
    <col min="231" max="231" width="1.5703125" style="19" customWidth="1"/>
    <col min="232" max="232" width="0" style="19" hidden="1" customWidth="1"/>
    <col min="233" max="233" width="3.140625" style="19" customWidth="1"/>
    <col min="234" max="234" width="2.28515625" style="19" customWidth="1"/>
    <col min="235" max="235" width="0.7109375" style="19" customWidth="1"/>
    <col min="236" max="236" width="3.5703125" style="19" customWidth="1"/>
    <col min="237" max="237" width="1.140625" style="19" customWidth="1"/>
    <col min="238" max="238" width="3.140625" style="19" customWidth="1"/>
    <col min="239" max="239" width="2.85546875" style="19" customWidth="1"/>
    <col min="240" max="241" width="2.28515625" style="19" customWidth="1"/>
    <col min="242" max="242" width="2.7109375" style="19" customWidth="1"/>
    <col min="243" max="16384" width="2.28515625" style="19"/>
  </cols>
  <sheetData>
    <row r="1" spans="1:34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737"/>
      <c r="S1" s="737"/>
      <c r="T1" s="737"/>
      <c r="U1" s="737"/>
      <c r="V1" s="737"/>
      <c r="W1" s="737"/>
      <c r="X1" s="737"/>
      <c r="Y1" s="737"/>
      <c r="Z1" s="737"/>
      <c r="AA1" s="737"/>
      <c r="AB1" s="737"/>
      <c r="AC1" s="737"/>
      <c r="AD1" s="737"/>
      <c r="AE1" s="737"/>
      <c r="AF1" s="737"/>
      <c r="AG1" s="737"/>
    </row>
    <row r="2" spans="1:34">
      <c r="A2" s="737" t="s">
        <v>133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737"/>
      <c r="S2" s="737"/>
      <c r="T2" s="737"/>
      <c r="U2" s="737"/>
      <c r="V2" s="737"/>
      <c r="W2" s="737"/>
      <c r="X2" s="737"/>
      <c r="Y2" s="737"/>
      <c r="Z2" s="737"/>
      <c r="AA2" s="737"/>
      <c r="AB2" s="737"/>
      <c r="AC2" s="737"/>
      <c r="AD2" s="737"/>
      <c r="AE2" s="737"/>
      <c r="AF2" s="737"/>
      <c r="AG2" s="737"/>
    </row>
    <row r="3" spans="1:34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737"/>
      <c r="S3" s="737"/>
      <c r="T3" s="737"/>
      <c r="U3" s="737"/>
      <c r="V3" s="737"/>
      <c r="W3" s="737"/>
      <c r="X3" s="737"/>
      <c r="Y3" s="737"/>
      <c r="Z3" s="737"/>
      <c r="AA3" s="737"/>
      <c r="AB3" s="737"/>
      <c r="AC3" s="737"/>
      <c r="AD3" s="737"/>
      <c r="AE3" s="737"/>
      <c r="AF3" s="737"/>
      <c r="AG3" s="737"/>
    </row>
    <row r="4" spans="1:34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  <c r="Q4" s="737"/>
      <c r="R4" s="737"/>
      <c r="S4" s="737"/>
      <c r="T4" s="737"/>
      <c r="U4" s="737"/>
      <c r="V4" s="737"/>
      <c r="W4" s="737"/>
      <c r="X4" s="737"/>
      <c r="Y4" s="737"/>
      <c r="Z4" s="737"/>
      <c r="AA4" s="737"/>
      <c r="AB4" s="737"/>
      <c r="AC4" s="737"/>
      <c r="AD4" s="737"/>
      <c r="AE4" s="737"/>
      <c r="AF4" s="737"/>
      <c r="AG4" s="737"/>
    </row>
    <row r="5" spans="1:34">
      <c r="A5" s="750"/>
      <c r="B5" s="750"/>
      <c r="C5" s="750"/>
      <c r="D5" s="750"/>
      <c r="E5" s="750"/>
      <c r="F5" s="750"/>
      <c r="G5" s="750"/>
      <c r="H5" s="750"/>
      <c r="I5" s="750"/>
      <c r="J5" s="750"/>
      <c r="K5" s="750"/>
      <c r="L5" s="750"/>
      <c r="M5" s="750"/>
      <c r="N5" s="750"/>
      <c r="O5" s="399"/>
      <c r="P5" s="209"/>
      <c r="Q5" s="399"/>
      <c r="R5" s="399"/>
      <c r="S5" s="400"/>
      <c r="T5" s="399"/>
      <c r="U5" s="400"/>
      <c r="V5" s="399"/>
      <c r="W5" s="399"/>
      <c r="X5" s="209"/>
      <c r="Y5" s="399"/>
      <c r="Z5" s="209"/>
      <c r="AA5" s="399"/>
      <c r="AB5" s="209"/>
      <c r="AC5" s="399"/>
      <c r="AD5" s="209"/>
      <c r="AE5" s="399"/>
      <c r="AF5" s="209"/>
      <c r="AG5" s="358"/>
    </row>
    <row r="6" spans="1:34" ht="18" customHeight="1">
      <c r="A6" s="359"/>
      <c r="B6" s="359"/>
      <c r="C6" s="359"/>
      <c r="D6" s="359"/>
      <c r="E6" s="401"/>
      <c r="F6" s="745" t="s">
        <v>101</v>
      </c>
      <c r="G6" s="745"/>
      <c r="H6" s="745"/>
      <c r="I6" s="745"/>
      <c r="J6" s="745"/>
      <c r="K6" s="745"/>
      <c r="L6" s="745"/>
      <c r="M6" s="745"/>
      <c r="N6" s="745"/>
      <c r="O6" s="745"/>
      <c r="P6" s="745"/>
      <c r="Q6" s="745"/>
      <c r="R6" s="745"/>
      <c r="S6" s="745"/>
      <c r="T6" s="745"/>
      <c r="U6" s="745"/>
      <c r="V6" s="745"/>
      <c r="W6" s="745"/>
      <c r="X6" s="745"/>
      <c r="Y6" s="745"/>
      <c r="Z6" s="308"/>
      <c r="AA6" s="402"/>
      <c r="AB6" s="209"/>
      <c r="AC6" s="402"/>
      <c r="AD6" s="209"/>
      <c r="AE6" s="399"/>
      <c r="AF6" s="209"/>
      <c r="AG6" s="358"/>
    </row>
    <row r="7" spans="1:34" ht="15.75">
      <c r="A7" s="711" t="s">
        <v>162</v>
      </c>
      <c r="B7" s="711"/>
      <c r="C7" s="711"/>
      <c r="D7" s="356"/>
      <c r="E7" s="403"/>
      <c r="F7" s="745" t="s">
        <v>153</v>
      </c>
      <c r="G7" s="745"/>
      <c r="H7" s="745"/>
      <c r="I7" s="745"/>
      <c r="J7" s="745"/>
      <c r="K7" s="745"/>
      <c r="L7" s="745"/>
      <c r="M7" s="745"/>
      <c r="N7" s="745"/>
      <c r="O7" s="745"/>
      <c r="P7" s="745"/>
      <c r="Q7" s="745"/>
      <c r="R7" s="745"/>
      <c r="S7" s="745"/>
      <c r="T7" s="745"/>
      <c r="U7" s="745"/>
      <c r="V7" s="745"/>
      <c r="W7" s="745"/>
      <c r="X7" s="745"/>
      <c r="Y7" s="745"/>
      <c r="Z7" s="308"/>
      <c r="AA7" s="402"/>
      <c r="AB7" s="209"/>
      <c r="AC7" s="402"/>
      <c r="AD7" s="209"/>
      <c r="AE7" s="399"/>
      <c r="AF7" s="209"/>
      <c r="AG7" s="358"/>
    </row>
    <row r="8" spans="1:34" ht="15.75">
      <c r="A8" s="711" t="s">
        <v>156</v>
      </c>
      <c r="B8" s="711"/>
      <c r="C8" s="711"/>
      <c r="D8" s="356"/>
      <c r="E8" s="403"/>
      <c r="F8" s="745" t="s">
        <v>154</v>
      </c>
      <c r="G8" s="745"/>
      <c r="H8" s="745"/>
      <c r="I8" s="745"/>
      <c r="J8" s="745"/>
      <c r="K8" s="745"/>
      <c r="L8" s="745"/>
      <c r="M8" s="745"/>
      <c r="N8" s="745"/>
      <c r="O8" s="745"/>
      <c r="P8" s="745"/>
      <c r="Q8" s="745"/>
      <c r="R8" s="745"/>
      <c r="S8" s="745"/>
      <c r="T8" s="745"/>
      <c r="U8" s="745"/>
      <c r="V8" s="745"/>
      <c r="W8" s="745"/>
      <c r="X8" s="745"/>
      <c r="Y8" s="745"/>
      <c r="Z8" s="308"/>
      <c r="AA8" s="402"/>
      <c r="AB8" s="209"/>
      <c r="AC8" s="402"/>
      <c r="AD8" s="209"/>
      <c r="AE8" s="399"/>
      <c r="AF8" s="209"/>
      <c r="AG8" s="358"/>
    </row>
    <row r="9" spans="1:34" ht="13.9" customHeight="1" thickBot="1">
      <c r="A9" s="102"/>
      <c r="B9" s="102"/>
      <c r="C9" s="102"/>
      <c r="D9" s="102"/>
      <c r="E9" s="750"/>
      <c r="F9" s="750"/>
      <c r="G9" s="750"/>
      <c r="H9" s="750"/>
      <c r="I9" s="750"/>
      <c r="J9" s="750"/>
      <c r="K9" s="750"/>
      <c r="L9" s="750"/>
      <c r="M9" s="813"/>
      <c r="N9" s="813"/>
      <c r="O9" s="287"/>
      <c r="P9" s="180"/>
      <c r="Q9" s="287"/>
      <c r="R9" s="287"/>
      <c r="S9" s="180"/>
      <c r="T9" s="287"/>
      <c r="U9" s="180"/>
      <c r="V9" s="287"/>
      <c r="W9" s="404"/>
      <c r="X9" s="405"/>
      <c r="Y9" s="404"/>
      <c r="Z9" s="406"/>
      <c r="AA9" s="407"/>
      <c r="AB9" s="611"/>
      <c r="AC9" s="408"/>
      <c r="AD9" s="358"/>
      <c r="AE9" s="399"/>
      <c r="AF9" s="209"/>
      <c r="AG9" s="358"/>
    </row>
    <row r="10" spans="1:34" ht="33" customHeight="1" thickBot="1">
      <c r="A10" s="811" t="s">
        <v>6</v>
      </c>
      <c r="B10" s="809" t="s">
        <v>24</v>
      </c>
      <c r="C10" s="820" t="s">
        <v>35</v>
      </c>
      <c r="D10" s="821"/>
      <c r="E10" s="821"/>
      <c r="F10" s="822"/>
      <c r="G10" s="823" t="s">
        <v>36</v>
      </c>
      <c r="H10" s="821"/>
      <c r="I10" s="821"/>
      <c r="J10" s="824"/>
      <c r="K10" s="814" t="s">
        <v>37</v>
      </c>
      <c r="L10" s="815"/>
      <c r="M10" s="815"/>
      <c r="N10" s="815"/>
      <c r="O10" s="815"/>
      <c r="P10" s="815"/>
      <c r="Q10" s="815"/>
      <c r="R10" s="815"/>
      <c r="S10" s="815"/>
      <c r="T10" s="816"/>
      <c r="U10" s="816"/>
      <c r="V10" s="816"/>
      <c r="W10" s="814" t="s">
        <v>38</v>
      </c>
      <c r="X10" s="815"/>
      <c r="Y10" s="815"/>
      <c r="Z10" s="815"/>
      <c r="AA10" s="815"/>
      <c r="AB10" s="815"/>
      <c r="AC10" s="815"/>
      <c r="AD10" s="815"/>
      <c r="AE10" s="819"/>
      <c r="AF10" s="819"/>
      <c r="AG10" s="825" t="s">
        <v>23</v>
      </c>
    </row>
    <row r="11" spans="1:34" ht="41.25" customHeight="1" thickBot="1">
      <c r="A11" s="812"/>
      <c r="B11" s="810"/>
      <c r="C11" s="827">
        <v>63</v>
      </c>
      <c r="D11" s="818"/>
      <c r="E11" s="817" t="s">
        <v>32</v>
      </c>
      <c r="F11" s="818"/>
      <c r="G11" s="817">
        <v>63</v>
      </c>
      <c r="H11" s="828"/>
      <c r="I11" s="817" t="s">
        <v>32</v>
      </c>
      <c r="J11" s="818"/>
      <c r="K11" s="827">
        <v>63</v>
      </c>
      <c r="L11" s="818"/>
      <c r="M11" s="817">
        <v>68</v>
      </c>
      <c r="N11" s="818"/>
      <c r="O11" s="814">
        <v>73</v>
      </c>
      <c r="P11" s="829"/>
      <c r="Q11" s="814">
        <v>85</v>
      </c>
      <c r="R11" s="815"/>
      <c r="S11" s="829"/>
      <c r="T11" s="814" t="s">
        <v>33</v>
      </c>
      <c r="U11" s="815"/>
      <c r="V11" s="595" t="s">
        <v>170</v>
      </c>
      <c r="W11" s="818">
        <v>63</v>
      </c>
      <c r="X11" s="818"/>
      <c r="Y11" s="817">
        <v>68</v>
      </c>
      <c r="Z11" s="818"/>
      <c r="AA11" s="817">
        <v>73</v>
      </c>
      <c r="AB11" s="818"/>
      <c r="AC11" s="817">
        <v>85</v>
      </c>
      <c r="AD11" s="818"/>
      <c r="AE11" s="817" t="s">
        <v>33</v>
      </c>
      <c r="AF11" s="818"/>
      <c r="AG11" s="826"/>
    </row>
    <row r="12" spans="1:34" s="10" customFormat="1" ht="16.5" customHeight="1">
      <c r="A12" s="647">
        <v>1</v>
      </c>
      <c r="B12" s="643" t="s">
        <v>129</v>
      </c>
      <c r="C12" s="144">
        <v>18</v>
      </c>
      <c r="D12" s="414"/>
      <c r="E12" s="183">
        <v>18</v>
      </c>
      <c r="F12" s="414"/>
      <c r="G12" s="183">
        <v>18</v>
      </c>
      <c r="H12" s="417"/>
      <c r="I12" s="183">
        <v>20</v>
      </c>
      <c r="J12" s="418"/>
      <c r="K12" s="144"/>
      <c r="L12" s="414"/>
      <c r="M12" s="183">
        <v>20</v>
      </c>
      <c r="N12" s="629"/>
      <c r="O12" s="594">
        <v>16</v>
      </c>
      <c r="P12" s="630"/>
      <c r="Q12" s="594">
        <v>15</v>
      </c>
      <c r="R12" s="631"/>
      <c r="S12" s="592"/>
      <c r="T12" s="334">
        <v>20</v>
      </c>
      <c r="U12" s="592">
        <v>18</v>
      </c>
      <c r="V12" s="413">
        <v>20</v>
      </c>
      <c r="W12" s="414"/>
      <c r="X12" s="414"/>
      <c r="Y12" s="183">
        <v>15</v>
      </c>
      <c r="Z12" s="414"/>
      <c r="AA12" s="183">
        <v>16</v>
      </c>
      <c r="AB12" s="414"/>
      <c r="AC12" s="183">
        <v>15</v>
      </c>
      <c r="AD12" s="414"/>
      <c r="AE12" s="183">
        <v>20</v>
      </c>
      <c r="AF12" s="414">
        <v>13</v>
      </c>
      <c r="AG12" s="415">
        <f>SUM(D12:AF12)</f>
        <v>244</v>
      </c>
      <c r="AH12" s="19"/>
    </row>
    <row r="13" spans="1:34" s="10" customFormat="1" ht="16.5" customHeight="1">
      <c r="A13" s="648">
        <f>A12+1</f>
        <v>2</v>
      </c>
      <c r="B13" s="644" t="s">
        <v>145</v>
      </c>
      <c r="C13" s="144"/>
      <c r="D13" s="414"/>
      <c r="E13" s="183">
        <v>20</v>
      </c>
      <c r="F13" s="414">
        <v>14</v>
      </c>
      <c r="G13" s="183"/>
      <c r="H13" s="417"/>
      <c r="I13" s="183"/>
      <c r="J13" s="418"/>
      <c r="K13" s="144">
        <v>18</v>
      </c>
      <c r="L13" s="414"/>
      <c r="M13" s="183">
        <v>18</v>
      </c>
      <c r="N13" s="414"/>
      <c r="O13" s="334">
        <v>15</v>
      </c>
      <c r="P13" s="417"/>
      <c r="Q13" s="414"/>
      <c r="R13" s="414"/>
      <c r="S13" s="417"/>
      <c r="T13" s="183">
        <v>14</v>
      </c>
      <c r="U13" s="414">
        <v>13</v>
      </c>
      <c r="V13" s="416">
        <v>15</v>
      </c>
      <c r="W13" s="414">
        <v>14</v>
      </c>
      <c r="X13" s="414">
        <v>13</v>
      </c>
      <c r="Y13" s="183"/>
      <c r="Z13" s="414"/>
      <c r="AA13" s="183">
        <v>11</v>
      </c>
      <c r="AB13" s="414"/>
      <c r="AC13" s="183">
        <v>18</v>
      </c>
      <c r="AD13" s="414">
        <v>13</v>
      </c>
      <c r="AE13" s="183"/>
      <c r="AF13" s="414"/>
      <c r="AG13" s="415">
        <f>SUM(D13:AF13)</f>
        <v>196</v>
      </c>
      <c r="AH13" s="19"/>
    </row>
    <row r="14" spans="1:34" s="10" customFormat="1" ht="16.5" customHeight="1">
      <c r="A14" s="648">
        <f t="shared" ref="A14:A20" si="0">A13+1</f>
        <v>3</v>
      </c>
      <c r="B14" s="645" t="s">
        <v>169</v>
      </c>
      <c r="C14" s="409"/>
      <c r="D14" s="410"/>
      <c r="E14" s="183"/>
      <c r="F14" s="410"/>
      <c r="G14" s="183">
        <v>20</v>
      </c>
      <c r="H14" s="411"/>
      <c r="I14" s="183">
        <v>18</v>
      </c>
      <c r="J14" s="412"/>
      <c r="K14" s="144">
        <v>20</v>
      </c>
      <c r="L14" s="410"/>
      <c r="M14" s="183"/>
      <c r="N14" s="410"/>
      <c r="O14" s="183">
        <v>20</v>
      </c>
      <c r="P14" s="411"/>
      <c r="Q14" s="414">
        <v>20</v>
      </c>
      <c r="R14" s="410">
        <v>18</v>
      </c>
      <c r="S14" s="593">
        <v>13</v>
      </c>
      <c r="T14" s="183"/>
      <c r="U14" s="410"/>
      <c r="V14" s="416">
        <v>16</v>
      </c>
      <c r="W14" s="414">
        <v>20</v>
      </c>
      <c r="X14" s="410"/>
      <c r="Y14" s="183"/>
      <c r="Z14" s="410"/>
      <c r="AA14" s="183"/>
      <c r="AB14" s="410"/>
      <c r="AC14" s="183"/>
      <c r="AD14" s="410"/>
      <c r="AE14" s="183"/>
      <c r="AF14" s="410"/>
      <c r="AG14" s="415">
        <f>SUM(D14:AF14)</f>
        <v>165</v>
      </c>
      <c r="AH14" s="19"/>
    </row>
    <row r="15" spans="1:34" s="94" customFormat="1" ht="16.5" customHeight="1">
      <c r="A15" s="648">
        <f t="shared" si="0"/>
        <v>4</v>
      </c>
      <c r="B15" s="646" t="s">
        <v>165</v>
      </c>
      <c r="C15" s="409">
        <v>12</v>
      </c>
      <c r="D15" s="410"/>
      <c r="E15" s="183"/>
      <c r="F15" s="410"/>
      <c r="G15" s="183"/>
      <c r="H15" s="411"/>
      <c r="I15" s="183"/>
      <c r="J15" s="412"/>
      <c r="K15" s="144"/>
      <c r="L15" s="410"/>
      <c r="M15" s="183"/>
      <c r="N15" s="410"/>
      <c r="O15" s="183">
        <v>18</v>
      </c>
      <c r="P15" s="410"/>
      <c r="Q15" s="334"/>
      <c r="R15" s="592"/>
      <c r="S15" s="410"/>
      <c r="T15" s="183">
        <v>16</v>
      </c>
      <c r="U15" s="410"/>
      <c r="V15" s="416"/>
      <c r="W15" s="414">
        <v>15</v>
      </c>
      <c r="X15" s="410"/>
      <c r="Y15" s="183">
        <v>20</v>
      </c>
      <c r="Z15" s="410">
        <v>18</v>
      </c>
      <c r="AA15" s="183"/>
      <c r="AB15" s="410"/>
      <c r="AC15" s="183"/>
      <c r="AD15" s="410"/>
      <c r="AE15" s="183">
        <v>15</v>
      </c>
      <c r="AF15" s="410">
        <v>14</v>
      </c>
      <c r="AG15" s="415">
        <f t="shared" ref="AG15:AG20" si="1">SUM(C15:AF15)</f>
        <v>128</v>
      </c>
      <c r="AH15" s="67"/>
    </row>
    <row r="16" spans="1:34" s="94" customFormat="1" ht="16.5" customHeight="1">
      <c r="A16" s="648">
        <f t="shared" si="0"/>
        <v>5</v>
      </c>
      <c r="B16" s="643" t="s">
        <v>147</v>
      </c>
      <c r="C16" s="409">
        <v>10</v>
      </c>
      <c r="D16" s="410"/>
      <c r="E16" s="183"/>
      <c r="F16" s="410"/>
      <c r="G16" s="183"/>
      <c r="H16" s="411"/>
      <c r="I16" s="183"/>
      <c r="J16" s="412"/>
      <c r="K16" s="144"/>
      <c r="L16" s="410"/>
      <c r="M16" s="183"/>
      <c r="N16" s="410"/>
      <c r="O16" s="183"/>
      <c r="P16" s="410"/>
      <c r="Q16" s="183">
        <v>16</v>
      </c>
      <c r="R16" s="414"/>
      <c r="S16" s="410"/>
      <c r="T16" s="183"/>
      <c r="U16" s="410"/>
      <c r="V16" s="416">
        <v>18</v>
      </c>
      <c r="W16" s="414">
        <v>16</v>
      </c>
      <c r="X16" s="410"/>
      <c r="Y16" s="183">
        <v>16</v>
      </c>
      <c r="Z16" s="410"/>
      <c r="AA16" s="183">
        <v>15</v>
      </c>
      <c r="AB16" s="410"/>
      <c r="AC16" s="183">
        <v>20</v>
      </c>
      <c r="AD16" s="410"/>
      <c r="AE16" s="183">
        <v>16</v>
      </c>
      <c r="AF16" s="410"/>
      <c r="AG16" s="415">
        <f t="shared" si="1"/>
        <v>127</v>
      </c>
      <c r="AH16" s="67"/>
    </row>
    <row r="17" spans="1:34" s="10" customFormat="1" ht="16.5" customHeight="1">
      <c r="A17" s="648">
        <f t="shared" si="0"/>
        <v>6</v>
      </c>
      <c r="B17" s="643" t="s">
        <v>167</v>
      </c>
      <c r="C17" s="409">
        <v>16</v>
      </c>
      <c r="D17" s="410">
        <v>11</v>
      </c>
      <c r="E17" s="183"/>
      <c r="F17" s="410"/>
      <c r="G17" s="183"/>
      <c r="H17" s="411"/>
      <c r="I17" s="183"/>
      <c r="J17" s="412"/>
      <c r="K17" s="144"/>
      <c r="L17" s="410"/>
      <c r="M17" s="183"/>
      <c r="N17" s="410"/>
      <c r="O17" s="183"/>
      <c r="P17" s="410"/>
      <c r="Q17" s="183"/>
      <c r="R17" s="410"/>
      <c r="S17" s="410"/>
      <c r="T17" s="183">
        <v>15</v>
      </c>
      <c r="U17" s="410"/>
      <c r="V17" s="416"/>
      <c r="W17" s="414"/>
      <c r="X17" s="410"/>
      <c r="Y17" s="183"/>
      <c r="Z17" s="410"/>
      <c r="AA17" s="183">
        <v>20</v>
      </c>
      <c r="AB17" s="410">
        <v>18</v>
      </c>
      <c r="AC17" s="183">
        <v>16</v>
      </c>
      <c r="AD17" s="410">
        <v>12</v>
      </c>
      <c r="AE17" s="183"/>
      <c r="AF17" s="410"/>
      <c r="AG17" s="415">
        <f t="shared" si="1"/>
        <v>108</v>
      </c>
      <c r="AH17" s="19"/>
    </row>
    <row r="18" spans="1:34" s="10" customFormat="1" ht="16.5" customHeight="1">
      <c r="A18" s="648">
        <f t="shared" si="0"/>
        <v>7</v>
      </c>
      <c r="B18" s="645" t="s">
        <v>168</v>
      </c>
      <c r="C18" s="409"/>
      <c r="D18" s="410"/>
      <c r="E18" s="183"/>
      <c r="F18" s="410"/>
      <c r="G18" s="183"/>
      <c r="H18" s="411"/>
      <c r="I18" s="183"/>
      <c r="J18" s="412"/>
      <c r="K18" s="144"/>
      <c r="L18" s="410"/>
      <c r="M18" s="183"/>
      <c r="N18" s="410"/>
      <c r="O18" s="183"/>
      <c r="P18" s="410"/>
      <c r="Q18" s="183"/>
      <c r="R18" s="410"/>
      <c r="S18" s="410"/>
      <c r="T18" s="183"/>
      <c r="U18" s="410"/>
      <c r="V18" s="416"/>
      <c r="W18" s="414">
        <v>18</v>
      </c>
      <c r="X18" s="410"/>
      <c r="Y18" s="183"/>
      <c r="Z18" s="410"/>
      <c r="AA18" s="183">
        <v>13</v>
      </c>
      <c r="AB18" s="410"/>
      <c r="AC18" s="183"/>
      <c r="AD18" s="410"/>
      <c r="AE18" s="183">
        <v>18</v>
      </c>
      <c r="AF18" s="410"/>
      <c r="AG18" s="415">
        <f t="shared" si="1"/>
        <v>49</v>
      </c>
      <c r="AH18" s="19"/>
    </row>
    <row r="19" spans="1:34" s="10" customFormat="1" ht="16.5" customHeight="1">
      <c r="A19" s="648">
        <f t="shared" si="0"/>
        <v>8</v>
      </c>
      <c r="B19" s="646" t="s">
        <v>130</v>
      </c>
      <c r="C19" s="409">
        <v>15</v>
      </c>
      <c r="D19" s="410">
        <v>14</v>
      </c>
      <c r="E19" s="183"/>
      <c r="F19" s="410"/>
      <c r="G19" s="183"/>
      <c r="H19" s="411"/>
      <c r="I19" s="183"/>
      <c r="J19" s="412"/>
      <c r="K19" s="144"/>
      <c r="L19" s="410"/>
      <c r="M19" s="183"/>
      <c r="N19" s="410"/>
      <c r="O19" s="183"/>
      <c r="P19" s="410"/>
      <c r="Q19" s="183"/>
      <c r="R19" s="414"/>
      <c r="S19" s="410"/>
      <c r="T19" s="183"/>
      <c r="U19" s="410"/>
      <c r="V19" s="416"/>
      <c r="W19" s="414"/>
      <c r="X19" s="410"/>
      <c r="Y19" s="183"/>
      <c r="Z19" s="410"/>
      <c r="AA19" s="183"/>
      <c r="AB19" s="410"/>
      <c r="AC19" s="183">
        <v>14</v>
      </c>
      <c r="AD19" s="410"/>
      <c r="AE19" s="183"/>
      <c r="AF19" s="410"/>
      <c r="AG19" s="415">
        <f t="shared" si="1"/>
        <v>43</v>
      </c>
      <c r="AH19" s="19"/>
    </row>
    <row r="20" spans="1:34" s="10" customFormat="1" ht="16.5" customHeight="1" thickBot="1">
      <c r="A20" s="649">
        <f t="shared" si="0"/>
        <v>9</v>
      </c>
      <c r="B20" s="650" t="s">
        <v>166</v>
      </c>
      <c r="C20" s="651">
        <v>20</v>
      </c>
      <c r="D20" s="652"/>
      <c r="E20" s="653"/>
      <c r="F20" s="652"/>
      <c r="G20" s="653"/>
      <c r="H20" s="654"/>
      <c r="I20" s="653"/>
      <c r="J20" s="655"/>
      <c r="K20" s="651"/>
      <c r="L20" s="652"/>
      <c r="M20" s="653"/>
      <c r="N20" s="652"/>
      <c r="O20" s="653"/>
      <c r="P20" s="652"/>
      <c r="Q20" s="653"/>
      <c r="R20" s="652"/>
      <c r="S20" s="652"/>
      <c r="T20" s="653"/>
      <c r="U20" s="652"/>
      <c r="V20" s="656"/>
      <c r="W20" s="652"/>
      <c r="X20" s="652"/>
      <c r="Y20" s="653"/>
      <c r="Z20" s="652"/>
      <c r="AA20" s="653"/>
      <c r="AB20" s="652"/>
      <c r="AC20" s="653"/>
      <c r="AD20" s="652"/>
      <c r="AE20" s="653"/>
      <c r="AF20" s="652"/>
      <c r="AG20" s="657">
        <f t="shared" si="1"/>
        <v>20</v>
      </c>
      <c r="AH20" s="19"/>
    </row>
    <row r="21" spans="1:34" s="10" customFormat="1" ht="16.5" customHeight="1">
      <c r="A21" s="212"/>
      <c r="B21" s="419"/>
      <c r="C21" s="400"/>
      <c r="D21" s="400"/>
      <c r="E21" s="399"/>
      <c r="F21" s="209"/>
      <c r="G21" s="399"/>
      <c r="H21" s="209"/>
      <c r="I21" s="399"/>
      <c r="J21" s="209"/>
      <c r="K21" s="420"/>
      <c r="L21" s="209"/>
      <c r="M21" s="399"/>
      <c r="N21" s="209"/>
      <c r="O21" s="399"/>
      <c r="P21" s="209"/>
      <c r="Q21" s="399"/>
      <c r="R21" s="399"/>
      <c r="S21" s="400"/>
      <c r="T21" s="399"/>
      <c r="U21" s="400"/>
      <c r="V21" s="399"/>
      <c r="W21" s="399"/>
      <c r="X21" s="209"/>
      <c r="Y21" s="399"/>
      <c r="Z21" s="209"/>
      <c r="AA21" s="399"/>
      <c r="AB21" s="209"/>
      <c r="AC21" s="399"/>
      <c r="AD21" s="209"/>
      <c r="AE21" s="399"/>
      <c r="AF21" s="209"/>
      <c r="AG21" s="358"/>
    </row>
    <row r="22" spans="1:34" s="10" customFormat="1" ht="16.5" customHeight="1">
      <c r="A22" s="102"/>
      <c r="B22" s="209"/>
      <c r="C22" s="209"/>
      <c r="D22" s="209"/>
      <c r="E22" s="399"/>
      <c r="F22" s="209"/>
      <c r="G22" s="421"/>
      <c r="H22" s="102"/>
      <c r="I22" s="421"/>
      <c r="J22" s="102"/>
      <c r="K22" s="421"/>
      <c r="L22" s="102"/>
      <c r="M22" s="421"/>
      <c r="N22" s="102"/>
      <c r="O22" s="421"/>
      <c r="P22" s="102"/>
      <c r="Q22" s="421"/>
      <c r="R22" s="421"/>
      <c r="S22" s="102"/>
      <c r="T22" s="421"/>
      <c r="U22" s="102"/>
      <c r="V22" s="421"/>
      <c r="W22" s="421"/>
      <c r="X22" s="102"/>
      <c r="Y22" s="421"/>
      <c r="Z22" s="102"/>
      <c r="AA22" s="421"/>
      <c r="AB22" s="102"/>
      <c r="AC22" s="421"/>
      <c r="AD22" s="102"/>
      <c r="AE22" s="421"/>
      <c r="AF22" s="102"/>
      <c r="AG22" s="102"/>
    </row>
    <row r="23" spans="1:34" s="102" customFormat="1" ht="16.5" customHeight="1">
      <c r="A23" s="124" t="s">
        <v>16</v>
      </c>
      <c r="B23" s="124"/>
      <c r="C23" s="124"/>
      <c r="D23" s="124"/>
      <c r="E23" s="276" t="s">
        <v>158</v>
      </c>
      <c r="F23" s="180"/>
      <c r="G23" s="124"/>
      <c r="P23" s="124" t="s">
        <v>110</v>
      </c>
      <c r="Q23" s="124"/>
      <c r="R23" s="124"/>
      <c r="S23" s="124"/>
      <c r="T23" s="124"/>
      <c r="U23" s="124"/>
      <c r="V23" s="124"/>
      <c r="W23" s="124" t="s">
        <v>160</v>
      </c>
      <c r="X23" s="124"/>
      <c r="Y23" s="124"/>
    </row>
    <row r="24" spans="1:34" s="102" customFormat="1" ht="22.5" customHeight="1">
      <c r="A24" s="124"/>
      <c r="B24" s="124"/>
      <c r="C24" s="124"/>
      <c r="D24" s="124"/>
      <c r="E24" s="276"/>
      <c r="F24" s="180"/>
      <c r="G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</row>
    <row r="25" spans="1:34" s="102" customFormat="1" ht="16.5" customHeight="1">
      <c r="A25" s="124" t="s">
        <v>17</v>
      </c>
      <c r="B25" s="124"/>
      <c r="C25" s="124"/>
      <c r="D25" s="124"/>
      <c r="E25" s="124" t="s">
        <v>159</v>
      </c>
      <c r="F25" s="124"/>
      <c r="G25" s="124"/>
      <c r="P25" s="124" t="s">
        <v>111</v>
      </c>
      <c r="Q25" s="124"/>
      <c r="R25" s="124"/>
      <c r="S25" s="124"/>
      <c r="T25" s="124"/>
      <c r="U25" s="124"/>
      <c r="V25" s="276"/>
      <c r="W25" s="124" t="s">
        <v>161</v>
      </c>
      <c r="X25" s="124"/>
      <c r="Y25" s="124"/>
    </row>
    <row r="26" spans="1:34" s="102" customFormat="1" ht="16.5" customHeight="1">
      <c r="A26" s="124"/>
      <c r="B26" s="124"/>
      <c r="C26" s="124"/>
      <c r="D26" s="124"/>
      <c r="E26" s="276"/>
      <c r="F26" s="180"/>
      <c r="G26" s="124"/>
      <c r="P26" s="124"/>
      <c r="Q26" s="124"/>
      <c r="R26" s="124"/>
      <c r="S26" s="124"/>
      <c r="T26" s="124"/>
      <c r="U26" s="124"/>
      <c r="V26" s="124"/>
      <c r="W26" s="124"/>
      <c r="X26" s="124"/>
      <c r="Y26" s="124"/>
    </row>
    <row r="27" spans="1:34" s="102" customFormat="1" ht="16.5" customHeight="1">
      <c r="A27" s="124"/>
      <c r="B27" s="124"/>
      <c r="C27" s="124"/>
      <c r="D27" s="124"/>
      <c r="E27" s="172"/>
      <c r="F27" s="180"/>
      <c r="G27" s="124"/>
      <c r="P27" s="124"/>
      <c r="Q27" s="124"/>
      <c r="R27" s="124"/>
      <c r="S27" s="124"/>
      <c r="T27" s="124"/>
      <c r="U27" s="124"/>
      <c r="V27" s="276"/>
      <c r="W27" s="124"/>
      <c r="X27" s="124"/>
      <c r="Y27" s="124"/>
    </row>
    <row r="28" spans="1:34" ht="16.5" customHeight="1">
      <c r="A28" s="209"/>
      <c r="B28" s="209"/>
      <c r="C28" s="400"/>
      <c r="D28" s="400"/>
      <c r="E28" s="399"/>
      <c r="F28" s="209"/>
      <c r="G28" s="399"/>
      <c r="H28" s="209"/>
      <c r="I28" s="399"/>
      <c r="J28" s="209"/>
      <c r="K28" s="399"/>
      <c r="L28" s="209"/>
      <c r="M28" s="399"/>
      <c r="N28" s="209"/>
      <c r="O28" s="399"/>
      <c r="P28" s="209"/>
      <c r="Q28" s="399"/>
      <c r="R28" s="399"/>
      <c r="S28" s="400"/>
      <c r="T28" s="399"/>
      <c r="U28" s="400"/>
      <c r="V28" s="399"/>
      <c r="W28" s="399"/>
      <c r="X28" s="209"/>
      <c r="Y28" s="399"/>
      <c r="Z28" s="209"/>
      <c r="AA28" s="399"/>
      <c r="AB28" s="209"/>
      <c r="AC28" s="399"/>
      <c r="AD28" s="209"/>
      <c r="AE28" s="399"/>
      <c r="AF28" s="209"/>
      <c r="AG28" s="358"/>
    </row>
  </sheetData>
  <sheetProtection selectLockedCells="1" selectUnlockedCells="1"/>
  <autoFilter ref="A10:AG20"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hiddenButton="1" showButton="0"/>
    <filterColumn colId="18" showButton="0"/>
    <filterColumn colId="19" showButton="0"/>
    <filterColumn colId="20" hiddenButton="1" showButton="0"/>
    <filterColumn colId="21" showButton="0"/>
    <filterColumn colId="22" showButton="0"/>
    <filterColumn colId="23" showButton="0"/>
    <filterColumn colId="24" showButton="0"/>
    <filterColumn colId="25" hiddenButton="1" showButton="0"/>
    <filterColumn colId="26" showButton="0"/>
    <filterColumn colId="27" hiddenButton="1" showButton="0"/>
    <filterColumn colId="28" showButton="0"/>
    <filterColumn colId="29" showButton="0"/>
    <filterColumn colId="30" showButton="0"/>
    <filterColumn colId="31" showButton="0"/>
    <sortState ref="A13:AG20">
      <sortCondition descending="1" ref="K10:K20"/>
    </sortState>
  </autoFilter>
  <sortState ref="B12:AG20">
    <sortCondition descending="1" ref="AG12:AG20"/>
  </sortState>
  <mergeCells count="33">
    <mergeCell ref="G10:J10"/>
    <mergeCell ref="AA11:AB11"/>
    <mergeCell ref="AE11:AF11"/>
    <mergeCell ref="AG10:AG11"/>
    <mergeCell ref="C11:D11"/>
    <mergeCell ref="E11:F11"/>
    <mergeCell ref="G11:H11"/>
    <mergeCell ref="I11:J11"/>
    <mergeCell ref="K11:L11"/>
    <mergeCell ref="M11:N11"/>
    <mergeCell ref="O11:P11"/>
    <mergeCell ref="Q11:S11"/>
    <mergeCell ref="A1:AG1"/>
    <mergeCell ref="A2:AG2"/>
    <mergeCell ref="A3:AG3"/>
    <mergeCell ref="A4:AG4"/>
    <mergeCell ref="A5:N5"/>
    <mergeCell ref="B10:B11"/>
    <mergeCell ref="A10:A11"/>
    <mergeCell ref="F6:Y6"/>
    <mergeCell ref="F7:Y7"/>
    <mergeCell ref="F8:Y8"/>
    <mergeCell ref="A7:C7"/>
    <mergeCell ref="A8:C8"/>
    <mergeCell ref="E9:L9"/>
    <mergeCell ref="M9:N9"/>
    <mergeCell ref="K10:V10"/>
    <mergeCell ref="Y11:Z11"/>
    <mergeCell ref="W10:AF10"/>
    <mergeCell ref="W11:X11"/>
    <mergeCell ref="AC11:AD11"/>
    <mergeCell ref="T11:U11"/>
    <mergeCell ref="C10:F10"/>
  </mergeCells>
  <printOptions horizontalCentered="1"/>
  <pageMargins left="0.34" right="0.19685039370078741" top="1.05" bottom="0.38" header="0" footer="0"/>
  <pageSetup paperSize="9" scale="89" firstPageNumber="0" orientation="landscape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X48"/>
  <sheetViews>
    <sheetView topLeftCell="A7" zoomScale="90" zoomScaleNormal="90" workbookViewId="0">
      <selection activeCell="Q24" sqref="Q24:Q25"/>
    </sheetView>
  </sheetViews>
  <sheetFormatPr defaultColWidth="8.5703125" defaultRowHeight="15"/>
  <cols>
    <col min="1" max="1" width="7.28515625" style="79" customWidth="1"/>
    <col min="2" max="2" width="4.42578125" style="79" customWidth="1"/>
    <col min="3" max="3" width="14.28515625" style="79" customWidth="1"/>
    <col min="4" max="4" width="10" style="79" customWidth="1"/>
    <col min="5" max="5" width="7.28515625" style="79" customWidth="1"/>
    <col min="6" max="6" width="17.140625" style="79" customWidth="1"/>
    <col min="7" max="7" width="27" style="79" customWidth="1"/>
    <col min="8" max="8" width="8.5703125" style="79" customWidth="1"/>
    <col min="9" max="9" width="8.7109375" style="79" customWidth="1"/>
    <col min="10" max="10" width="8.5703125" style="79" customWidth="1"/>
    <col min="11" max="11" width="7.85546875" style="79" customWidth="1"/>
    <col min="12" max="12" width="14.7109375" style="79" customWidth="1"/>
    <col min="13" max="13" width="9.5703125" style="79" customWidth="1"/>
    <col min="14" max="14" width="9.140625" style="79" customWidth="1"/>
    <col min="15" max="15" width="6.28515625" style="79" customWidth="1"/>
    <col min="16" max="16" width="6" style="79" customWidth="1"/>
    <col min="17" max="17" width="14.5703125" style="79" customWidth="1"/>
    <col min="18" max="16384" width="8.5703125" style="79"/>
  </cols>
  <sheetData>
    <row r="1" spans="1:24" s="19" customFormat="1" ht="12.75">
      <c r="A1" s="737" t="s">
        <v>132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7"/>
      <c r="M1" s="737"/>
      <c r="N1" s="737"/>
      <c r="O1" s="737"/>
      <c r="P1" s="737"/>
      <c r="Q1" s="737"/>
      <c r="R1" s="84"/>
      <c r="S1" s="84"/>
      <c r="T1" s="84"/>
      <c r="U1" s="84"/>
    </row>
    <row r="2" spans="1:24" s="19" customFormat="1" ht="12.75">
      <c r="A2" s="737" t="s">
        <v>133</v>
      </c>
      <c r="B2" s="737"/>
      <c r="C2" s="737"/>
      <c r="D2" s="737"/>
      <c r="E2" s="737"/>
      <c r="F2" s="737"/>
      <c r="G2" s="737"/>
      <c r="H2" s="737"/>
      <c r="I2" s="737"/>
      <c r="J2" s="737"/>
      <c r="K2" s="737"/>
      <c r="L2" s="737"/>
      <c r="M2" s="737"/>
      <c r="N2" s="737"/>
      <c r="O2" s="737"/>
      <c r="P2" s="737"/>
      <c r="Q2" s="737"/>
      <c r="R2" s="830"/>
      <c r="S2" s="830"/>
      <c r="T2" s="2"/>
    </row>
    <row r="3" spans="1:24" s="19" customFormat="1" ht="12.75" customHeight="1">
      <c r="A3" s="737" t="s">
        <v>150</v>
      </c>
      <c r="B3" s="737"/>
      <c r="C3" s="737"/>
      <c r="D3" s="737"/>
      <c r="E3" s="737"/>
      <c r="F3" s="737"/>
      <c r="G3" s="737"/>
      <c r="H3" s="737"/>
      <c r="I3" s="737"/>
      <c r="J3" s="737"/>
      <c r="K3" s="737"/>
      <c r="L3" s="737"/>
      <c r="M3" s="737"/>
      <c r="N3" s="737"/>
      <c r="O3" s="737"/>
      <c r="P3" s="737"/>
      <c r="Q3" s="737"/>
      <c r="R3" s="830"/>
      <c r="S3" s="830"/>
      <c r="T3" s="6"/>
      <c r="U3" s="71"/>
    </row>
    <row r="4" spans="1:24" s="19" customFormat="1" ht="12.75">
      <c r="A4" s="737" t="s">
        <v>152</v>
      </c>
      <c r="B4" s="737"/>
      <c r="C4" s="737"/>
      <c r="D4" s="737"/>
      <c r="E4" s="737"/>
      <c r="F4" s="737"/>
      <c r="G4" s="737"/>
      <c r="H4" s="737"/>
      <c r="I4" s="737"/>
      <c r="J4" s="737"/>
      <c r="K4" s="737"/>
      <c r="L4" s="737"/>
      <c r="M4" s="737"/>
      <c r="N4" s="737"/>
      <c r="O4" s="737"/>
      <c r="P4" s="737"/>
      <c r="Q4" s="737"/>
      <c r="R4" s="830"/>
      <c r="S4" s="830"/>
      <c r="T4" s="2"/>
      <c r="U4" s="72"/>
    </row>
    <row r="5" spans="1:24" s="19" customFormat="1" ht="9" customHeight="1">
      <c r="A5" s="102"/>
      <c r="B5" s="102"/>
      <c r="C5" s="102"/>
      <c r="D5" s="102"/>
      <c r="E5" s="102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</row>
    <row r="6" spans="1:24" s="19" customFormat="1" ht="15.75">
      <c r="A6" s="102"/>
      <c r="B6" s="102"/>
      <c r="C6" s="102"/>
      <c r="D6" s="102"/>
      <c r="E6" s="102"/>
      <c r="F6" s="307"/>
      <c r="G6" s="720" t="s">
        <v>1</v>
      </c>
      <c r="H6" s="720"/>
      <c r="I6" s="720"/>
      <c r="J6" s="720"/>
      <c r="K6" s="720"/>
      <c r="L6" s="720"/>
      <c r="M6" s="307"/>
      <c r="N6" s="308"/>
      <c r="O6" s="308"/>
      <c r="P6" s="308"/>
      <c r="Q6" s="309"/>
      <c r="R6" s="82"/>
      <c r="S6" s="82"/>
    </row>
    <row r="7" spans="1:24" s="19" customFormat="1" ht="15.75">
      <c r="A7" s="711" t="s">
        <v>162</v>
      </c>
      <c r="B7" s="711"/>
      <c r="C7" s="711"/>
      <c r="D7" s="110"/>
      <c r="E7" s="110"/>
      <c r="F7" s="251"/>
      <c r="G7" s="715" t="s">
        <v>153</v>
      </c>
      <c r="H7" s="715"/>
      <c r="I7" s="715"/>
      <c r="J7" s="715"/>
      <c r="K7" s="715"/>
      <c r="L7" s="715"/>
      <c r="M7" s="310"/>
      <c r="N7" s="311" t="s">
        <v>5</v>
      </c>
      <c r="O7" s="311">
        <v>1</v>
      </c>
      <c r="P7" s="312">
        <v>2</v>
      </c>
      <c r="Q7" s="312">
        <v>3</v>
      </c>
      <c r="R7" s="82"/>
      <c r="S7" s="82"/>
    </row>
    <row r="8" spans="1:24" s="19" customFormat="1" ht="15.75">
      <c r="A8" s="695" t="s">
        <v>156</v>
      </c>
      <c r="B8" s="695"/>
      <c r="C8" s="696"/>
      <c r="D8" s="110"/>
      <c r="E8" s="110"/>
      <c r="F8" s="313"/>
      <c r="G8" s="741" t="s">
        <v>154</v>
      </c>
      <c r="H8" s="741"/>
      <c r="I8" s="741"/>
      <c r="J8" s="741"/>
      <c r="K8" s="741"/>
      <c r="L8" s="741"/>
      <c r="M8" s="314" t="s">
        <v>142</v>
      </c>
      <c r="N8" s="315">
        <v>12</v>
      </c>
      <c r="O8" s="316">
        <v>9.5</v>
      </c>
      <c r="P8" s="315">
        <v>8.5</v>
      </c>
      <c r="Q8" s="265">
        <v>7.5</v>
      </c>
      <c r="R8" s="81"/>
      <c r="S8" s="81"/>
    </row>
    <row r="9" spans="1:24" s="19" customFormat="1" ht="15.75">
      <c r="A9" s="253" t="s">
        <v>48</v>
      </c>
      <c r="B9" s="141"/>
      <c r="C9" s="141"/>
      <c r="D9" s="141">
        <v>94</v>
      </c>
      <c r="E9" s="317"/>
      <c r="F9" s="307"/>
      <c r="G9" s="720" t="s">
        <v>128</v>
      </c>
      <c r="H9" s="720"/>
      <c r="I9" s="720"/>
      <c r="J9" s="720"/>
      <c r="K9" s="720"/>
      <c r="L9" s="720"/>
      <c r="M9" s="316" t="s">
        <v>143</v>
      </c>
      <c r="N9" s="316">
        <v>9.5</v>
      </c>
      <c r="O9" s="316">
        <v>8</v>
      </c>
      <c r="P9" s="316">
        <v>7</v>
      </c>
      <c r="Q9" s="265">
        <v>6</v>
      </c>
      <c r="R9" s="83"/>
      <c r="S9" s="83"/>
    </row>
    <row r="10" spans="1:24" s="19" customFormat="1" ht="15.75">
      <c r="A10" s="318" t="s">
        <v>49</v>
      </c>
      <c r="B10" s="319"/>
      <c r="C10" s="320"/>
      <c r="D10" s="141">
        <v>9</v>
      </c>
      <c r="E10" s="173"/>
      <c r="F10" s="136"/>
      <c r="G10" s="136"/>
      <c r="H10" s="136"/>
      <c r="I10" s="136"/>
      <c r="J10" s="136"/>
      <c r="K10" s="136"/>
      <c r="L10" s="136"/>
      <c r="M10" s="316" t="s">
        <v>144</v>
      </c>
      <c r="N10" s="316">
        <v>9.5</v>
      </c>
      <c r="O10" s="316">
        <v>8</v>
      </c>
      <c r="P10" s="316">
        <v>7</v>
      </c>
      <c r="Q10" s="265">
        <v>6</v>
      </c>
      <c r="R10" s="83"/>
      <c r="S10" s="83"/>
    </row>
    <row r="11" spans="1:24" s="5" customFormat="1" ht="13.5" thickBot="1">
      <c r="A11" s="110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4"/>
      <c r="S11" s="14"/>
    </row>
    <row r="12" spans="1:24" s="590" customFormat="1" ht="42" customHeight="1">
      <c r="A12" s="583" t="s">
        <v>6</v>
      </c>
      <c r="B12" s="841" t="s">
        <v>73</v>
      </c>
      <c r="C12" s="842"/>
      <c r="D12" s="584" t="s">
        <v>7</v>
      </c>
      <c r="E12" s="584" t="s">
        <v>8</v>
      </c>
      <c r="F12" s="585" t="s">
        <v>9</v>
      </c>
      <c r="G12" s="586" t="s">
        <v>10</v>
      </c>
      <c r="H12" s="584" t="s">
        <v>120</v>
      </c>
      <c r="I12" s="584" t="s">
        <v>121</v>
      </c>
      <c r="J12" s="587" t="s">
        <v>122</v>
      </c>
      <c r="K12" s="587" t="s">
        <v>123</v>
      </c>
      <c r="L12" s="588" t="s">
        <v>124</v>
      </c>
      <c r="M12" s="588" t="s">
        <v>125</v>
      </c>
      <c r="N12" s="587" t="s">
        <v>126</v>
      </c>
      <c r="O12" s="841" t="s">
        <v>14</v>
      </c>
      <c r="P12" s="842"/>
      <c r="Q12" s="589" t="s">
        <v>127</v>
      </c>
      <c r="R12" s="80"/>
      <c r="X12" s="80"/>
    </row>
    <row r="13" spans="1:24" s="99" customFormat="1" ht="16.5">
      <c r="A13" s="563" t="s">
        <v>118</v>
      </c>
      <c r="B13" s="564"/>
      <c r="C13" s="565"/>
      <c r="D13" s="322"/>
      <c r="E13" s="322"/>
      <c r="F13" s="322"/>
      <c r="G13" s="322"/>
      <c r="H13" s="322"/>
      <c r="I13" s="322"/>
      <c r="J13" s="322"/>
      <c r="K13" s="322"/>
      <c r="L13" s="322"/>
      <c r="M13" s="322"/>
      <c r="N13" s="322"/>
      <c r="O13" s="833"/>
      <c r="P13" s="834"/>
      <c r="Q13" s="566"/>
      <c r="R13" s="98"/>
      <c r="X13" s="98"/>
    </row>
    <row r="14" spans="1:24" s="99" customFormat="1" ht="17.45" customHeight="1">
      <c r="A14" s="601">
        <v>1</v>
      </c>
      <c r="B14" s="567" t="s">
        <v>249</v>
      </c>
      <c r="C14" s="568"/>
      <c r="D14" s="323">
        <v>1988</v>
      </c>
      <c r="E14" s="323">
        <v>1</v>
      </c>
      <c r="F14" s="323" t="s">
        <v>129</v>
      </c>
      <c r="G14" s="570"/>
      <c r="H14" s="571">
        <v>0.7</v>
      </c>
      <c r="I14" s="324">
        <v>1.1000000000000001</v>
      </c>
      <c r="J14" s="324">
        <v>0.6</v>
      </c>
      <c r="K14" s="324">
        <v>0.8</v>
      </c>
      <c r="L14" s="447">
        <v>17.649999999999999</v>
      </c>
      <c r="M14" s="324">
        <v>17.3</v>
      </c>
      <c r="N14" s="324">
        <v>16.5</v>
      </c>
      <c r="O14" s="833" t="s">
        <v>5</v>
      </c>
      <c r="P14" s="834"/>
      <c r="Q14" s="325" t="s">
        <v>372</v>
      </c>
      <c r="R14" s="98"/>
      <c r="S14" s="98"/>
      <c r="T14" s="98"/>
      <c r="U14" s="98"/>
      <c r="V14" s="98"/>
      <c r="W14" s="98"/>
      <c r="X14" s="98"/>
    </row>
    <row r="15" spans="1:24" s="99" customFormat="1" ht="17.45" customHeight="1">
      <c r="A15" s="601">
        <v>2</v>
      </c>
      <c r="B15" s="567" t="s">
        <v>198</v>
      </c>
      <c r="C15" s="568"/>
      <c r="D15" s="323">
        <v>1994</v>
      </c>
      <c r="E15" s="323" t="s">
        <v>5</v>
      </c>
      <c r="F15" s="323" t="s">
        <v>147</v>
      </c>
      <c r="G15" s="569" t="s">
        <v>380</v>
      </c>
      <c r="H15" s="324">
        <v>0.5</v>
      </c>
      <c r="I15" s="324">
        <v>0.5</v>
      </c>
      <c r="J15" s="324">
        <v>0.6</v>
      </c>
      <c r="K15" s="324">
        <v>0.53</v>
      </c>
      <c r="L15" s="447">
        <v>16.475000000000001</v>
      </c>
      <c r="M15" s="324">
        <v>16.475000000000001</v>
      </c>
      <c r="N15" s="324">
        <v>15.945</v>
      </c>
      <c r="O15" s="833" t="s">
        <v>5</v>
      </c>
      <c r="P15" s="834"/>
      <c r="Q15" s="325" t="s">
        <v>196</v>
      </c>
      <c r="R15" s="98"/>
      <c r="X15" s="98"/>
    </row>
    <row r="16" spans="1:24" s="99" customFormat="1" ht="17.45" customHeight="1">
      <c r="A16" s="601">
        <v>3</v>
      </c>
      <c r="B16" s="567" t="s">
        <v>247</v>
      </c>
      <c r="C16" s="568"/>
      <c r="D16" s="323">
        <v>1958</v>
      </c>
      <c r="E16" s="323">
        <v>1</v>
      </c>
      <c r="F16" s="323" t="s">
        <v>129</v>
      </c>
      <c r="G16" s="323"/>
      <c r="H16" s="324">
        <v>3.9</v>
      </c>
      <c r="I16" s="324">
        <v>4.8</v>
      </c>
      <c r="J16" s="324">
        <v>4.5999999999999996</v>
      </c>
      <c r="K16" s="324">
        <v>4.43</v>
      </c>
      <c r="L16" s="447">
        <v>11.75</v>
      </c>
      <c r="M16" s="324">
        <v>9.5</v>
      </c>
      <c r="N16" s="324">
        <v>5.0650000000000004</v>
      </c>
      <c r="O16" s="833"/>
      <c r="P16" s="834"/>
      <c r="Q16" s="325" t="s">
        <v>248</v>
      </c>
      <c r="R16" s="98"/>
      <c r="X16" s="98"/>
    </row>
    <row r="17" spans="1:24" s="99" customFormat="1" ht="17.45" customHeight="1">
      <c r="A17" s="572" t="s">
        <v>119</v>
      </c>
      <c r="B17" s="573"/>
      <c r="C17" s="574"/>
      <c r="D17" s="575"/>
      <c r="E17" s="575"/>
      <c r="F17" s="575"/>
      <c r="G17" s="575"/>
      <c r="H17" s="576"/>
      <c r="I17" s="576"/>
      <c r="J17" s="576"/>
      <c r="K17" s="576"/>
      <c r="L17" s="576"/>
      <c r="M17" s="576"/>
      <c r="N17" s="576"/>
      <c r="O17" s="831"/>
      <c r="P17" s="832"/>
      <c r="Q17" s="577"/>
      <c r="R17" s="98"/>
      <c r="S17" s="98"/>
      <c r="T17" s="98"/>
      <c r="U17" s="98"/>
      <c r="V17" s="98"/>
      <c r="W17" s="98"/>
      <c r="X17" s="98"/>
    </row>
    <row r="18" spans="1:24" s="99" customFormat="1" ht="17.45" customHeight="1">
      <c r="A18" s="601">
        <v>1</v>
      </c>
      <c r="B18" s="567" t="s">
        <v>194</v>
      </c>
      <c r="C18" s="568"/>
      <c r="D18" s="323">
        <v>2005</v>
      </c>
      <c r="E18" s="323" t="s">
        <v>5</v>
      </c>
      <c r="F18" s="323" t="s">
        <v>147</v>
      </c>
      <c r="G18" s="323" t="s">
        <v>195</v>
      </c>
      <c r="H18" s="324">
        <v>1.2</v>
      </c>
      <c r="I18" s="324">
        <v>1.9</v>
      </c>
      <c r="J18" s="324">
        <v>1.6</v>
      </c>
      <c r="K18" s="324">
        <v>1.56</v>
      </c>
      <c r="L18" s="447">
        <v>17.2</v>
      </c>
      <c r="M18" s="324">
        <v>16.45</v>
      </c>
      <c r="N18" s="324">
        <v>14.89</v>
      </c>
      <c r="O18" s="833" t="s">
        <v>5</v>
      </c>
      <c r="P18" s="834"/>
      <c r="Q18" s="325" t="s">
        <v>196</v>
      </c>
      <c r="R18" s="98"/>
      <c r="S18" s="98"/>
      <c r="T18" s="98"/>
      <c r="U18" s="98"/>
      <c r="V18" s="98"/>
      <c r="W18" s="98"/>
      <c r="X18" s="98"/>
    </row>
    <row r="19" spans="1:24" s="99" customFormat="1" ht="17.45" customHeight="1">
      <c r="A19" s="601">
        <v>2</v>
      </c>
      <c r="B19" s="567" t="s">
        <v>197</v>
      </c>
      <c r="C19" s="568"/>
      <c r="D19" s="323">
        <v>2008</v>
      </c>
      <c r="E19" s="323">
        <v>1</v>
      </c>
      <c r="F19" s="323" t="s">
        <v>147</v>
      </c>
      <c r="G19" s="323" t="s">
        <v>195</v>
      </c>
      <c r="H19" s="324">
        <v>0.4</v>
      </c>
      <c r="I19" s="324">
        <v>0.7</v>
      </c>
      <c r="J19" s="324">
        <v>0.5</v>
      </c>
      <c r="K19" s="324">
        <v>0.53</v>
      </c>
      <c r="L19" s="447">
        <v>10.9</v>
      </c>
      <c r="M19" s="324">
        <v>10.9</v>
      </c>
      <c r="N19" s="324">
        <v>10.36</v>
      </c>
      <c r="O19" s="833" t="s">
        <v>5</v>
      </c>
      <c r="P19" s="834"/>
      <c r="Q19" s="325" t="s">
        <v>196</v>
      </c>
      <c r="R19" s="98"/>
      <c r="S19" s="98"/>
      <c r="T19" s="98"/>
      <c r="U19" s="98"/>
      <c r="V19" s="98"/>
      <c r="W19" s="98"/>
      <c r="X19" s="98"/>
    </row>
    <row r="20" spans="1:24" s="99" customFormat="1" ht="17.45" customHeight="1">
      <c r="A20" s="601">
        <v>3</v>
      </c>
      <c r="B20" s="430" t="s">
        <v>192</v>
      </c>
      <c r="C20" s="568"/>
      <c r="D20" s="323">
        <v>1993</v>
      </c>
      <c r="E20" s="323">
        <v>1</v>
      </c>
      <c r="F20" s="323" t="s">
        <v>147</v>
      </c>
      <c r="G20" s="323" t="s">
        <v>195</v>
      </c>
      <c r="H20" s="324">
        <v>0.3</v>
      </c>
      <c r="I20" s="324">
        <v>0.2</v>
      </c>
      <c r="J20" s="324">
        <v>0.2</v>
      </c>
      <c r="K20" s="324">
        <v>0.23</v>
      </c>
      <c r="L20" s="447">
        <v>1.6</v>
      </c>
      <c r="M20" s="324">
        <v>1.6</v>
      </c>
      <c r="N20" s="324">
        <v>1.36</v>
      </c>
      <c r="O20" s="833"/>
      <c r="P20" s="834"/>
      <c r="Q20" s="283" t="s">
        <v>193</v>
      </c>
      <c r="R20" s="98"/>
      <c r="S20" s="98"/>
      <c r="T20" s="98"/>
      <c r="U20" s="98"/>
      <c r="V20" s="98"/>
      <c r="W20" s="98"/>
      <c r="X20" s="98"/>
    </row>
    <row r="21" spans="1:24" s="99" customFormat="1" ht="17.45" customHeight="1">
      <c r="A21" s="572" t="s">
        <v>371</v>
      </c>
      <c r="B21" s="573"/>
      <c r="C21" s="578"/>
      <c r="D21" s="575"/>
      <c r="E21" s="575"/>
      <c r="F21" s="575"/>
      <c r="G21" s="575"/>
      <c r="H21" s="579"/>
      <c r="I21" s="579"/>
      <c r="J21" s="579"/>
      <c r="K21" s="579"/>
      <c r="L21" s="580"/>
      <c r="M21" s="580"/>
      <c r="N21" s="580"/>
      <c r="O21" s="839"/>
      <c r="P21" s="840"/>
      <c r="Q21" s="577"/>
      <c r="R21" s="98"/>
      <c r="S21" s="98"/>
      <c r="T21" s="98"/>
      <c r="U21" s="98"/>
      <c r="V21" s="98"/>
      <c r="W21" s="98"/>
      <c r="X21" s="98"/>
    </row>
    <row r="22" spans="1:24" s="8" customFormat="1" ht="17.45" customHeight="1">
      <c r="A22" s="835">
        <v>1</v>
      </c>
      <c r="B22" s="567" t="s">
        <v>194</v>
      </c>
      <c r="C22" s="568"/>
      <c r="D22" s="323">
        <v>2005</v>
      </c>
      <c r="E22" s="323" t="s">
        <v>5</v>
      </c>
      <c r="F22" s="323" t="s">
        <v>147</v>
      </c>
      <c r="G22" s="323" t="s">
        <v>195</v>
      </c>
      <c r="H22" s="836">
        <v>0.3</v>
      </c>
      <c r="I22" s="837">
        <v>0.6</v>
      </c>
      <c r="J22" s="837">
        <v>0.2</v>
      </c>
      <c r="K22" s="837">
        <v>0.36</v>
      </c>
      <c r="L22" s="845">
        <v>10.824999999999999</v>
      </c>
      <c r="M22" s="838">
        <v>10.824999999999999</v>
      </c>
      <c r="N22" s="837">
        <v>10.458</v>
      </c>
      <c r="O22" s="837" t="s">
        <v>5</v>
      </c>
      <c r="P22" s="834"/>
      <c r="Q22" s="843" t="s">
        <v>196</v>
      </c>
    </row>
    <row r="23" spans="1:24" s="8" customFormat="1" ht="17.45" customHeight="1">
      <c r="A23" s="835"/>
      <c r="B23" s="567" t="s">
        <v>197</v>
      </c>
      <c r="C23" s="568"/>
      <c r="D23" s="323">
        <v>2008</v>
      </c>
      <c r="E23" s="323">
        <v>1</v>
      </c>
      <c r="F23" s="323" t="s">
        <v>147</v>
      </c>
      <c r="G23" s="323" t="s">
        <v>195</v>
      </c>
      <c r="H23" s="836"/>
      <c r="I23" s="837"/>
      <c r="J23" s="837"/>
      <c r="K23" s="837"/>
      <c r="L23" s="845"/>
      <c r="M23" s="838"/>
      <c r="N23" s="837"/>
      <c r="O23" s="834"/>
      <c r="P23" s="834"/>
      <c r="Q23" s="844"/>
    </row>
    <row r="24" spans="1:24" s="99" customFormat="1" ht="17.45" customHeight="1">
      <c r="A24" s="835">
        <v>2</v>
      </c>
      <c r="B24" s="283" t="s">
        <v>187</v>
      </c>
      <c r="C24" s="283"/>
      <c r="D24" s="147">
        <v>2000</v>
      </c>
      <c r="E24" s="17">
        <v>1</v>
      </c>
      <c r="F24" s="17" t="s">
        <v>147</v>
      </c>
      <c r="G24" s="323" t="s">
        <v>174</v>
      </c>
      <c r="H24" s="836">
        <v>0.2</v>
      </c>
      <c r="I24" s="837">
        <v>0.2</v>
      </c>
      <c r="J24" s="837">
        <v>0.2</v>
      </c>
      <c r="K24" s="837">
        <v>0.2</v>
      </c>
      <c r="L24" s="838">
        <v>3.8</v>
      </c>
      <c r="M24" s="838">
        <v>3.8</v>
      </c>
      <c r="N24" s="837">
        <v>3.6</v>
      </c>
      <c r="O24" s="837"/>
      <c r="P24" s="834"/>
      <c r="Q24" s="581" t="s">
        <v>181</v>
      </c>
      <c r="R24" s="98"/>
      <c r="S24" s="98"/>
      <c r="T24" s="98"/>
      <c r="U24" s="98"/>
      <c r="V24" s="98"/>
      <c r="W24" s="98"/>
      <c r="X24" s="98"/>
    </row>
    <row r="25" spans="1:24" s="99" customFormat="1" ht="17.45" customHeight="1">
      <c r="A25" s="835"/>
      <c r="B25" s="567" t="s">
        <v>359</v>
      </c>
      <c r="C25" s="568"/>
      <c r="D25" s="323">
        <v>1993</v>
      </c>
      <c r="E25" s="323" t="s">
        <v>5</v>
      </c>
      <c r="F25" s="323" t="s">
        <v>147</v>
      </c>
      <c r="G25" s="323" t="s">
        <v>174</v>
      </c>
      <c r="H25" s="836"/>
      <c r="I25" s="837"/>
      <c r="J25" s="837"/>
      <c r="K25" s="837"/>
      <c r="L25" s="838"/>
      <c r="M25" s="838"/>
      <c r="N25" s="837"/>
      <c r="O25" s="834"/>
      <c r="P25" s="834"/>
      <c r="Q25" s="582" t="s">
        <v>360</v>
      </c>
      <c r="R25" s="98"/>
      <c r="S25" s="98"/>
      <c r="T25" s="98"/>
      <c r="U25" s="98"/>
      <c r="V25" s="98"/>
      <c r="W25" s="98"/>
      <c r="X25" s="98"/>
    </row>
    <row r="26" spans="1:24" s="99" customFormat="1" ht="17.45" customHeight="1">
      <c r="A26" s="602"/>
      <c r="B26" s="603"/>
      <c r="C26" s="604"/>
      <c r="D26" s="328"/>
      <c r="E26" s="328"/>
      <c r="F26" s="328"/>
      <c r="G26" s="328"/>
      <c r="H26" s="605"/>
      <c r="I26" s="330"/>
      <c r="J26" s="330"/>
      <c r="K26" s="330"/>
      <c r="L26" s="606"/>
      <c r="M26" s="606"/>
      <c r="N26" s="330"/>
      <c r="O26" s="591"/>
      <c r="P26" s="591"/>
      <c r="Q26" s="607"/>
      <c r="R26" s="98"/>
      <c r="S26" s="98"/>
      <c r="T26" s="98"/>
      <c r="U26" s="98"/>
      <c r="V26" s="98"/>
      <c r="W26" s="98"/>
      <c r="X26" s="98"/>
    </row>
    <row r="27" spans="1:24" ht="16.5">
      <c r="A27" s="321"/>
      <c r="B27" s="326"/>
      <c r="C27" s="327"/>
      <c r="D27" s="328"/>
      <c r="E27" s="328"/>
      <c r="F27" s="328"/>
      <c r="G27" s="328"/>
      <c r="H27" s="329"/>
      <c r="I27" s="329"/>
      <c r="J27" s="329"/>
      <c r="K27" s="330"/>
      <c r="L27" s="330"/>
      <c r="M27" s="330"/>
      <c r="N27" s="330"/>
      <c r="O27" s="193"/>
      <c r="P27" s="193"/>
      <c r="Q27" s="331"/>
      <c r="R27" s="80"/>
      <c r="S27" s="80"/>
      <c r="T27" s="80"/>
      <c r="U27" s="80"/>
      <c r="V27" s="80"/>
      <c r="W27" s="80"/>
      <c r="X27" s="80"/>
    </row>
    <row r="28" spans="1:24" s="102" customFormat="1" ht="12.75">
      <c r="A28" s="275" t="s">
        <v>16</v>
      </c>
      <c r="B28" s="124"/>
      <c r="C28" s="124"/>
      <c r="D28" s="124"/>
      <c r="F28" s="276" t="s">
        <v>158</v>
      </c>
      <c r="G28" s="124"/>
      <c r="I28" s="275" t="s">
        <v>110</v>
      </c>
      <c r="J28" s="124"/>
      <c r="K28" s="124"/>
      <c r="L28" s="124" t="s">
        <v>160</v>
      </c>
      <c r="O28" s="124"/>
      <c r="P28" s="124"/>
    </row>
    <row r="29" spans="1:24" s="102" customFormat="1" ht="12.75">
      <c r="A29" s="275"/>
      <c r="B29" s="124"/>
      <c r="C29" s="124"/>
      <c r="D29" s="124"/>
      <c r="F29" s="276"/>
      <c r="G29" s="124"/>
      <c r="I29" s="275"/>
      <c r="J29" s="124"/>
      <c r="K29" s="124"/>
      <c r="L29" s="124"/>
      <c r="O29" s="124"/>
      <c r="P29" s="124"/>
    </row>
    <row r="30" spans="1:24" s="102" customFormat="1" ht="12" customHeight="1">
      <c r="A30" s="275"/>
      <c r="B30" s="124"/>
      <c r="C30" s="124"/>
      <c r="D30" s="124"/>
      <c r="F30" s="172"/>
      <c r="G30" s="124"/>
      <c r="I30" s="275"/>
      <c r="J30" s="124"/>
      <c r="K30" s="124"/>
      <c r="L30" s="124"/>
      <c r="O30" s="124"/>
      <c r="P30" s="124"/>
    </row>
    <row r="31" spans="1:24" s="102" customFormat="1" ht="12.75">
      <c r="A31" s="275" t="s">
        <v>17</v>
      </c>
      <c r="B31" s="124"/>
      <c r="C31" s="124"/>
      <c r="D31" s="124"/>
      <c r="F31" s="124" t="s">
        <v>159</v>
      </c>
      <c r="G31" s="124"/>
      <c r="I31" s="275" t="s">
        <v>111</v>
      </c>
      <c r="J31" s="124"/>
      <c r="K31" s="124"/>
      <c r="L31" s="124" t="s">
        <v>161</v>
      </c>
      <c r="O31" s="124"/>
      <c r="P31" s="124"/>
    </row>
    <row r="32" spans="1:24" ht="16.5">
      <c r="A32" s="332"/>
      <c r="B32" s="332"/>
      <c r="C32" s="332"/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3"/>
      <c r="R32" s="80"/>
      <c r="S32" s="80"/>
      <c r="T32" s="80"/>
      <c r="U32" s="80"/>
      <c r="V32" s="80"/>
      <c r="W32" s="80"/>
      <c r="X32" s="80"/>
    </row>
    <row r="33" spans="1:24" ht="16.5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80"/>
      <c r="R33" s="80"/>
      <c r="S33" s="80"/>
      <c r="T33" s="80"/>
      <c r="U33" s="80"/>
      <c r="V33" s="80"/>
      <c r="W33" s="80"/>
      <c r="X33" s="80"/>
    </row>
    <row r="34" spans="1:24" ht="16.5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80"/>
      <c r="R34" s="80"/>
      <c r="S34" s="80"/>
      <c r="T34" s="80"/>
      <c r="U34" s="80"/>
      <c r="V34" s="80"/>
      <c r="W34" s="80"/>
      <c r="X34" s="80"/>
    </row>
    <row r="35" spans="1:24" ht="16.5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80"/>
    </row>
    <row r="36" spans="1:24" ht="16.5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80"/>
    </row>
    <row r="37" spans="1:24" ht="16.5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</row>
    <row r="38" spans="1:24" ht="16.5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</row>
    <row r="39" spans="1:24" ht="16.5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</row>
    <row r="40" spans="1:24" ht="16.5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</row>
    <row r="41" spans="1:24" ht="16.5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</row>
    <row r="42" spans="1:24" ht="16.5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</row>
    <row r="43" spans="1:24" ht="16.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</row>
    <row r="44" spans="1:24" ht="16.5">
      <c r="A44" s="80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</row>
    <row r="45" spans="1:24" ht="16.5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</row>
    <row r="46" spans="1:24" ht="16.5">
      <c r="A46" s="80"/>
      <c r="B46" s="80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</row>
    <row r="47" spans="1:24" ht="16.5">
      <c r="A47" s="80"/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</row>
    <row r="48" spans="1:24" ht="16.5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</row>
  </sheetData>
  <mergeCells count="43">
    <mergeCell ref="N22:N23"/>
    <mergeCell ref="O22:P23"/>
    <mergeCell ref="Q22:Q23"/>
    <mergeCell ref="I22:I23"/>
    <mergeCell ref="J22:J23"/>
    <mergeCell ref="K22:K23"/>
    <mergeCell ref="L22:L23"/>
    <mergeCell ref="M22:M23"/>
    <mergeCell ref="A1:Q1"/>
    <mergeCell ref="A2:Q2"/>
    <mergeCell ref="B12:C12"/>
    <mergeCell ref="O12:P12"/>
    <mergeCell ref="O13:P13"/>
    <mergeCell ref="G6:L6"/>
    <mergeCell ref="G7:L7"/>
    <mergeCell ref="G8:L8"/>
    <mergeCell ref="G9:L9"/>
    <mergeCell ref="O15:P15"/>
    <mergeCell ref="O16:P16"/>
    <mergeCell ref="O14:P14"/>
    <mergeCell ref="A7:C7"/>
    <mergeCell ref="A8:C8"/>
    <mergeCell ref="O17:P17"/>
    <mergeCell ref="O18:P18"/>
    <mergeCell ref="A24:A25"/>
    <mergeCell ref="H24:H25"/>
    <mergeCell ref="I24:I25"/>
    <mergeCell ref="J24:J25"/>
    <mergeCell ref="K24:K25"/>
    <mergeCell ref="M24:M25"/>
    <mergeCell ref="N24:N25"/>
    <mergeCell ref="O20:P20"/>
    <mergeCell ref="O19:P19"/>
    <mergeCell ref="O21:P21"/>
    <mergeCell ref="O24:P25"/>
    <mergeCell ref="L24:L25"/>
    <mergeCell ref="A22:A23"/>
    <mergeCell ref="H22:H23"/>
    <mergeCell ref="R2:S2"/>
    <mergeCell ref="A3:Q3"/>
    <mergeCell ref="R3:S3"/>
    <mergeCell ref="A4:Q4"/>
    <mergeCell ref="R4:S4"/>
  </mergeCells>
  <printOptions horizontalCentered="1"/>
  <pageMargins left="0.23622047244094491" right="0.19685039370078741" top="0.78740157480314965" bottom="0.74803149606299213" header="0.31496062992125984" footer="0.51181102362204722"/>
  <pageSetup paperSize="9" scale="80" firstPageNumber="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FFFF00"/>
  </sheetPr>
  <dimension ref="A1:S41"/>
  <sheetViews>
    <sheetView zoomScaleSheetLayoutView="120" workbookViewId="0">
      <selection sqref="A1:G4"/>
    </sheetView>
  </sheetViews>
  <sheetFormatPr defaultRowHeight="12.75"/>
  <cols>
    <col min="1" max="1" width="5.5703125" style="77" customWidth="1"/>
    <col min="2" max="2" width="18.140625" style="478" customWidth="1"/>
    <col min="3" max="3" width="9.5703125" style="478" customWidth="1"/>
    <col min="4" max="4" width="19.85546875" style="478" customWidth="1"/>
    <col min="5" max="5" width="22.85546875" style="478" customWidth="1"/>
    <col min="6" max="6" width="12.140625" style="77" customWidth="1"/>
    <col min="7" max="7" width="9.85546875" style="77" customWidth="1"/>
    <col min="8" max="8" width="19.85546875" style="77" customWidth="1"/>
    <col min="9" max="16384" width="9.140625" style="77"/>
  </cols>
  <sheetData>
    <row r="1" spans="1:19">
      <c r="A1" s="847" t="s">
        <v>132</v>
      </c>
      <c r="B1" s="847"/>
      <c r="C1" s="847"/>
      <c r="D1" s="847"/>
      <c r="E1" s="847"/>
      <c r="F1" s="847"/>
      <c r="G1" s="847"/>
      <c r="H1" s="619"/>
      <c r="I1" s="619"/>
      <c r="J1" s="619"/>
      <c r="K1" s="619"/>
      <c r="L1" s="619"/>
      <c r="M1" s="619"/>
      <c r="N1" s="619"/>
      <c r="O1" s="619"/>
      <c r="P1" s="619"/>
      <c r="Q1" s="620"/>
      <c r="R1" s="620"/>
    </row>
    <row r="2" spans="1:19" s="624" customFormat="1">
      <c r="A2" s="847" t="s">
        <v>133</v>
      </c>
      <c r="B2" s="847"/>
      <c r="C2" s="847"/>
      <c r="D2" s="847"/>
      <c r="E2" s="847"/>
      <c r="F2" s="847"/>
      <c r="G2" s="847"/>
      <c r="H2" s="621"/>
      <c r="I2" s="621"/>
      <c r="J2" s="621"/>
      <c r="K2" s="621"/>
      <c r="L2" s="621"/>
      <c r="M2" s="621"/>
      <c r="N2" s="621"/>
      <c r="O2" s="621"/>
      <c r="P2" s="621"/>
      <c r="Q2" s="622"/>
      <c r="R2" s="622"/>
      <c r="S2" s="623"/>
    </row>
    <row r="3" spans="1:19" s="624" customFormat="1" ht="12.75" customHeight="1">
      <c r="A3" s="847" t="s">
        <v>150</v>
      </c>
      <c r="B3" s="847"/>
      <c r="C3" s="847"/>
      <c r="D3" s="847"/>
      <c r="E3" s="847"/>
      <c r="F3" s="847"/>
      <c r="G3" s="847"/>
      <c r="H3" s="619"/>
      <c r="I3" s="619"/>
      <c r="J3" s="619"/>
      <c r="K3" s="619"/>
      <c r="L3" s="619"/>
      <c r="M3" s="619"/>
      <c r="N3" s="619"/>
      <c r="O3" s="619"/>
      <c r="P3" s="619"/>
      <c r="Q3" s="625"/>
      <c r="R3" s="625"/>
      <c r="S3" s="623"/>
    </row>
    <row r="4" spans="1:19" s="624" customFormat="1">
      <c r="A4" s="847" t="s">
        <v>152</v>
      </c>
      <c r="B4" s="847"/>
      <c r="C4" s="847"/>
      <c r="D4" s="847"/>
      <c r="E4" s="847"/>
      <c r="F4" s="847"/>
      <c r="G4" s="847"/>
      <c r="H4" s="619"/>
      <c r="I4" s="619"/>
      <c r="J4" s="619"/>
      <c r="K4" s="619"/>
      <c r="L4" s="619"/>
      <c r="M4" s="619"/>
      <c r="N4" s="619"/>
      <c r="O4" s="619"/>
      <c r="P4" s="619"/>
      <c r="Q4" s="622"/>
      <c r="R4" s="622"/>
      <c r="S4" s="623"/>
    </row>
    <row r="5" spans="1:19" s="624" customFormat="1">
      <c r="A5" s="211"/>
      <c r="B5" s="211"/>
      <c r="C5" s="211"/>
      <c r="D5" s="211"/>
      <c r="E5" s="211"/>
      <c r="F5" s="211"/>
      <c r="G5" s="211"/>
      <c r="H5" s="74"/>
      <c r="I5" s="74"/>
      <c r="J5" s="74"/>
      <c r="K5" s="74"/>
      <c r="L5" s="74"/>
      <c r="M5" s="74"/>
      <c r="N5" s="74"/>
      <c r="O5" s="623"/>
      <c r="P5" s="623"/>
      <c r="Q5" s="623"/>
      <c r="R5" s="623"/>
      <c r="S5" s="623"/>
    </row>
    <row r="6" spans="1:19" s="624" customFormat="1">
      <c r="A6" s="848" t="s">
        <v>155</v>
      </c>
      <c r="B6" s="848"/>
      <c r="C6" s="848"/>
      <c r="D6" s="848"/>
      <c r="E6" s="848"/>
      <c r="F6" s="848"/>
      <c r="G6" s="848"/>
      <c r="H6" s="626"/>
      <c r="I6" s="626"/>
      <c r="J6" s="626"/>
      <c r="K6" s="74"/>
      <c r="L6" s="74"/>
      <c r="M6" s="74"/>
      <c r="N6" s="74"/>
      <c r="O6" s="623"/>
      <c r="P6" s="623"/>
      <c r="Q6" s="623"/>
      <c r="R6" s="623"/>
      <c r="S6" s="623"/>
    </row>
    <row r="7" spans="1:19" s="624" customFormat="1">
      <c r="A7" s="72"/>
      <c r="B7" s="72"/>
      <c r="C7" s="72"/>
      <c r="D7" s="72"/>
      <c r="E7" s="72"/>
      <c r="F7" s="72"/>
      <c r="G7" s="72"/>
      <c r="H7" s="626"/>
      <c r="I7" s="626"/>
      <c r="J7" s="626"/>
      <c r="K7" s="74"/>
      <c r="L7" s="74"/>
      <c r="M7" s="74"/>
      <c r="N7" s="74"/>
      <c r="O7" s="623"/>
      <c r="P7" s="623"/>
      <c r="Q7" s="623"/>
      <c r="R7" s="623"/>
      <c r="S7" s="623"/>
    </row>
    <row r="8" spans="1:19" s="624" customFormat="1" ht="16.5" customHeight="1">
      <c r="A8" s="846" t="s">
        <v>162</v>
      </c>
      <c r="B8" s="846"/>
      <c r="C8" s="846"/>
      <c r="D8" s="72"/>
      <c r="E8" s="72"/>
      <c r="F8" s="72"/>
      <c r="G8" s="627"/>
      <c r="H8" s="626"/>
      <c r="I8" s="626"/>
      <c r="J8" s="626"/>
      <c r="K8" s="74"/>
      <c r="L8" s="74"/>
      <c r="M8" s="74"/>
      <c r="N8" s="74"/>
      <c r="O8" s="623"/>
      <c r="P8" s="623"/>
      <c r="Q8" s="623"/>
      <c r="R8" s="623"/>
      <c r="S8" s="623"/>
    </row>
    <row r="9" spans="1:19" s="624" customFormat="1" ht="17.25" customHeight="1">
      <c r="A9" s="846" t="s">
        <v>156</v>
      </c>
      <c r="B9" s="846"/>
      <c r="C9" s="846"/>
      <c r="D9" s="72"/>
      <c r="E9" s="72"/>
      <c r="F9" s="72"/>
      <c r="G9" s="627"/>
      <c r="H9" s="626"/>
      <c r="I9" s="626"/>
      <c r="J9" s="626"/>
      <c r="K9" s="74"/>
      <c r="L9" s="74"/>
      <c r="M9" s="74"/>
      <c r="N9" s="74"/>
      <c r="O9" s="623"/>
      <c r="P9" s="623"/>
      <c r="Q9" s="623"/>
      <c r="R9" s="623"/>
      <c r="S9" s="623"/>
    </row>
    <row r="10" spans="1:19">
      <c r="A10" s="478"/>
      <c r="F10" s="478"/>
      <c r="G10" s="478"/>
    </row>
    <row r="11" spans="1:19" ht="25.5">
      <c r="A11" s="147" t="s">
        <v>25</v>
      </c>
      <c r="B11" s="147" t="s">
        <v>26</v>
      </c>
      <c r="C11" s="149" t="s">
        <v>27</v>
      </c>
      <c r="D11" s="149" t="s">
        <v>28</v>
      </c>
      <c r="E11" s="147" t="s">
        <v>29</v>
      </c>
      <c r="F11" s="147" t="s">
        <v>30</v>
      </c>
      <c r="G11" s="147" t="s">
        <v>31</v>
      </c>
    </row>
    <row r="12" spans="1:19" ht="15" customHeight="1">
      <c r="A12" s="85">
        <v>1</v>
      </c>
      <c r="B12" s="86" t="s">
        <v>171</v>
      </c>
      <c r="C12" s="87" t="s">
        <v>40</v>
      </c>
      <c r="D12" s="85" t="s">
        <v>16</v>
      </c>
      <c r="E12" s="85" t="s">
        <v>145</v>
      </c>
      <c r="F12" s="85" t="s">
        <v>363</v>
      </c>
      <c r="G12" s="85" t="s">
        <v>149</v>
      </c>
    </row>
    <row r="13" spans="1:19" ht="15" customHeight="1">
      <c r="A13" s="85">
        <f>A12+1</f>
        <v>2</v>
      </c>
      <c r="B13" s="86" t="s">
        <v>148</v>
      </c>
      <c r="C13" s="85" t="s">
        <v>40</v>
      </c>
      <c r="D13" s="87" t="s">
        <v>116</v>
      </c>
      <c r="E13" s="85" t="s">
        <v>145</v>
      </c>
      <c r="F13" s="85" t="s">
        <v>363</v>
      </c>
      <c r="G13" s="85" t="s">
        <v>149</v>
      </c>
    </row>
    <row r="14" spans="1:19" ht="15" customHeight="1">
      <c r="A14" s="85">
        <f t="shared" ref="A14:A35" si="0">A13+1</f>
        <v>3</v>
      </c>
      <c r="B14" s="86" t="s">
        <v>286</v>
      </c>
      <c r="C14" s="85" t="s">
        <v>40</v>
      </c>
      <c r="D14" s="87" t="s">
        <v>96</v>
      </c>
      <c r="E14" s="85" t="s">
        <v>145</v>
      </c>
      <c r="F14" s="85" t="s">
        <v>363</v>
      </c>
      <c r="G14" s="85" t="s">
        <v>149</v>
      </c>
    </row>
    <row r="15" spans="1:19" ht="15" customHeight="1">
      <c r="A15" s="85">
        <f t="shared" si="0"/>
        <v>4</v>
      </c>
      <c r="B15" s="86" t="s">
        <v>172</v>
      </c>
      <c r="C15" s="85" t="s">
        <v>40</v>
      </c>
      <c r="D15" s="87" t="s">
        <v>42</v>
      </c>
      <c r="E15" s="85" t="s">
        <v>145</v>
      </c>
      <c r="F15" s="85" t="s">
        <v>363</v>
      </c>
      <c r="G15" s="85" t="s">
        <v>149</v>
      </c>
    </row>
    <row r="16" spans="1:19" ht="15" customHeight="1">
      <c r="A16" s="85">
        <f t="shared" si="0"/>
        <v>5</v>
      </c>
      <c r="B16" s="86" t="s">
        <v>62</v>
      </c>
      <c r="C16" s="85" t="s">
        <v>40</v>
      </c>
      <c r="D16" s="87" t="s">
        <v>108</v>
      </c>
      <c r="E16" s="85" t="s">
        <v>129</v>
      </c>
      <c r="F16" s="85" t="s">
        <v>362</v>
      </c>
      <c r="G16" s="85" t="s">
        <v>149</v>
      </c>
    </row>
    <row r="17" spans="1:7" ht="15" customHeight="1">
      <c r="A17" s="85">
        <f t="shared" si="0"/>
        <v>6</v>
      </c>
      <c r="B17" s="86" t="s">
        <v>196</v>
      </c>
      <c r="C17" s="85" t="s">
        <v>346</v>
      </c>
      <c r="D17" s="87" t="s">
        <v>116</v>
      </c>
      <c r="E17" s="85" t="s">
        <v>147</v>
      </c>
      <c r="F17" s="85" t="s">
        <v>362</v>
      </c>
      <c r="G17" s="85" t="s">
        <v>149</v>
      </c>
    </row>
    <row r="18" spans="1:7" ht="15" customHeight="1">
      <c r="A18" s="85">
        <f t="shared" si="0"/>
        <v>7</v>
      </c>
      <c r="B18" s="86" t="s">
        <v>298</v>
      </c>
      <c r="C18" s="85" t="s">
        <v>346</v>
      </c>
      <c r="D18" s="87" t="s">
        <v>116</v>
      </c>
      <c r="E18" s="85" t="s">
        <v>145</v>
      </c>
      <c r="F18" s="85" t="s">
        <v>362</v>
      </c>
      <c r="G18" s="85" t="s">
        <v>149</v>
      </c>
    </row>
    <row r="19" spans="1:7" ht="15" customHeight="1">
      <c r="A19" s="85">
        <f t="shared" si="0"/>
        <v>8</v>
      </c>
      <c r="B19" s="86" t="s">
        <v>251</v>
      </c>
      <c r="C19" s="85" t="s">
        <v>346</v>
      </c>
      <c r="D19" s="87" t="s">
        <v>116</v>
      </c>
      <c r="E19" s="85" t="s">
        <v>145</v>
      </c>
      <c r="F19" s="85" t="s">
        <v>362</v>
      </c>
      <c r="G19" s="85" t="s">
        <v>149</v>
      </c>
    </row>
    <row r="20" spans="1:7" ht="15" customHeight="1">
      <c r="A20" s="85">
        <f t="shared" si="0"/>
        <v>9</v>
      </c>
      <c r="B20" s="86" t="s">
        <v>347</v>
      </c>
      <c r="C20" s="85" t="s">
        <v>346</v>
      </c>
      <c r="D20" s="87" t="s">
        <v>116</v>
      </c>
      <c r="E20" s="85" t="s">
        <v>145</v>
      </c>
      <c r="F20" s="85" t="s">
        <v>362</v>
      </c>
      <c r="G20" s="85" t="s">
        <v>149</v>
      </c>
    </row>
    <row r="21" spans="1:7" ht="15" customHeight="1">
      <c r="A21" s="85">
        <f t="shared" si="0"/>
        <v>10</v>
      </c>
      <c r="B21" s="89" t="s">
        <v>348</v>
      </c>
      <c r="C21" s="85" t="s">
        <v>346</v>
      </c>
      <c r="D21" s="87" t="s">
        <v>116</v>
      </c>
      <c r="E21" s="85" t="s">
        <v>145</v>
      </c>
      <c r="F21" s="85" t="s">
        <v>362</v>
      </c>
      <c r="G21" s="85" t="s">
        <v>149</v>
      </c>
    </row>
    <row r="22" spans="1:7" ht="15" customHeight="1">
      <c r="A22" s="85">
        <f t="shared" si="0"/>
        <v>11</v>
      </c>
      <c r="B22" s="86" t="s">
        <v>216</v>
      </c>
      <c r="C22" s="85" t="s">
        <v>346</v>
      </c>
      <c r="D22" s="87" t="s">
        <v>116</v>
      </c>
      <c r="E22" s="88" t="s">
        <v>167</v>
      </c>
      <c r="F22" s="85" t="s">
        <v>362</v>
      </c>
      <c r="G22" s="85" t="s">
        <v>149</v>
      </c>
    </row>
    <row r="23" spans="1:7" ht="15" customHeight="1">
      <c r="A23" s="85">
        <f t="shared" si="0"/>
        <v>12</v>
      </c>
      <c r="B23" s="86" t="s">
        <v>364</v>
      </c>
      <c r="C23" s="85" t="s">
        <v>346</v>
      </c>
      <c r="D23" s="85" t="s">
        <v>116</v>
      </c>
      <c r="E23" s="85" t="s">
        <v>130</v>
      </c>
      <c r="F23" s="85" t="s">
        <v>362</v>
      </c>
      <c r="G23" s="85" t="s">
        <v>149</v>
      </c>
    </row>
    <row r="24" spans="1:7" ht="15" customHeight="1">
      <c r="A24" s="85">
        <f t="shared" si="0"/>
        <v>13</v>
      </c>
      <c r="B24" s="90" t="s">
        <v>181</v>
      </c>
      <c r="C24" s="85" t="s">
        <v>365</v>
      </c>
      <c r="D24" s="88" t="s">
        <v>116</v>
      </c>
      <c r="E24" s="88" t="s">
        <v>147</v>
      </c>
      <c r="F24" s="85" t="s">
        <v>362</v>
      </c>
      <c r="G24" s="85" t="s">
        <v>149</v>
      </c>
    </row>
    <row r="25" spans="1:7" ht="15" customHeight="1">
      <c r="A25" s="85">
        <f t="shared" si="0"/>
        <v>14</v>
      </c>
      <c r="B25" s="283" t="s">
        <v>366</v>
      </c>
      <c r="C25" s="147" t="s">
        <v>40</v>
      </c>
      <c r="D25" s="147" t="s">
        <v>116</v>
      </c>
      <c r="E25" s="505" t="s">
        <v>166</v>
      </c>
      <c r="F25" s="85" t="s">
        <v>362</v>
      </c>
      <c r="G25" s="85" t="s">
        <v>149</v>
      </c>
    </row>
    <row r="26" spans="1:7" ht="15" customHeight="1">
      <c r="A26" s="85">
        <f t="shared" si="0"/>
        <v>15</v>
      </c>
      <c r="B26" s="430" t="s">
        <v>367</v>
      </c>
      <c r="C26" s="147" t="s">
        <v>40</v>
      </c>
      <c r="D26" s="432" t="s">
        <v>116</v>
      </c>
      <c r="E26" s="273" t="s">
        <v>169</v>
      </c>
      <c r="F26" s="85" t="s">
        <v>362</v>
      </c>
      <c r="G26" s="85" t="s">
        <v>149</v>
      </c>
    </row>
    <row r="27" spans="1:7" ht="15" customHeight="1">
      <c r="A27" s="85">
        <f t="shared" si="0"/>
        <v>16</v>
      </c>
      <c r="B27" s="86" t="s">
        <v>368</v>
      </c>
      <c r="C27" s="85" t="s">
        <v>346</v>
      </c>
      <c r="D27" s="88" t="s">
        <v>116</v>
      </c>
      <c r="E27" s="85" t="s">
        <v>147</v>
      </c>
      <c r="F27" s="85" t="s">
        <v>362</v>
      </c>
      <c r="G27" s="85" t="s">
        <v>149</v>
      </c>
    </row>
    <row r="28" spans="1:7" ht="15" customHeight="1">
      <c r="A28" s="85">
        <f t="shared" si="0"/>
        <v>17</v>
      </c>
      <c r="B28" s="86" t="s">
        <v>373</v>
      </c>
      <c r="C28" s="85" t="s">
        <v>346</v>
      </c>
      <c r="D28" s="88" t="s">
        <v>116</v>
      </c>
      <c r="E28" s="85" t="s">
        <v>145</v>
      </c>
      <c r="F28" s="85" t="s">
        <v>362</v>
      </c>
      <c r="G28" s="85" t="s">
        <v>149</v>
      </c>
    </row>
    <row r="29" spans="1:7" ht="15" customHeight="1">
      <c r="A29" s="85">
        <f t="shared" si="0"/>
        <v>18</v>
      </c>
      <c r="B29" s="86" t="s">
        <v>255</v>
      </c>
      <c r="C29" s="85" t="s">
        <v>40</v>
      </c>
      <c r="D29" s="87" t="s">
        <v>116</v>
      </c>
      <c r="E29" s="85" t="s">
        <v>145</v>
      </c>
      <c r="F29" s="85" t="s">
        <v>362</v>
      </c>
      <c r="G29" s="85" t="s">
        <v>149</v>
      </c>
    </row>
    <row r="30" spans="1:7" ht="15" customHeight="1">
      <c r="A30" s="85">
        <f t="shared" si="0"/>
        <v>19</v>
      </c>
      <c r="B30" s="86" t="s">
        <v>374</v>
      </c>
      <c r="C30" s="85" t="s">
        <v>365</v>
      </c>
      <c r="D30" s="87" t="s">
        <v>116</v>
      </c>
      <c r="E30" s="85" t="s">
        <v>145</v>
      </c>
      <c r="F30" s="85" t="s">
        <v>362</v>
      </c>
      <c r="G30" s="85" t="s">
        <v>149</v>
      </c>
    </row>
    <row r="31" spans="1:7" ht="15" customHeight="1">
      <c r="A31" s="85">
        <f t="shared" si="0"/>
        <v>20</v>
      </c>
      <c r="B31" s="430" t="s">
        <v>375</v>
      </c>
      <c r="C31" s="147" t="s">
        <v>346</v>
      </c>
      <c r="D31" s="432" t="s">
        <v>116</v>
      </c>
      <c r="E31" s="273" t="s">
        <v>145</v>
      </c>
      <c r="F31" s="85" t="s">
        <v>362</v>
      </c>
      <c r="G31" s="85" t="s">
        <v>149</v>
      </c>
    </row>
    <row r="32" spans="1:7" ht="15" customHeight="1">
      <c r="A32" s="85">
        <f t="shared" si="0"/>
        <v>21</v>
      </c>
      <c r="B32" s="86" t="s">
        <v>378</v>
      </c>
      <c r="C32" s="85" t="s">
        <v>346</v>
      </c>
      <c r="D32" s="88" t="s">
        <v>116</v>
      </c>
      <c r="E32" s="85" t="s">
        <v>145</v>
      </c>
      <c r="F32" s="85" t="s">
        <v>362</v>
      </c>
      <c r="G32" s="85" t="s">
        <v>149</v>
      </c>
    </row>
    <row r="33" spans="1:7" ht="15" customHeight="1">
      <c r="A33" s="85">
        <f t="shared" si="0"/>
        <v>22</v>
      </c>
      <c r="B33" s="86" t="s">
        <v>376</v>
      </c>
      <c r="C33" s="85" t="s">
        <v>346</v>
      </c>
      <c r="D33" s="88" t="s">
        <v>116</v>
      </c>
      <c r="E33" s="85" t="s">
        <v>145</v>
      </c>
      <c r="F33" s="85" t="s">
        <v>362</v>
      </c>
      <c r="G33" s="85" t="s">
        <v>149</v>
      </c>
    </row>
    <row r="34" spans="1:7" ht="15" customHeight="1">
      <c r="A34" s="85">
        <f t="shared" si="0"/>
        <v>23</v>
      </c>
      <c r="B34" s="86" t="s">
        <v>377</v>
      </c>
      <c r="C34" s="85" t="s">
        <v>40</v>
      </c>
      <c r="D34" s="87" t="s">
        <v>116</v>
      </c>
      <c r="E34" s="85" t="s">
        <v>145</v>
      </c>
      <c r="F34" s="85" t="s">
        <v>362</v>
      </c>
      <c r="G34" s="85" t="s">
        <v>149</v>
      </c>
    </row>
    <row r="35" spans="1:7" ht="15" customHeight="1">
      <c r="A35" s="85">
        <f t="shared" si="0"/>
        <v>24</v>
      </c>
      <c r="B35" s="86" t="s">
        <v>379</v>
      </c>
      <c r="C35" s="85" t="s">
        <v>346</v>
      </c>
      <c r="D35" s="87" t="s">
        <v>116</v>
      </c>
      <c r="E35" s="85" t="s">
        <v>145</v>
      </c>
      <c r="F35" s="85" t="s">
        <v>362</v>
      </c>
      <c r="G35" s="85" t="s">
        <v>149</v>
      </c>
    </row>
    <row r="36" spans="1:7" ht="15" customHeight="1">
      <c r="A36" s="276"/>
      <c r="B36" s="628"/>
      <c r="C36" s="276"/>
      <c r="D36" s="276"/>
      <c r="E36" s="276"/>
      <c r="F36" s="276"/>
      <c r="G36" s="276"/>
    </row>
    <row r="37" spans="1:7" s="624" customFormat="1" ht="15" customHeight="1">
      <c r="A37" s="276"/>
      <c r="B37" s="276" t="s">
        <v>16</v>
      </c>
      <c r="C37" s="276"/>
      <c r="D37" s="276"/>
      <c r="E37" s="172" t="s">
        <v>158</v>
      </c>
      <c r="F37" s="276"/>
      <c r="G37" s="276"/>
    </row>
    <row r="38" spans="1:7" s="624" customFormat="1" ht="15" customHeight="1">
      <c r="A38" s="276"/>
      <c r="B38" s="276"/>
      <c r="C38" s="276"/>
      <c r="D38" s="276"/>
      <c r="E38" s="172"/>
      <c r="F38" s="276"/>
      <c r="G38" s="276"/>
    </row>
    <row r="39" spans="1:7" s="624" customFormat="1" ht="15" customHeight="1">
      <c r="A39" s="276"/>
      <c r="B39" s="276" t="s">
        <v>17</v>
      </c>
      <c r="C39" s="276"/>
      <c r="D39" s="276"/>
      <c r="E39" s="276" t="s">
        <v>159</v>
      </c>
      <c r="F39" s="276"/>
      <c r="G39" s="276"/>
    </row>
    <row r="40" spans="1:7" s="624" customFormat="1" ht="15" customHeight="1">
      <c r="A40" s="478"/>
      <c r="B40" s="478"/>
      <c r="C40" s="478"/>
      <c r="D40" s="478"/>
      <c r="E40" s="478"/>
      <c r="F40" s="478"/>
      <c r="G40" s="478"/>
    </row>
    <row r="41" spans="1:7">
      <c r="A41" s="478"/>
      <c r="F41" s="478"/>
      <c r="G41" s="478"/>
    </row>
  </sheetData>
  <sheetProtection selectLockedCells="1" selectUnlockedCells="1"/>
  <mergeCells count="7">
    <mergeCell ref="A9:C9"/>
    <mergeCell ref="A8:C8"/>
    <mergeCell ref="A1:G1"/>
    <mergeCell ref="A2:G2"/>
    <mergeCell ref="A3:G3"/>
    <mergeCell ref="A4:G4"/>
    <mergeCell ref="A6:G6"/>
  </mergeCells>
  <phoneticPr fontId="9" type="noConversion"/>
  <pageMargins left="0.59" right="0.35" top="0.9055118110236221" bottom="0.35433070866141736" header="0" footer="0"/>
  <pageSetup paperSize="9" scale="95" firstPageNumber="0" fitToWidth="0" orientation="portrait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3"/>
  <sheetViews>
    <sheetView workbookViewId="0">
      <selection activeCell="R13" sqref="R13"/>
    </sheetView>
  </sheetViews>
  <sheetFormatPr defaultRowHeight="12.75"/>
  <cols>
    <col min="1" max="1" width="5.5703125" style="658" customWidth="1"/>
    <col min="2" max="2" width="9.140625" style="658"/>
    <col min="3" max="3" width="16.140625" style="658" customWidth="1"/>
    <col min="4" max="4" width="8.28515625" style="658" customWidth="1"/>
    <col min="5" max="5" width="6.85546875" style="658" customWidth="1"/>
    <col min="6" max="6" width="26.28515625" style="658" customWidth="1"/>
    <col min="7" max="7" width="7.28515625" style="658" customWidth="1"/>
    <col min="8" max="8" width="6" style="658" customWidth="1"/>
    <col min="9" max="9" width="5.85546875" style="675" customWidth="1"/>
    <col min="10" max="10" width="6" style="658" customWidth="1"/>
    <col min="11" max="11" width="6.42578125" style="658" customWidth="1"/>
    <col min="12" max="12" width="5.140625" style="658" customWidth="1"/>
    <col min="13" max="13" width="9" style="658" customWidth="1"/>
    <col min="14" max="14" width="7.140625" style="658" customWidth="1"/>
    <col min="15" max="15" width="6.5703125" style="658" customWidth="1"/>
    <col min="16" max="16" width="10.140625" style="658" customWidth="1"/>
    <col min="17" max="17" width="15" style="658" customWidth="1"/>
    <col min="18" max="16384" width="9.140625" style="658"/>
  </cols>
  <sheetData>
    <row r="1" spans="1:17" ht="21" customHeight="1">
      <c r="A1" s="849" t="s">
        <v>132</v>
      </c>
      <c r="B1" s="849"/>
      <c r="C1" s="849"/>
      <c r="D1" s="849"/>
      <c r="E1" s="849"/>
      <c r="F1" s="849"/>
      <c r="G1" s="849"/>
      <c r="H1" s="849"/>
      <c r="I1" s="849"/>
      <c r="J1" s="849"/>
      <c r="K1" s="849"/>
      <c r="L1" s="849"/>
      <c r="M1" s="849"/>
      <c r="N1" s="849"/>
      <c r="O1" s="849"/>
      <c r="P1" s="849"/>
      <c r="Q1" s="849"/>
    </row>
    <row r="2" spans="1:17" ht="21" customHeight="1">
      <c r="A2" s="849" t="s">
        <v>133</v>
      </c>
      <c r="B2" s="849"/>
      <c r="C2" s="849"/>
      <c r="D2" s="849"/>
      <c r="E2" s="849"/>
      <c r="F2" s="849"/>
      <c r="G2" s="849"/>
      <c r="H2" s="849"/>
      <c r="I2" s="849"/>
      <c r="J2" s="849"/>
      <c r="K2" s="849"/>
      <c r="L2" s="849"/>
      <c r="M2" s="849"/>
      <c r="N2" s="849"/>
      <c r="O2" s="849"/>
      <c r="P2" s="849"/>
      <c r="Q2" s="849"/>
    </row>
    <row r="3" spans="1:17" ht="21" customHeight="1">
      <c r="A3" s="850" t="s">
        <v>150</v>
      </c>
      <c r="B3" s="850"/>
      <c r="C3" s="850"/>
      <c r="D3" s="850"/>
      <c r="E3" s="850"/>
      <c r="F3" s="850"/>
      <c r="G3" s="850"/>
      <c r="H3" s="850"/>
      <c r="I3" s="850"/>
      <c r="J3" s="850"/>
      <c r="K3" s="850"/>
      <c r="L3" s="850"/>
      <c r="M3" s="850"/>
      <c r="N3" s="850"/>
      <c r="O3" s="850"/>
      <c r="P3" s="850"/>
      <c r="Q3" s="850"/>
    </row>
    <row r="4" spans="1:17" ht="21" customHeight="1">
      <c r="A4" s="849" t="s">
        <v>384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</row>
    <row r="5" spans="1:17" ht="15" customHeight="1">
      <c r="A5" s="659"/>
      <c r="B5" s="659"/>
      <c r="C5" s="659"/>
      <c r="D5" s="659"/>
      <c r="E5" s="659"/>
      <c r="F5" s="659"/>
      <c r="G5" s="659"/>
      <c r="H5" s="659"/>
      <c r="I5" s="659"/>
      <c r="J5" s="659"/>
      <c r="K5" s="659"/>
      <c r="L5" s="659"/>
      <c r="M5" s="659"/>
      <c r="N5" s="659"/>
      <c r="O5" s="659"/>
      <c r="P5" s="659"/>
      <c r="Q5" s="659"/>
    </row>
    <row r="6" spans="1:17" ht="20.25" customHeight="1">
      <c r="A6" s="851"/>
      <c r="B6" s="851"/>
      <c r="C6" s="851"/>
      <c r="D6" s="851"/>
      <c r="E6" s="851"/>
      <c r="F6" s="851"/>
      <c r="G6" s="851"/>
      <c r="H6" s="851"/>
      <c r="I6" s="851"/>
      <c r="J6" s="851"/>
      <c r="K6" s="851"/>
      <c r="L6" s="851"/>
      <c r="M6" s="851"/>
      <c r="N6" s="851"/>
      <c r="O6" s="851"/>
      <c r="P6" s="851"/>
      <c r="Q6" s="851"/>
    </row>
    <row r="7" spans="1:17" ht="30">
      <c r="A7" s="660"/>
      <c r="B7" s="660"/>
      <c r="C7" s="660"/>
      <c r="D7" s="852" t="s">
        <v>385</v>
      </c>
      <c r="E7" s="852"/>
      <c r="F7" s="852"/>
      <c r="G7" s="852"/>
      <c r="H7" s="852"/>
      <c r="I7" s="852"/>
      <c r="J7" s="852"/>
      <c r="K7" s="852"/>
      <c r="L7" s="852"/>
      <c r="M7" s="852"/>
      <c r="N7" s="852"/>
      <c r="O7" s="661"/>
      <c r="P7" s="661"/>
      <c r="Q7" s="661"/>
    </row>
    <row r="8" spans="1:17" ht="30">
      <c r="A8" s="660"/>
      <c r="B8" s="660"/>
      <c r="C8" s="660"/>
      <c r="D8" s="662"/>
      <c r="E8" s="662"/>
      <c r="F8" s="662"/>
      <c r="G8" s="662"/>
      <c r="H8" s="662"/>
      <c r="I8" s="662"/>
      <c r="J8" s="662"/>
      <c r="K8" s="662"/>
      <c r="L8" s="662"/>
      <c r="M8" s="662"/>
      <c r="N8" s="662"/>
      <c r="O8" s="661"/>
      <c r="P8" s="661"/>
      <c r="Q8" s="661"/>
    </row>
    <row r="9" spans="1:17" ht="15.75" customHeight="1">
      <c r="A9" s="660"/>
      <c r="B9" s="660"/>
      <c r="C9" s="853" t="s">
        <v>386</v>
      </c>
      <c r="D9" s="853"/>
      <c r="E9" s="853"/>
      <c r="F9" s="853"/>
      <c r="G9" s="853"/>
      <c r="H9" s="853"/>
      <c r="I9" s="853"/>
      <c r="J9" s="853"/>
      <c r="K9" s="853"/>
      <c r="L9" s="853"/>
      <c r="M9" s="853"/>
      <c r="N9" s="853"/>
      <c r="O9" s="853"/>
      <c r="P9" s="853"/>
      <c r="Q9" s="661"/>
    </row>
    <row r="10" spans="1:17" ht="15.75" customHeight="1">
      <c r="A10" s="663"/>
      <c r="B10" s="663"/>
      <c r="C10" s="853"/>
      <c r="D10" s="853"/>
      <c r="E10" s="853"/>
      <c r="F10" s="853"/>
      <c r="G10" s="853"/>
      <c r="H10" s="853"/>
      <c r="I10" s="853"/>
      <c r="J10" s="853"/>
      <c r="K10" s="853"/>
      <c r="L10" s="853"/>
      <c r="M10" s="853"/>
      <c r="N10" s="853"/>
      <c r="O10" s="853"/>
      <c r="P10" s="853"/>
      <c r="Q10" s="664"/>
    </row>
    <row r="11" spans="1:17" ht="18.75" customHeight="1">
      <c r="A11" s="665"/>
      <c r="B11" s="665"/>
      <c r="C11" s="853"/>
      <c r="D11" s="853"/>
      <c r="E11" s="853"/>
      <c r="F11" s="853"/>
      <c r="G11" s="853"/>
      <c r="H11" s="853"/>
      <c r="I11" s="853"/>
      <c r="J11" s="853"/>
      <c r="K11" s="853"/>
      <c r="L11" s="853"/>
      <c r="M11" s="853"/>
      <c r="N11" s="853"/>
      <c r="O11" s="853"/>
      <c r="P11" s="853"/>
      <c r="Q11" s="664"/>
    </row>
    <row r="12" spans="1:17" ht="12.75" customHeight="1">
      <c r="A12" s="666"/>
      <c r="B12" s="666"/>
      <c r="C12" s="853"/>
      <c r="D12" s="853"/>
      <c r="E12" s="853"/>
      <c r="F12" s="853"/>
      <c r="G12" s="853"/>
      <c r="H12" s="853"/>
      <c r="I12" s="853"/>
      <c r="J12" s="853"/>
      <c r="K12" s="853"/>
      <c r="L12" s="853"/>
      <c r="M12" s="853"/>
      <c r="N12" s="853"/>
      <c r="O12" s="853"/>
      <c r="P12" s="853"/>
      <c r="Q12" s="667"/>
    </row>
    <row r="13" spans="1:17" ht="20.25" customHeight="1">
      <c r="A13" s="666"/>
      <c r="B13" s="666"/>
      <c r="C13" s="853"/>
      <c r="D13" s="853"/>
      <c r="E13" s="853"/>
      <c r="F13" s="853"/>
      <c r="G13" s="853"/>
      <c r="H13" s="853"/>
      <c r="I13" s="853"/>
      <c r="J13" s="853"/>
      <c r="K13" s="853"/>
      <c r="L13" s="853"/>
      <c r="M13" s="853"/>
      <c r="N13" s="853"/>
      <c r="O13" s="853"/>
      <c r="P13" s="853"/>
      <c r="Q13" s="668"/>
    </row>
    <row r="14" spans="1:17" ht="20.25" customHeight="1">
      <c r="A14" s="666"/>
      <c r="B14" s="666"/>
      <c r="C14" s="669"/>
      <c r="D14" s="669"/>
      <c r="E14" s="669"/>
      <c r="F14" s="669"/>
      <c r="G14" s="669"/>
      <c r="H14" s="669"/>
      <c r="I14" s="669"/>
      <c r="J14" s="669"/>
      <c r="K14" s="669"/>
      <c r="L14" s="669"/>
      <c r="M14" s="669"/>
      <c r="N14" s="669"/>
      <c r="O14" s="669"/>
      <c r="P14" s="669"/>
      <c r="Q14" s="668"/>
    </row>
    <row r="15" spans="1:17" ht="21" customHeight="1">
      <c r="A15" s="666"/>
      <c r="B15" s="666"/>
      <c r="C15" s="669"/>
      <c r="D15" s="669"/>
      <c r="E15" s="669"/>
      <c r="F15" s="669"/>
      <c r="G15" s="669"/>
      <c r="H15" s="669"/>
      <c r="I15" s="669"/>
      <c r="J15" s="669"/>
      <c r="K15" s="669"/>
      <c r="L15" s="669"/>
      <c r="M15" s="669"/>
      <c r="N15" s="669"/>
      <c r="O15" s="669"/>
      <c r="P15" s="669"/>
      <c r="Q15" s="668"/>
    </row>
    <row r="17" spans="1:19" ht="27.75" customHeight="1">
      <c r="A17" s="670"/>
      <c r="B17" s="670"/>
      <c r="C17" s="854" t="s">
        <v>387</v>
      </c>
      <c r="D17" s="854"/>
      <c r="E17" s="854"/>
      <c r="F17" s="854"/>
      <c r="G17" s="854"/>
      <c r="H17" s="854"/>
      <c r="I17" s="854"/>
      <c r="J17" s="854"/>
      <c r="K17" s="854"/>
      <c r="L17" s="854"/>
      <c r="M17" s="854"/>
      <c r="N17" s="854"/>
      <c r="O17" s="854"/>
      <c r="P17" s="854"/>
      <c r="Q17" s="671"/>
    </row>
    <row r="18" spans="1:19" ht="11.25" customHeight="1">
      <c r="A18" s="670"/>
      <c r="B18" s="670"/>
      <c r="C18" s="672"/>
      <c r="D18" s="672"/>
      <c r="E18" s="672"/>
      <c r="F18" s="672"/>
      <c r="G18" s="672"/>
      <c r="H18" s="672"/>
      <c r="I18" s="672"/>
      <c r="J18" s="672"/>
      <c r="K18" s="672"/>
      <c r="L18" s="672"/>
      <c r="M18" s="672"/>
      <c r="N18" s="672"/>
      <c r="O18" s="672"/>
      <c r="P18" s="672"/>
      <c r="Q18" s="671"/>
    </row>
    <row r="19" spans="1:19" ht="21" customHeight="1">
      <c r="A19" s="673"/>
      <c r="B19" s="674"/>
      <c r="C19" s="849" t="s">
        <v>388</v>
      </c>
      <c r="D19" s="849"/>
      <c r="E19" s="849"/>
      <c r="F19" s="849"/>
      <c r="G19" s="849"/>
      <c r="H19" s="849"/>
      <c r="I19" s="849"/>
      <c r="J19" s="849"/>
      <c r="K19" s="849"/>
      <c r="L19" s="849"/>
      <c r="M19" s="849"/>
      <c r="N19" s="849"/>
      <c r="O19" s="849"/>
      <c r="P19" s="849"/>
    </row>
    <row r="22" spans="1:19">
      <c r="Q22" s="676"/>
      <c r="S22" s="677"/>
    </row>
    <row r="23" spans="1:19">
      <c r="Q23" s="676"/>
      <c r="S23" s="677"/>
    </row>
    <row r="24" spans="1:19">
      <c r="Q24" s="678"/>
    </row>
    <row r="25" spans="1:19">
      <c r="F25" s="677"/>
      <c r="Q25" s="678"/>
    </row>
    <row r="26" spans="1:19">
      <c r="Q26" s="678"/>
    </row>
    <row r="27" spans="1:19">
      <c r="Q27" s="678"/>
    </row>
    <row r="28" spans="1:19">
      <c r="Q28" s="678"/>
    </row>
    <row r="29" spans="1:19">
      <c r="Q29" s="678"/>
    </row>
    <row r="30" spans="1:19">
      <c r="Q30" s="678"/>
    </row>
    <row r="31" spans="1:19">
      <c r="Q31" s="678"/>
    </row>
    <row r="32" spans="1:19">
      <c r="Q32" s="678"/>
    </row>
    <row r="33" spans="17:17">
      <c r="Q33" s="678"/>
    </row>
  </sheetData>
  <mergeCells count="9">
    <mergeCell ref="C19:P19"/>
    <mergeCell ref="A2:Q2"/>
    <mergeCell ref="A1:Q1"/>
    <mergeCell ref="A3:Q3"/>
    <mergeCell ref="A4:Q4"/>
    <mergeCell ref="A6:Q6"/>
    <mergeCell ref="D7:N7"/>
    <mergeCell ref="C9:P13"/>
    <mergeCell ref="C17:P17"/>
  </mergeCells>
  <pageMargins left="0.64" right="0.81" top="0.95" bottom="0.98425196850393704" header="0.51181102362204722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23</vt:i4>
      </vt:variant>
      <vt:variant>
        <vt:lpstr>Именованные диапазоны</vt:lpstr>
      </vt:variant>
      <vt:variant>
        <vt:i4>10</vt:i4>
      </vt:variant>
    </vt:vector>
  </HeadingPairs>
  <TitlesOfParts>
    <vt:vector size="33" baseType="lpstr">
      <vt:lpstr>ДЦ 63</vt:lpstr>
      <vt:lpstr>ДЦ 68</vt:lpstr>
      <vt:lpstr>ДЦ 73</vt:lpstr>
      <vt:lpstr>ДЦ 85</vt:lpstr>
      <vt:lpstr>ДЦ 85+</vt:lpstr>
      <vt:lpstr>ДЦЖ 63 </vt:lpstr>
      <vt:lpstr>ДЦЖ 63+</vt:lpstr>
      <vt:lpstr>Эстафета ДЦ</vt:lpstr>
      <vt:lpstr>Потоки ДЦ</vt:lpstr>
      <vt:lpstr>Р 63</vt:lpstr>
      <vt:lpstr>Р 63 +</vt:lpstr>
      <vt:lpstr>ДВ 63</vt:lpstr>
      <vt:lpstr>ДВ 68</vt:lpstr>
      <vt:lpstr>ДВ 73</vt:lpstr>
      <vt:lpstr>ДВ 85</vt:lpstr>
      <vt:lpstr>ДВ 85+</vt:lpstr>
      <vt:lpstr>ЭстафетаТ</vt:lpstr>
      <vt:lpstr>Потоки ДВ</vt:lpstr>
      <vt:lpstr>Потоки 2 день рывок</vt:lpstr>
      <vt:lpstr>Сводная</vt:lpstr>
      <vt:lpstr>Жонглирование </vt:lpstr>
      <vt:lpstr>Судьи</vt:lpstr>
      <vt:lpstr>Титульный лист</vt:lpstr>
      <vt:lpstr>'ДВ 63'!Область_печати</vt:lpstr>
      <vt:lpstr>'ДВ 68'!Область_печати</vt:lpstr>
      <vt:lpstr>'ДВ 73'!Область_печати</vt:lpstr>
      <vt:lpstr>'ДВ 85'!Область_печати</vt:lpstr>
      <vt:lpstr>'ДВ 85+'!Область_печати</vt:lpstr>
      <vt:lpstr>'Жонглирование '!Область_печати</vt:lpstr>
      <vt:lpstr>Сводная!Область_печати</vt:lpstr>
      <vt:lpstr>Судьи!Область_печати</vt:lpstr>
      <vt:lpstr>'Эстафета ДЦ'!Область_печати</vt:lpstr>
      <vt:lpstr>ЭстафетаТ!Область_печати</vt:lpstr>
    </vt:vector>
  </TitlesOfParts>
  <Company>Krokoz™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</dc:creator>
  <cp:lastModifiedBy>Администратор</cp:lastModifiedBy>
  <cp:lastPrinted>2022-04-17T12:21:58Z</cp:lastPrinted>
  <dcterms:created xsi:type="dcterms:W3CDTF">2018-03-14T18:24:49Z</dcterms:created>
  <dcterms:modified xsi:type="dcterms:W3CDTF">2022-04-18T06:12:12Z</dcterms:modified>
</cp:coreProperties>
</file>