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65" activeTab="18"/>
  </bookViews>
  <sheets>
    <sheet name="ДЦ 63" sheetId="28" r:id="rId1"/>
    <sheet name="ДЦ 68" sheetId="53" r:id="rId2"/>
    <sheet name="ДЦ 73" sheetId="54" r:id="rId3"/>
    <sheet name="ДЦ 85" sheetId="55" r:id="rId4"/>
    <sheet name="ДЦ 85+" sheetId="56" r:id="rId5"/>
    <sheet name="ДЦЖ 63 " sheetId="57" r:id="rId6"/>
    <sheet name="ДЦЖ 63+" sheetId="58" r:id="rId7"/>
    <sheet name="Эстафета ДЦ (1)" sheetId="73" r:id="rId8"/>
    <sheet name="Эстафета ДЦ (2)" sheetId="74" r:id="rId9"/>
    <sheet name="Р 63" sheetId="59" r:id="rId10"/>
    <sheet name="Р 63 +" sheetId="60" r:id="rId11"/>
    <sheet name="ДВ 63" sheetId="61" r:id="rId12"/>
    <sheet name="ДВ 68" sheetId="62" r:id="rId13"/>
    <sheet name="ДВ 73" sheetId="63" r:id="rId14"/>
    <sheet name="ДВ 85" sheetId="64" r:id="rId15"/>
    <sheet name="ДВ 85+" sheetId="38" r:id="rId16"/>
    <sheet name="ЭстафетаТ" sheetId="43" state="hidden" r:id="rId17"/>
    <sheet name="Жонглирование" sheetId="51" r:id="rId18"/>
    <sheet name="судьи" sheetId="71" r:id="rId19"/>
    <sheet name="Сводная" sheetId="49" r:id="rId20"/>
  </sheets>
  <definedNames>
    <definedName name="_xlnm._FilterDatabase" localSheetId="11" hidden="1">'ДВ 63'!$A$15:$R$16</definedName>
    <definedName name="_xlnm._FilterDatabase" localSheetId="12" hidden="1">'ДВ 68'!$A$15:$R$16</definedName>
    <definedName name="_xlnm._FilterDatabase" localSheetId="13" hidden="1">'ДВ 73'!$A$15:$R$16</definedName>
    <definedName name="_xlnm._FilterDatabase" localSheetId="14" hidden="1">'ДВ 85'!$A$15:$R$16</definedName>
    <definedName name="_xlnm._FilterDatabase" localSheetId="15" hidden="1">'ДВ 85+'!$A$15:$R$16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'ДЦЖ 63 '!$A$15:$P$16</definedName>
    <definedName name="_xlnm._FilterDatabase" localSheetId="6" hidden="1">'ДЦЖ 63+'!$A$15:$P$16</definedName>
    <definedName name="_xlnm._FilterDatabase" localSheetId="9" hidden="1">'Р 63'!$A$15:$P$16</definedName>
    <definedName name="_xlnm._FilterDatabase" localSheetId="10" hidden="1">'Р 63 +'!$A$15:$P$16</definedName>
    <definedName name="_xlnm._FilterDatabase" localSheetId="19" hidden="1">Сводная!$A$10:$AF$42</definedName>
    <definedName name="_xlnm.Print_Area" localSheetId="11">'ДВ 63'!$A$1:$R$31</definedName>
    <definedName name="_xlnm.Print_Area" localSheetId="12">'ДВ 68'!$A$1:$R$27</definedName>
    <definedName name="_xlnm.Print_Area" localSheetId="13">'ДВ 73'!$A$1:$R$39</definedName>
    <definedName name="_xlnm.Print_Area" localSheetId="14">'ДВ 85'!$A$1:$R$43</definedName>
    <definedName name="_xlnm.Print_Area" localSheetId="15">'ДВ 85+'!$A$1:$R$35</definedName>
    <definedName name="_xlnm.Print_Area" localSheetId="19">Сводная!$A$1:$AF$50</definedName>
    <definedName name="_xlnm.Print_Area" localSheetId="7">'Эстафета ДЦ (1)'!$A$1:$L$70</definedName>
    <definedName name="_xlnm.Print_Area" localSheetId="8">'Эстафета ДЦ (2)'!$A$1:$L$44</definedName>
    <definedName name="_xlnm.Print_Area" localSheetId="16">ЭстафетаТ!$A$1:$J$49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8" i="74" l="1"/>
  <c r="H34" i="74"/>
  <c r="H35" i="74" s="1"/>
  <c r="H36" i="74" s="1"/>
  <c r="H37" i="74" s="1"/>
  <c r="H39" i="74" s="1"/>
  <c r="F29" i="74"/>
  <c r="H25" i="74"/>
  <c r="H26" i="74" s="1"/>
  <c r="H27" i="74" s="1"/>
  <c r="H28" i="74" s="1"/>
  <c r="H30" i="74" s="1"/>
  <c r="F20" i="74"/>
  <c r="H16" i="74"/>
  <c r="H17" i="74" s="1"/>
  <c r="H18" i="74" s="1"/>
  <c r="H19" i="74" s="1"/>
  <c r="H21" i="74" s="1"/>
  <c r="F65" i="73"/>
  <c r="H62" i="73"/>
  <c r="H63" i="73" s="1"/>
  <c r="H64" i="73" s="1"/>
  <c r="H66" i="73" s="1"/>
  <c r="H61" i="73"/>
  <c r="F56" i="73"/>
  <c r="H53" i="73"/>
  <c r="H54" i="73" s="1"/>
  <c r="H55" i="73" s="1"/>
  <c r="H57" i="73" s="1"/>
  <c r="H52" i="73"/>
  <c r="F47" i="73"/>
  <c r="H45" i="73"/>
  <c r="H46" i="73" s="1"/>
  <c r="H48" i="73" s="1"/>
  <c r="H44" i="73"/>
  <c r="H43" i="73"/>
  <c r="F38" i="73"/>
  <c r="H36" i="73"/>
  <c r="H37" i="73" s="1"/>
  <c r="H39" i="73" s="1"/>
  <c r="H35" i="73"/>
  <c r="H34" i="73"/>
  <c r="F29" i="73"/>
  <c r="H27" i="73"/>
  <c r="H28" i="73" s="1"/>
  <c r="H30" i="73" s="1"/>
  <c r="H26" i="73"/>
  <c r="H25" i="73"/>
  <c r="F20" i="73"/>
  <c r="H18" i="73"/>
  <c r="H19" i="73" s="1"/>
  <c r="H21" i="73" s="1"/>
  <c r="H17" i="73"/>
  <c r="H16" i="73"/>
  <c r="L26" i="63" l="1"/>
  <c r="O26" i="61"/>
  <c r="O18" i="61"/>
  <c r="O17" i="61"/>
  <c r="O24" i="61"/>
  <c r="A20" i="38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19" i="38"/>
  <c r="A18" i="61"/>
  <c r="A19" i="61" s="1"/>
  <c r="A20" i="61" s="1"/>
  <c r="A21" i="61" s="1"/>
  <c r="A22" i="61" s="1"/>
  <c r="A23" i="61" s="1"/>
  <c r="A24" i="61" s="1"/>
  <c r="A25" i="61" s="1"/>
  <c r="A26" i="61" s="1"/>
  <c r="A27" i="61" s="1"/>
  <c r="A18" i="38"/>
  <c r="A18" i="64"/>
  <c r="A19" i="64" s="1"/>
  <c r="A20" i="64" s="1"/>
  <c r="A21" i="64" s="1"/>
  <c r="A22" i="64" s="1"/>
  <c r="A23" i="64" s="1"/>
  <c r="A24" i="64" s="1"/>
  <c r="A25" i="64" s="1"/>
  <c r="A26" i="64" s="1"/>
  <c r="A27" i="64" s="1"/>
  <c r="A28" i="64" s="1"/>
  <c r="A29" i="64" s="1"/>
  <c r="A30" i="64" s="1"/>
  <c r="A31" i="64" s="1"/>
  <c r="A32" i="64" s="1"/>
  <c r="A33" i="64" s="1"/>
  <c r="A34" i="64" s="1"/>
  <c r="A35" i="64" s="1"/>
  <c r="A36" i="64" s="1"/>
  <c r="A37" i="64" s="1"/>
  <c r="A38" i="64" s="1"/>
  <c r="A39" i="64" s="1"/>
  <c r="O39" i="64" s="1"/>
  <c r="A18" i="63"/>
  <c r="A19" i="63" s="1"/>
  <c r="A20" i="63" s="1"/>
  <c r="A21" i="63" s="1"/>
  <c r="A22" i="63" s="1"/>
  <c r="A23" i="63" s="1"/>
  <c r="A24" i="63" s="1"/>
  <c r="A25" i="63" s="1"/>
  <c r="A26" i="63" s="1"/>
  <c r="A27" i="63" s="1"/>
  <c r="A28" i="63" s="1"/>
  <c r="A29" i="63" s="1"/>
  <c r="A30" i="63" s="1"/>
  <c r="A31" i="63" s="1"/>
  <c r="A32" i="63" s="1"/>
  <c r="A33" i="63" s="1"/>
  <c r="A34" i="63" s="1"/>
  <c r="A35" i="63" s="1"/>
  <c r="A18" i="62"/>
  <c r="A19" i="62" s="1"/>
  <c r="A20" i="62" s="1"/>
  <c r="A21" i="62" s="1"/>
  <c r="A22" i="62" s="1"/>
  <c r="A23" i="62" s="1"/>
  <c r="AF26" i="49"/>
  <c r="AF32" i="49"/>
  <c r="AF31" i="49"/>
  <c r="L26" i="38"/>
  <c r="N26" i="38" s="1"/>
  <c r="J26" i="38"/>
  <c r="L25" i="38"/>
  <c r="N25" i="38" s="1"/>
  <c r="J25" i="38"/>
  <c r="L22" i="62"/>
  <c r="J22" i="62"/>
  <c r="L21" i="62"/>
  <c r="J21" i="62"/>
  <c r="L32" i="63"/>
  <c r="N32" i="63" s="1"/>
  <c r="P32" i="63" s="1"/>
  <c r="J32" i="63"/>
  <c r="L30" i="38"/>
  <c r="N30" i="38" s="1"/>
  <c r="J30" i="38"/>
  <c r="N23" i="57"/>
  <c r="N35" i="55"/>
  <c r="N30" i="55"/>
  <c r="N33" i="55"/>
  <c r="N36" i="55"/>
  <c r="N32" i="55"/>
  <c r="N29" i="55"/>
  <c r="N31" i="55"/>
  <c r="N37" i="55"/>
  <c r="N28" i="54"/>
  <c r="N24" i="54"/>
  <c r="N23" i="54"/>
  <c r="N25" i="54"/>
  <c r="N21" i="54"/>
  <c r="N22" i="54"/>
  <c r="N26" i="53"/>
  <c r="N19" i="53"/>
  <c r="N18" i="54"/>
  <c r="N25" i="53"/>
  <c r="N20" i="53"/>
  <c r="N24" i="53"/>
  <c r="N21" i="53"/>
  <c r="N17" i="53"/>
  <c r="N22" i="53"/>
  <c r="N18" i="53"/>
  <c r="M18" i="53"/>
  <c r="N21" i="28"/>
  <c r="N23" i="28"/>
  <c r="N19" i="28"/>
  <c r="N20" i="28"/>
  <c r="N18" i="28"/>
  <c r="L34" i="63"/>
  <c r="J34" i="63"/>
  <c r="O35" i="64" l="1"/>
  <c r="O38" i="64"/>
  <c r="O37" i="64"/>
  <c r="O36" i="64"/>
  <c r="N21" i="62"/>
  <c r="P21" i="62" s="1"/>
  <c r="N22" i="62"/>
  <c r="P22" i="62" s="1"/>
  <c r="N34" i="63"/>
  <c r="P34" i="63" s="1"/>
  <c r="L23" i="64" l="1"/>
  <c r="J23" i="64"/>
  <c r="L21" i="64"/>
  <c r="N21" i="64" s="1"/>
  <c r="P21" i="64" s="1"/>
  <c r="J21" i="64"/>
  <c r="L32" i="64"/>
  <c r="N32" i="64" s="1"/>
  <c r="P32" i="64" s="1"/>
  <c r="J32" i="64"/>
  <c r="L20" i="64"/>
  <c r="N20" i="64" s="1"/>
  <c r="P20" i="64" s="1"/>
  <c r="J20" i="64"/>
  <c r="L35" i="63"/>
  <c r="N35" i="63" s="1"/>
  <c r="P35" i="63" s="1"/>
  <c r="J35" i="63"/>
  <c r="L24" i="63"/>
  <c r="J24" i="63"/>
  <c r="L20" i="63"/>
  <c r="N20" i="63" s="1"/>
  <c r="P20" i="63" s="1"/>
  <c r="J20" i="63"/>
  <c r="L33" i="63"/>
  <c r="N33" i="63" s="1"/>
  <c r="P33" i="63" s="1"/>
  <c r="J33" i="63"/>
  <c r="L17" i="63"/>
  <c r="J17" i="63"/>
  <c r="L22" i="63"/>
  <c r="J22" i="63"/>
  <c r="L21" i="63"/>
  <c r="N21" i="63" s="1"/>
  <c r="P21" i="63" s="1"/>
  <c r="J21" i="63"/>
  <c r="N35" i="59"/>
  <c r="N19" i="59"/>
  <c r="N25" i="59"/>
  <c r="N26" i="59"/>
  <c r="N31" i="59"/>
  <c r="N34" i="59"/>
  <c r="N30" i="59"/>
  <c r="N32" i="59"/>
  <c r="N24" i="59"/>
  <c r="N22" i="59"/>
  <c r="N20" i="59"/>
  <c r="N18" i="59"/>
  <c r="N29" i="59"/>
  <c r="N23" i="59"/>
  <c r="N28" i="59"/>
  <c r="N27" i="59"/>
  <c r="N21" i="59"/>
  <c r="N33" i="59"/>
  <c r="M17" i="58"/>
  <c r="M18" i="57"/>
  <c r="N17" i="57"/>
  <c r="N20" i="57"/>
  <c r="N22" i="57"/>
  <c r="N19" i="57"/>
  <c r="N18" i="57"/>
  <c r="N21" i="57"/>
  <c r="M17" i="55"/>
  <c r="N27" i="55"/>
  <c r="N19" i="55"/>
  <c r="N24" i="55"/>
  <c r="N17" i="55"/>
  <c r="N34" i="55"/>
  <c r="N25" i="55"/>
  <c r="N18" i="55"/>
  <c r="N21" i="55"/>
  <c r="N26" i="55"/>
  <c r="N38" i="55"/>
  <c r="N23" i="55"/>
  <c r="N28" i="55"/>
  <c r="N22" i="55"/>
  <c r="N20" i="55"/>
  <c r="M17" i="28"/>
  <c r="N25" i="28"/>
  <c r="N24" i="28"/>
  <c r="N27" i="28"/>
  <c r="N26" i="28"/>
  <c r="N22" i="28"/>
  <c r="N17" i="28"/>
  <c r="N26" i="54"/>
  <c r="N20" i="54"/>
  <c r="N19" i="54"/>
  <c r="N27" i="54"/>
  <c r="N17" i="54"/>
  <c r="N23" i="64" l="1"/>
  <c r="P23" i="64" s="1"/>
  <c r="N24" i="63"/>
  <c r="P24" i="63" s="1"/>
  <c r="N22" i="63"/>
  <c r="P22" i="63" s="1"/>
  <c r="N17" i="63"/>
  <c r="P17" i="63" s="1"/>
  <c r="N23" i="53" l="1"/>
  <c r="L19" i="64" l="1"/>
  <c r="N19" i="64" s="1"/>
  <c r="P19" i="64" s="1"/>
  <c r="J19" i="64"/>
  <c r="L25" i="64"/>
  <c r="N25" i="64" s="1"/>
  <c r="P25" i="64" s="1"/>
  <c r="J25" i="64"/>
  <c r="L29" i="64"/>
  <c r="N29" i="64" s="1"/>
  <c r="P29" i="64" s="1"/>
  <c r="J29" i="64"/>
  <c r="L17" i="64"/>
  <c r="N17" i="64" s="1"/>
  <c r="J17" i="64"/>
  <c r="L17" i="38"/>
  <c r="J17" i="38"/>
  <c r="L24" i="38"/>
  <c r="N24" i="38" s="1"/>
  <c r="J24" i="38"/>
  <c r="P38" i="64" l="1"/>
  <c r="P17" i="64"/>
  <c r="N17" i="38"/>
  <c r="L33" i="64" l="1"/>
  <c r="N33" i="64" s="1"/>
  <c r="P33" i="64" s="1"/>
  <c r="J33" i="64"/>
  <c r="L35" i="64"/>
  <c r="N35" i="64" s="1"/>
  <c r="P35" i="64" s="1"/>
  <c r="J35" i="64"/>
  <c r="L18" i="64"/>
  <c r="J18" i="64"/>
  <c r="L34" i="64"/>
  <c r="N34" i="64" s="1"/>
  <c r="P34" i="64" s="1"/>
  <c r="J34" i="64"/>
  <c r="L24" i="64"/>
  <c r="J24" i="64"/>
  <c r="L28" i="64"/>
  <c r="J28" i="64"/>
  <c r="L31" i="64"/>
  <c r="N31" i="64" s="1"/>
  <c r="P31" i="64" s="1"/>
  <c r="J31" i="64"/>
  <c r="L37" i="64"/>
  <c r="N37" i="64" s="1"/>
  <c r="P37" i="64" s="1"/>
  <c r="J37" i="64"/>
  <c r="L30" i="64"/>
  <c r="N30" i="64" s="1"/>
  <c r="P30" i="64" s="1"/>
  <c r="J30" i="64"/>
  <c r="L36" i="64"/>
  <c r="J36" i="64"/>
  <c r="L27" i="64"/>
  <c r="N27" i="64" s="1"/>
  <c r="P27" i="64" s="1"/>
  <c r="J27" i="64"/>
  <c r="L22" i="64"/>
  <c r="J22" i="64"/>
  <c r="L26" i="64"/>
  <c r="N26" i="64" s="1"/>
  <c r="P26" i="64" s="1"/>
  <c r="J26" i="64"/>
  <c r="L28" i="63"/>
  <c r="J28" i="63"/>
  <c r="L27" i="63"/>
  <c r="N27" i="63" s="1"/>
  <c r="P27" i="63" s="1"/>
  <c r="J27" i="63"/>
  <c r="L31" i="63"/>
  <c r="N31" i="63" s="1"/>
  <c r="P31" i="63" s="1"/>
  <c r="J31" i="63"/>
  <c r="N26" i="63"/>
  <c r="P26" i="63" s="1"/>
  <c r="J26" i="63"/>
  <c r="L23" i="63"/>
  <c r="N23" i="63" s="1"/>
  <c r="P23" i="63" s="1"/>
  <c r="J23" i="63"/>
  <c r="L18" i="63"/>
  <c r="N18" i="63" s="1"/>
  <c r="P18" i="63" s="1"/>
  <c r="J18" i="63"/>
  <c r="L30" i="63"/>
  <c r="N30" i="63" s="1"/>
  <c r="P30" i="63" s="1"/>
  <c r="J30" i="63"/>
  <c r="L29" i="63"/>
  <c r="J29" i="63"/>
  <c r="L25" i="63"/>
  <c r="N25" i="63" s="1"/>
  <c r="P25" i="63" s="1"/>
  <c r="J25" i="63"/>
  <c r="L19" i="63"/>
  <c r="J19" i="63"/>
  <c r="L17" i="62"/>
  <c r="J17" i="62"/>
  <c r="L20" i="62"/>
  <c r="N20" i="62" s="1"/>
  <c r="P20" i="62" s="1"/>
  <c r="J20" i="62"/>
  <c r="L18" i="62"/>
  <c r="J18" i="62"/>
  <c r="L23" i="62"/>
  <c r="N23" i="62" s="1"/>
  <c r="P23" i="62" s="1"/>
  <c r="J23" i="62"/>
  <c r="L19" i="62"/>
  <c r="J19" i="62"/>
  <c r="L19" i="61"/>
  <c r="N19" i="61" s="1"/>
  <c r="P19" i="61" s="1"/>
  <c r="J19" i="61"/>
  <c r="L24" i="61"/>
  <c r="N24" i="61" s="1"/>
  <c r="P24" i="61" s="1"/>
  <c r="J24" i="61"/>
  <c r="L25" i="61"/>
  <c r="N25" i="61" s="1"/>
  <c r="P25" i="61" s="1"/>
  <c r="J25" i="61"/>
  <c r="L18" i="61"/>
  <c r="N18" i="61" s="1"/>
  <c r="P18" i="61" s="1"/>
  <c r="J18" i="61"/>
  <c r="L20" i="61"/>
  <c r="N20" i="61" s="1"/>
  <c r="P20" i="61" s="1"/>
  <c r="J20" i="61"/>
  <c r="L21" i="61"/>
  <c r="N21" i="61" s="1"/>
  <c r="P21" i="61" s="1"/>
  <c r="J21" i="61"/>
  <c r="L17" i="61"/>
  <c r="J17" i="61"/>
  <c r="L26" i="61"/>
  <c r="N26" i="61" s="1"/>
  <c r="P26" i="61" s="1"/>
  <c r="J26" i="61"/>
  <c r="L22" i="61"/>
  <c r="N22" i="61" s="1"/>
  <c r="P22" i="61" s="1"/>
  <c r="J22" i="61"/>
  <c r="L27" i="61"/>
  <c r="N27" i="61" s="1"/>
  <c r="P27" i="61" s="1"/>
  <c r="J27" i="61"/>
  <c r="L23" i="61"/>
  <c r="J23" i="61"/>
  <c r="P39" i="64" l="1"/>
  <c r="N24" i="64"/>
  <c r="P24" i="64" s="1"/>
  <c r="M21" i="64"/>
  <c r="M28" i="64"/>
  <c r="M32" i="64"/>
  <c r="M35" i="64"/>
  <c r="M29" i="64"/>
  <c r="M22" i="64"/>
  <c r="M23" i="64"/>
  <c r="M31" i="64"/>
  <c r="M24" i="64"/>
  <c r="M33" i="64"/>
  <c r="M20" i="64"/>
  <c r="M34" i="64"/>
  <c r="M18" i="64"/>
  <c r="M25" i="64"/>
  <c r="M27" i="64"/>
  <c r="M30" i="64"/>
  <c r="M19" i="64"/>
  <c r="M26" i="64"/>
  <c r="M17" i="64"/>
  <c r="M36" i="64"/>
  <c r="N19" i="62"/>
  <c r="P19" i="62" s="1"/>
  <c r="M21" i="62"/>
  <c r="M22" i="62"/>
  <c r="M34" i="63"/>
  <c r="M32" i="63"/>
  <c r="N28" i="63"/>
  <c r="P28" i="63" s="1"/>
  <c r="M22" i="63"/>
  <c r="M24" i="63"/>
  <c r="M35" i="63"/>
  <c r="M21" i="63"/>
  <c r="M20" i="63"/>
  <c r="M33" i="63"/>
  <c r="M17" i="63"/>
  <c r="M19" i="63"/>
  <c r="M29" i="63"/>
  <c r="N19" i="63"/>
  <c r="P19" i="63" s="1"/>
  <c r="M19" i="62"/>
  <c r="M18" i="62"/>
  <c r="M17" i="62"/>
  <c r="M23" i="62"/>
  <c r="M22" i="61"/>
  <c r="M17" i="61"/>
  <c r="M24" i="61"/>
  <c r="N22" i="64"/>
  <c r="P22" i="64" s="1"/>
  <c r="N36" i="64"/>
  <c r="P36" i="64" s="1"/>
  <c r="N28" i="64"/>
  <c r="P28" i="64" s="1"/>
  <c r="N18" i="64"/>
  <c r="M26" i="63"/>
  <c r="N29" i="63"/>
  <c r="P29" i="63" s="1"/>
  <c r="M28" i="63"/>
  <c r="M25" i="63"/>
  <c r="M30" i="63"/>
  <c r="M23" i="63"/>
  <c r="M18" i="63"/>
  <c r="M31" i="63"/>
  <c r="M27" i="63"/>
  <c r="N18" i="62"/>
  <c r="P18" i="62" s="1"/>
  <c r="M20" i="62"/>
  <c r="N17" i="62"/>
  <c r="P17" i="62" s="1"/>
  <c r="M27" i="61"/>
  <c r="N23" i="61"/>
  <c r="M26" i="61"/>
  <c r="N17" i="61"/>
  <c r="P17" i="61" s="1"/>
  <c r="M21" i="61"/>
  <c r="M18" i="61"/>
  <c r="M25" i="61"/>
  <c r="M23" i="61"/>
  <c r="M19" i="61"/>
  <c r="M20" i="61"/>
  <c r="A18" i="60"/>
  <c r="A19" i="60" s="1"/>
  <c r="A20" i="60" s="1"/>
  <c r="A21" i="60" s="1"/>
  <c r="A22" i="60" s="1"/>
  <c r="A23" i="60" s="1"/>
  <c r="A24" i="60" s="1"/>
  <c r="A25" i="60" s="1"/>
  <c r="A26" i="60" s="1"/>
  <c r="A27" i="60" s="1"/>
  <c r="A28" i="60" s="1"/>
  <c r="A18" i="59"/>
  <c r="A19" i="59" s="1"/>
  <c r="A20" i="59" s="1"/>
  <c r="A21" i="59" s="1"/>
  <c r="A22" i="59" s="1"/>
  <c r="A23" i="59" s="1"/>
  <c r="A24" i="59" s="1"/>
  <c r="A25" i="59" s="1"/>
  <c r="A26" i="59" s="1"/>
  <c r="A27" i="59" s="1"/>
  <c r="A28" i="59" s="1"/>
  <c r="A29" i="59" s="1"/>
  <c r="A30" i="59" s="1"/>
  <c r="A31" i="59" s="1"/>
  <c r="A32" i="59" s="1"/>
  <c r="A33" i="59" s="1"/>
  <c r="A34" i="59" s="1"/>
  <c r="A35" i="59" s="1"/>
  <c r="N17" i="59"/>
  <c r="A18" i="58"/>
  <c r="M18" i="58" s="1"/>
  <c r="A18" i="57"/>
  <c r="A18" i="56"/>
  <c r="A19" i="56" s="1"/>
  <c r="A18" i="55"/>
  <c r="A18" i="54"/>
  <c r="A19" i="54" s="1"/>
  <c r="A20" i="54" s="1"/>
  <c r="A18" i="53"/>
  <c r="P18" i="64" l="1"/>
  <c r="M19" i="59"/>
  <c r="A19" i="53"/>
  <c r="M17" i="53" s="1"/>
  <c r="M22" i="53"/>
  <c r="A19" i="55"/>
  <c r="M23" i="55"/>
  <c r="A19" i="57"/>
  <c r="M19" i="57" s="1"/>
  <c r="M17" i="57"/>
  <c r="A21" i="54"/>
  <c r="A22" i="54" s="1"/>
  <c r="M18" i="54" s="1"/>
  <c r="M20" i="54"/>
  <c r="M20" i="59"/>
  <c r="P23" i="61"/>
  <c r="A19" i="58"/>
  <c r="M20" i="58" s="1"/>
  <c r="A20" i="57"/>
  <c r="M22" i="57" s="1"/>
  <c r="A20" i="56"/>
  <c r="A20" i="53" l="1"/>
  <c r="M21" i="53" s="1"/>
  <c r="M21" i="59"/>
  <c r="A23" i="54"/>
  <c r="M22" i="54" s="1"/>
  <c r="A20" i="55"/>
  <c r="M18" i="55"/>
  <c r="O20" i="64"/>
  <c r="O19" i="64"/>
  <c r="O25" i="64"/>
  <c r="O19" i="62"/>
  <c r="M21" i="60"/>
  <c r="M22" i="59"/>
  <c r="A20" i="58"/>
  <c r="M19" i="58" s="1"/>
  <c r="A21" i="57"/>
  <c r="M20" i="57" s="1"/>
  <c r="A21" i="56"/>
  <c r="O22" i="62" l="1"/>
  <c r="O21" i="62"/>
  <c r="A21" i="53"/>
  <c r="M24" i="53" s="1"/>
  <c r="A21" i="55"/>
  <c r="M20" i="55"/>
  <c r="A24" i="54"/>
  <c r="M18" i="59"/>
  <c r="A21" i="58"/>
  <c r="M24" i="58" s="1"/>
  <c r="A22" i="57"/>
  <c r="M21" i="57" s="1"/>
  <c r="A22" i="56"/>
  <c r="L27" i="38"/>
  <c r="N27" i="38" s="1"/>
  <c r="J27" i="38"/>
  <c r="O19" i="63" l="1"/>
  <c r="A25" i="54"/>
  <c r="M25" i="54" s="1"/>
  <c r="M21" i="54"/>
  <c r="A22" i="53"/>
  <c r="M20" i="53" s="1"/>
  <c r="A26" i="54"/>
  <c r="M23" i="54" s="1"/>
  <c r="A22" i="55"/>
  <c r="M21" i="55"/>
  <c r="O32" i="64"/>
  <c r="O26" i="64"/>
  <c r="M22" i="60"/>
  <c r="A22" i="58"/>
  <c r="M22" i="58" s="1"/>
  <c r="A23" i="57"/>
  <c r="M23" i="57" s="1"/>
  <c r="A23" i="56"/>
  <c r="M24" i="56" s="1"/>
  <c r="A23" i="53" l="1"/>
  <c r="M25" i="53" s="1"/>
  <c r="A23" i="55"/>
  <c r="M34" i="55"/>
  <c r="A27" i="54"/>
  <c r="O21" i="64"/>
  <c r="O18" i="62"/>
  <c r="M23" i="60"/>
  <c r="M25" i="59"/>
  <c r="A23" i="58"/>
  <c r="M25" i="58" s="1"/>
  <c r="A24" i="56"/>
  <c r="M25" i="56" s="1"/>
  <c r="A18" i="28"/>
  <c r="A28" i="54" l="1"/>
  <c r="M28" i="54" s="1"/>
  <c r="M24" i="54"/>
  <c r="A24" i="53"/>
  <c r="M19" i="53" s="1"/>
  <c r="M18" i="28"/>
  <c r="A19" i="28"/>
  <c r="A20" i="28" s="1"/>
  <c r="A21" i="28" s="1"/>
  <c r="A22" i="28" s="1"/>
  <c r="A23" i="28" s="1"/>
  <c r="A24" i="28" s="1"/>
  <c r="A25" i="28" s="1"/>
  <c r="A26" i="28" s="1"/>
  <c r="A27" i="28" s="1"/>
  <c r="A24" i="55"/>
  <c r="M19" i="55"/>
  <c r="O23" i="64"/>
  <c r="O29" i="64"/>
  <c r="O17" i="64"/>
  <c r="M19" i="60"/>
  <c r="M27" i="59"/>
  <c r="A24" i="58"/>
  <c r="M23" i="58" s="1"/>
  <c r="A25" i="56"/>
  <c r="M20" i="56" s="1"/>
  <c r="M20" i="28"/>
  <c r="A25" i="53" l="1"/>
  <c r="M26" i="53" s="1"/>
  <c r="A25" i="55"/>
  <c r="M23" i="56"/>
  <c r="O23" i="62"/>
  <c r="O21" i="61"/>
  <c r="M27" i="60"/>
  <c r="M17" i="60"/>
  <c r="M24" i="59"/>
  <c r="A25" i="58"/>
  <c r="M21" i="58" s="1"/>
  <c r="M27" i="54"/>
  <c r="M19" i="28"/>
  <c r="J18" i="38"/>
  <c r="L18" i="38"/>
  <c r="N18" i="38" s="1"/>
  <c r="J19" i="38"/>
  <c r="L19" i="38"/>
  <c r="J28" i="38"/>
  <c r="L28" i="38"/>
  <c r="N28" i="38" s="1"/>
  <c r="N19" i="38" l="1"/>
  <c r="A26" i="53"/>
  <c r="M23" i="53" s="1"/>
  <c r="A26" i="55"/>
  <c r="M22" i="55"/>
  <c r="O25" i="63"/>
  <c r="O20" i="62"/>
  <c r="A26" i="58"/>
  <c r="M26" i="58" s="1"/>
  <c r="M17" i="54"/>
  <c r="M23" i="28"/>
  <c r="A27" i="55" l="1"/>
  <c r="M24" i="55"/>
  <c r="M21" i="56"/>
  <c r="M21" i="28"/>
  <c r="M17" i="59" l="1"/>
  <c r="A28" i="55"/>
  <c r="M26" i="55"/>
  <c r="O30" i="64"/>
  <c r="O18" i="63"/>
  <c r="M28" i="59"/>
  <c r="AF22" i="49"/>
  <c r="AF12" i="49"/>
  <c r="AF29" i="49"/>
  <c r="AF33" i="49"/>
  <c r="AF34" i="49"/>
  <c r="AF39" i="49"/>
  <c r="AF19" i="49"/>
  <c r="AF23" i="49"/>
  <c r="AF13" i="49"/>
  <c r="AF37" i="49"/>
  <c r="AF38" i="49"/>
  <c r="AF16" i="49"/>
  <c r="AF42" i="49"/>
  <c r="AF30" i="49"/>
  <c r="AF35" i="49"/>
  <c r="AF28" i="49"/>
  <c r="AF24" i="49"/>
  <c r="AF17" i="49"/>
  <c r="AF14" i="49"/>
  <c r="AF40" i="49"/>
  <c r="AF25" i="49"/>
  <c r="AF21" i="49"/>
  <c r="AF27" i="49"/>
  <c r="AF20" i="49"/>
  <c r="AF15" i="49"/>
  <c r="AF18" i="49"/>
  <c r="AF36" i="49"/>
  <c r="AF41" i="49"/>
  <c r="A29" i="55" l="1"/>
  <c r="M25" i="55"/>
  <c r="O20" i="61"/>
  <c r="O22" i="64"/>
  <c r="M24" i="60"/>
  <c r="M23" i="59"/>
  <c r="M19" i="56"/>
  <c r="M26" i="54"/>
  <c r="M22" i="28"/>
  <c r="L21" i="38"/>
  <c r="N21" i="38" s="1"/>
  <c r="L23" i="38"/>
  <c r="L22" i="38"/>
  <c r="L31" i="38"/>
  <c r="N31" i="38" s="1"/>
  <c r="L20" i="38"/>
  <c r="A30" i="55" l="1"/>
  <c r="M27" i="55"/>
  <c r="O22" i="61"/>
  <c r="O31" i="64"/>
  <c r="O27" i="64"/>
  <c r="M26" i="60"/>
  <c r="M29" i="59"/>
  <c r="M22" i="56"/>
  <c r="M19" i="54"/>
  <c r="M26" i="28"/>
  <c r="N20" i="38"/>
  <c r="N22" i="38"/>
  <c r="N23" i="38"/>
  <c r="A31" i="55" l="1"/>
  <c r="M28" i="55"/>
  <c r="O28" i="64"/>
  <c r="O23" i="61"/>
  <c r="M30" i="59"/>
  <c r="M27" i="28"/>
  <c r="J21" i="38"/>
  <c r="J23" i="38"/>
  <c r="J22" i="38"/>
  <c r="J31" i="38"/>
  <c r="J20" i="38"/>
  <c r="J29" i="38"/>
  <c r="A32" i="55" l="1"/>
  <c r="M31" i="55" s="1"/>
  <c r="O29" i="63"/>
  <c r="O27" i="61"/>
  <c r="M20" i="60"/>
  <c r="M24" i="28"/>
  <c r="A33" i="55" l="1"/>
  <c r="M29" i="55" s="1"/>
  <c r="O21" i="63"/>
  <c r="O24" i="64"/>
  <c r="O22" i="63"/>
  <c r="O25" i="61"/>
  <c r="M34" i="59"/>
  <c r="M18" i="56"/>
  <c r="M25" i="28"/>
  <c r="A34" i="55" l="1"/>
  <c r="M32" i="55" s="1"/>
  <c r="O26" i="63"/>
  <c r="O34" i="64"/>
  <c r="M32" i="59"/>
  <c r="A35" i="55" l="1"/>
  <c r="O23" i="63"/>
  <c r="O17" i="63"/>
  <c r="O18" i="64"/>
  <c r="O30" i="63"/>
  <c r="M33" i="59"/>
  <c r="M17" i="56"/>
  <c r="A36" i="55" l="1"/>
  <c r="M33" i="55" s="1"/>
  <c r="O32" i="63"/>
  <c r="O31" i="63"/>
  <c r="O19" i="61"/>
  <c r="M35" i="59"/>
  <c r="F42" i="43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A37" i="55" l="1"/>
  <c r="M30" i="55" s="1"/>
  <c r="O33" i="63"/>
  <c r="M25" i="60"/>
  <c r="M31" i="59" l="1"/>
  <c r="A38" i="55"/>
  <c r="O24" i="63"/>
  <c r="O33" i="64"/>
  <c r="M18" i="60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M26" i="59" l="1"/>
  <c r="M28" i="60"/>
  <c r="O20" i="63"/>
  <c r="O35" i="63"/>
  <c r="O17" i="62"/>
  <c r="O34" i="63" l="1"/>
  <c r="O27" i="63"/>
  <c r="O28" i="63" l="1"/>
  <c r="L29" i="38" l="1"/>
  <c r="M30" i="38" l="1"/>
  <c r="M25" i="38"/>
  <c r="M26" i="38"/>
  <c r="M27" i="38"/>
  <c r="M24" i="38"/>
  <c r="M17" i="38"/>
  <c r="M19" i="38"/>
  <c r="M18" i="38"/>
  <c r="M28" i="38"/>
  <c r="M22" i="38"/>
  <c r="M23" i="38"/>
  <c r="M20" i="38"/>
  <c r="M21" i="38"/>
  <c r="M31" i="38"/>
  <c r="N29" i="38"/>
  <c r="M29" i="38"/>
  <c r="O25" i="38" l="1"/>
  <c r="O26" i="38" l="1"/>
  <c r="O30" i="38"/>
  <c r="O24" i="38"/>
  <c r="O29" i="38"/>
  <c r="O17" i="38"/>
  <c r="O21" i="38"/>
  <c r="O22" i="38" l="1"/>
  <c r="O31" i="38" l="1"/>
  <c r="O20" i="38" l="1"/>
  <c r="O23" i="38" l="1"/>
  <c r="O27" i="38" l="1"/>
  <c r="O18" i="38" l="1"/>
  <c r="O19" i="38" l="1"/>
  <c r="O28" i="38" l="1"/>
</calcChain>
</file>

<file path=xl/sharedStrings.xml><?xml version="1.0" encoding="utf-8"?>
<sst xmlns="http://schemas.openxmlformats.org/spreadsheetml/2006/main" count="2398" uniqueCount="625">
  <si>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</si>
  <si>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</si>
  <si>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</si>
  <si>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</si>
  <si>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</si>
  <si>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</si>
  <si>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</si>
  <si>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</si>
  <si>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</si>
  <si>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</si>
  <si>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</si>
  <si>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</si>
  <si>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</si>
  <si>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</si>
  <si>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</si>
  <si>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</si>
  <si>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</si>
  <si>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</si>
  <si>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</si>
  <si>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</si>
  <si>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</si>
  <si>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</si>
  <si>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</si>
  <si>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</si>
  <si>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</si>
  <si>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Рекорд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</si>
  <si>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</si>
  <si>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</si>
  <si>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</si>
  <si>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</si>
  <si>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</si>
  <si>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</si>
  <si>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</si>
  <si>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</si>
  <si>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</si>
  <si>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</si>
  <si>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</si>
  <si>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</si>
  <si>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</si>
  <si>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</si>
  <si>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</si>
  <si>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</si>
  <si>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</si>
  <si>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</si>
  <si>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</si>
  <si>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ВС</t>
  </si>
  <si>
    <t>Трофимов М.А.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</si>
  <si>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</si>
  <si>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</si>
  <si>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</si>
  <si>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</si>
  <si>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</si>
  <si>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</si>
  <si>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</si>
  <si>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</si>
  <si>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</si>
  <si>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</si>
  <si>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</si>
  <si>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</si>
  <si>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</si>
  <si>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</si>
  <si>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</si>
  <si>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</si>
  <si>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</si>
  <si>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</si>
  <si>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</si>
  <si>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Латыпов Е.А.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</si>
  <si>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</si>
  <si>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</si>
  <si>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</si>
  <si>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</si>
  <si>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</si>
  <si>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</si>
  <si>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</si>
  <si>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</si>
  <si>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</si>
  <si>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</si>
  <si>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</si>
  <si>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</si>
  <si>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</si>
  <si>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</si>
  <si>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</si>
  <si>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</si>
  <si>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</si>
  <si>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</si>
  <si>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</si>
  <si>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</si>
  <si>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</si>
  <si>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</si>
  <si>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</si>
  <si>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</si>
  <si>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</si>
  <si>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</si>
  <si>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</si>
  <si>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</si>
  <si>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</si>
  <si>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</si>
  <si>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</si>
  <si>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</si>
  <si>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</si>
  <si>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</si>
  <si>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</si>
  <si>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</si>
  <si>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</si>
  <si>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</si>
  <si>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</si>
  <si>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</si>
  <si>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</si>
  <si>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 xml:space="preserve">Зверев Рафаэль </t>
  </si>
  <si>
    <t xml:space="preserve">Гаврик Вячеслав </t>
  </si>
  <si>
    <t xml:space="preserve">Роганов Даниил </t>
  </si>
  <si>
    <t>Катаев И.В.</t>
  </si>
  <si>
    <t>Пянко И.А.</t>
  </si>
  <si>
    <t>Гуров В.А.</t>
  </si>
  <si>
    <t>Конев А.В.</t>
  </si>
  <si>
    <t xml:space="preserve">Мартынова Ирина </t>
  </si>
  <si>
    <t xml:space="preserve">Васькина Алина </t>
  </si>
  <si>
    <t>Брянская область</t>
  </si>
  <si>
    <t>Сергеев С.В.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</si>
  <si>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</si>
  <si>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</si>
  <si>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</si>
  <si>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</si>
  <si>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</si>
  <si>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</si>
  <si>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</si>
  <si>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</si>
  <si>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</si>
  <si>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</si>
  <si>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</si>
  <si>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</si>
  <si>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 xml:space="preserve">Яиков Роман </t>
  </si>
  <si>
    <t xml:space="preserve">Береза Егор </t>
  </si>
  <si>
    <t xml:space="preserve">Чирков Леонид </t>
  </si>
  <si>
    <t>Мухитов Андрей</t>
  </si>
  <si>
    <t xml:space="preserve">Сафронова Елизавета </t>
  </si>
  <si>
    <t xml:space="preserve">Смагулов Нурсултан </t>
  </si>
  <si>
    <t xml:space="preserve">Бенидзе Спартак </t>
  </si>
  <si>
    <t xml:space="preserve">Шаров Максим </t>
  </si>
  <si>
    <t xml:space="preserve">Абдразаков Равкат </t>
  </si>
  <si>
    <t xml:space="preserve">Овчинников Никита </t>
  </si>
  <si>
    <t xml:space="preserve">Бенидзе Елизавета </t>
  </si>
  <si>
    <t>Максимов А.В., ВК (г.Вологда)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</si>
  <si>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</si>
  <si>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</si>
  <si>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Весовая категория 85+ кг.</t>
  </si>
  <si>
    <t>Весовая категория 63 кг.</t>
  </si>
  <si>
    <t>Весовая категория 63+ кг.</t>
  </si>
  <si>
    <t>Весовая категория 68 кг.</t>
  </si>
  <si>
    <t>Весовая категория 73 кг.</t>
  </si>
  <si>
    <t>Весовая категория 85 кг.</t>
  </si>
  <si>
    <t>эст-та</t>
  </si>
  <si>
    <t xml:space="preserve">Зам. главного секретаря     </t>
  </si>
  <si>
    <r>
      <t>Командный зачет среди субъектов Российской Федерации определяется по наибольшей сумме очков, набранных участниками соревнований (мужчины:5 ДЦ, 5 ДВ, эстафетаДЦ;женщины:2 Рывок  и 2 ДЦ 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</si>
  <si>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м</t>
  </si>
  <si>
    <t>ж</t>
  </si>
  <si>
    <t>пары</t>
  </si>
  <si>
    <t>Якушев Роман</t>
  </si>
  <si>
    <t>Р.Бурятия</t>
  </si>
  <si>
    <t>ХМАО-Югра</t>
  </si>
  <si>
    <t>СШОР им.Краевского</t>
  </si>
  <si>
    <t xml:space="preserve">СШОР№1 
ВС
</t>
  </si>
  <si>
    <t>Сарсембаев Ильяс</t>
  </si>
  <si>
    <t>ЯНАО</t>
  </si>
  <si>
    <t>I</t>
  </si>
  <si>
    <t xml:space="preserve">Черкашин Иван </t>
  </si>
  <si>
    <t xml:space="preserve">Насонова Виктория </t>
  </si>
  <si>
    <t xml:space="preserve">Черкашин Дмитрий </t>
  </si>
  <si>
    <t>Дьячковский В.Н.</t>
  </si>
  <si>
    <t>Ажермачев А.Б.</t>
  </si>
  <si>
    <t xml:space="preserve">Зиновьева Ангелина </t>
  </si>
  <si>
    <t>КОМАНДА: г. Санкт-Петербург</t>
  </si>
  <si>
    <t>КОМАНДА : Кировская область</t>
  </si>
  <si>
    <t>КОМАНДА : Брянская область</t>
  </si>
  <si>
    <t>Кирюхин Сергей</t>
  </si>
  <si>
    <t>Вильган А.П.</t>
  </si>
  <si>
    <t>Алцыбеев Никита</t>
  </si>
  <si>
    <t>Гомонов В.Н.</t>
  </si>
  <si>
    <t>Дунаев Дмитрий</t>
  </si>
  <si>
    <t>Максимов А.В., ВК (Вологодская область)</t>
  </si>
  <si>
    <t>18-21 марта 2022 г.</t>
  </si>
  <si>
    <t>г.Киров</t>
  </si>
  <si>
    <t>г. Киров</t>
  </si>
  <si>
    <t>Толчок  длинный цикл (юниоры)</t>
  </si>
  <si>
    <t>Первенства России по гиревому спорту среди юниоров и юниорок(19-23 года)</t>
  </si>
  <si>
    <t>Кировское областное государственное автономное учреждение Центр спортивной подготовки «Вятка-старт» .</t>
  </si>
  <si>
    <t>Региональное отделение ООО «Всероссийская Федерация гиревого спорта» в Кировской области .</t>
  </si>
  <si>
    <t>№</t>
  </si>
  <si>
    <t>ФИО</t>
  </si>
  <si>
    <t>кмс</t>
  </si>
  <si>
    <t>Ермолаев Артем</t>
  </si>
  <si>
    <t>Власов А.П., Меркулин С.В.</t>
  </si>
  <si>
    <t>СШОР Губкин</t>
  </si>
  <si>
    <t>мс</t>
  </si>
  <si>
    <t xml:space="preserve">СШОР№5 
г. Белгород
</t>
  </si>
  <si>
    <t>Шепелев Никита</t>
  </si>
  <si>
    <t>Вильган А.П., Харин В.Н.</t>
  </si>
  <si>
    <t>Поляков Матвей</t>
  </si>
  <si>
    <t>Вильган А.П., Кривоконь А.И.</t>
  </si>
  <si>
    <t>Профсоюзы</t>
  </si>
  <si>
    <t xml:space="preserve">Кашапова Розана </t>
  </si>
  <si>
    <t>Минибаев Р.М.</t>
  </si>
  <si>
    <t>СШ</t>
  </si>
  <si>
    <t>Зубков Олег</t>
  </si>
  <si>
    <t>Кульят Максим</t>
  </si>
  <si>
    <t>Щекина Алеся</t>
  </si>
  <si>
    <t>Сушков Владимир</t>
  </si>
  <si>
    <t>Кривко Никита</t>
  </si>
  <si>
    <t>Шарабарина Ольга</t>
  </si>
  <si>
    <t>Гладков Владислав</t>
  </si>
  <si>
    <t>Кудрявцева Екатерина</t>
  </si>
  <si>
    <t>СШ «Оскол»</t>
  </si>
  <si>
    <t>1 р</t>
  </si>
  <si>
    <t xml:space="preserve">Конев А.В.
Вильган А.П.
</t>
  </si>
  <si>
    <t>Ермаков К.И</t>
  </si>
  <si>
    <t>Ермаков К.И., Вильган А.П.</t>
  </si>
  <si>
    <t>Меркулин С.В., Меркулин А.С.</t>
  </si>
  <si>
    <t xml:space="preserve">СШОР№5 
г. Белгород / 
СШ «Юность»
</t>
  </si>
  <si>
    <t xml:space="preserve">СШОР№5 
г. Белгород / СШОР Губкин
</t>
  </si>
  <si>
    <t xml:space="preserve">СШОР№5 
г. Белгород  / 
СШ «Оскол»
</t>
  </si>
  <si>
    <t>Р.Башкортостан</t>
  </si>
  <si>
    <t>Белгородская обл.</t>
  </si>
  <si>
    <t>Штукатуров Дмитрий</t>
  </si>
  <si>
    <t>Кузьменков Алексей</t>
  </si>
  <si>
    <t>Фукс Карина</t>
  </si>
  <si>
    <t>Брянская обл.</t>
  </si>
  <si>
    <t>Калужская обл.</t>
  </si>
  <si>
    <t>СШ "Маршал"</t>
  </si>
  <si>
    <t xml:space="preserve">Евдокимова Елизавета </t>
  </si>
  <si>
    <t>Красноярский край</t>
  </si>
  <si>
    <t xml:space="preserve">Денисов И.Н.
Евдокимов Ю.А.
</t>
  </si>
  <si>
    <t xml:space="preserve">Кондратченко Екатерина </t>
  </si>
  <si>
    <t>Потапов Данил</t>
  </si>
  <si>
    <t>Манаков Трофим</t>
  </si>
  <si>
    <t>Курганская обл.</t>
  </si>
  <si>
    <t>Яхнич Е.В.</t>
  </si>
  <si>
    <t xml:space="preserve">Дементьев А.Ф.
Колобов Е.В.
</t>
  </si>
  <si>
    <t xml:space="preserve">Зуев Владислав </t>
  </si>
  <si>
    <t xml:space="preserve">Синицын Сергей </t>
  </si>
  <si>
    <t xml:space="preserve">Козлов Вадим </t>
  </si>
  <si>
    <t xml:space="preserve">Объедков Андрей </t>
  </si>
  <si>
    <t>Колесниченко Н.А., Частихин А.А.</t>
  </si>
  <si>
    <t>Воронежская обл.</t>
  </si>
  <si>
    <t>Вяткина Вера</t>
  </si>
  <si>
    <t>Коломеец Владислав</t>
  </si>
  <si>
    <t>Врубель Дарья</t>
  </si>
  <si>
    <t>Морозович Владислав</t>
  </si>
  <si>
    <t>Харченко Иван</t>
  </si>
  <si>
    <t>Харченко Никита</t>
  </si>
  <si>
    <t>Сарлаев Андрей</t>
  </si>
  <si>
    <t>Войтович Данил</t>
  </si>
  <si>
    <t>Чумак Никита</t>
  </si>
  <si>
    <t xml:space="preserve">Андронов Александр </t>
  </si>
  <si>
    <t>Пинчук Елена</t>
  </si>
  <si>
    <t>Сагандыков К.К.</t>
  </si>
  <si>
    <t>Корнеев А.Н.</t>
  </si>
  <si>
    <t>Козленко В.Н.</t>
  </si>
  <si>
    <t xml:space="preserve">Сагандыков К.К.
Бабичев А.И.
</t>
  </si>
  <si>
    <t xml:space="preserve">Сагандыков К.К.
Переверзев Н.И.
</t>
  </si>
  <si>
    <t>Козленко В.Н. Харченко С.М.</t>
  </si>
  <si>
    <t xml:space="preserve">Козленко В.Н. Чудаков В.А. </t>
  </si>
  <si>
    <t>Омская обл.</t>
  </si>
  <si>
    <t xml:space="preserve">Курунов
Анатолий </t>
  </si>
  <si>
    <t xml:space="preserve">Заварзин
Павел 
</t>
  </si>
  <si>
    <t xml:space="preserve">Камардин
Максим 
</t>
  </si>
  <si>
    <t xml:space="preserve">Киякин
Александр </t>
  </si>
  <si>
    <t xml:space="preserve">Сатлыкова
Эльвира 
</t>
  </si>
  <si>
    <t xml:space="preserve">Надеждин
Дмитрий 
</t>
  </si>
  <si>
    <t>СШ №1 им. Л.Д. Ковалевского</t>
  </si>
  <si>
    <t>МАУ СШ «Свобода» г. Орска</t>
  </si>
  <si>
    <t>Баранов В.В.</t>
  </si>
  <si>
    <t>Медведев А.А.</t>
  </si>
  <si>
    <t>Пуякин А.П.</t>
  </si>
  <si>
    <t>Павлов С.П.,Нилов М.Г.</t>
  </si>
  <si>
    <t>Оренбургская обл.</t>
  </si>
  <si>
    <t>Орловская обл.</t>
  </si>
  <si>
    <t>СК "Орел"</t>
  </si>
  <si>
    <t xml:space="preserve">Головашкин А.В.
Головашкин А.В..
</t>
  </si>
  <si>
    <t xml:space="preserve">Сорокина Ольга </t>
  </si>
  <si>
    <t>Нижегородская обл.</t>
  </si>
  <si>
    <t>Афонин И.А.</t>
  </si>
  <si>
    <t>Рязанская обл.</t>
  </si>
  <si>
    <t>ДДЮ «Алые паруса»</t>
  </si>
  <si>
    <t xml:space="preserve">Ветров В.И.
 Шматов И.Б.
</t>
  </si>
  <si>
    <t xml:space="preserve">Полякова Полина </t>
  </si>
  <si>
    <t xml:space="preserve">Белов Алексей </t>
  </si>
  <si>
    <t xml:space="preserve">Василевич Добрыня </t>
  </si>
  <si>
    <t xml:space="preserve">Попок Константин </t>
  </si>
  <si>
    <t xml:space="preserve">Пикуль Денис </t>
  </si>
  <si>
    <t xml:space="preserve">Руднева Анна </t>
  </si>
  <si>
    <t xml:space="preserve">Янголенко Даниил </t>
  </si>
  <si>
    <t xml:space="preserve">Яваев Максим </t>
  </si>
  <si>
    <t xml:space="preserve">Соловьев Артем </t>
  </si>
  <si>
    <t xml:space="preserve">Лобанов Илья </t>
  </si>
  <si>
    <t xml:space="preserve">Куликов Константин </t>
  </si>
  <si>
    <t xml:space="preserve">Брюханов Максим </t>
  </si>
  <si>
    <t>1р</t>
  </si>
  <si>
    <t>С-Петербург</t>
  </si>
  <si>
    <t>СПбГБУ «Дзержинец»</t>
  </si>
  <si>
    <t xml:space="preserve">Барков А.П.
Мартьянов А.В.,
Садыков Р.И.
</t>
  </si>
  <si>
    <t xml:space="preserve">Литвинко В.С.
Бирюков С.Н.
Сотников Е.С.
</t>
  </si>
  <si>
    <t xml:space="preserve">Литвинко В.С.
Сотников Е.С.
</t>
  </si>
  <si>
    <t xml:space="preserve">Кириллов С.А.
Бирюков С.Н.
</t>
  </si>
  <si>
    <t xml:space="preserve">Катаев И.В.
Бирюков С.Н.
</t>
  </si>
  <si>
    <t>Сотников Е.С.</t>
  </si>
  <si>
    <t>Никифор О.</t>
  </si>
  <si>
    <t>Марков И.Э.</t>
  </si>
  <si>
    <t xml:space="preserve">Чуев П.В.
Фадеев А.С.
</t>
  </si>
  <si>
    <t>Синцов Л.</t>
  </si>
  <si>
    <t xml:space="preserve">Толстошеев Артём </t>
  </si>
  <si>
    <t xml:space="preserve">Бархатов Тимур </t>
  </si>
  <si>
    <t xml:space="preserve">Евсюков Роман </t>
  </si>
  <si>
    <t>Пожидаев В.В.</t>
  </si>
  <si>
    <t>Пожидаев В.В., Дергунов В.Г.</t>
  </si>
  <si>
    <t xml:space="preserve">Дергунов В.Г., 
Сизинцев А.Н.
</t>
  </si>
  <si>
    <t>Алтайский край</t>
  </si>
  <si>
    <t xml:space="preserve">Микшин Сергей </t>
  </si>
  <si>
    <t xml:space="preserve">Лапшина Наталья </t>
  </si>
  <si>
    <t xml:space="preserve">Дергунов В.Г.,
Сизинцев А.Н.
</t>
  </si>
  <si>
    <t>Алпеев П.Н., Заволокин С.Н.</t>
  </si>
  <si>
    <t>Медведев Максим</t>
  </si>
  <si>
    <t>Дёмышев Егор</t>
  </si>
  <si>
    <t>Кашин Кирилл</t>
  </si>
  <si>
    <t>Кировская обл.</t>
  </si>
  <si>
    <t xml:space="preserve">Маликов Данил </t>
  </si>
  <si>
    <t xml:space="preserve">Кодиров Абдумаъруф </t>
  </si>
  <si>
    <t xml:space="preserve">Крестьянинов Виктор </t>
  </si>
  <si>
    <t xml:space="preserve">Ныробцев Кирилл </t>
  </si>
  <si>
    <t xml:space="preserve">Гуляев Игорь </t>
  </si>
  <si>
    <t xml:space="preserve">Ошмарин Никита </t>
  </si>
  <si>
    <t xml:space="preserve">Имайкина Алсу </t>
  </si>
  <si>
    <t>1 р.</t>
  </si>
  <si>
    <t>ДС «Прикамье»</t>
  </si>
  <si>
    <t>ДЮСШ «Спарт»</t>
  </si>
  <si>
    <t>МУ МАУФКиС "Юго-Камский</t>
  </si>
  <si>
    <t>Пермский край</t>
  </si>
  <si>
    <t>Мошев Д.И.</t>
  </si>
  <si>
    <t>Мошев Д.И.,Панфилов Г.Н.</t>
  </si>
  <si>
    <t>Мошев Д.И.,Маматов Г. Т.</t>
  </si>
  <si>
    <t>Лунев Г.А.</t>
  </si>
  <si>
    <t xml:space="preserve">Бахтова  Ирина </t>
  </si>
  <si>
    <t xml:space="preserve">Голодяева Елена </t>
  </si>
  <si>
    <t>Ковалевский А.А.</t>
  </si>
  <si>
    <t>Самарская обл.</t>
  </si>
  <si>
    <t xml:space="preserve">Попов Егор  </t>
  </si>
  <si>
    <t xml:space="preserve">Дунаев  Ян </t>
  </si>
  <si>
    <t xml:space="preserve">Захаров  Владислав </t>
  </si>
  <si>
    <t xml:space="preserve">Чичигинаров Иннокентий </t>
  </si>
  <si>
    <t>Р.Саха(Якутия)</t>
  </si>
  <si>
    <t xml:space="preserve">Болдырев Ярослав </t>
  </si>
  <si>
    <t xml:space="preserve">Абдразаков Рафик </t>
  </si>
  <si>
    <t xml:space="preserve">Цвик Данил </t>
  </si>
  <si>
    <t xml:space="preserve">Жутенков Игорь </t>
  </si>
  <si>
    <t>Шванев В.Б</t>
  </si>
  <si>
    <t>Сергеев С.В.,Леонов С.Т.</t>
  </si>
  <si>
    <t>Смоленская обл.</t>
  </si>
  <si>
    <t xml:space="preserve">Ажермачев Данил </t>
  </si>
  <si>
    <t xml:space="preserve">Волдаев Александр </t>
  </si>
  <si>
    <t xml:space="preserve">Голещихин Даниил </t>
  </si>
  <si>
    <t xml:space="preserve">Дударев Иван </t>
  </si>
  <si>
    <t xml:space="preserve">Климов Петр </t>
  </si>
  <si>
    <t xml:space="preserve">Клочек Александр </t>
  </si>
  <si>
    <t xml:space="preserve">Новиков Андрей </t>
  </si>
  <si>
    <t xml:space="preserve">Смоленцев Игорь </t>
  </si>
  <si>
    <t xml:space="preserve">Шелковкин Максим </t>
  </si>
  <si>
    <t>Чепуштанов И.В.</t>
  </si>
  <si>
    <t xml:space="preserve">Перемитин Ф.В.
Полянский В.С.
</t>
  </si>
  <si>
    <t xml:space="preserve">Перемитин Ф.В.
Ажермачев А.Б.
</t>
  </si>
  <si>
    <t xml:space="preserve">Павлов В.Ю., 
Чепуштанов И.В.
</t>
  </si>
  <si>
    <t xml:space="preserve">Шаров Н.Ф., 
Чепуштанов И.В.
</t>
  </si>
  <si>
    <t>Тимофеев Н.А.,Ажермачев А.Б.</t>
  </si>
  <si>
    <t>Полянский В.С</t>
  </si>
  <si>
    <t>Томская обл.</t>
  </si>
  <si>
    <t xml:space="preserve">Карпова Анна </t>
  </si>
  <si>
    <t xml:space="preserve">Ермолаева Мария </t>
  </si>
  <si>
    <t xml:space="preserve">Аллоярова Милана </t>
  </si>
  <si>
    <t xml:space="preserve">Вяткин Дмитрий </t>
  </si>
  <si>
    <t xml:space="preserve">Овечкин Константин </t>
  </si>
  <si>
    <t xml:space="preserve">Колмагоров Алексей </t>
  </si>
  <si>
    <t xml:space="preserve">Майер Олег </t>
  </si>
  <si>
    <t xml:space="preserve">Трусов Никита </t>
  </si>
  <si>
    <t xml:space="preserve">Дубяго Иван </t>
  </si>
  <si>
    <t xml:space="preserve">Бахарев Александр </t>
  </si>
  <si>
    <t xml:space="preserve">Щетков Иван </t>
  </si>
  <si>
    <t xml:space="preserve">Кед Максим </t>
  </si>
  <si>
    <t xml:space="preserve">Майер Сергей </t>
  </si>
  <si>
    <t>Даричев Е.Н.</t>
  </si>
  <si>
    <t>Бобров В.С.</t>
  </si>
  <si>
    <t>Андреев И.Г., Толстов С.Б.</t>
  </si>
  <si>
    <t>Безбородов А.Г., Толстов С.Б.</t>
  </si>
  <si>
    <t>Айдбаев И.Н., Бобров В.С.</t>
  </si>
  <si>
    <t>Тюменская обл.</t>
  </si>
  <si>
    <t xml:space="preserve">Кошурникова Анастасия </t>
  </si>
  <si>
    <t xml:space="preserve">Полякова Валерия </t>
  </si>
  <si>
    <t xml:space="preserve">Пестерева  Алена  </t>
  </si>
  <si>
    <t xml:space="preserve">Черепанов Антон </t>
  </si>
  <si>
    <t xml:space="preserve">Сергеев Алексей </t>
  </si>
  <si>
    <t xml:space="preserve">Судеев Вадим </t>
  </si>
  <si>
    <t xml:space="preserve">Кандакова Елизавета </t>
  </si>
  <si>
    <t>I р</t>
  </si>
  <si>
    <t>Шпартко М.А</t>
  </si>
  <si>
    <t>Садыков Р. И.</t>
  </si>
  <si>
    <t>Барков А. П.</t>
  </si>
  <si>
    <t>Лавринович Ю.Я</t>
  </si>
  <si>
    <t>Арсентьев Виталий</t>
  </si>
  <si>
    <t>Гаврилова Виктория</t>
  </si>
  <si>
    <t>Потапов Сергей</t>
  </si>
  <si>
    <t>Кобзев Роман</t>
  </si>
  <si>
    <t>Ярославская обл.</t>
  </si>
  <si>
    <t>Кузнецов О.Г.</t>
  </si>
  <si>
    <t>Потапов К.И.</t>
  </si>
  <si>
    <t>Кобзев М.А.</t>
  </si>
  <si>
    <t>СШ "Зенит"</t>
  </si>
  <si>
    <t>Малков Е.И., ВК( Кировская область)</t>
  </si>
  <si>
    <t xml:space="preserve">       </t>
  </si>
  <si>
    <t xml:space="preserve">             </t>
  </si>
  <si>
    <t>Коломин Дмитрий</t>
  </si>
  <si>
    <t>Карнаухов Даниил</t>
  </si>
  <si>
    <t>Пивень Андрей</t>
  </si>
  <si>
    <t>Шангина Ульяна</t>
  </si>
  <si>
    <t>Любимский С. А  Леонов С. Т</t>
  </si>
  <si>
    <t>Рассадин А.А Леонов С. Т</t>
  </si>
  <si>
    <t xml:space="preserve">Рассадин А. А. Хлебодаров А. Г
Леонов С. Т
</t>
  </si>
  <si>
    <t xml:space="preserve">Любимский С.А., Алексеев В.И
Леонов С. Т
</t>
  </si>
  <si>
    <t>Фёдоров Иван</t>
  </si>
  <si>
    <t>Ширшова Валерия</t>
  </si>
  <si>
    <t>Новомлинцева Мария</t>
  </si>
  <si>
    <t>Сажко Артемий</t>
  </si>
  <si>
    <t>Г.Москва</t>
  </si>
  <si>
    <t>Никифор О.А.</t>
  </si>
  <si>
    <t>Кузнецов В.А.,Сухинин В.Н.</t>
  </si>
  <si>
    <t>Кознов В.Н.,Бронюков Ю.А.</t>
  </si>
  <si>
    <t>ЕКП № 6424</t>
  </si>
  <si>
    <t>Толчок  длинный цикл (юниорки)</t>
  </si>
  <si>
    <t>Рывок (юниорки)</t>
  </si>
  <si>
    <t>Первенства России по гиревому спорту среди юниоров и юниорок(19-23 года).</t>
  </si>
  <si>
    <t>Двоеборье (юниоры)</t>
  </si>
  <si>
    <t>Вес гирь  24 кг.</t>
  </si>
  <si>
    <t>Ельчанинова Вероника</t>
  </si>
  <si>
    <t>Елисеева Н.А., Переверзев Н.И.</t>
  </si>
  <si>
    <t xml:space="preserve">Ахмедов Эдик </t>
  </si>
  <si>
    <t xml:space="preserve">Абакаров Азим </t>
  </si>
  <si>
    <t xml:space="preserve">Мирзоев Самрат </t>
  </si>
  <si>
    <t>Саидов М,С.</t>
  </si>
  <si>
    <t>Р.Дагестан</t>
  </si>
  <si>
    <t>ГБУ РД «СШ Белиджи»</t>
  </si>
  <si>
    <t xml:space="preserve">Фирса Анна </t>
  </si>
  <si>
    <t>Труш А.В.</t>
  </si>
  <si>
    <t>Краснодарский край</t>
  </si>
  <si>
    <t>ДЮСШ «Юность»</t>
  </si>
  <si>
    <t xml:space="preserve">Лаптев Александр </t>
  </si>
  <si>
    <t>Калякин С.В.</t>
  </si>
  <si>
    <t xml:space="preserve">Кожеватова Василиса
</t>
  </si>
  <si>
    <t>Яковлев Егор</t>
  </si>
  <si>
    <t>Новосибирская обл.</t>
  </si>
  <si>
    <t xml:space="preserve">Баер П.А.
Бутенко И.А.
</t>
  </si>
  <si>
    <t xml:space="preserve">Бутенко А.А.
Бутенко И.А.
</t>
  </si>
  <si>
    <t>Огурцов Сергей</t>
  </si>
  <si>
    <t>Константинов Александр</t>
  </si>
  <si>
    <t>Макаров Даниил</t>
  </si>
  <si>
    <t>Бушуева Елена</t>
  </si>
  <si>
    <t>Бачина Даяна</t>
  </si>
  <si>
    <t>Чувашская Республика</t>
  </si>
  <si>
    <t>Глинкин Б.Н.</t>
  </si>
  <si>
    <t>Глинкин Б.Н.,Кусаинов К.К.</t>
  </si>
  <si>
    <t>Глинкин Б.Н.,Фёдоров А.Н.</t>
  </si>
  <si>
    <t>Глинкин Б.Н</t>
  </si>
  <si>
    <t xml:space="preserve">Минуллин Марсель </t>
  </si>
  <si>
    <t>КОМАНДА: Воронежская область</t>
  </si>
  <si>
    <t>Косенок Никита</t>
  </si>
  <si>
    <t>КОМАНДА : Тюменская область</t>
  </si>
  <si>
    <t>Беляев И.Н.Станкевич И.В.</t>
  </si>
  <si>
    <t>Кузнецов О.Г.,Елькин.Ю.Г.</t>
  </si>
  <si>
    <t>Холоша Михаил</t>
  </si>
  <si>
    <t>ПАРНЫЙ РАЗРЯД — смешанная пара</t>
  </si>
  <si>
    <t>Минуллин Марсель</t>
  </si>
  <si>
    <t>ПАРНЫЙ РАЗРЯД — женская пара</t>
  </si>
  <si>
    <t>Пестерева Алена</t>
  </si>
  <si>
    <t>Кандакова Елизавета</t>
  </si>
  <si>
    <t>Бердышева Екатерина</t>
  </si>
  <si>
    <t>Бердышев Д.А</t>
  </si>
  <si>
    <t>Садыков Р.И</t>
  </si>
  <si>
    <t>Санкт-Петербург-Томская обл.</t>
  </si>
  <si>
    <t>,4,2</t>
  </si>
  <si>
    <t xml:space="preserve">Баер П.А..
Бутенко И.А.
</t>
  </si>
  <si>
    <t>Белгородская область</t>
  </si>
  <si>
    <t>Воронежская область</t>
  </si>
  <si>
    <t>Калужская область</t>
  </si>
  <si>
    <t>Кировская область</t>
  </si>
  <si>
    <t>Курганская область</t>
  </si>
  <si>
    <t>Нижегородская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</si>
  <si>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</si>
  <si>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</si>
  <si>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</si>
  <si>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</si>
  <si>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Р. Бурятия</t>
  </si>
  <si>
    <t>Р. Саха (Якутия)</t>
  </si>
  <si>
    <t>Рязанская область</t>
  </si>
  <si>
    <t>Самарская область</t>
  </si>
  <si>
    <t>Смоленская область</t>
  </si>
  <si>
    <t>Томская область</t>
  </si>
  <si>
    <t>Тюменская область</t>
  </si>
  <si>
    <t xml:space="preserve">ХМАО-Югра      </t>
  </si>
  <si>
    <t>Ярославская область</t>
  </si>
  <si>
    <t>Вологодская область</t>
  </si>
  <si>
    <t xml:space="preserve">Бенидзе Д.Б.,Огарев В.Я.
</t>
  </si>
  <si>
    <t>Должность</t>
  </si>
  <si>
    <t>Категория</t>
  </si>
  <si>
    <t>Регион</t>
  </si>
  <si>
    <t>Оценка за судейство</t>
  </si>
  <si>
    <t>Малков Евгений Игнатьевич</t>
  </si>
  <si>
    <t xml:space="preserve"> Кировская область</t>
  </si>
  <si>
    <t>Максимов Александр Викторович</t>
  </si>
  <si>
    <t>Елисеев Виктор Сергеевич</t>
  </si>
  <si>
    <t>Зам.главного судьи</t>
  </si>
  <si>
    <t>Ракова Елена Викторовна</t>
  </si>
  <si>
    <t xml:space="preserve"> Тюменская область</t>
  </si>
  <si>
    <t>Козленко Владимир Николаевич</t>
  </si>
  <si>
    <t>Спортивный судья</t>
  </si>
  <si>
    <t xml:space="preserve"> Омская область</t>
  </si>
  <si>
    <t>Барков Александр Петрович</t>
  </si>
  <si>
    <t>г. Санкт-Петербург</t>
  </si>
  <si>
    <t>Семенов Аркадий Николаевич</t>
  </si>
  <si>
    <t>Мартьянов Анатолий Васильевич</t>
  </si>
  <si>
    <t>Рассказов Владимир Семенович</t>
  </si>
  <si>
    <t>Липецкая область</t>
  </si>
  <si>
    <t>Малахова Ольга Юрьевна</t>
  </si>
  <si>
    <t>Сергеев Сергей Владимирович</t>
  </si>
  <si>
    <t>Потапов Олег Юрьевич</t>
  </si>
  <si>
    <t>Челябинская область</t>
  </si>
  <si>
    <t>Койше Кенесар Куанышевич</t>
  </si>
  <si>
    <t>Гоголев  Михаил Николаевич</t>
  </si>
  <si>
    <t>Гуров Владимир Анатольевич</t>
  </si>
  <si>
    <t>Егоров Валентин Владимирович</t>
  </si>
  <si>
    <t>Сорокин Сергей Игоревич</t>
  </si>
  <si>
    <t>Танаев Юрий Михайлович</t>
  </si>
  <si>
    <t>Григорьев Владимир Иванович</t>
  </si>
  <si>
    <t>Курская область</t>
  </si>
  <si>
    <t>Маклаков Василий Алексеевич</t>
  </si>
  <si>
    <t>Павлов Сергей Петрович</t>
  </si>
  <si>
    <t>Минибаев Радамир Минигалимович</t>
  </si>
  <si>
    <t>Республика Башкортостан</t>
  </si>
  <si>
    <t>Вильган Андрей Петрович</t>
  </si>
  <si>
    <t>Частихин Алексей Александрович</t>
  </si>
  <si>
    <t>Баранов Андрей Владимирович</t>
  </si>
  <si>
    <t>Садыков Руслан Ильтизарович</t>
  </si>
  <si>
    <t>1 кат.</t>
  </si>
  <si>
    <t xml:space="preserve"> ХМАО-Югра</t>
  </si>
  <si>
    <t>Соловьев Дмитрий Владимирович</t>
  </si>
  <si>
    <t>Шемякин Олег Леонидович</t>
  </si>
  <si>
    <t>Полякова Полина Сергеевна</t>
  </si>
  <si>
    <t>Чалая Татьяна Ивановна</t>
  </si>
  <si>
    <t>Никифор Оксана Александровна</t>
  </si>
  <si>
    <t>г. Москва</t>
  </si>
  <si>
    <r>
      <t>Новиков Алексей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Валерьевич</t>
    </r>
  </si>
  <si>
    <t>Маркичев Эдуард Федорович</t>
  </si>
  <si>
    <t>Новгородская область</t>
  </si>
  <si>
    <t>Разживин Андрей Евгеньевич</t>
  </si>
  <si>
    <t>Вдовенко Александр Андреевич</t>
  </si>
  <si>
    <t>Савин Михаил Андреевич</t>
  </si>
  <si>
    <t>Гудков Владимир Дмитриевич</t>
  </si>
  <si>
    <t>Лунев Александр Геннадьевич</t>
  </si>
  <si>
    <t>Саидов Магеллан Саидович</t>
  </si>
  <si>
    <t>Республика Дагестан</t>
  </si>
  <si>
    <t>Семенов Александр Георгиевич</t>
  </si>
  <si>
    <t>2 кат.</t>
  </si>
  <si>
    <t>г.Москва</t>
  </si>
  <si>
    <t>Валуйкина Александра Гамлетовна</t>
  </si>
  <si>
    <t>3 кат.</t>
  </si>
  <si>
    <t>ПАРНЫЙ РАЗРЯД — мужская пара</t>
  </si>
  <si>
    <t>снят врачом</t>
  </si>
  <si>
    <t>Дедеш Одисей</t>
  </si>
  <si>
    <t>Судеев Вадим</t>
  </si>
  <si>
    <t>Денисов Макар</t>
  </si>
  <si>
    <t>Костин Артём</t>
  </si>
  <si>
    <t>Маснюк Михаил</t>
  </si>
  <si>
    <t>Черепанов Артём</t>
  </si>
  <si>
    <t>Бердышев Д.А.</t>
  </si>
  <si>
    <t>Барков А.П.</t>
  </si>
  <si>
    <t>Мартьянов А.В., ВК (Тюменская область)</t>
  </si>
  <si>
    <t>Ракова Е.В., ВК (Тюменская область)</t>
  </si>
  <si>
    <t>Побережная Наталья Александровна</t>
  </si>
  <si>
    <t>Трофимов Михаил Александрович</t>
  </si>
  <si>
    <t>Спортивный судья-секретарь</t>
  </si>
  <si>
    <t>Гамаюнова Влада</t>
  </si>
  <si>
    <t>С-Петербург/Вологодская обл.</t>
  </si>
  <si>
    <t>Санкт-Петербург</t>
  </si>
  <si>
    <t xml:space="preserve">Берест  
Александра 
</t>
  </si>
  <si>
    <t xml:space="preserve">Коробко  
Диана 
</t>
  </si>
  <si>
    <t>-</t>
  </si>
  <si>
    <t>место</t>
  </si>
  <si>
    <t>49.35</t>
  </si>
  <si>
    <t>62.9</t>
  </si>
  <si>
    <t>82.95</t>
  </si>
  <si>
    <t>84.85</t>
  </si>
  <si>
    <t>92.4</t>
  </si>
  <si>
    <t>108.1</t>
  </si>
  <si>
    <t>63+</t>
  </si>
  <si>
    <t>Толчок ДЦ- эстафета , юниоры.</t>
  </si>
  <si>
    <t>Ажермачев Алексей Борисович</t>
  </si>
  <si>
    <t>Кириллов Сергей Александрович</t>
  </si>
  <si>
    <t>Василенко Виталий Леонидович</t>
  </si>
  <si>
    <t>Алексанян Юлия Олеговна</t>
  </si>
  <si>
    <t>Колесниченко Никита Алексеевич</t>
  </si>
  <si>
    <t>Санкт-Петербург/Вологодская обл.</t>
  </si>
  <si>
    <t xml:space="preserve">Кировское областное государственное автономное учреждение Центр спортивной подготовки «Вятка-старт» </t>
  </si>
  <si>
    <t xml:space="preserve">Региональное отделение ООО «Всероссийская Федерация гиревого спорта» в Кировской области </t>
  </si>
  <si>
    <t>Региональное отделение ООО «Всероссийская Федерация гиревого спорта» в Кировской области</t>
  </si>
  <si>
    <t xml:space="preserve">Список  судей </t>
  </si>
  <si>
    <t>Первенства России по гиревому спорту среди юниоров и юниорок (19-23 года) ЕКП № 6424</t>
  </si>
  <si>
    <t xml:space="preserve">Сергеев С.В.          </t>
  </si>
  <si>
    <t>Судья-информатор</t>
  </si>
  <si>
    <t>Судья при участниках</t>
  </si>
  <si>
    <t>Судья на дублирующем протоколе</t>
  </si>
  <si>
    <t>Судья на награждении</t>
  </si>
  <si>
    <t xml:space="preserve">     Кировское областное государственное автономное учреждение Центр спортивной подготовки «Вятка-старт» </t>
  </si>
  <si>
    <t>отл.</t>
  </si>
  <si>
    <t>Головашкин Антон Владимирович</t>
  </si>
  <si>
    <t>хор.</t>
  </si>
  <si>
    <t xml:space="preserve">Круглова  Дарья
</t>
  </si>
  <si>
    <t>КОМАНДА : Омс кая область</t>
  </si>
  <si>
    <t>помост</t>
  </si>
  <si>
    <t>КОМАНДА: Белгородская область</t>
  </si>
  <si>
    <t>КОМАНДА :Пермский край</t>
  </si>
  <si>
    <t>Труш Александр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</si>
</sst>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3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6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9">
    <xf numFmtId="0" fontId="0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32" fillId="0" borderId="0"/>
    <xf numFmtId="0" fontId="35" fillId="0" borderId="0"/>
    <xf numFmtId="0" fontId="9" fillId="0" borderId="0"/>
    <xf numFmtId="0" fontId="1" fillId="0" borderId="0"/>
    <xf numFmtId="0" fontId="1" fillId="0" borderId="0"/>
    <xf numFmtId="0" fontId="45" fillId="0" borderId="0"/>
  </cellStyleXfs>
  <cellXfs count="78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2" borderId="0" xfId="0" applyFill="1" applyAlignment="1"/>
    <xf numFmtId="0" fontId="10" fillId="0" borderId="2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2" borderId="19" xfId="6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/>
    <xf numFmtId="0" fontId="9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 applyBorder="1" applyAlignment="1"/>
    <xf numFmtId="0" fontId="16" fillId="0" borderId="0" xfId="0" applyFont="1"/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9" fillId="2" borderId="0" xfId="0" applyFont="1" applyFill="1" applyAlignment="1"/>
    <xf numFmtId="0" fontId="9" fillId="0" borderId="0" xfId="0" applyFont="1" applyAlignment="1">
      <alignment horizontal="center"/>
    </xf>
    <xf numFmtId="0" fontId="18" fillId="0" borderId="0" xfId="60" applyFont="1" applyBorder="1" applyAlignment="1"/>
    <xf numFmtId="0" fontId="20" fillId="0" borderId="47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0" borderId="3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4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3" xfId="0" applyFont="1" applyBorder="1"/>
    <xf numFmtId="0" fontId="0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left" vertical="center"/>
    </xf>
    <xf numFmtId="0" fontId="22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54" xfId="0" applyFont="1" applyBorder="1" applyAlignment="1"/>
    <xf numFmtId="0" fontId="0" fillId="0" borderId="3" xfId="0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55" xfId="0" applyFont="1" applyBorder="1" applyAlignment="1">
      <alignment wrapText="1"/>
    </xf>
    <xf numFmtId="0" fontId="6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26" fillId="0" borderId="20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56" xfId="0" applyFont="1" applyBorder="1" applyAlignment="1">
      <alignment wrapText="1"/>
    </xf>
    <xf numFmtId="0" fontId="0" fillId="0" borderId="15" xfId="0" applyFont="1" applyBorder="1"/>
    <xf numFmtId="0" fontId="6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6" fillId="4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6" fillId="0" borderId="0" xfId="0" applyFont="1" applyBorder="1" applyAlignment="1"/>
    <xf numFmtId="2" fontId="22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8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5" fillId="0" borderId="0" xfId="0" applyFont="1" applyAlignment="1"/>
    <xf numFmtId="0" fontId="0" fillId="0" borderId="0" xfId="0" applyFill="1" applyBorder="1" applyAlignment="1"/>
    <xf numFmtId="0" fontId="6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Border="1" applyAlignment="1"/>
    <xf numFmtId="0" fontId="29" fillId="0" borderId="0" xfId="0" applyFont="1" applyAlignment="1"/>
    <xf numFmtId="0" fontId="29" fillId="2" borderId="0" xfId="0" applyFont="1" applyFill="1" applyAlignment="1"/>
    <xf numFmtId="0" fontId="28" fillId="0" borderId="0" xfId="0" applyFont="1" applyBorder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35" fillId="0" borderId="0" xfId="74"/>
    <xf numFmtId="0" fontId="37" fillId="0" borderId="0" xfId="74" applyFont="1"/>
    <xf numFmtId="0" fontId="30" fillId="0" borderId="0" xfId="0" applyFont="1" applyBorder="1" applyAlignment="1">
      <alignment vertical="center"/>
    </xf>
    <xf numFmtId="0" fontId="9" fillId="0" borderId="6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9" fillId="0" borderId="60" xfId="0" applyFont="1" applyBorder="1" applyAlignment="1">
      <alignment horizontal="center"/>
    </xf>
    <xf numFmtId="0" fontId="9" fillId="0" borderId="61" xfId="0" applyFont="1" applyBorder="1" applyAlignment="1">
      <alignment horizontal="left"/>
    </xf>
    <xf numFmtId="0" fontId="9" fillId="0" borderId="63" xfId="0" applyFont="1" applyBorder="1" applyAlignment="1">
      <alignment horizontal="center"/>
    </xf>
    <xf numFmtId="0" fontId="9" fillId="0" borderId="60" xfId="0" applyFont="1" applyFill="1" applyBorder="1" applyAlignment="1">
      <alignment horizontal="center"/>
    </xf>
    <xf numFmtId="0" fontId="9" fillId="0" borderId="62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9" fillId="0" borderId="6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10" fillId="0" borderId="25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0" fillId="0" borderId="73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9" fillId="0" borderId="3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4" fontId="10" fillId="0" borderId="3" xfId="74" applyNumberFormat="1" applyFont="1" applyBorder="1" applyAlignment="1">
      <alignment horizontal="center" vertical="center"/>
    </xf>
    <xf numFmtId="0" fontId="35" fillId="0" borderId="0" xfId="74" applyBorder="1"/>
    <xf numFmtId="0" fontId="35" fillId="4" borderId="0" xfId="74" applyFill="1" applyBorder="1"/>
    <xf numFmtId="0" fontId="38" fillId="4" borderId="0" xfId="74" applyFont="1" applyFill="1" applyBorder="1" applyAlignment="1">
      <alignment horizontal="center" vertical="center" wrapText="1"/>
    </xf>
    <xf numFmtId="164" fontId="10" fillId="4" borderId="0" xfId="74" applyNumberFormat="1" applyFont="1" applyFill="1" applyBorder="1" applyAlignment="1">
      <alignment horizontal="center" vertical="center"/>
    </xf>
    <xf numFmtId="2" fontId="10" fillId="4" borderId="0" xfId="74" applyNumberFormat="1" applyFont="1" applyFill="1" applyBorder="1" applyAlignment="1">
      <alignment horizontal="center" vertical="center"/>
    </xf>
    <xf numFmtId="0" fontId="38" fillId="0" borderId="47" xfId="74" applyFont="1" applyBorder="1" applyAlignment="1">
      <alignment horizontal="center" vertical="center" wrapText="1"/>
    </xf>
    <xf numFmtId="0" fontId="38" fillId="0" borderId="70" xfId="74" applyFont="1" applyBorder="1" applyAlignment="1">
      <alignment horizontal="center" vertical="center" wrapText="1"/>
    </xf>
    <xf numFmtId="0" fontId="38" fillId="0" borderId="48" xfId="74" applyFont="1" applyBorder="1" applyAlignment="1">
      <alignment horizontal="center" vertical="center"/>
    </xf>
    <xf numFmtId="0" fontId="38" fillId="0" borderId="48" xfId="74" applyFont="1" applyBorder="1" applyAlignment="1">
      <alignment horizontal="center" vertical="center" wrapText="1"/>
    </xf>
    <xf numFmtId="0" fontId="38" fillId="0" borderId="76" xfId="74" applyFont="1" applyBorder="1" applyAlignment="1">
      <alignment horizontal="center" vertical="center" wrapText="1"/>
    </xf>
    <xf numFmtId="0" fontId="40" fillId="0" borderId="49" xfId="74" applyFont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9" fillId="5" borderId="86" xfId="0" applyFont="1" applyFill="1" applyBorder="1" applyAlignment="1">
      <alignment horizontal="center" vertical="center"/>
    </xf>
    <xf numFmtId="0" fontId="9" fillId="5" borderId="87" xfId="0" applyFont="1" applyFill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0" fontId="10" fillId="0" borderId="0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42" fillId="4" borderId="3" xfId="0" applyFont="1" applyFill="1" applyBorder="1" applyAlignment="1">
      <alignment horizontal="center" vertical="center"/>
    </xf>
    <xf numFmtId="0" fontId="11" fillId="4" borderId="3" xfId="1" applyNumberFormat="1" applyFont="1" applyFill="1" applyBorder="1" applyAlignment="1">
      <alignment horizontal="center" vertical="center"/>
    </xf>
    <xf numFmtId="0" fontId="41" fillId="4" borderId="3" xfId="0" applyFont="1" applyFill="1" applyBorder="1" applyAlignment="1">
      <alignment horizontal="center" vertical="center"/>
    </xf>
    <xf numFmtId="0" fontId="23" fillId="4" borderId="3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2" fontId="41" fillId="4" borderId="3" xfId="0" applyNumberFormat="1" applyFont="1" applyFill="1" applyBorder="1" applyAlignment="1">
      <alignment horizontal="center" vertical="center"/>
    </xf>
    <xf numFmtId="0" fontId="41" fillId="4" borderId="3" xfId="0" applyNumberFormat="1" applyFont="1" applyFill="1" applyBorder="1" applyAlignment="1">
      <alignment horizontal="center" vertical="center"/>
    </xf>
    <xf numFmtId="0" fontId="43" fillId="4" borderId="3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41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top" wrapText="1"/>
    </xf>
    <xf numFmtId="2" fontId="10" fillId="4" borderId="3" xfId="0" applyNumberFormat="1" applyFont="1" applyFill="1" applyBorder="1" applyAlignment="1">
      <alignment horizontal="center" vertical="center"/>
    </xf>
    <xf numFmtId="0" fontId="0" fillId="4" borderId="0" xfId="0" applyFill="1"/>
    <xf numFmtId="0" fontId="33" fillId="0" borderId="3" xfId="0" applyFont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left" vertical="center"/>
    </xf>
    <xf numFmtId="0" fontId="23" fillId="4" borderId="12" xfId="0" applyNumberFormat="1" applyFont="1" applyFill="1" applyBorder="1" applyAlignment="1">
      <alignment horizontal="center" vertical="center"/>
    </xf>
    <xf numFmtId="0" fontId="41" fillId="5" borderId="72" xfId="0" applyFont="1" applyFill="1" applyBorder="1" applyAlignment="1">
      <alignment horizontal="left" vertical="center"/>
    </xf>
    <xf numFmtId="0" fontId="11" fillId="4" borderId="72" xfId="0" applyFont="1" applyFill="1" applyBorder="1" applyAlignment="1">
      <alignment vertical="center"/>
    </xf>
    <xf numFmtId="0" fontId="22" fillId="4" borderId="78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41" fillId="4" borderId="21" xfId="0" applyFont="1" applyFill="1" applyBorder="1" applyAlignment="1">
      <alignment horizontal="left" vertical="center"/>
    </xf>
    <xf numFmtId="0" fontId="41" fillId="5" borderId="77" xfId="0" applyFont="1" applyFill="1" applyBorder="1" applyAlignment="1">
      <alignment horizontal="left" vertical="center"/>
    </xf>
    <xf numFmtId="0" fontId="10" fillId="0" borderId="78" xfId="74" applyFont="1" applyBorder="1" applyAlignment="1">
      <alignment horizontal="center" vertical="center" wrapText="1"/>
    </xf>
    <xf numFmtId="0" fontId="39" fillId="0" borderId="97" xfId="74" applyFont="1" applyBorder="1" applyAlignment="1"/>
    <xf numFmtId="0" fontId="21" fillId="0" borderId="98" xfId="74" applyFont="1" applyBorder="1" applyAlignment="1">
      <alignment horizontal="center" vertical="center"/>
    </xf>
    <xf numFmtId="0" fontId="10" fillId="0" borderId="86" xfId="74" applyFont="1" applyBorder="1" applyAlignment="1">
      <alignment horizontal="center"/>
    </xf>
    <xf numFmtId="0" fontId="41" fillId="4" borderId="99" xfId="0" applyFont="1" applyFill="1" applyBorder="1" applyAlignment="1">
      <alignment horizontal="left" vertical="center"/>
    </xf>
    <xf numFmtId="0" fontId="10" fillId="0" borderId="100" xfId="74" applyFont="1" applyBorder="1" applyAlignment="1">
      <alignment horizontal="center"/>
    </xf>
    <xf numFmtId="0" fontId="39" fillId="4" borderId="97" xfId="74" applyFont="1" applyFill="1" applyBorder="1" applyAlignment="1"/>
    <xf numFmtId="0" fontId="21" fillId="4" borderId="98" xfId="74" applyFont="1" applyFill="1" applyBorder="1" applyAlignment="1">
      <alignment horizontal="left" vertical="center"/>
    </xf>
    <xf numFmtId="0" fontId="21" fillId="0" borderId="101" xfId="74" applyFont="1" applyBorder="1" applyAlignment="1">
      <alignment vertical="center" wrapText="1"/>
    </xf>
    <xf numFmtId="0" fontId="10" fillId="0" borderId="74" xfId="74" applyFont="1" applyBorder="1" applyAlignment="1">
      <alignment horizontal="center" vertical="center" wrapText="1"/>
    </xf>
    <xf numFmtId="0" fontId="21" fillId="0" borderId="75" xfId="74" applyFont="1" applyBorder="1" applyAlignment="1">
      <alignment vertical="center" wrapText="1"/>
    </xf>
    <xf numFmtId="0" fontId="0" fillId="4" borderId="84" xfId="0" applyFont="1" applyFill="1" applyBorder="1" applyAlignment="1">
      <alignment horizontal="center" vertical="center" wrapText="1"/>
    </xf>
    <xf numFmtId="0" fontId="11" fillId="4" borderId="105" xfId="0" applyFont="1" applyFill="1" applyBorder="1" applyAlignment="1">
      <alignment horizontal="center" vertical="center"/>
    </xf>
    <xf numFmtId="0" fontId="41" fillId="5" borderId="80" xfId="0" applyFont="1" applyFill="1" applyBorder="1" applyAlignment="1">
      <alignment horizontal="left" vertical="center"/>
    </xf>
    <xf numFmtId="0" fontId="41" fillId="5" borderId="103" xfId="0" applyFont="1" applyFill="1" applyBorder="1" applyAlignment="1">
      <alignment horizontal="left" vertical="center"/>
    </xf>
    <xf numFmtId="0" fontId="11" fillId="4" borderId="104" xfId="0" applyFont="1" applyFill="1" applyBorder="1" applyAlignment="1">
      <alignment vertical="center"/>
    </xf>
    <xf numFmtId="0" fontId="11" fillId="4" borderId="84" xfId="0" applyFont="1" applyFill="1" applyBorder="1" applyAlignment="1">
      <alignment horizontal="center" vertical="center" wrapText="1"/>
    </xf>
    <xf numFmtId="0" fontId="22" fillId="4" borderId="84" xfId="0" applyFont="1" applyFill="1" applyBorder="1" applyAlignment="1">
      <alignment horizontal="center" vertical="center"/>
    </xf>
    <xf numFmtId="0" fontId="41" fillId="4" borderId="78" xfId="0" applyFont="1" applyFill="1" applyBorder="1" applyAlignment="1">
      <alignment horizontal="center" vertical="center"/>
    </xf>
    <xf numFmtId="0" fontId="11" fillId="4" borderId="78" xfId="0" applyFont="1" applyFill="1" applyBorder="1" applyAlignment="1">
      <alignment horizontal="center" vertical="center" wrapText="1"/>
    </xf>
    <xf numFmtId="164" fontId="11" fillId="4" borderId="3" xfId="0" applyNumberFormat="1" applyFont="1" applyFill="1" applyBorder="1" applyAlignment="1">
      <alignment horizontal="center" vertical="center" wrapText="1"/>
    </xf>
    <xf numFmtId="1" fontId="10" fillId="0" borderId="3" xfId="74" applyNumberFormat="1" applyFont="1" applyBorder="1" applyAlignment="1">
      <alignment horizontal="center" vertical="center"/>
    </xf>
    <xf numFmtId="0" fontId="0" fillId="0" borderId="80" xfId="0" applyBorder="1" applyAlignment="1">
      <alignment vertical="center"/>
    </xf>
    <xf numFmtId="0" fontId="10" fillId="0" borderId="111" xfId="0" applyFont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2" fontId="10" fillId="0" borderId="68" xfId="0" applyNumberFormat="1" applyFont="1" applyBorder="1" applyAlignment="1">
      <alignment horizontal="center" vertical="center"/>
    </xf>
    <xf numFmtId="0" fontId="9" fillId="4" borderId="0" xfId="0" applyFont="1" applyFill="1" applyBorder="1" applyAlignment="1"/>
    <xf numFmtId="0" fontId="20" fillId="4" borderId="48" xfId="0" applyFont="1" applyFill="1" applyBorder="1" applyAlignment="1">
      <alignment horizontal="center" vertical="center" wrapText="1"/>
    </xf>
    <xf numFmtId="0" fontId="20" fillId="4" borderId="74" xfId="0" applyFont="1" applyFill="1" applyBorder="1" applyAlignment="1">
      <alignment horizontal="center" vertical="center" wrapText="1"/>
    </xf>
    <xf numFmtId="0" fontId="9" fillId="4" borderId="0" xfId="0" applyFont="1" applyFill="1"/>
    <xf numFmtId="0" fontId="0" fillId="4" borderId="0" xfId="0" applyFont="1" applyFill="1" applyAlignment="1"/>
    <xf numFmtId="0" fontId="9" fillId="4" borderId="0" xfId="0" applyFont="1" applyFill="1" applyAlignment="1"/>
    <xf numFmtId="0" fontId="0" fillId="4" borderId="0" xfId="0" applyFill="1" applyAlignment="1"/>
    <xf numFmtId="0" fontId="0" fillId="4" borderId="0" xfId="0" applyFill="1" applyBorder="1" applyAlignment="1">
      <alignment vertical="center"/>
    </xf>
    <xf numFmtId="0" fontId="20" fillId="4" borderId="0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/>
    <xf numFmtId="0" fontId="9" fillId="5" borderId="19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8" fillId="0" borderId="70" xfId="74" applyFont="1" applyBorder="1" applyAlignment="1">
      <alignment horizontal="center" vertical="center"/>
    </xf>
    <xf numFmtId="0" fontId="10" fillId="0" borderId="0" xfId="74" applyFont="1" applyBorder="1" applyAlignment="1">
      <alignment horizontal="center" vertical="center"/>
    </xf>
    <xf numFmtId="0" fontId="10" fillId="0" borderId="5" xfId="74" applyFont="1" applyBorder="1" applyAlignment="1">
      <alignment horizontal="center" vertical="center"/>
    </xf>
    <xf numFmtId="0" fontId="10" fillId="4" borderId="0" xfId="74" applyFont="1" applyFill="1" applyBorder="1" applyAlignment="1">
      <alignment horizontal="center" vertical="center"/>
    </xf>
    <xf numFmtId="0" fontId="0" fillId="0" borderId="0" xfId="0" applyFont="1" applyAlignment="1"/>
    <xf numFmtId="164" fontId="10" fillId="0" borderId="78" xfId="74" applyNumberFormat="1" applyFont="1" applyBorder="1" applyAlignment="1">
      <alignment horizontal="center" vertical="center"/>
    </xf>
    <xf numFmtId="1" fontId="10" fillId="0" borderId="78" xfId="74" applyNumberFormat="1" applyFont="1" applyBorder="1" applyAlignment="1">
      <alignment horizontal="center" vertical="center"/>
    </xf>
    <xf numFmtId="0" fontId="41" fillId="5" borderId="122" xfId="0" applyFont="1" applyFill="1" applyBorder="1" applyAlignment="1">
      <alignment horizontal="left" vertical="center"/>
    </xf>
    <xf numFmtId="0" fontId="0" fillId="4" borderId="82" xfId="0" applyFont="1" applyFill="1" applyBorder="1" applyAlignment="1">
      <alignment horizontal="center" vertical="center" wrapText="1"/>
    </xf>
    <xf numFmtId="0" fontId="22" fillId="4" borderId="82" xfId="0" applyFont="1" applyFill="1" applyBorder="1" applyAlignment="1">
      <alignment horizontal="center" vertical="center"/>
    </xf>
    <xf numFmtId="0" fontId="11" fillId="4" borderId="82" xfId="0" applyFont="1" applyFill="1" applyBorder="1" applyAlignment="1">
      <alignment horizontal="center" vertical="center" wrapText="1"/>
    </xf>
    <xf numFmtId="0" fontId="10" fillId="0" borderId="123" xfId="74" applyFont="1" applyBorder="1" applyAlignment="1">
      <alignment horizontal="center" vertical="center" wrapText="1"/>
    </xf>
    <xf numFmtId="0" fontId="41" fillId="4" borderId="125" xfId="0" applyFont="1" applyFill="1" applyBorder="1" applyAlignment="1">
      <alignment horizontal="left" vertical="center"/>
    </xf>
    <xf numFmtId="0" fontId="21" fillId="0" borderId="126" xfId="74" applyFont="1" applyBorder="1" applyAlignment="1">
      <alignment vertical="center" wrapText="1"/>
    </xf>
    <xf numFmtId="0" fontId="21" fillId="0" borderId="127" xfId="74" applyFont="1" applyBorder="1" applyAlignment="1">
      <alignment vertical="center" wrapText="1"/>
    </xf>
    <xf numFmtId="0" fontId="45" fillId="0" borderId="0" xfId="78" applyAlignment="1">
      <alignment horizontal="center" vertical="center"/>
    </xf>
    <xf numFmtId="0" fontId="45" fillId="0" borderId="0" xfId="78"/>
    <xf numFmtId="0" fontId="26" fillId="0" borderId="3" xfId="78" applyFont="1" applyBorder="1" applyAlignment="1">
      <alignment horizontal="center" vertical="center"/>
    </xf>
    <xf numFmtId="0" fontId="26" fillId="0" borderId="105" xfId="78" applyFont="1" applyBorder="1" applyAlignment="1">
      <alignment horizontal="center" vertical="center"/>
    </xf>
    <xf numFmtId="0" fontId="11" fillId="0" borderId="3" xfId="78" applyFont="1" applyBorder="1" applyAlignment="1">
      <alignment horizontal="center" vertical="center"/>
    </xf>
    <xf numFmtId="0" fontId="11" fillId="0" borderId="3" xfId="78" applyFont="1" applyBorder="1" applyAlignment="1">
      <alignment horizontal="center" vertical="center" wrapText="1"/>
    </xf>
    <xf numFmtId="0" fontId="26" fillId="0" borderId="3" xfId="78" applyFont="1" applyBorder="1" applyAlignment="1">
      <alignment horizontal="left" vertical="center"/>
    </xf>
    <xf numFmtId="0" fontId="26" fillId="0" borderId="5" xfId="78" applyFont="1" applyBorder="1" applyAlignment="1">
      <alignment horizontal="center" vertical="center"/>
    </xf>
    <xf numFmtId="0" fontId="26" fillId="0" borderId="5" xfId="78" applyFont="1" applyBorder="1" applyAlignment="1">
      <alignment horizontal="left" vertical="center"/>
    </xf>
    <xf numFmtId="0" fontId="26" fillId="4" borderId="5" xfId="78" applyFont="1" applyFill="1" applyBorder="1" applyAlignment="1">
      <alignment horizontal="left" vertical="center"/>
    </xf>
    <xf numFmtId="0" fontId="41" fillId="4" borderId="5" xfId="0" applyFont="1" applyFill="1" applyBorder="1" applyAlignment="1">
      <alignment horizontal="left" vertical="center"/>
    </xf>
    <xf numFmtId="0" fontId="0" fillId="0" borderId="0" xfId="0" applyFont="1" applyAlignment="1"/>
    <xf numFmtId="0" fontId="37" fillId="0" borderId="0" xfId="74" applyFont="1" applyBorder="1"/>
    <xf numFmtId="0" fontId="10" fillId="0" borderId="128" xfId="74" applyFont="1" applyBorder="1" applyAlignment="1">
      <alignment horizontal="center" vertical="center" wrapText="1"/>
    </xf>
    <xf numFmtId="2" fontId="10" fillId="0" borderId="129" xfId="74" applyNumberFormat="1" applyFont="1" applyBorder="1" applyAlignment="1">
      <alignment vertical="center"/>
    </xf>
    <xf numFmtId="0" fontId="36" fillId="0" borderId="97" xfId="74" applyFont="1" applyBorder="1"/>
    <xf numFmtId="0" fontId="36" fillId="0" borderId="0" xfId="74" applyFont="1" applyBorder="1"/>
    <xf numFmtId="0" fontId="37" fillId="0" borderId="98" xfId="74" applyFont="1" applyBorder="1"/>
    <xf numFmtId="0" fontId="10" fillId="0" borderId="130" xfId="74" applyFont="1" applyBorder="1" applyAlignment="1">
      <alignment horizontal="center" vertical="center" wrapText="1"/>
    </xf>
    <xf numFmtId="0" fontId="21" fillId="0" borderId="131" xfId="74" applyFont="1" applyBorder="1" applyAlignment="1">
      <alignment vertical="center" wrapText="1"/>
    </xf>
    <xf numFmtId="0" fontId="47" fillId="4" borderId="5" xfId="0" applyFont="1" applyFill="1" applyBorder="1" applyAlignment="1">
      <alignment horizontal="left" vertical="center"/>
    </xf>
    <xf numFmtId="0" fontId="31" fillId="0" borderId="0" xfId="0" applyFont="1"/>
    <xf numFmtId="0" fontId="11" fillId="4" borderId="5" xfId="1" applyFont="1" applyFill="1" applyBorder="1" applyAlignment="1">
      <alignment vertical="center"/>
    </xf>
    <xf numFmtId="0" fontId="47" fillId="4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79" xfId="0" applyFont="1" applyFill="1" applyBorder="1" applyAlignment="1">
      <alignment vertical="center"/>
    </xf>
    <xf numFmtId="0" fontId="14" fillId="4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1" fillId="0" borderId="107" xfId="0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67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07" xfId="0" applyFont="1" applyBorder="1" applyAlignment="1">
      <alignment horizontal="center" vertical="center"/>
    </xf>
    <xf numFmtId="0" fontId="11" fillId="0" borderId="12" xfId="1" applyFont="1" applyFill="1" applyBorder="1" applyAlignment="1">
      <alignment vertical="center"/>
    </xf>
    <xf numFmtId="0" fontId="11" fillId="0" borderId="3" xfId="1" applyNumberFormat="1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79" xfId="0" applyFont="1" applyFill="1" applyBorder="1" applyAlignment="1">
      <alignment horizontal="left" vertical="center"/>
    </xf>
    <xf numFmtId="0" fontId="11" fillId="0" borderId="78" xfId="0" applyFont="1" applyBorder="1" applyAlignment="1">
      <alignment horizontal="center" vertical="center"/>
    </xf>
    <xf numFmtId="0" fontId="11" fillId="0" borderId="14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23" fillId="4" borderId="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/>
    </xf>
    <xf numFmtId="0" fontId="48" fillId="4" borderId="3" xfId="0" applyFont="1" applyFill="1" applyBorder="1" applyAlignment="1">
      <alignment horizontal="center" vertical="center"/>
    </xf>
    <xf numFmtId="2" fontId="41" fillId="4" borderId="78" xfId="0" applyNumberFormat="1" applyFont="1" applyFill="1" applyBorder="1" applyAlignment="1">
      <alignment horizontal="center" vertical="center"/>
    </xf>
    <xf numFmtId="0" fontId="11" fillId="0" borderId="12" xfId="0" applyNumberFormat="1" applyFont="1" applyBorder="1" applyAlignment="1">
      <alignment horizontal="center" vertical="center"/>
    </xf>
    <xf numFmtId="2" fontId="11" fillId="0" borderId="113" xfId="0" applyNumberFormat="1" applyFont="1" applyBorder="1" applyAlignment="1">
      <alignment horizontal="center" vertical="center"/>
    </xf>
    <xf numFmtId="0" fontId="11" fillId="0" borderId="113" xfId="0" applyFont="1" applyBorder="1" applyAlignment="1">
      <alignment horizontal="center" vertical="center"/>
    </xf>
    <xf numFmtId="0" fontId="11" fillId="0" borderId="114" xfId="0" applyNumberFormat="1" applyFont="1" applyBorder="1" applyAlignment="1">
      <alignment horizontal="center" vertical="center"/>
    </xf>
    <xf numFmtId="0" fontId="11" fillId="0" borderId="69" xfId="0" applyFont="1" applyFill="1" applyBorder="1" applyAlignment="1">
      <alignment horizontal="center" vertical="center"/>
    </xf>
    <xf numFmtId="0" fontId="11" fillId="0" borderId="80" xfId="0" applyFont="1" applyBorder="1" applyAlignment="1">
      <alignment vertical="center"/>
    </xf>
    <xf numFmtId="0" fontId="11" fillId="0" borderId="83" xfId="0" applyFont="1" applyBorder="1" applyAlignment="1">
      <alignment vertical="center"/>
    </xf>
    <xf numFmtId="2" fontId="11" fillId="0" borderId="25" xfId="0" applyNumberFormat="1" applyFont="1" applyBorder="1" applyAlignment="1">
      <alignment horizontal="center" vertical="center"/>
    </xf>
    <xf numFmtId="0" fontId="11" fillId="0" borderId="12" xfId="1" applyNumberFormat="1" applyFont="1" applyFill="1" applyBorder="1" applyAlignment="1">
      <alignment horizontal="center" vertical="center"/>
    </xf>
    <xf numFmtId="2" fontId="41" fillId="4" borderId="25" xfId="0" applyNumberFormat="1" applyFont="1" applyFill="1" applyBorder="1" applyAlignment="1">
      <alignment horizontal="center" vertical="center"/>
    </xf>
    <xf numFmtId="0" fontId="11" fillId="0" borderId="80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vertical="center"/>
    </xf>
    <xf numFmtId="0" fontId="11" fillId="0" borderId="117" xfId="0" applyFont="1" applyBorder="1" applyAlignment="1">
      <alignment vertical="center"/>
    </xf>
    <xf numFmtId="0" fontId="11" fillId="0" borderId="78" xfId="0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/>
    </xf>
    <xf numFmtId="0" fontId="23" fillId="0" borderId="80" xfId="0" applyFont="1" applyFill="1" applyBorder="1" applyAlignment="1">
      <alignment vertical="center"/>
    </xf>
    <xf numFmtId="0" fontId="14" fillId="0" borderId="91" xfId="0" applyFont="1" applyBorder="1" applyAlignment="1">
      <alignment vertical="center"/>
    </xf>
    <xf numFmtId="0" fontId="11" fillId="4" borderId="72" xfId="0" applyFont="1" applyFill="1" applyBorder="1" applyAlignment="1">
      <alignment horizontal="left" vertical="center"/>
    </xf>
    <xf numFmtId="0" fontId="11" fillId="0" borderId="72" xfId="0" applyFont="1" applyFill="1" applyBorder="1" applyAlignment="1">
      <alignment vertical="center"/>
    </xf>
    <xf numFmtId="0" fontId="11" fillId="0" borderId="78" xfId="0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1" fillId="0" borderId="78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vertical="center"/>
    </xf>
    <xf numFmtId="0" fontId="11" fillId="4" borderId="103" xfId="1" applyFont="1" applyFill="1" applyBorder="1" applyAlignment="1">
      <alignment vertical="center"/>
    </xf>
    <xf numFmtId="0" fontId="11" fillId="0" borderId="104" xfId="1" applyFont="1" applyFill="1" applyBorder="1" applyAlignment="1">
      <alignment vertical="center"/>
    </xf>
    <xf numFmtId="0" fontId="11" fillId="0" borderId="84" xfId="1" applyNumberFormat="1" applyFont="1" applyFill="1" applyBorder="1" applyAlignment="1">
      <alignment horizontal="center" vertical="center"/>
    </xf>
    <xf numFmtId="0" fontId="11" fillId="0" borderId="84" xfId="0" applyFont="1" applyFill="1" applyBorder="1" applyAlignment="1">
      <alignment horizontal="center" vertical="center"/>
    </xf>
    <xf numFmtId="0" fontId="26" fillId="4" borderId="84" xfId="0" applyFont="1" applyFill="1" applyBorder="1" applyAlignment="1">
      <alignment horizontal="center" vertical="center"/>
    </xf>
    <xf numFmtId="0" fontId="11" fillId="0" borderId="84" xfId="1" applyFont="1" applyFill="1" applyBorder="1" applyAlignment="1">
      <alignment horizontal="center" vertical="center"/>
    </xf>
    <xf numFmtId="2" fontId="41" fillId="4" borderId="84" xfId="0" applyNumberFormat="1" applyFont="1" applyFill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115" xfId="0" applyFont="1" applyBorder="1" applyAlignment="1">
      <alignment horizontal="center" vertical="center"/>
    </xf>
    <xf numFmtId="0" fontId="11" fillId="0" borderId="116" xfId="0" applyNumberFormat="1" applyFont="1" applyBorder="1" applyAlignment="1">
      <alignment horizontal="center" vertical="center"/>
    </xf>
    <xf numFmtId="0" fontId="11" fillId="0" borderId="84" xfId="0" applyNumberFormat="1" applyFont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103" xfId="0" applyFont="1" applyFill="1" applyBorder="1" applyAlignment="1">
      <alignment horizontal="left" vertical="center"/>
    </xf>
    <xf numFmtId="0" fontId="11" fillId="0" borderId="85" xfId="0" applyFont="1" applyBorder="1" applyAlignment="1">
      <alignment vertical="center"/>
    </xf>
    <xf numFmtId="2" fontId="11" fillId="0" borderId="68" xfId="0" applyNumberFormat="1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66" xfId="0" applyNumberFormat="1" applyFont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14" fillId="0" borderId="45" xfId="0" applyFont="1" applyBorder="1" applyAlignment="1">
      <alignment vertical="center"/>
    </xf>
    <xf numFmtId="0" fontId="11" fillId="5" borderId="5" xfId="0" applyFont="1" applyFill="1" applyBorder="1" applyAlignment="1">
      <alignment horizontal="left" vertical="center"/>
    </xf>
    <xf numFmtId="2" fontId="11" fillId="4" borderId="25" xfId="0" applyNumberFormat="1" applyFont="1" applyFill="1" applyBorder="1" applyAlignment="1">
      <alignment horizontal="center" vertical="center"/>
    </xf>
    <xf numFmtId="0" fontId="11" fillId="4" borderId="72" xfId="1" applyFont="1" applyFill="1" applyBorder="1" applyAlignment="1">
      <alignment vertical="center"/>
    </xf>
    <xf numFmtId="0" fontId="11" fillId="0" borderId="72" xfId="1" applyFont="1" applyFill="1" applyBorder="1" applyAlignment="1">
      <alignment vertical="center"/>
    </xf>
    <xf numFmtId="0" fontId="26" fillId="4" borderId="78" xfId="0" applyFont="1" applyFill="1" applyBorder="1" applyAlignment="1">
      <alignment horizontal="center" vertical="center"/>
    </xf>
    <xf numFmtId="0" fontId="11" fillId="0" borderId="78" xfId="1" applyFont="1" applyFill="1" applyBorder="1" applyAlignment="1">
      <alignment horizontal="center" vertical="center"/>
    </xf>
    <xf numFmtId="2" fontId="11" fillId="4" borderId="78" xfId="0" applyNumberFormat="1" applyFont="1" applyFill="1" applyBorder="1" applyAlignment="1">
      <alignment horizontal="center" vertical="center"/>
    </xf>
    <xf numFmtId="0" fontId="23" fillId="4" borderId="78" xfId="0" applyFont="1" applyFill="1" applyBorder="1" applyAlignment="1">
      <alignment horizontal="center" vertical="center"/>
    </xf>
    <xf numFmtId="0" fontId="11" fillId="5" borderId="72" xfId="0" applyFont="1" applyFill="1" applyBorder="1" applyAlignment="1">
      <alignment horizontal="left" vertical="center"/>
    </xf>
    <xf numFmtId="0" fontId="11" fillId="0" borderId="72" xfId="0" applyFont="1" applyBorder="1" applyAlignment="1">
      <alignment horizontal="left" vertical="center"/>
    </xf>
    <xf numFmtId="0" fontId="11" fillId="4" borderId="78" xfId="0" applyFont="1" applyFill="1" applyBorder="1" applyAlignment="1">
      <alignment horizontal="center" vertical="center"/>
    </xf>
    <xf numFmtId="0" fontId="11" fillId="4" borderId="77" xfId="1" applyFont="1" applyFill="1" applyBorder="1" applyAlignment="1">
      <alignment vertical="center"/>
    </xf>
    <xf numFmtId="0" fontId="11" fillId="0" borderId="110" xfId="0" applyFont="1" applyBorder="1" applyAlignment="1">
      <alignment horizontal="center" vertical="center"/>
    </xf>
    <xf numFmtId="0" fontId="11" fillId="0" borderId="111" xfId="0" applyFont="1" applyBorder="1" applyAlignment="1">
      <alignment horizontal="center" vertical="center"/>
    </xf>
    <xf numFmtId="0" fontId="11" fillId="0" borderId="119" xfId="0" applyNumberFormat="1" applyFont="1" applyBorder="1" applyAlignment="1">
      <alignment horizontal="center" vertical="center"/>
    </xf>
    <xf numFmtId="0" fontId="11" fillId="0" borderId="18" xfId="0" applyFont="1" applyFill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43" fillId="0" borderId="78" xfId="1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11" fillId="0" borderId="78" xfId="0" applyNumberFormat="1" applyFont="1" applyBorder="1" applyAlignment="1">
      <alignment horizontal="center" vertical="center"/>
    </xf>
    <xf numFmtId="0" fontId="11" fillId="5" borderId="86" xfId="0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vertical="center"/>
    </xf>
    <xf numFmtId="0" fontId="23" fillId="0" borderId="69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left" vertical="center"/>
    </xf>
    <xf numFmtId="0" fontId="49" fillId="0" borderId="0" xfId="0" applyFont="1" applyAlignment="1"/>
    <xf numFmtId="0" fontId="11" fillId="0" borderId="0" xfId="0" applyFont="1" applyAlignment="1"/>
    <xf numFmtId="0" fontId="11" fillId="0" borderId="0" xfId="0" applyFont="1" applyFill="1" applyAlignment="1"/>
    <xf numFmtId="0" fontId="11" fillId="0" borderId="0" xfId="0" applyFont="1"/>
    <xf numFmtId="0" fontId="11" fillId="0" borderId="0" xfId="0" applyFont="1" applyBorder="1" applyAlignment="1"/>
    <xf numFmtId="0" fontId="11" fillId="0" borderId="0" xfId="0" applyFont="1" applyFill="1" applyBorder="1" applyAlignment="1"/>
    <xf numFmtId="0" fontId="11" fillId="0" borderId="3" xfId="0" applyFont="1" applyBorder="1" applyAlignment="1"/>
    <xf numFmtId="0" fontId="11" fillId="4" borderId="3" xfId="1" applyFont="1" applyFill="1" applyBorder="1" applyAlignment="1">
      <alignment horizontal="center" vertical="top"/>
    </xf>
    <xf numFmtId="0" fontId="11" fillId="5" borderId="133" xfId="0" applyFont="1" applyFill="1" applyBorder="1" applyAlignment="1">
      <alignment horizontal="center" vertical="center"/>
    </xf>
    <xf numFmtId="0" fontId="11" fillId="4" borderId="134" xfId="0" applyFont="1" applyFill="1" applyBorder="1" applyAlignment="1">
      <alignment vertical="center"/>
    </xf>
    <xf numFmtId="0" fontId="41" fillId="4" borderId="82" xfId="0" applyFont="1" applyFill="1" applyBorder="1" applyAlignment="1">
      <alignment horizontal="center" vertical="center"/>
    </xf>
    <xf numFmtId="0" fontId="11" fillId="4" borderId="82" xfId="0" applyFont="1" applyFill="1" applyBorder="1" applyAlignment="1">
      <alignment horizontal="center" vertical="center"/>
    </xf>
    <xf numFmtId="2" fontId="11" fillId="4" borderId="82" xfId="0" applyNumberFormat="1" applyFont="1" applyFill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135" xfId="0" applyNumberFormat="1" applyFont="1" applyBorder="1" applyAlignment="1">
      <alignment horizontal="center" vertical="center"/>
    </xf>
    <xf numFmtId="0" fontId="11" fillId="0" borderId="82" xfId="0" applyNumberFormat="1" applyFont="1" applyBorder="1" applyAlignment="1">
      <alignment horizontal="center" vertical="center"/>
    </xf>
    <xf numFmtId="0" fontId="41" fillId="4" borderId="136" xfId="0" applyFont="1" applyFill="1" applyBorder="1" applyAlignment="1">
      <alignment horizontal="left" vertical="center"/>
    </xf>
    <xf numFmtId="0" fontId="14" fillId="0" borderId="54" xfId="0" applyFont="1" applyBorder="1" applyAlignment="1">
      <alignment vertical="center"/>
    </xf>
    <xf numFmtId="0" fontId="11" fillId="0" borderId="137" xfId="0" applyFont="1" applyBorder="1" applyAlignment="1">
      <alignment horizontal="center" vertical="center"/>
    </xf>
    <xf numFmtId="0" fontId="11" fillId="0" borderId="138" xfId="0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/>
    </xf>
    <xf numFmtId="0" fontId="23" fillId="0" borderId="139" xfId="0" applyFont="1" applyBorder="1" applyAlignment="1">
      <alignment horizontal="center" vertical="center"/>
    </xf>
    <xf numFmtId="0" fontId="11" fillId="5" borderId="87" xfId="0" applyFont="1" applyFill="1" applyBorder="1" applyAlignment="1">
      <alignment horizontal="center" vertical="center"/>
    </xf>
    <xf numFmtId="0" fontId="41" fillId="4" borderId="84" xfId="0" applyNumberFormat="1" applyFont="1" applyFill="1" applyBorder="1" applyAlignment="1">
      <alignment horizontal="center" vertical="center"/>
    </xf>
    <xf numFmtId="0" fontId="41" fillId="4" borderId="84" xfId="0" applyFont="1" applyFill="1" applyBorder="1" applyAlignment="1">
      <alignment horizontal="center" vertical="center"/>
    </xf>
    <xf numFmtId="0" fontId="14" fillId="4" borderId="84" xfId="0" applyFont="1" applyFill="1" applyBorder="1" applyAlignment="1">
      <alignment horizontal="center" vertical="center" wrapText="1"/>
    </xf>
    <xf numFmtId="2" fontId="11" fillId="4" borderId="84" xfId="0" applyNumberFormat="1" applyFont="1" applyFill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/>
    </xf>
    <xf numFmtId="0" fontId="11" fillId="0" borderId="141" xfId="0" applyFont="1" applyBorder="1" applyAlignment="1">
      <alignment horizontal="center" vertical="center"/>
    </xf>
    <xf numFmtId="0" fontId="11" fillId="0" borderId="142" xfId="0" applyNumberFormat="1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1" fillId="0" borderId="24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2" fontId="41" fillId="0" borderId="78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2" fontId="41" fillId="4" borderId="1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69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11" fillId="0" borderId="3" xfId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/>
    </xf>
    <xf numFmtId="164" fontId="11" fillId="0" borderId="67" xfId="0" applyNumberFormat="1" applyFont="1" applyBorder="1" applyAlignment="1">
      <alignment horizontal="center" vertical="center"/>
    </xf>
    <xf numFmtId="164" fontId="11" fillId="0" borderId="67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23" fillId="0" borderId="45" xfId="0" applyFont="1" applyBorder="1" applyAlignment="1">
      <alignment vertical="center"/>
    </xf>
    <xf numFmtId="0" fontId="43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/>
    </xf>
    <xf numFmtId="0" fontId="11" fillId="0" borderId="45" xfId="0" applyFont="1" applyBorder="1" applyAlignment="1">
      <alignment vertical="center"/>
    </xf>
    <xf numFmtId="2" fontId="11" fillId="0" borderId="25" xfId="0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48" fillId="0" borderId="45" xfId="0" applyFont="1" applyBorder="1" applyAlignment="1">
      <alignment vertical="center"/>
    </xf>
    <xf numFmtId="0" fontId="11" fillId="0" borderId="144" xfId="0" applyFont="1" applyBorder="1" applyAlignment="1">
      <alignment horizontal="left" vertical="center"/>
    </xf>
    <xf numFmtId="0" fontId="11" fillId="0" borderId="144" xfId="0" applyFont="1" applyFill="1" applyBorder="1" applyAlignment="1">
      <alignment vertical="center"/>
    </xf>
    <xf numFmtId="0" fontId="11" fillId="0" borderId="144" xfId="0" applyFont="1" applyFill="1" applyBorder="1" applyAlignment="1">
      <alignment horizontal="left" vertical="center"/>
    </xf>
    <xf numFmtId="0" fontId="43" fillId="0" borderId="144" xfId="0" applyFont="1" applyBorder="1" applyAlignment="1">
      <alignment horizontal="left" vertical="center"/>
    </xf>
    <xf numFmtId="2" fontId="9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0" xfId="0" applyFont="1" applyBorder="1"/>
    <xf numFmtId="0" fontId="11" fillId="0" borderId="5" xfId="0" applyFont="1" applyBorder="1" applyAlignment="1">
      <alignment horizontal="left"/>
    </xf>
    <xf numFmtId="0" fontId="11" fillId="0" borderId="18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41" fillId="0" borderId="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4" borderId="77" xfId="0" applyFont="1" applyFill="1" applyBorder="1" applyAlignment="1">
      <alignment horizontal="left" vertical="center"/>
    </xf>
    <xf numFmtId="0" fontId="11" fillId="4" borderId="3" xfId="2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4" borderId="77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1" fillId="4" borderId="14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26" fillId="0" borderId="5" xfId="0" applyFont="1" applyFill="1" applyBorder="1" applyAlignment="1">
      <alignment vertical="center"/>
    </xf>
    <xf numFmtId="0" fontId="23" fillId="0" borderId="23" xfId="0" applyFont="1" applyFill="1" applyBorder="1" applyAlignment="1">
      <alignment vertical="center"/>
    </xf>
    <xf numFmtId="0" fontId="48" fillId="0" borderId="23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left" vertical="center"/>
    </xf>
    <xf numFmtId="0" fontId="23" fillId="0" borderId="109" xfId="0" applyFont="1" applyBorder="1" applyAlignment="1">
      <alignment vertical="center"/>
    </xf>
    <xf numFmtId="0" fontId="23" fillId="0" borderId="102" xfId="0" applyFont="1" applyBorder="1" applyAlignment="1">
      <alignment vertical="center"/>
    </xf>
    <xf numFmtId="0" fontId="14" fillId="0" borderId="3" xfId="1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11" fillId="4" borderId="12" xfId="0" applyFont="1" applyFill="1" applyBorder="1" applyAlignment="1"/>
    <xf numFmtId="0" fontId="11" fillId="0" borderId="18" xfId="0" applyFont="1" applyFill="1" applyBorder="1" applyAlignment="1">
      <alignment vertical="center"/>
    </xf>
    <xf numFmtId="0" fontId="14" fillId="0" borderId="21" xfId="0" applyFont="1" applyFill="1" applyBorder="1" applyAlignment="1">
      <alignment vertical="center"/>
    </xf>
    <xf numFmtId="0" fontId="11" fillId="4" borderId="72" xfId="0" applyFont="1" applyFill="1" applyBorder="1" applyAlignment="1"/>
    <xf numFmtId="0" fontId="11" fillId="0" borderId="67" xfId="0" applyFont="1" applyFill="1" applyBorder="1" applyAlignment="1">
      <alignment vertical="center"/>
    </xf>
    <xf numFmtId="0" fontId="23" fillId="0" borderId="14" xfId="0" applyFont="1" applyFill="1" applyBorder="1" applyAlignment="1">
      <alignment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0" fontId="23" fillId="0" borderId="21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11" fillId="0" borderId="3" xfId="1" applyNumberFormat="1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11" fillId="0" borderId="105" xfId="0" applyFont="1" applyFill="1" applyBorder="1" applyAlignment="1">
      <alignment horizontal="center" vertical="center"/>
    </xf>
    <xf numFmtId="0" fontId="26" fillId="0" borderId="7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2" fontId="11" fillId="0" borderId="78" xfId="0" applyNumberFormat="1" applyFont="1" applyBorder="1" applyAlignment="1">
      <alignment horizontal="center" vertical="center"/>
    </xf>
    <xf numFmtId="0" fontId="23" fillId="0" borderId="79" xfId="0" applyFont="1" applyFill="1" applyBorder="1" applyAlignment="1">
      <alignment vertical="center"/>
    </xf>
    <xf numFmtId="2" fontId="10" fillId="0" borderId="137" xfId="0" applyNumberFormat="1" applyFont="1" applyBorder="1" applyAlignment="1">
      <alignment horizontal="center" vertical="center"/>
    </xf>
    <xf numFmtId="2" fontId="10" fillId="0" borderId="82" xfId="0" applyNumberFormat="1" applyFont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 vertical="center" wrapText="1"/>
    </xf>
    <xf numFmtId="0" fontId="11" fillId="5" borderId="145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2" fontId="11" fillId="0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2" fontId="10" fillId="4" borderId="0" xfId="0" applyNumberFormat="1" applyFont="1" applyFill="1" applyBorder="1" applyAlignment="1">
      <alignment horizontal="center" vertical="center"/>
    </xf>
    <xf numFmtId="2" fontId="10" fillId="4" borderId="82" xfId="0" applyNumberFormat="1" applyFont="1" applyFill="1" applyBorder="1" applyAlignment="1">
      <alignment horizontal="center" vertical="center"/>
    </xf>
    <xf numFmtId="0" fontId="48" fillId="0" borderId="5" xfId="0" applyFont="1" applyFill="1" applyBorder="1" applyAlignment="1">
      <alignment vertical="center"/>
    </xf>
    <xf numFmtId="0" fontId="23" fillId="0" borderId="145" xfId="0" applyFont="1" applyBorder="1" applyAlignment="1">
      <alignment vertical="center"/>
    </xf>
    <xf numFmtId="0" fontId="48" fillId="0" borderId="12" xfId="0" applyFont="1" applyBorder="1" applyAlignment="1">
      <alignment vertical="center"/>
    </xf>
    <xf numFmtId="0" fontId="0" fillId="4" borderId="132" xfId="0" applyFill="1" applyBorder="1" applyAlignment="1">
      <alignment horizontal="center" vertical="center"/>
    </xf>
    <xf numFmtId="0" fontId="41" fillId="5" borderId="18" xfId="0" applyFont="1" applyFill="1" applyBorder="1" applyAlignment="1">
      <alignment horizontal="left" vertical="center"/>
    </xf>
    <xf numFmtId="0" fontId="26" fillId="4" borderId="72" xfId="0" applyFont="1" applyFill="1" applyBorder="1" applyAlignment="1">
      <alignment horizontal="left" vertical="center"/>
    </xf>
    <xf numFmtId="0" fontId="26" fillId="0" borderId="72" xfId="0" applyFont="1" applyFill="1" applyBorder="1" applyAlignment="1">
      <alignment vertical="center"/>
    </xf>
    <xf numFmtId="0" fontId="11" fillId="0" borderId="108" xfId="0" applyFont="1" applyBorder="1" applyAlignment="1">
      <alignment vertical="center"/>
    </xf>
    <xf numFmtId="0" fontId="11" fillId="5" borderId="17" xfId="0" applyFont="1" applyFill="1" applyBorder="1" applyAlignment="1">
      <alignment horizontal="center" vertical="center"/>
    </xf>
    <xf numFmtId="0" fontId="50" fillId="0" borderId="0" xfId="78" applyFont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vertical="center"/>
    </xf>
    <xf numFmtId="0" fontId="50" fillId="0" borderId="0" xfId="78" applyFont="1"/>
    <xf numFmtId="0" fontId="23" fillId="0" borderId="18" xfId="0" applyFont="1" applyFill="1" applyBorder="1" applyAlignment="1">
      <alignment vertical="center"/>
    </xf>
    <xf numFmtId="0" fontId="11" fillId="0" borderId="69" xfId="0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1" fillId="0" borderId="148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43" fillId="0" borderId="146" xfId="0" applyFont="1" applyBorder="1" applyAlignment="1">
      <alignment vertical="top" wrapText="1"/>
    </xf>
    <xf numFmtId="0" fontId="43" fillId="0" borderId="147" xfId="0" applyFont="1" applyBorder="1" applyAlignment="1">
      <alignment vertical="top" wrapText="1"/>
    </xf>
    <xf numFmtId="0" fontId="11" fillId="0" borderId="21" xfId="0" applyFont="1" applyFill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47" fillId="4" borderId="3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2" fontId="11" fillId="4" borderId="105" xfId="0" applyNumberFormat="1" applyFont="1" applyFill="1" applyBorder="1" applyAlignment="1">
      <alignment horizontal="center" vertical="center"/>
    </xf>
    <xf numFmtId="0" fontId="41" fillId="5" borderId="3" xfId="0" applyFont="1" applyFill="1" applyBorder="1" applyAlignment="1">
      <alignment horizontal="left" vertical="center"/>
    </xf>
    <xf numFmtId="0" fontId="11" fillId="4" borderId="12" xfId="1" applyFont="1" applyFill="1" applyBorder="1" applyAlignment="1">
      <alignment vertical="center"/>
    </xf>
    <xf numFmtId="2" fontId="11" fillId="0" borderId="59" xfId="0" applyNumberFormat="1" applyFont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15" fillId="0" borderId="149" xfId="0" applyNumberFormat="1" applyFont="1" applyBorder="1" applyAlignment="1">
      <alignment horizontal="center" vertical="center"/>
    </xf>
    <xf numFmtId="0" fontId="9" fillId="2" borderId="38" xfId="60" applyFont="1" applyFill="1" applyBorder="1" applyAlignment="1">
      <alignment vertical="center"/>
    </xf>
    <xf numFmtId="0" fontId="9" fillId="5" borderId="133" xfId="0" applyFont="1" applyFill="1" applyBorder="1" applyAlignment="1">
      <alignment horizontal="center" vertical="center"/>
    </xf>
    <xf numFmtId="0" fontId="9" fillId="5" borderId="150" xfId="0" applyFont="1" applyFill="1" applyBorder="1" applyAlignment="1">
      <alignment horizontal="center" vertical="center"/>
    </xf>
    <xf numFmtId="0" fontId="9" fillId="5" borderId="122" xfId="0" applyFont="1" applyFill="1" applyBorder="1" applyAlignment="1">
      <alignment horizontal="center" vertical="center"/>
    </xf>
    <xf numFmtId="0" fontId="9" fillId="5" borderId="134" xfId="0" applyFont="1" applyFill="1" applyBorder="1" applyAlignment="1">
      <alignment horizontal="center" vertical="center"/>
    </xf>
    <xf numFmtId="0" fontId="9" fillId="5" borderId="151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152" xfId="0" applyNumberFormat="1" applyFont="1" applyBorder="1" applyAlignment="1">
      <alignment horizontal="center" vertical="center"/>
    </xf>
    <xf numFmtId="0" fontId="15" fillId="0" borderId="153" xfId="0" applyNumberFormat="1" applyFont="1" applyBorder="1" applyAlignment="1">
      <alignment horizontal="center" vertical="center"/>
    </xf>
    <xf numFmtId="0" fontId="9" fillId="2" borderId="39" xfId="60" applyFont="1" applyFill="1" applyBorder="1" applyAlignment="1">
      <alignment vertical="center"/>
    </xf>
    <xf numFmtId="0" fontId="9" fillId="5" borderId="154" xfId="0" applyFont="1" applyFill="1" applyBorder="1" applyAlignment="1">
      <alignment horizontal="center" vertical="center"/>
    </xf>
    <xf numFmtId="0" fontId="9" fillId="5" borderId="155" xfId="0" applyFont="1" applyFill="1" applyBorder="1" applyAlignment="1">
      <alignment horizontal="center" vertical="center"/>
    </xf>
    <xf numFmtId="0" fontId="9" fillId="5" borderId="103" xfId="0" applyFont="1" applyFill="1" applyBorder="1" applyAlignment="1">
      <alignment horizontal="center" vertical="center"/>
    </xf>
    <xf numFmtId="0" fontId="9" fillId="5" borderId="104" xfId="0" applyFont="1" applyFill="1" applyBorder="1" applyAlignment="1">
      <alignment horizontal="center" vertical="center"/>
    </xf>
    <xf numFmtId="0" fontId="9" fillId="5" borderId="85" xfId="0" applyFont="1" applyFill="1" applyBorder="1" applyAlignment="1">
      <alignment horizontal="center" vertical="center"/>
    </xf>
    <xf numFmtId="0" fontId="15" fillId="0" borderId="96" xfId="0" applyFont="1" applyBorder="1" applyAlignment="1">
      <alignment horizontal="center" vertical="center"/>
    </xf>
    <xf numFmtId="0" fontId="0" fillId="4" borderId="78" xfId="0" applyFont="1" applyFill="1" applyBorder="1" applyAlignment="1">
      <alignment horizontal="center" vertical="center" wrapText="1"/>
    </xf>
    <xf numFmtId="0" fontId="41" fillId="4" borderId="101" xfId="0" applyFont="1" applyFill="1" applyBorder="1" applyAlignment="1">
      <alignment horizontal="left" vertical="center"/>
    </xf>
    <xf numFmtId="0" fontId="41" fillId="4" borderId="75" xfId="0" applyFont="1" applyFill="1" applyBorder="1" applyAlignment="1">
      <alignment horizontal="left" vertical="center"/>
    </xf>
    <xf numFmtId="0" fontId="26" fillId="0" borderId="3" xfId="78" applyFont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4" fillId="0" borderId="80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5" fillId="0" borderId="137" xfId="0" applyFont="1" applyBorder="1" applyAlignment="1">
      <alignment horizontal="center"/>
    </xf>
    <xf numFmtId="0" fontId="9" fillId="0" borderId="137" xfId="0" applyFont="1" applyBorder="1" applyAlignment="1">
      <alignment horizontal="center" vertical="center"/>
    </xf>
    <xf numFmtId="0" fontId="9" fillId="4" borderId="137" xfId="0" applyFont="1" applyFill="1" applyBorder="1" applyAlignment="1">
      <alignment horizontal="center" vertical="center"/>
    </xf>
    <xf numFmtId="0" fontId="9" fillId="0" borderId="160" xfId="0" applyFont="1" applyBorder="1" applyAlignment="1">
      <alignment horizontal="left"/>
    </xf>
    <xf numFmtId="0" fontId="9" fillId="0" borderId="160" xfId="0" applyFont="1" applyBorder="1" applyAlignment="1">
      <alignment horizontal="center"/>
    </xf>
    <xf numFmtId="0" fontId="11" fillId="0" borderId="160" xfId="0" applyFont="1" applyBorder="1"/>
    <xf numFmtId="0" fontId="17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157" xfId="0" applyFont="1" applyBorder="1" applyAlignment="1">
      <alignment horizontal="left"/>
    </xf>
    <xf numFmtId="0" fontId="9" fillId="0" borderId="161" xfId="0" applyFont="1" applyBorder="1" applyAlignment="1">
      <alignment horizontal="center"/>
    </xf>
    <xf numFmtId="0" fontId="9" fillId="0" borderId="162" xfId="0" applyFont="1" applyBorder="1" applyAlignment="1">
      <alignment horizontal="center"/>
    </xf>
    <xf numFmtId="0" fontId="0" fillId="0" borderId="160" xfId="0" applyBorder="1" applyAlignment="1">
      <alignment horizontal="center" vertical="center"/>
    </xf>
    <xf numFmtId="0" fontId="8" fillId="0" borderId="160" xfId="0" applyFont="1" applyBorder="1" applyAlignment="1">
      <alignment horizontal="center" vertical="center" wrapText="1"/>
    </xf>
    <xf numFmtId="0" fontId="41" fillId="5" borderId="157" xfId="0" applyFont="1" applyFill="1" applyBorder="1" applyAlignment="1">
      <alignment horizontal="left" vertical="center"/>
    </xf>
    <xf numFmtId="0" fontId="0" fillId="4" borderId="160" xfId="0" applyFill="1" applyBorder="1" applyAlignment="1">
      <alignment horizontal="center" vertical="center" wrapText="1"/>
    </xf>
    <xf numFmtId="0" fontId="22" fillId="4" borderId="160" xfId="0" applyFont="1" applyFill="1" applyBorder="1" applyAlignment="1">
      <alignment horizontal="center" vertical="center"/>
    </xf>
    <xf numFmtId="0" fontId="11" fillId="4" borderId="160" xfId="0" applyFont="1" applyFill="1" applyBorder="1" applyAlignment="1">
      <alignment horizontal="center" vertical="center"/>
    </xf>
    <xf numFmtId="0" fontId="0" fillId="0" borderId="160" xfId="0" applyBorder="1" applyAlignment="1">
      <alignment horizontal="center"/>
    </xf>
    <xf numFmtId="0" fontId="41" fillId="4" borderId="157" xfId="0" applyFont="1" applyFill="1" applyBorder="1" applyAlignment="1">
      <alignment horizontal="left" vertical="center"/>
    </xf>
    <xf numFmtId="0" fontId="34" fillId="0" borderId="158" xfId="0" applyFont="1" applyBorder="1" applyAlignment="1">
      <alignment horizontal="center" vertical="center" wrapText="1"/>
    </xf>
    <xf numFmtId="0" fontId="0" fillId="0" borderId="159" xfId="0" applyBorder="1"/>
    <xf numFmtId="2" fontId="11" fillId="4" borderId="16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48" xfId="0" applyFont="1" applyBorder="1" applyAlignment="1">
      <alignment horizontal="left"/>
    </xf>
    <xf numFmtId="2" fontId="0" fillId="0" borderId="160" xfId="0" applyNumberFormat="1" applyBorder="1" applyAlignment="1">
      <alignment horizontal="center"/>
    </xf>
    <xf numFmtId="0" fontId="6" fillId="0" borderId="16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4" borderId="160" xfId="0" applyFont="1" applyFill="1" applyBorder="1" applyAlignment="1">
      <alignment horizontal="center" vertical="center"/>
    </xf>
    <xf numFmtId="2" fontId="11" fillId="0" borderId="16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4" borderId="160" xfId="0" applyFill="1" applyBorder="1" applyAlignment="1">
      <alignment horizontal="center" vertical="center"/>
    </xf>
    <xf numFmtId="2" fontId="10" fillId="0" borderId="163" xfId="0" applyNumberFormat="1" applyFont="1" applyBorder="1" applyAlignment="1">
      <alignment horizontal="center" vertical="center"/>
    </xf>
    <xf numFmtId="0" fontId="11" fillId="4" borderId="160" xfId="0" applyFont="1" applyFill="1" applyBorder="1" applyAlignment="1">
      <alignment horizontal="center" vertical="center" wrapText="1"/>
    </xf>
    <xf numFmtId="0" fontId="41" fillId="4" borderId="16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2" fontId="41" fillId="4" borderId="16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6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0" fontId="10" fillId="4" borderId="160" xfId="0" applyFont="1" applyFill="1" applyBorder="1" applyAlignment="1">
      <alignment horizontal="center" vertical="center" wrapText="1"/>
    </xf>
    <xf numFmtId="0" fontId="0" fillId="0" borderId="160" xfId="0" applyBorder="1" applyAlignment="1">
      <alignment horizontal="center" vertical="center" shrinkToFit="1"/>
    </xf>
    <xf numFmtId="2" fontId="11" fillId="0" borderId="160" xfId="0" applyNumberFormat="1" applyFont="1" applyBorder="1" applyAlignment="1">
      <alignment horizontal="center" vertical="center"/>
    </xf>
    <xf numFmtId="0" fontId="13" fillId="4" borderId="160" xfId="0" applyFont="1" applyFill="1" applyBorder="1" applyAlignment="1">
      <alignment horizontal="center" vertical="center"/>
    </xf>
    <xf numFmtId="0" fontId="15" fillId="0" borderId="0" xfId="0" applyFont="1"/>
    <xf numFmtId="0" fontId="8" fillId="0" borderId="0" xfId="0" applyFont="1"/>
    <xf numFmtId="0" fontId="9" fillId="0" borderId="164" xfId="0" applyFont="1" applyBorder="1" applyAlignment="1">
      <alignment horizontal="left"/>
    </xf>
    <xf numFmtId="0" fontId="22" fillId="3" borderId="160" xfId="0" applyFont="1" applyFill="1" applyBorder="1" applyAlignment="1">
      <alignment horizontal="left" vertical="center"/>
    </xf>
    <xf numFmtId="0" fontId="10" fillId="2" borderId="160" xfId="0" applyFont="1" applyFill="1" applyBorder="1" applyAlignment="1">
      <alignment horizontal="center" vertical="center" wrapText="1"/>
    </xf>
    <xf numFmtId="2" fontId="0" fillId="0" borderId="160" xfId="0" applyNumberFormat="1" applyBorder="1" applyAlignment="1">
      <alignment horizontal="center" vertical="center" wrapText="1"/>
    </xf>
    <xf numFmtId="0" fontId="41" fillId="4" borderId="164" xfId="0" applyFont="1" applyFill="1" applyBorder="1" applyAlignment="1">
      <alignment horizontal="left" vertical="center"/>
    </xf>
    <xf numFmtId="0" fontId="34" fillId="0" borderId="161" xfId="0" applyFont="1" applyBorder="1" applyAlignment="1">
      <alignment horizontal="center" vertical="center" wrapText="1"/>
    </xf>
    <xf numFmtId="0" fontId="0" fillId="0" borderId="162" xfId="0" applyBorder="1"/>
    <xf numFmtId="0" fontId="41" fillId="5" borderId="164" xfId="0" applyFont="1" applyFill="1" applyBorder="1" applyAlignment="1">
      <alignment horizontal="left" vertical="center"/>
    </xf>
    <xf numFmtId="2" fontId="22" fillId="4" borderId="160" xfId="0" applyNumberFormat="1" applyFont="1" applyFill="1" applyBorder="1" applyAlignment="1">
      <alignment horizontal="center" vertical="center"/>
    </xf>
    <xf numFmtId="0" fontId="6" fillId="0" borderId="166" xfId="0" applyFont="1" applyBorder="1" applyAlignment="1">
      <alignment horizontal="left"/>
    </xf>
    <xf numFmtId="2" fontId="11" fillId="4" borderId="163" xfId="0" applyNumberFormat="1" applyFont="1" applyFill="1" applyBorder="1" applyAlignment="1">
      <alignment horizontal="center" vertical="center"/>
    </xf>
    <xf numFmtId="0" fontId="11" fillId="4" borderId="160" xfId="1" applyFont="1" applyFill="1" applyBorder="1" applyAlignment="1">
      <alignment horizontal="center" vertical="center"/>
    </xf>
    <xf numFmtId="0" fontId="33" fillId="0" borderId="16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69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29" fillId="0" borderId="3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57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/>
    </xf>
    <xf numFmtId="0" fontId="28" fillId="0" borderId="5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/>
    <xf numFmtId="0" fontId="10" fillId="0" borderId="89" xfId="0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wrapText="1"/>
    </xf>
    <xf numFmtId="0" fontId="10" fillId="0" borderId="112" xfId="0" applyFont="1" applyBorder="1" applyAlignment="1">
      <alignment horizontal="center" vertical="center" wrapText="1"/>
    </xf>
    <xf numFmtId="0" fontId="10" fillId="0" borderId="89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105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10" fillId="0" borderId="106" xfId="0" applyFont="1" applyBorder="1" applyAlignment="1">
      <alignment horizontal="center" vertical="center" wrapText="1"/>
    </xf>
    <xf numFmtId="0" fontId="10" fillId="0" borderId="118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95" xfId="0" applyFont="1" applyBorder="1" applyAlignment="1">
      <alignment horizontal="center" vertical="center" wrapText="1"/>
    </xf>
    <xf numFmtId="0" fontId="10" fillId="0" borderId="94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87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5" fillId="0" borderId="137" xfId="0" applyFont="1" applyBorder="1" applyAlignment="1">
      <alignment horizontal="center"/>
    </xf>
    <xf numFmtId="0" fontId="27" fillId="0" borderId="157" xfId="0" applyFont="1" applyBorder="1" applyAlignment="1">
      <alignment horizontal="center" vertical="center"/>
    </xf>
    <xf numFmtId="0" fontId="27" fillId="0" borderId="158" xfId="0" applyFont="1" applyBorder="1" applyAlignment="1">
      <alignment horizontal="center" vertical="center"/>
    </xf>
    <xf numFmtId="0" fontId="27" fillId="0" borderId="15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148" xfId="0" applyFont="1" applyBorder="1" applyAlignment="1">
      <alignment horizontal="left"/>
    </xf>
    <xf numFmtId="0" fontId="44" fillId="0" borderId="0" xfId="0" applyFont="1" applyAlignment="1">
      <alignment horizontal="center" vertical="center"/>
    </xf>
    <xf numFmtId="0" fontId="15" fillId="0" borderId="156" xfId="0" applyFont="1" applyBorder="1" applyAlignment="1">
      <alignment horizontal="center"/>
    </xf>
    <xf numFmtId="0" fontId="6" fillId="0" borderId="0" xfId="0" applyFont="1"/>
    <xf numFmtId="0" fontId="0" fillId="0" borderId="157" xfId="0" applyBorder="1" applyAlignment="1">
      <alignment horizontal="center" vertical="center" wrapText="1"/>
    </xf>
    <xf numFmtId="0" fontId="0" fillId="0" borderId="158" xfId="0" applyBorder="1" applyAlignment="1">
      <alignment horizontal="center" vertical="center" wrapText="1"/>
    </xf>
    <xf numFmtId="0" fontId="0" fillId="0" borderId="159" xfId="0" applyBorder="1" applyAlignment="1">
      <alignment horizontal="center" vertical="center" wrapText="1"/>
    </xf>
    <xf numFmtId="0" fontId="25" fillId="0" borderId="160" xfId="0" applyFont="1" applyBorder="1" applyAlignment="1">
      <alignment horizontal="center" vertical="center"/>
    </xf>
    <xf numFmtId="0" fontId="34" fillId="0" borderId="129" xfId="0" applyFont="1" applyBorder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4" fillId="0" borderId="128" xfId="0" applyFont="1" applyBorder="1" applyAlignment="1">
      <alignment horizontal="center" vertical="center" wrapText="1"/>
    </xf>
    <xf numFmtId="0" fontId="34" fillId="0" borderId="59" xfId="0" applyFont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 wrapText="1"/>
    </xf>
    <xf numFmtId="0" fontId="0" fillId="0" borderId="164" xfId="0" applyBorder="1" applyAlignment="1">
      <alignment horizontal="center" vertical="center" wrapText="1"/>
    </xf>
    <xf numFmtId="0" fontId="0" fillId="0" borderId="161" xfId="0" applyBorder="1" applyAlignment="1">
      <alignment horizontal="center" vertical="center" wrapText="1"/>
    </xf>
    <xf numFmtId="0" fontId="0" fillId="0" borderId="162" xfId="0" applyBorder="1" applyAlignment="1">
      <alignment horizontal="center" vertical="center" wrapText="1"/>
    </xf>
    <xf numFmtId="0" fontId="34" fillId="0" borderId="165" xfId="0" applyFont="1" applyBorder="1" applyAlignment="1">
      <alignment horizontal="center" vertical="center" wrapText="1"/>
    </xf>
    <xf numFmtId="0" fontId="6" fillId="0" borderId="166" xfId="0" applyFont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25" fillId="0" borderId="3" xfId="0" applyFont="1" applyBorder="1" applyAlignment="1">
      <alignment horizontal="center" vertical="center"/>
    </xf>
    <xf numFmtId="0" fontId="6" fillId="0" borderId="21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2" fontId="10" fillId="0" borderId="129" xfId="74" applyNumberFormat="1" applyFont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1" fontId="10" fillId="0" borderId="128" xfId="74" applyNumberFormat="1" applyFont="1" applyBorder="1" applyAlignment="1">
      <alignment horizontal="center" vertical="center"/>
    </xf>
    <xf numFmtId="1" fontId="10" fillId="0" borderId="78" xfId="74" applyNumberFormat="1" applyFont="1" applyBorder="1" applyAlignment="1">
      <alignment horizontal="center" vertical="center"/>
    </xf>
    <xf numFmtId="1" fontId="10" fillId="0" borderId="123" xfId="74" applyNumberFormat="1" applyFont="1" applyBorder="1" applyAlignment="1">
      <alignment horizontal="center" vertical="center"/>
    </xf>
    <xf numFmtId="0" fontId="10" fillId="0" borderId="120" xfId="74" applyFont="1" applyBorder="1" applyAlignment="1">
      <alignment horizontal="center" vertical="center"/>
    </xf>
    <xf numFmtId="0" fontId="10" fillId="0" borderId="73" xfId="74" applyFont="1" applyBorder="1" applyAlignment="1">
      <alignment horizontal="center" vertical="center"/>
    </xf>
    <xf numFmtId="165" fontId="10" fillId="0" borderId="128" xfId="74" applyNumberFormat="1" applyFont="1" applyBorder="1" applyAlignment="1">
      <alignment horizontal="center" vertical="center"/>
    </xf>
    <xf numFmtId="165" fontId="10" fillId="0" borderId="74" xfId="74" applyNumberFormat="1" applyFont="1" applyBorder="1" applyAlignment="1">
      <alignment horizontal="center" vertical="center"/>
    </xf>
    <xf numFmtId="2" fontId="10" fillId="0" borderId="128" xfId="74" applyNumberFormat="1" applyFont="1" applyBorder="1" applyAlignment="1">
      <alignment horizontal="center" vertical="center"/>
    </xf>
    <xf numFmtId="2" fontId="10" fillId="0" borderId="74" xfId="74" applyNumberFormat="1" applyFont="1" applyBorder="1" applyAlignment="1">
      <alignment horizontal="center" vertical="center"/>
    </xf>
    <xf numFmtId="1" fontId="10" fillId="0" borderId="74" xfId="74" applyNumberFormat="1" applyFont="1" applyBorder="1" applyAlignment="1">
      <alignment horizontal="center" vertical="center"/>
    </xf>
    <xf numFmtId="164" fontId="10" fillId="0" borderId="128" xfId="74" applyNumberFormat="1" applyFont="1" applyBorder="1" applyAlignment="1">
      <alignment horizontal="center" vertical="center"/>
    </xf>
    <xf numFmtId="164" fontId="10" fillId="0" borderId="78" xfId="74" applyNumberFormat="1" applyFont="1" applyBorder="1" applyAlignment="1">
      <alignment horizontal="center" vertical="center"/>
    </xf>
    <xf numFmtId="0" fontId="10" fillId="0" borderId="121" xfId="74" applyFont="1" applyBorder="1" applyAlignment="1">
      <alignment horizontal="center" vertical="center"/>
    </xf>
    <xf numFmtId="0" fontId="10" fillId="0" borderId="100" xfId="74" applyFont="1" applyBorder="1" applyAlignment="1">
      <alignment horizontal="center" vertical="center"/>
    </xf>
    <xf numFmtId="2" fontId="10" fillId="0" borderId="78" xfId="74" applyNumberFormat="1" applyFont="1" applyBorder="1" applyAlignment="1">
      <alignment horizontal="center" vertical="center"/>
    </xf>
    <xf numFmtId="165" fontId="10" fillId="0" borderId="78" xfId="74" applyNumberFormat="1" applyFont="1" applyBorder="1" applyAlignment="1">
      <alignment horizontal="center" vertical="center"/>
    </xf>
    <xf numFmtId="164" fontId="11" fillId="4" borderId="128" xfId="0" applyNumberFormat="1" applyFont="1" applyFill="1" applyBorder="1" applyAlignment="1">
      <alignment horizontal="center" vertical="center" wrapText="1"/>
    </xf>
    <xf numFmtId="164" fontId="11" fillId="4" borderId="78" xfId="0" applyNumberFormat="1" applyFont="1" applyFill="1" applyBorder="1" applyAlignment="1">
      <alignment horizontal="center" vertical="center" wrapText="1"/>
    </xf>
    <xf numFmtId="2" fontId="10" fillId="0" borderId="123" xfId="74" applyNumberFormat="1" applyFont="1" applyBorder="1" applyAlignment="1">
      <alignment horizontal="center" vertical="center"/>
    </xf>
    <xf numFmtId="164" fontId="10" fillId="0" borderId="123" xfId="74" applyNumberFormat="1" applyFon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2" fontId="10" fillId="0" borderId="124" xfId="74" applyNumberFormat="1" applyFont="1" applyBorder="1" applyAlignment="1">
      <alignment horizontal="center" vertical="center"/>
    </xf>
    <xf numFmtId="164" fontId="11" fillId="4" borderId="123" xfId="0" applyNumberFormat="1" applyFont="1" applyFill="1" applyBorder="1" applyAlignment="1">
      <alignment horizontal="center" vertical="center" wrapText="1"/>
    </xf>
    <xf numFmtId="165" fontId="10" fillId="0" borderId="123" xfId="74" applyNumberFormat="1" applyFont="1" applyBorder="1" applyAlignment="1">
      <alignment horizontal="center" vertical="center"/>
    </xf>
    <xf numFmtId="0" fontId="50" fillId="0" borderId="0" xfId="78" applyFont="1" applyAlignment="1">
      <alignment horizontal="center" vertical="center"/>
    </xf>
    <xf numFmtId="0" fontId="23" fillId="0" borderId="0" xfId="78" applyFont="1" applyAlignment="1">
      <alignment horizontal="center" vertical="center"/>
    </xf>
    <xf numFmtId="0" fontId="52" fillId="0" borderId="0" xfId="78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71" xfId="0" applyBorder="1" applyAlignment="1"/>
    <xf numFmtId="0" fontId="0" fillId="0" borderId="3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0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1" xfId="0" applyFont="1" applyBorder="1" applyAlignment="1">
      <alignment horizontal="center" vertical="center" textRotation="90"/>
    </xf>
    <xf numFmtId="0" fontId="0" fillId="0" borderId="34" xfId="0" applyFont="1" applyBorder="1" applyAlignment="1">
      <alignment horizontal="center" vertical="center" textRotation="90"/>
    </xf>
    <xf numFmtId="0" fontId="1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6" xfId="0" applyBorder="1" applyAlignment="1"/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26" fillId="0" borderId="157" xfId="78" applyFont="1" applyBorder="1" applyAlignment="1">
      <alignment horizontal="center" vertical="center"/>
    </xf>
    <xf numFmtId="0" fontId="26" fillId="0" borderId="157" xfId="78" applyFont="1" applyBorder="1" applyAlignment="1">
      <alignment horizontal="left" vertical="center"/>
    </xf>
    <xf numFmtId="0" fontId="26" fillId="0" borderId="160" xfId="78" applyFont="1" applyBorder="1" applyAlignment="1">
      <alignment horizontal="center" vertical="center"/>
    </xf>
  </cellXfs>
  <cellStyles count="79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8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3" xfId="77"/>
    <cellStyle name="Обычный 7 3" xfId="70"/>
    <cellStyle name="Обычный 7 3 2" xfId="72"/>
    <cellStyle name="Обычный 7 4" xfId="76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67" y="0"/>
          <a:ext cx="783166" cy="695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30691</xdr:colOff>
      <xdr:row>0</xdr:row>
      <xdr:rowOff>52917</xdr:rowOff>
    </xdr:from>
    <xdr:to>
      <xdr:col>15</xdr:col>
      <xdr:colOff>627062</xdr:colOff>
      <xdr:row>5</xdr:row>
      <xdr:rowOff>31750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774" y="52917"/>
          <a:ext cx="596371" cy="730250"/>
        </a:xfrm>
        <a:prstGeom prst="rect">
          <a:avLst/>
        </a:prstGeom>
      </xdr:spPr>
    </xdr:pic>
    <xdr:clientData/>
  </xdr:twoCellAnchor>
  <xdr:twoCellAnchor editAs="oneCell">
    <xdr:from>
      <xdr:col>14</xdr:col>
      <xdr:colOff>84667</xdr:colOff>
      <xdr:row>0</xdr:row>
      <xdr:rowOff>63501</xdr:rowOff>
    </xdr:from>
    <xdr:to>
      <xdr:col>14</xdr:col>
      <xdr:colOff>678392</xdr:colOff>
      <xdr:row>5</xdr:row>
      <xdr:rowOff>91813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9084" y="63501"/>
          <a:ext cx="593725" cy="7797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47625</xdr:colOff>
      <xdr:row>0</xdr:row>
      <xdr:rowOff>47625</xdr:rowOff>
    </xdr:from>
    <xdr:to>
      <xdr:col>14</xdr:col>
      <xdr:colOff>641350</xdr:colOff>
      <xdr:row>5</xdr:row>
      <xdr:rowOff>65354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425" y="47625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</xdr:colOff>
      <xdr:row>0</xdr:row>
      <xdr:rowOff>47625</xdr:rowOff>
    </xdr:from>
    <xdr:to>
      <xdr:col>15</xdr:col>
      <xdr:colOff>653521</xdr:colOff>
      <xdr:row>5</xdr:row>
      <xdr:rowOff>15875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0850" y="47625"/>
          <a:ext cx="596371" cy="730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9" name="Рисунок 8" descr="http://www.vfgs.ru/imgs/GIRLOGO.jpg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28575</xdr:colOff>
      <xdr:row>0</xdr:row>
      <xdr:rowOff>0</xdr:rowOff>
    </xdr:from>
    <xdr:to>
      <xdr:col>14</xdr:col>
      <xdr:colOff>622300</xdr:colOff>
      <xdr:row>5</xdr:row>
      <xdr:rowOff>17729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</xdr:colOff>
      <xdr:row>0</xdr:row>
      <xdr:rowOff>28575</xdr:rowOff>
    </xdr:from>
    <xdr:to>
      <xdr:col>15</xdr:col>
      <xdr:colOff>605896</xdr:colOff>
      <xdr:row>4</xdr:row>
      <xdr:rowOff>111125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28575"/>
          <a:ext cx="596371" cy="730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28575</xdr:colOff>
      <xdr:row>0</xdr:row>
      <xdr:rowOff>0</xdr:rowOff>
    </xdr:from>
    <xdr:to>
      <xdr:col>14</xdr:col>
      <xdr:colOff>622300</xdr:colOff>
      <xdr:row>5</xdr:row>
      <xdr:rowOff>65354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9525</xdr:rowOff>
    </xdr:from>
    <xdr:to>
      <xdr:col>15</xdr:col>
      <xdr:colOff>643996</xdr:colOff>
      <xdr:row>5</xdr:row>
      <xdr:rowOff>25400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1325" y="9525"/>
          <a:ext cx="596371" cy="730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9" name="Рисунок 8" descr="http://www.vfgs.ru/imgs/GIRLOGO.jpg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66675</xdr:colOff>
      <xdr:row>0</xdr:row>
      <xdr:rowOff>0</xdr:rowOff>
    </xdr:from>
    <xdr:to>
      <xdr:col>14</xdr:col>
      <xdr:colOff>660400</xdr:colOff>
      <xdr:row>5</xdr:row>
      <xdr:rowOff>17729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0</xdr:row>
      <xdr:rowOff>0</xdr:rowOff>
    </xdr:from>
    <xdr:to>
      <xdr:col>15</xdr:col>
      <xdr:colOff>634471</xdr:colOff>
      <xdr:row>4</xdr:row>
      <xdr:rowOff>82550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596371" cy="730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11" name="Рисунок 10" descr="http://www.vfgs.ru/imgs/GIRLOGO.jpg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76200</xdr:colOff>
      <xdr:row>0</xdr:row>
      <xdr:rowOff>38100</xdr:rowOff>
    </xdr:from>
    <xdr:to>
      <xdr:col>14</xdr:col>
      <xdr:colOff>669925</xdr:colOff>
      <xdr:row>5</xdr:row>
      <xdr:rowOff>55829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3810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38100</xdr:rowOff>
    </xdr:from>
    <xdr:to>
      <xdr:col>15</xdr:col>
      <xdr:colOff>643996</xdr:colOff>
      <xdr:row>5</xdr:row>
      <xdr:rowOff>6350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1325" y="38100"/>
          <a:ext cx="596371" cy="730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10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285750</xdr:colOff>
      <xdr:row>4</xdr:row>
      <xdr:rowOff>60224</xdr:rowOff>
    </xdr:to>
    <xdr:pic>
      <xdr:nvPicPr>
        <xdr:cNvPr id="11" name="Рисунок 10" descr="http://www.vfgs.ru/imgs/GIRLOGO.jpg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81050" cy="707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19050</xdr:colOff>
      <xdr:row>0</xdr:row>
      <xdr:rowOff>19050</xdr:rowOff>
    </xdr:from>
    <xdr:to>
      <xdr:col>14</xdr:col>
      <xdr:colOff>612775</xdr:colOff>
      <xdr:row>5</xdr:row>
      <xdr:rowOff>36779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7850" y="1905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0</xdr:row>
      <xdr:rowOff>38100</xdr:rowOff>
    </xdr:from>
    <xdr:to>
      <xdr:col>15</xdr:col>
      <xdr:colOff>624946</xdr:colOff>
      <xdr:row>5</xdr:row>
      <xdr:rowOff>6350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275" y="38100"/>
          <a:ext cx="596371" cy="730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66675</xdr:colOff>
      <xdr:row>0</xdr:row>
      <xdr:rowOff>28575</xdr:rowOff>
    </xdr:from>
    <xdr:to>
      <xdr:col>14</xdr:col>
      <xdr:colOff>660400</xdr:colOff>
      <xdr:row>5</xdr:row>
      <xdr:rowOff>46304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28575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9525</xdr:rowOff>
    </xdr:from>
    <xdr:to>
      <xdr:col>15</xdr:col>
      <xdr:colOff>596371</xdr:colOff>
      <xdr:row>4</xdr:row>
      <xdr:rowOff>92075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3700" y="9525"/>
          <a:ext cx="596371" cy="730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666750</xdr:colOff>
      <xdr:row>0</xdr:row>
      <xdr:rowOff>0</xdr:rowOff>
    </xdr:from>
    <xdr:to>
      <xdr:col>2</xdr:col>
      <xdr:colOff>206948</xdr:colOff>
      <xdr:row>3</xdr:row>
      <xdr:rowOff>149021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76200</xdr:colOff>
      <xdr:row>0</xdr:row>
      <xdr:rowOff>0</xdr:rowOff>
    </xdr:from>
    <xdr:to>
      <xdr:col>14</xdr:col>
      <xdr:colOff>669925</xdr:colOff>
      <xdr:row>5</xdr:row>
      <xdr:rowOff>17729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0</xdr:row>
      <xdr:rowOff>57150</xdr:rowOff>
    </xdr:from>
    <xdr:to>
      <xdr:col>15</xdr:col>
      <xdr:colOff>624946</xdr:colOff>
      <xdr:row>5</xdr:row>
      <xdr:rowOff>25400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8950" y="57150"/>
          <a:ext cx="596371" cy="730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21165</xdr:colOff>
      <xdr:row>0</xdr:row>
      <xdr:rowOff>31749</xdr:rowOff>
    </xdr:from>
    <xdr:to>
      <xdr:col>16</xdr:col>
      <xdr:colOff>1057</xdr:colOff>
      <xdr:row>5</xdr:row>
      <xdr:rowOff>60061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8165" y="31749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17</xdr:col>
      <xdr:colOff>31750</xdr:colOff>
      <xdr:row>0</xdr:row>
      <xdr:rowOff>0</xdr:rowOff>
    </xdr:from>
    <xdr:to>
      <xdr:col>17</xdr:col>
      <xdr:colOff>628121</xdr:colOff>
      <xdr:row>4</xdr:row>
      <xdr:rowOff>95250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2167" y="0"/>
          <a:ext cx="596371" cy="730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52917</xdr:colOff>
      <xdr:row>0</xdr:row>
      <xdr:rowOff>21167</xdr:rowOff>
    </xdr:from>
    <xdr:to>
      <xdr:col>16</xdr:col>
      <xdr:colOff>32809</xdr:colOff>
      <xdr:row>5</xdr:row>
      <xdr:rowOff>49479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9917" y="21167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17</xdr:col>
      <xdr:colOff>31749</xdr:colOff>
      <xdr:row>0</xdr:row>
      <xdr:rowOff>0</xdr:rowOff>
    </xdr:from>
    <xdr:to>
      <xdr:col>17</xdr:col>
      <xdr:colOff>628120</xdr:colOff>
      <xdr:row>4</xdr:row>
      <xdr:rowOff>95250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2166" y="0"/>
          <a:ext cx="596371" cy="730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42333</xdr:colOff>
      <xdr:row>0</xdr:row>
      <xdr:rowOff>0</xdr:rowOff>
    </xdr:from>
    <xdr:to>
      <xdr:col>16</xdr:col>
      <xdr:colOff>22225</xdr:colOff>
      <xdr:row>5</xdr:row>
      <xdr:rowOff>28312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9333" y="0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17</xdr:col>
      <xdr:colOff>84666</xdr:colOff>
      <xdr:row>0</xdr:row>
      <xdr:rowOff>21167</xdr:rowOff>
    </xdr:from>
    <xdr:to>
      <xdr:col>17</xdr:col>
      <xdr:colOff>681037</xdr:colOff>
      <xdr:row>5</xdr:row>
      <xdr:rowOff>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5083" y="21167"/>
          <a:ext cx="596371" cy="730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1"/>
          <a:ext cx="659618" cy="638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52919</xdr:colOff>
      <xdr:row>0</xdr:row>
      <xdr:rowOff>42334</xdr:rowOff>
    </xdr:from>
    <xdr:to>
      <xdr:col>16</xdr:col>
      <xdr:colOff>32811</xdr:colOff>
      <xdr:row>5</xdr:row>
      <xdr:rowOff>70646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9919" y="42334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17</xdr:col>
      <xdr:colOff>52917</xdr:colOff>
      <xdr:row>0</xdr:row>
      <xdr:rowOff>31750</xdr:rowOff>
    </xdr:from>
    <xdr:to>
      <xdr:col>17</xdr:col>
      <xdr:colOff>649288</xdr:colOff>
      <xdr:row>5</xdr:row>
      <xdr:rowOff>10583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3334" y="31750"/>
          <a:ext cx="596371" cy="7302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1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9202" cy="645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10" name="Рисунок 9" descr="http://www.vfgs.ru/imgs/GIRLOGO.jpg">
          <a:extLst>
            <a:ext uri="{FF2B5EF4-FFF2-40B4-BE49-F238E27FC236}">
              <a16:creationId xmlns:a16="http://schemas.microsoft.com/office/drawing/2014/main" xmlns="" id="{00000000-0008-0000-1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4" y="95251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81644</xdr:colOff>
      <xdr:row>0</xdr:row>
      <xdr:rowOff>54428</xdr:rowOff>
    </xdr:from>
    <xdr:to>
      <xdr:col>16</xdr:col>
      <xdr:colOff>63047</xdr:colOff>
      <xdr:row>5</xdr:row>
      <xdr:rowOff>72157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715" y="54428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54429</xdr:colOff>
      <xdr:row>0</xdr:row>
      <xdr:rowOff>54428</xdr:rowOff>
    </xdr:from>
    <xdr:to>
      <xdr:col>17</xdr:col>
      <xdr:colOff>650800</xdr:colOff>
      <xdr:row>5</xdr:row>
      <xdr:rowOff>22678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0893" y="54428"/>
          <a:ext cx="596371" cy="7302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pSpPr/>
      </xdr:nvGrpSpPr>
      <xdr:grpSpPr>
        <a:xfrm>
          <a:off x="114300" y="5455"/>
          <a:ext cx="9012648" cy="672849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xmlns="" id="{00000000-0008-0000-12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:a16="http://schemas.microsoft.com/office/drawing/2014/main" xmlns="" id="{00000000-0008-0000-12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xmlns="" id="{00000000-0008-0000-1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:a16="http://schemas.microsoft.com/office/drawing/2014/main" xmlns="" id="{00000000-0008-0000-12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166687</xdr:colOff>
      <xdr:row>5</xdr:row>
      <xdr:rowOff>4960</xdr:rowOff>
    </xdr:to>
    <xdr:pic>
      <xdr:nvPicPr>
        <xdr:cNvPr id="13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726281" cy="62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83344</xdr:colOff>
      <xdr:row>0</xdr:row>
      <xdr:rowOff>23812</xdr:rowOff>
    </xdr:from>
    <xdr:to>
      <xdr:col>13</xdr:col>
      <xdr:colOff>677069</xdr:colOff>
      <xdr:row>5</xdr:row>
      <xdr:rowOff>17728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1594" y="23812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35719</xdr:rowOff>
    </xdr:from>
    <xdr:to>
      <xdr:col>15</xdr:col>
      <xdr:colOff>611679</xdr:colOff>
      <xdr:row>4</xdr:row>
      <xdr:rowOff>99219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3401" y="35719"/>
          <a:ext cx="611679" cy="71664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321487</xdr:colOff>
      <xdr:row>3</xdr:row>
      <xdr:rowOff>33585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36A8A44F-134D-40EB-A1E3-70F8F447E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41526" cy="582225"/>
        </a:xfrm>
        <a:prstGeom prst="rect">
          <a:avLst/>
        </a:prstGeom>
      </xdr:spPr>
    </xdr:pic>
    <xdr:clientData/>
  </xdr:twoCellAnchor>
  <xdr:twoCellAnchor editAs="oneCell">
    <xdr:from>
      <xdr:col>5</xdr:col>
      <xdr:colOff>701039</xdr:colOff>
      <xdr:row>0</xdr:row>
      <xdr:rowOff>0</xdr:rowOff>
    </xdr:from>
    <xdr:to>
      <xdr:col>6</xdr:col>
      <xdr:colOff>386926</xdr:colOff>
      <xdr:row>3</xdr:row>
      <xdr:rowOff>91440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7C47F5B0-B462-48B9-B7F6-8AE8840F1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6139" y="0"/>
          <a:ext cx="646007" cy="6400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147388</xdr:colOff>
      <xdr:row>4</xdr:row>
      <xdr:rowOff>153123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599826" cy="65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1</xdr:row>
      <xdr:rowOff>11907</xdr:rowOff>
    </xdr:from>
    <xdr:to>
      <xdr:col>1</xdr:col>
      <xdr:colOff>1131095</xdr:colOff>
      <xdr:row>4</xdr:row>
      <xdr:rowOff>162786</xdr:rowOff>
    </xdr:to>
    <xdr:pic>
      <xdr:nvPicPr>
        <xdr:cNvPr id="9" name="Рисунок 8" descr="http://www.vfgs.ru/imgs/GIRLOGO.jpg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8" y="178595"/>
          <a:ext cx="654845" cy="650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71437</xdr:colOff>
      <xdr:row>0</xdr:row>
      <xdr:rowOff>59531</xdr:rowOff>
    </xdr:from>
    <xdr:to>
      <xdr:col>28</xdr:col>
      <xdr:colOff>46037</xdr:colOff>
      <xdr:row>5</xdr:row>
      <xdr:rowOff>5822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437" y="59531"/>
          <a:ext cx="593725" cy="779729"/>
        </a:xfrm>
        <a:prstGeom prst="rect">
          <a:avLst/>
        </a:prstGeom>
      </xdr:spPr>
    </xdr:pic>
    <xdr:clientData/>
  </xdr:twoCellAnchor>
  <xdr:twoCellAnchor editAs="oneCell">
    <xdr:from>
      <xdr:col>30</xdr:col>
      <xdr:colOff>107157</xdr:colOff>
      <xdr:row>0</xdr:row>
      <xdr:rowOff>47626</xdr:rowOff>
    </xdr:from>
    <xdr:to>
      <xdr:col>31</xdr:col>
      <xdr:colOff>393965</xdr:colOff>
      <xdr:row>4</xdr:row>
      <xdr:rowOff>111126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1407" y="47626"/>
          <a:ext cx="596371" cy="7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topLeftCell="A7" zoomScale="90" zoomScaleNormal="70" zoomScaleSheetLayoutView="90" workbookViewId="0">
      <selection activeCell="C35" sqref="C35"/>
    </sheetView>
  </sheetViews>
  <sheetFormatPr defaultColWidth="9.140625" defaultRowHeight="12.75" x14ac:dyDescent="0.2"/>
  <cols>
    <col min="1" max="1" width="6.5703125" style="10" customWidth="1"/>
    <col min="2" max="2" width="17.42578125" style="10" customWidth="1"/>
    <col min="3" max="3" width="7.28515625" style="34" customWidth="1"/>
    <col min="4" max="4" width="10.42578125" style="10" customWidth="1"/>
    <col min="5" max="5" width="7.42578125" style="10" customWidth="1"/>
    <col min="6" max="6" width="22.28515625" style="10" customWidth="1"/>
    <col min="7" max="7" width="30.42578125" style="10" customWidth="1"/>
    <col min="8" max="8" width="10.140625" style="10" customWidth="1"/>
    <col min="9" max="9" width="12.42578125" style="10" customWidth="1"/>
    <col min="10" max="10" width="3.85546875" style="10" hidden="1" customWidth="1"/>
    <col min="11" max="11" width="4.85546875" style="10" hidden="1" customWidth="1"/>
    <col min="12" max="12" width="15" style="10" hidden="1" customWidth="1"/>
    <col min="13" max="13" width="7" style="10" customWidth="1"/>
    <col min="14" max="14" width="11.28515625" style="10" customWidth="1"/>
    <col min="15" max="15" width="16.5703125" style="10" customWidth="1"/>
    <col min="16" max="16" width="17.7109375" style="10" customWidth="1"/>
    <col min="17" max="16384" width="9.140625" style="10"/>
  </cols>
  <sheetData>
    <row r="1" spans="1:16" s="34" customFormat="1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s="34" customFormat="1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s="34" customFormat="1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s="34" customFormat="1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s="34" customFormat="1" ht="9" customHeight="1" x14ac:dyDescent="0.2"/>
    <row r="6" spans="1:16" s="34" customFormat="1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119</v>
      </c>
      <c r="O6" s="624"/>
      <c r="P6" s="624"/>
    </row>
    <row r="7" spans="1:16" s="34" customFormat="1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s="34" customFormat="1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s="34" customFormat="1" ht="15.75" x14ac:dyDescent="0.25">
      <c r="A9" s="634">
        <v>74</v>
      </c>
      <c r="B9" s="634"/>
      <c r="C9" s="634"/>
      <c r="D9" s="639" t="s">
        <v>183</v>
      </c>
      <c r="E9" s="622"/>
      <c r="F9" s="622"/>
      <c r="G9" s="622"/>
      <c r="H9" s="622"/>
      <c r="I9" s="622"/>
      <c r="J9" s="622"/>
      <c r="K9" s="622"/>
      <c r="L9" s="622"/>
      <c r="M9" s="640"/>
      <c r="N9" s="92" t="s">
        <v>3</v>
      </c>
      <c r="O9" s="92" t="s">
        <v>4</v>
      </c>
      <c r="P9" s="92" t="s">
        <v>5</v>
      </c>
    </row>
    <row r="10" spans="1:16" s="34" customFormat="1" ht="15" x14ac:dyDescent="0.2">
      <c r="A10" s="634"/>
      <c r="B10" s="634"/>
      <c r="C10" s="634"/>
      <c r="D10" s="641" t="s">
        <v>70</v>
      </c>
      <c r="E10" s="641"/>
      <c r="F10" s="641"/>
      <c r="G10" s="641"/>
      <c r="H10" s="641"/>
      <c r="I10" s="641"/>
      <c r="J10" s="641"/>
      <c r="K10" s="641"/>
      <c r="L10" s="641"/>
      <c r="M10" s="641"/>
      <c r="N10" s="46">
        <v>59</v>
      </c>
      <c r="O10" s="95">
        <v>44</v>
      </c>
      <c r="P10" s="93">
        <v>35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s="34" customFormat="1" x14ac:dyDescent="0.2">
      <c r="A12" s="646" t="s">
        <v>39</v>
      </c>
      <c r="B12" s="647"/>
      <c r="C12" s="647"/>
      <c r="D12" s="391">
        <v>254</v>
      </c>
      <c r="E12" s="91"/>
      <c r="F12" s="91"/>
      <c r="G12" s="91"/>
      <c r="H12" s="91"/>
      <c r="I12" s="91"/>
      <c r="J12" s="91"/>
      <c r="K12" s="91"/>
      <c r="L12" s="91"/>
      <c r="M12" s="91"/>
      <c r="N12" s="22"/>
      <c r="O12" s="22"/>
      <c r="P12" s="22"/>
    </row>
    <row r="13" spans="1:16" s="34" customFormat="1" x14ac:dyDescent="0.2">
      <c r="A13" s="647" t="s">
        <v>40</v>
      </c>
      <c r="B13" s="647"/>
      <c r="C13" s="647"/>
      <c r="D13" s="391">
        <v>31</v>
      </c>
      <c r="E13" s="91"/>
      <c r="F13" s="91"/>
      <c r="G13" s="91"/>
      <c r="H13" s="91"/>
      <c r="I13" s="91"/>
      <c r="J13" s="91"/>
      <c r="K13" s="91"/>
      <c r="L13" s="91"/>
      <c r="M13" s="91"/>
      <c r="N13" s="22"/>
      <c r="O13" s="22"/>
      <c r="P13" s="22"/>
    </row>
    <row r="14" spans="1:16" s="34" customFormat="1" x14ac:dyDescent="0.2"/>
    <row r="15" spans="1:16" ht="11.25" customHeight="1" x14ac:dyDescent="0.2">
      <c r="A15" s="642" t="s">
        <v>6</v>
      </c>
      <c r="B15" s="642" t="s">
        <v>67</v>
      </c>
      <c r="C15" s="642"/>
      <c r="D15" s="643" t="s">
        <v>7</v>
      </c>
      <c r="E15" s="626" t="s">
        <v>8</v>
      </c>
      <c r="F15" s="626" t="s">
        <v>9</v>
      </c>
      <c r="G15" s="626" t="s">
        <v>10</v>
      </c>
      <c r="H15" s="626" t="s">
        <v>11</v>
      </c>
      <c r="I15" s="626" t="s">
        <v>12</v>
      </c>
      <c r="J15" s="630" t="s">
        <v>19</v>
      </c>
      <c r="K15" s="630"/>
      <c r="L15" s="626" t="s">
        <v>22</v>
      </c>
      <c r="M15" s="626" t="s">
        <v>13</v>
      </c>
      <c r="N15" s="626" t="s">
        <v>14</v>
      </c>
      <c r="O15" s="626" t="s">
        <v>15</v>
      </c>
      <c r="P15" s="627"/>
    </row>
    <row r="16" spans="1:16" x14ac:dyDescent="0.2">
      <c r="A16" s="642"/>
      <c r="B16" s="642"/>
      <c r="C16" s="642"/>
      <c r="D16" s="644"/>
      <c r="E16" s="628"/>
      <c r="F16" s="645"/>
      <c r="G16" s="628"/>
      <c r="H16" s="628"/>
      <c r="I16" s="628"/>
      <c r="J16" s="8" t="s">
        <v>21</v>
      </c>
      <c r="K16" s="8" t="s">
        <v>23</v>
      </c>
      <c r="L16" s="628"/>
      <c r="M16" s="628"/>
      <c r="N16" s="628"/>
      <c r="O16" s="628"/>
      <c r="P16" s="629"/>
    </row>
    <row r="17" spans="1:16" s="34" customFormat="1" ht="15.75" customHeight="1" x14ac:dyDescent="0.2">
      <c r="A17" s="100">
        <v>1</v>
      </c>
      <c r="B17" s="192" t="s">
        <v>246</v>
      </c>
      <c r="C17" s="309"/>
      <c r="D17" s="181">
        <v>1999</v>
      </c>
      <c r="E17" s="186" t="s">
        <v>3</v>
      </c>
      <c r="F17" s="186" t="s">
        <v>261</v>
      </c>
      <c r="G17" s="310"/>
      <c r="H17" s="183">
        <v>63</v>
      </c>
      <c r="I17" s="175">
        <v>64</v>
      </c>
      <c r="J17" s="281"/>
      <c r="K17" s="281"/>
      <c r="L17" s="282"/>
      <c r="M17" s="283">
        <f t="shared" ref="M17:M27" si="0">IF(A17=1,20,IF(A17=2,18,IF(A17=3,16,IF(A17&gt;19,0,19-A17))))</f>
        <v>20</v>
      </c>
      <c r="N17" s="284" t="str">
        <f t="shared" ref="N17:N27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66" t="s">
        <v>254</v>
      </c>
      <c r="P17" s="311"/>
    </row>
    <row r="18" spans="1:16" s="11" customFormat="1" ht="15.75" customHeight="1" x14ac:dyDescent="0.2">
      <c r="A18" s="37">
        <f>A17+1</f>
        <v>2</v>
      </c>
      <c r="B18" s="192" t="s">
        <v>376</v>
      </c>
      <c r="C18" s="309"/>
      <c r="D18" s="181">
        <v>2001</v>
      </c>
      <c r="E18" s="186" t="s">
        <v>4</v>
      </c>
      <c r="F18" s="186" t="s">
        <v>391</v>
      </c>
      <c r="G18" s="310" t="s">
        <v>45</v>
      </c>
      <c r="H18" s="183">
        <v>62.85</v>
      </c>
      <c r="I18" s="175">
        <v>57</v>
      </c>
      <c r="J18" s="281"/>
      <c r="K18" s="281"/>
      <c r="L18" s="282"/>
      <c r="M18" s="283">
        <f t="shared" si="0"/>
        <v>18</v>
      </c>
      <c r="N18" s="284" t="str">
        <f t="shared" si="1"/>
        <v>МС</v>
      </c>
      <c r="O18" s="266" t="s">
        <v>389</v>
      </c>
      <c r="P18" s="311"/>
    </row>
    <row r="19" spans="1:16" s="11" customFormat="1" ht="15.75" customHeight="1" x14ac:dyDescent="0.2">
      <c r="A19" s="37">
        <f t="shared" ref="A19:A27" si="2">A18+1</f>
        <v>3</v>
      </c>
      <c r="B19" s="192" t="s">
        <v>190</v>
      </c>
      <c r="C19" s="309"/>
      <c r="D19" s="181">
        <v>2002</v>
      </c>
      <c r="E19" s="186" t="s">
        <v>189</v>
      </c>
      <c r="F19" s="186" t="s">
        <v>221</v>
      </c>
      <c r="G19" s="312" t="s">
        <v>217</v>
      </c>
      <c r="H19" s="183">
        <v>62.55</v>
      </c>
      <c r="I19" s="175">
        <v>54</v>
      </c>
      <c r="J19" s="281"/>
      <c r="K19" s="281"/>
      <c r="L19" s="282"/>
      <c r="M19" s="283">
        <f t="shared" si="0"/>
        <v>16</v>
      </c>
      <c r="N19" s="284" t="str">
        <f t="shared" si="1"/>
        <v>+МС</v>
      </c>
      <c r="O19" s="266" t="s">
        <v>191</v>
      </c>
      <c r="P19" s="311"/>
    </row>
    <row r="20" spans="1:16" s="11" customFormat="1" ht="15.75" customHeight="1" x14ac:dyDescent="0.2">
      <c r="A20" s="37">
        <f t="shared" si="2"/>
        <v>4</v>
      </c>
      <c r="B20" s="192" t="s">
        <v>157</v>
      </c>
      <c r="C20" s="309"/>
      <c r="D20" s="181">
        <v>2002</v>
      </c>
      <c r="E20" s="186" t="s">
        <v>4</v>
      </c>
      <c r="F20" s="186" t="s">
        <v>158</v>
      </c>
      <c r="G20" s="310" t="s">
        <v>45</v>
      </c>
      <c r="H20" s="183">
        <v>62.68</v>
      </c>
      <c r="I20" s="175">
        <v>51</v>
      </c>
      <c r="J20" s="281"/>
      <c r="K20" s="281"/>
      <c r="L20" s="282"/>
      <c r="M20" s="283">
        <f t="shared" si="0"/>
        <v>15</v>
      </c>
      <c r="N20" s="284" t="str">
        <f t="shared" si="1"/>
        <v>МС</v>
      </c>
      <c r="O20" s="276" t="s">
        <v>423</v>
      </c>
      <c r="P20" s="311"/>
    </row>
    <row r="21" spans="1:16" s="11" customFormat="1" ht="15.75" customHeight="1" x14ac:dyDescent="0.2">
      <c r="A21" s="37">
        <f t="shared" si="2"/>
        <v>5</v>
      </c>
      <c r="B21" s="192" t="s">
        <v>351</v>
      </c>
      <c r="C21" s="309"/>
      <c r="D21" s="181">
        <v>2003</v>
      </c>
      <c r="E21" s="186" t="s">
        <v>5</v>
      </c>
      <c r="F21" s="186" t="s">
        <v>355</v>
      </c>
      <c r="G21" s="310" t="s">
        <v>161</v>
      </c>
      <c r="H21" s="183">
        <v>63</v>
      </c>
      <c r="I21" s="175">
        <v>46</v>
      </c>
      <c r="J21" s="281"/>
      <c r="K21" s="281"/>
      <c r="L21" s="282"/>
      <c r="M21" s="283">
        <f t="shared" si="0"/>
        <v>14</v>
      </c>
      <c r="N21" s="284" t="str">
        <f t="shared" si="1"/>
        <v>+МС</v>
      </c>
      <c r="O21" s="266" t="s">
        <v>354</v>
      </c>
      <c r="P21" s="311"/>
    </row>
    <row r="22" spans="1:16" s="11" customFormat="1" ht="15.75" customHeight="1" x14ac:dyDescent="0.2">
      <c r="A22" s="37">
        <f t="shared" si="2"/>
        <v>6</v>
      </c>
      <c r="B22" s="192" t="s">
        <v>362</v>
      </c>
      <c r="C22" s="309"/>
      <c r="D22" s="181">
        <v>2001</v>
      </c>
      <c r="E22" s="186" t="s">
        <v>4</v>
      </c>
      <c r="F22" s="186" t="s">
        <v>372</v>
      </c>
      <c r="G22" s="310"/>
      <c r="H22" s="183">
        <v>61.45</v>
      </c>
      <c r="I22" s="175">
        <v>41</v>
      </c>
      <c r="J22" s="281"/>
      <c r="K22" s="281"/>
      <c r="L22" s="282"/>
      <c r="M22" s="283">
        <f t="shared" si="0"/>
        <v>13</v>
      </c>
      <c r="N22" s="284" t="str">
        <f t="shared" si="1"/>
        <v>КМС</v>
      </c>
      <c r="O22" s="266" t="s">
        <v>365</v>
      </c>
      <c r="P22" s="311"/>
    </row>
    <row r="23" spans="1:16" s="11" customFormat="1" ht="15.75" customHeight="1" x14ac:dyDescent="0.2">
      <c r="A23" s="37">
        <f t="shared" si="2"/>
        <v>7</v>
      </c>
      <c r="B23" s="192" t="s">
        <v>288</v>
      </c>
      <c r="C23" s="309"/>
      <c r="D23" s="181">
        <v>2003</v>
      </c>
      <c r="E23" s="186" t="s">
        <v>5</v>
      </c>
      <c r="F23" s="186" t="s">
        <v>586</v>
      </c>
      <c r="G23" s="310"/>
      <c r="H23" s="313">
        <v>63</v>
      </c>
      <c r="I23" s="175">
        <v>41</v>
      </c>
      <c r="J23" s="281"/>
      <c r="K23" s="281"/>
      <c r="L23" s="282"/>
      <c r="M23" s="283">
        <f t="shared" si="0"/>
        <v>12</v>
      </c>
      <c r="N23" s="284" t="str">
        <f t="shared" si="1"/>
        <v>КМС</v>
      </c>
      <c r="O23" s="266" t="s">
        <v>304</v>
      </c>
      <c r="P23" s="311"/>
    </row>
    <row r="24" spans="1:16" s="11" customFormat="1" ht="15.75" customHeight="1" x14ac:dyDescent="0.2">
      <c r="A24" s="37">
        <f t="shared" si="2"/>
        <v>8</v>
      </c>
      <c r="B24" s="192" t="s">
        <v>395</v>
      </c>
      <c r="C24" s="309"/>
      <c r="D24" s="181">
        <v>2003</v>
      </c>
      <c r="E24" s="186" t="s">
        <v>5</v>
      </c>
      <c r="F24" s="186" t="s">
        <v>159</v>
      </c>
      <c r="G24" s="310"/>
      <c r="H24" s="183">
        <v>62</v>
      </c>
      <c r="I24" s="175">
        <v>35</v>
      </c>
      <c r="J24" s="281"/>
      <c r="K24" s="281"/>
      <c r="L24" s="282"/>
      <c r="M24" s="283">
        <f t="shared" si="0"/>
        <v>11</v>
      </c>
      <c r="N24" s="284" t="str">
        <f t="shared" si="1"/>
        <v>КМС</v>
      </c>
      <c r="O24" s="266" t="s">
        <v>402</v>
      </c>
      <c r="P24" s="311"/>
    </row>
    <row r="25" spans="1:16" s="11" customFormat="1" ht="15.75" customHeight="1" x14ac:dyDescent="0.2">
      <c r="A25" s="37">
        <f t="shared" si="2"/>
        <v>9</v>
      </c>
      <c r="B25" s="192" t="s">
        <v>207</v>
      </c>
      <c r="C25" s="309"/>
      <c r="D25" s="181">
        <v>2002</v>
      </c>
      <c r="E25" s="186" t="s">
        <v>189</v>
      </c>
      <c r="F25" s="186" t="s">
        <v>221</v>
      </c>
      <c r="G25" s="310" t="s">
        <v>194</v>
      </c>
      <c r="H25" s="183">
        <v>62.1</v>
      </c>
      <c r="I25" s="175">
        <v>34</v>
      </c>
      <c r="J25" s="281"/>
      <c r="K25" s="281"/>
      <c r="L25" s="282"/>
      <c r="M25" s="283">
        <f t="shared" si="0"/>
        <v>10</v>
      </c>
      <c r="N25" s="284" t="str">
        <f t="shared" si="1"/>
        <v>-</v>
      </c>
      <c r="O25" s="266" t="s">
        <v>175</v>
      </c>
      <c r="P25" s="311"/>
    </row>
    <row r="26" spans="1:16" s="11" customFormat="1" ht="15.75" customHeight="1" x14ac:dyDescent="0.2">
      <c r="A26" s="37">
        <f t="shared" si="2"/>
        <v>10</v>
      </c>
      <c r="B26" s="192" t="s">
        <v>424</v>
      </c>
      <c r="C26" s="309"/>
      <c r="D26" s="181">
        <v>2002</v>
      </c>
      <c r="E26" s="186" t="s">
        <v>5</v>
      </c>
      <c r="F26" s="186" t="s">
        <v>428</v>
      </c>
      <c r="G26" s="310"/>
      <c r="H26" s="183">
        <v>56.65</v>
      </c>
      <c r="I26" s="175">
        <v>30</v>
      </c>
      <c r="J26" s="281"/>
      <c r="K26" s="281"/>
      <c r="L26" s="282"/>
      <c r="M26" s="283">
        <f t="shared" si="0"/>
        <v>9</v>
      </c>
      <c r="N26" s="284" t="str">
        <f t="shared" si="1"/>
        <v>-</v>
      </c>
      <c r="O26" s="266" t="s">
        <v>431</v>
      </c>
      <c r="P26" s="311"/>
    </row>
    <row r="27" spans="1:16" ht="15.75" customHeight="1" x14ac:dyDescent="0.2">
      <c r="A27" s="37">
        <f t="shared" si="2"/>
        <v>11</v>
      </c>
      <c r="B27" s="192" t="s">
        <v>195</v>
      </c>
      <c r="C27" s="309"/>
      <c r="D27" s="181">
        <v>2001</v>
      </c>
      <c r="E27" s="186" t="s">
        <v>193</v>
      </c>
      <c r="F27" s="186" t="s">
        <v>221</v>
      </c>
      <c r="G27" s="310" t="s">
        <v>194</v>
      </c>
      <c r="H27" s="183">
        <v>63</v>
      </c>
      <c r="I27" s="175">
        <v>29</v>
      </c>
      <c r="J27" s="281"/>
      <c r="K27" s="281"/>
      <c r="L27" s="282"/>
      <c r="M27" s="283">
        <f t="shared" si="0"/>
        <v>8</v>
      </c>
      <c r="N27" s="284" t="str">
        <f t="shared" si="1"/>
        <v>-</v>
      </c>
      <c r="O27" s="266" t="s">
        <v>196</v>
      </c>
      <c r="P27" s="311"/>
    </row>
    <row r="28" spans="1:16" s="34" customFormat="1" x14ac:dyDescent="0.2">
      <c r="H28" s="35"/>
      <c r="I28" s="35"/>
      <c r="J28" s="35"/>
      <c r="K28" s="35"/>
      <c r="L28" s="35"/>
      <c r="M28" s="35"/>
      <c r="N28" s="35"/>
      <c r="O28" s="35"/>
      <c r="P28" s="35"/>
    </row>
    <row r="29" spans="1:16" s="34" customFormat="1" x14ac:dyDescent="0.2">
      <c r="A29" s="385" t="s">
        <v>16</v>
      </c>
      <c r="B29" s="386"/>
      <c r="C29" s="386"/>
      <c r="D29" s="387" t="s">
        <v>413</v>
      </c>
      <c r="E29" s="388"/>
      <c r="F29" s="389"/>
      <c r="G29" s="385" t="s">
        <v>103</v>
      </c>
      <c r="H29" s="388" t="s">
        <v>414</v>
      </c>
      <c r="I29" s="386" t="s">
        <v>579</v>
      </c>
      <c r="J29" s="386"/>
      <c r="K29" s="386"/>
      <c r="L29" s="388"/>
      <c r="M29" s="386"/>
      <c r="N29" s="388"/>
      <c r="O29" s="388"/>
    </row>
    <row r="30" spans="1:16" s="34" customFormat="1" ht="4.5" customHeight="1" x14ac:dyDescent="0.2">
      <c r="A30" s="385"/>
      <c r="B30" s="386"/>
      <c r="C30" s="386"/>
      <c r="D30" s="390"/>
      <c r="E30" s="388"/>
      <c r="F30" s="389"/>
      <c r="G30" s="385"/>
      <c r="H30" s="388"/>
      <c r="I30" s="386"/>
      <c r="J30" s="386"/>
      <c r="K30" s="386"/>
      <c r="L30" s="388"/>
      <c r="M30" s="387"/>
      <c r="N30" s="388"/>
      <c r="O30" s="388"/>
    </row>
    <row r="31" spans="1:16" s="34" customFormat="1" x14ac:dyDescent="0.2">
      <c r="A31" s="385" t="s">
        <v>17</v>
      </c>
      <c r="B31" s="386"/>
      <c r="C31" s="386"/>
      <c r="D31" s="388" t="s">
        <v>179</v>
      </c>
      <c r="E31" s="386"/>
      <c r="F31" s="386"/>
      <c r="G31" s="385" t="s">
        <v>104</v>
      </c>
      <c r="H31" s="388" t="s">
        <v>415</v>
      </c>
      <c r="I31" s="386" t="s">
        <v>580</v>
      </c>
      <c r="J31" s="386"/>
      <c r="K31" s="386"/>
      <c r="L31" s="388"/>
      <c r="M31" s="387"/>
      <c r="N31" s="388"/>
      <c r="O31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2:P23">
    <sortCondition ref="H22:H23"/>
  </sortState>
  <mergeCells count="31">
    <mergeCell ref="D10:M10"/>
    <mergeCell ref="A15:A16"/>
    <mergeCell ref="B15:C16"/>
    <mergeCell ref="D15:D16"/>
    <mergeCell ref="E15:E16"/>
    <mergeCell ref="F15:F16"/>
    <mergeCell ref="A12:C12"/>
    <mergeCell ref="A13:C13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topLeftCell="A9" zoomScaleNormal="70" zoomScaleSheetLayoutView="100" workbookViewId="0">
      <selection activeCell="R23" sqref="R23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5" width="16.5703125" style="34" customWidth="1"/>
    <col min="16" max="16" width="24.710937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119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77</v>
      </c>
      <c r="B9" s="634"/>
      <c r="C9" s="634"/>
      <c r="D9" s="639" t="s">
        <v>183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72</v>
      </c>
      <c r="E10" s="641"/>
      <c r="F10" s="641"/>
      <c r="G10" s="641"/>
      <c r="H10" s="641"/>
      <c r="I10" s="641"/>
      <c r="J10" s="641"/>
      <c r="K10" s="641"/>
      <c r="L10" s="641"/>
      <c r="M10" s="641"/>
      <c r="N10" s="42">
        <v>72</v>
      </c>
      <c r="O10" s="96">
        <v>56</v>
      </c>
      <c r="P10" s="97">
        <v>45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132"/>
      <c r="F12" s="132"/>
      <c r="G12" s="132"/>
      <c r="H12" s="132"/>
      <c r="I12" s="132"/>
      <c r="J12" s="132"/>
      <c r="K12" s="132"/>
      <c r="L12" s="132"/>
      <c r="M12" s="132"/>
      <c r="N12" s="22"/>
      <c r="O12" s="22"/>
      <c r="P12" s="22"/>
    </row>
    <row r="13" spans="1:16" x14ac:dyDescent="0.2">
      <c r="A13" s="647" t="s">
        <v>40</v>
      </c>
      <c r="B13" s="647"/>
      <c r="C13" s="647"/>
      <c r="D13" s="391">
        <v>31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22"/>
      <c r="O13" s="22"/>
      <c r="P13" s="22"/>
    </row>
    <row r="14" spans="1:16" ht="13.5" thickBot="1" x14ac:dyDescent="0.25"/>
    <row r="15" spans="1:16" ht="11.25" customHeight="1" x14ac:dyDescent="0.2">
      <c r="A15" s="653" t="s">
        <v>6</v>
      </c>
      <c r="B15" s="655" t="s">
        <v>67</v>
      </c>
      <c r="C15" s="655"/>
      <c r="D15" s="657" t="s">
        <v>7</v>
      </c>
      <c r="E15" s="648" t="s">
        <v>8</v>
      </c>
      <c r="F15" s="648" t="s">
        <v>9</v>
      </c>
      <c r="G15" s="648" t="s">
        <v>10</v>
      </c>
      <c r="H15" s="648" t="s">
        <v>11</v>
      </c>
      <c r="I15" s="648" t="s">
        <v>12</v>
      </c>
      <c r="J15" s="652" t="s">
        <v>19</v>
      </c>
      <c r="K15" s="652"/>
      <c r="L15" s="648" t="s">
        <v>22</v>
      </c>
      <c r="M15" s="648" t="s">
        <v>13</v>
      </c>
      <c r="N15" s="648" t="s">
        <v>14</v>
      </c>
      <c r="O15" s="648" t="s">
        <v>15</v>
      </c>
      <c r="P15" s="650"/>
    </row>
    <row r="16" spans="1:16" x14ac:dyDescent="0.2">
      <c r="A16" s="654"/>
      <c r="B16" s="656"/>
      <c r="C16" s="656"/>
      <c r="D16" s="658"/>
      <c r="E16" s="649"/>
      <c r="F16" s="659"/>
      <c r="G16" s="649"/>
      <c r="H16" s="649"/>
      <c r="I16" s="649"/>
      <c r="J16" s="223" t="s">
        <v>21</v>
      </c>
      <c r="K16" s="223" t="s">
        <v>23</v>
      </c>
      <c r="L16" s="649"/>
      <c r="M16" s="649"/>
      <c r="N16" s="649"/>
      <c r="O16" s="649"/>
      <c r="P16" s="651"/>
    </row>
    <row r="17" spans="1:16" ht="15.75" customHeight="1" x14ac:dyDescent="0.2">
      <c r="A17" s="224">
        <v>1</v>
      </c>
      <c r="B17" s="295" t="s">
        <v>416</v>
      </c>
      <c r="C17" s="296"/>
      <c r="D17" s="314">
        <v>1999</v>
      </c>
      <c r="E17" s="32" t="s">
        <v>4</v>
      </c>
      <c r="F17" s="32" t="s">
        <v>158</v>
      </c>
      <c r="G17" s="114" t="s">
        <v>45</v>
      </c>
      <c r="H17" s="315">
        <v>67.849999999999994</v>
      </c>
      <c r="I17" s="32">
        <v>64</v>
      </c>
      <c r="J17" s="316"/>
      <c r="K17" s="316"/>
      <c r="L17" s="317"/>
      <c r="M17" s="283">
        <f t="shared" ref="M17:M26" si="0">IF(A17=1,20,IF(A17=2,18,IF(A17=3,16,IF(A17&gt;19,0,19-A17))))</f>
        <v>20</v>
      </c>
      <c r="N17" s="318" t="str">
        <f t="shared" ref="N17:N26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559" t="s">
        <v>422</v>
      </c>
      <c r="P17" s="320"/>
    </row>
    <row r="18" spans="1:16" s="11" customFormat="1" ht="15.75" customHeight="1" x14ac:dyDescent="0.2">
      <c r="A18" s="157">
        <f>A17+1</f>
        <v>2</v>
      </c>
      <c r="B18" s="295" t="s">
        <v>109</v>
      </c>
      <c r="C18" s="296"/>
      <c r="D18" s="314">
        <v>2002</v>
      </c>
      <c r="E18" s="32" t="s">
        <v>3</v>
      </c>
      <c r="F18" s="186" t="s">
        <v>586</v>
      </c>
      <c r="G18" s="114" t="s">
        <v>160</v>
      </c>
      <c r="H18" s="321">
        <v>67.5</v>
      </c>
      <c r="I18" s="32">
        <v>61</v>
      </c>
      <c r="J18" s="294"/>
      <c r="K18" s="316"/>
      <c r="L18" s="317"/>
      <c r="M18" s="283">
        <f t="shared" si="0"/>
        <v>18</v>
      </c>
      <c r="N18" s="318" t="str">
        <f t="shared" si="1"/>
        <v>МС</v>
      </c>
      <c r="O18" s="319" t="s">
        <v>303</v>
      </c>
      <c r="P18" s="320"/>
    </row>
    <row r="19" spans="1:16" s="11" customFormat="1" ht="15.75" customHeight="1" x14ac:dyDescent="0.2">
      <c r="A19" s="157">
        <f t="shared" ref="A19:A26" si="2">A18+1</f>
        <v>3</v>
      </c>
      <c r="B19" s="278" t="s">
        <v>352</v>
      </c>
      <c r="C19" s="302"/>
      <c r="D19" s="322">
        <v>2002</v>
      </c>
      <c r="E19" s="297" t="s">
        <v>5</v>
      </c>
      <c r="F19" s="304" t="s">
        <v>355</v>
      </c>
      <c r="G19" s="305" t="s">
        <v>161</v>
      </c>
      <c r="H19" s="323">
        <v>67.099999999999994</v>
      </c>
      <c r="I19" s="32">
        <v>58</v>
      </c>
      <c r="J19" s="294"/>
      <c r="K19" s="316"/>
      <c r="L19" s="317"/>
      <c r="M19" s="283">
        <f t="shared" si="0"/>
        <v>16</v>
      </c>
      <c r="N19" s="318" t="str">
        <f t="shared" si="1"/>
        <v>+МС</v>
      </c>
      <c r="O19" s="324" t="s">
        <v>118</v>
      </c>
      <c r="P19" s="320"/>
    </row>
    <row r="20" spans="1:16" s="11" customFormat="1" ht="15.75" customHeight="1" x14ac:dyDescent="0.2">
      <c r="A20" s="157">
        <f t="shared" si="2"/>
        <v>4</v>
      </c>
      <c r="B20" s="295" t="s">
        <v>285</v>
      </c>
      <c r="C20" s="296"/>
      <c r="D20" s="325">
        <v>2001</v>
      </c>
      <c r="E20" s="297" t="s">
        <v>4</v>
      </c>
      <c r="F20" s="186" t="s">
        <v>586</v>
      </c>
      <c r="G20" s="297" t="s">
        <v>160</v>
      </c>
      <c r="H20" s="321">
        <v>67.8</v>
      </c>
      <c r="I20" s="326">
        <v>57</v>
      </c>
      <c r="J20" s="294"/>
      <c r="K20" s="316"/>
      <c r="L20" s="317"/>
      <c r="M20" s="283">
        <f t="shared" si="0"/>
        <v>15</v>
      </c>
      <c r="N20" s="318" t="str">
        <f t="shared" si="1"/>
        <v>МС</v>
      </c>
      <c r="O20" s="319" t="s">
        <v>300</v>
      </c>
      <c r="P20" s="320"/>
    </row>
    <row r="21" spans="1:16" s="11" customFormat="1" ht="15.75" customHeight="1" x14ac:dyDescent="0.2">
      <c r="A21" s="157">
        <f t="shared" si="2"/>
        <v>5</v>
      </c>
      <c r="B21" s="295" t="s">
        <v>131</v>
      </c>
      <c r="C21" s="296"/>
      <c r="D21" s="314">
        <v>1999</v>
      </c>
      <c r="E21" s="32" t="s">
        <v>5</v>
      </c>
      <c r="F21" s="32" t="s">
        <v>355</v>
      </c>
      <c r="G21" s="114" t="s">
        <v>161</v>
      </c>
      <c r="H21" s="321">
        <v>68</v>
      </c>
      <c r="I21" s="32">
        <v>56</v>
      </c>
      <c r="J21" s="294"/>
      <c r="K21" s="316"/>
      <c r="L21" s="317"/>
      <c r="M21" s="283">
        <f t="shared" si="0"/>
        <v>14</v>
      </c>
      <c r="N21" s="318" t="str">
        <f t="shared" si="1"/>
        <v>+МС</v>
      </c>
      <c r="O21" s="327" t="s">
        <v>118</v>
      </c>
      <c r="P21" s="328"/>
    </row>
    <row r="22" spans="1:16" s="11" customFormat="1" ht="15.75" customHeight="1" x14ac:dyDescent="0.2">
      <c r="A22" s="157">
        <f t="shared" si="2"/>
        <v>6</v>
      </c>
      <c r="B22" s="295" t="s">
        <v>396</v>
      </c>
      <c r="C22" s="296"/>
      <c r="D22" s="283">
        <v>2001</v>
      </c>
      <c r="E22" s="307" t="s">
        <v>5</v>
      </c>
      <c r="F22" s="307" t="s">
        <v>159</v>
      </c>
      <c r="G22" s="329"/>
      <c r="H22" s="330">
        <v>67.400000000000006</v>
      </c>
      <c r="I22" s="307">
        <v>55</v>
      </c>
      <c r="J22" s="294"/>
      <c r="K22" s="316"/>
      <c r="L22" s="317"/>
      <c r="M22" s="283">
        <f t="shared" si="0"/>
        <v>13</v>
      </c>
      <c r="N22" s="318" t="str">
        <f t="shared" si="1"/>
        <v>КМС</v>
      </c>
      <c r="O22" s="331" t="s">
        <v>401</v>
      </c>
      <c r="P22" s="309"/>
    </row>
    <row r="23" spans="1:16" s="11" customFormat="1" ht="15.75" customHeight="1" x14ac:dyDescent="0.2">
      <c r="A23" s="157">
        <f t="shared" si="2"/>
        <v>7</v>
      </c>
      <c r="B23" s="295" t="s">
        <v>265</v>
      </c>
      <c r="C23" s="296"/>
      <c r="D23" s="332">
        <v>2001</v>
      </c>
      <c r="E23" s="297" t="s">
        <v>5</v>
      </c>
      <c r="F23" s="297" t="s">
        <v>274</v>
      </c>
      <c r="G23" s="297" t="s">
        <v>268</v>
      </c>
      <c r="H23" s="183">
        <v>67.8</v>
      </c>
      <c r="I23" s="283">
        <v>41</v>
      </c>
      <c r="J23" s="294"/>
      <c r="K23" s="316"/>
      <c r="L23" s="317"/>
      <c r="M23" s="283">
        <f t="shared" si="0"/>
        <v>12</v>
      </c>
      <c r="N23" s="318" t="str">
        <f t="shared" si="1"/>
        <v>-</v>
      </c>
      <c r="O23" s="333" t="s">
        <v>270</v>
      </c>
      <c r="P23" s="334"/>
    </row>
    <row r="24" spans="1:16" s="11" customFormat="1" ht="15.75" customHeight="1" x14ac:dyDescent="0.2">
      <c r="A24" s="157">
        <f t="shared" si="2"/>
        <v>8</v>
      </c>
      <c r="B24" s="335" t="s">
        <v>204</v>
      </c>
      <c r="C24" s="336"/>
      <c r="D24" s="32">
        <v>2003</v>
      </c>
      <c r="E24" s="337" t="s">
        <v>193</v>
      </c>
      <c r="F24" s="337" t="s">
        <v>221</v>
      </c>
      <c r="G24" s="337" t="s">
        <v>192</v>
      </c>
      <c r="H24" s="338">
        <v>67.75</v>
      </c>
      <c r="I24" s="339">
        <v>35</v>
      </c>
      <c r="J24" s="301"/>
      <c r="K24" s="316"/>
      <c r="L24" s="317"/>
      <c r="M24" s="283">
        <f t="shared" si="0"/>
        <v>11</v>
      </c>
      <c r="N24" s="297" t="str">
        <f t="shared" si="1"/>
        <v>-</v>
      </c>
      <c r="O24" s="340" t="s">
        <v>114</v>
      </c>
      <c r="P24" s="320"/>
    </row>
    <row r="25" spans="1:16" s="11" customFormat="1" ht="15.75" customHeight="1" x14ac:dyDescent="0.2">
      <c r="A25" s="157">
        <f t="shared" si="2"/>
        <v>9</v>
      </c>
      <c r="B25" s="192" t="s">
        <v>442</v>
      </c>
      <c r="C25" s="169"/>
      <c r="D25" s="181">
        <v>2002</v>
      </c>
      <c r="E25" s="180">
        <v>1</v>
      </c>
      <c r="F25" s="186" t="s">
        <v>444</v>
      </c>
      <c r="G25" s="186" t="s">
        <v>445</v>
      </c>
      <c r="H25" s="183">
        <v>67.349999999999994</v>
      </c>
      <c r="I25" s="186">
        <v>34</v>
      </c>
      <c r="J25" s="301"/>
      <c r="K25" s="316"/>
      <c r="L25" s="317"/>
      <c r="M25" s="283">
        <f t="shared" si="0"/>
        <v>10</v>
      </c>
      <c r="N25" s="297" t="str">
        <f t="shared" si="1"/>
        <v>-</v>
      </c>
      <c r="O25" s="340" t="s">
        <v>443</v>
      </c>
      <c r="P25" s="320"/>
    </row>
    <row r="26" spans="1:16" s="11" customFormat="1" ht="15.75" customHeight="1" thickBot="1" x14ac:dyDescent="0.25">
      <c r="A26" s="158">
        <f t="shared" si="2"/>
        <v>10</v>
      </c>
      <c r="B26" s="341" t="s">
        <v>377</v>
      </c>
      <c r="C26" s="342"/>
      <c r="D26" s="343">
        <v>2003</v>
      </c>
      <c r="E26" s="344">
        <v>1</v>
      </c>
      <c r="F26" s="345" t="s">
        <v>391</v>
      </c>
      <c r="G26" s="346" t="s">
        <v>45</v>
      </c>
      <c r="H26" s="347">
        <v>67.400000000000006</v>
      </c>
      <c r="I26" s="348">
        <v>19</v>
      </c>
      <c r="J26" s="349"/>
      <c r="K26" s="349"/>
      <c r="L26" s="350"/>
      <c r="M26" s="351">
        <f t="shared" si="0"/>
        <v>9</v>
      </c>
      <c r="N26" s="352" t="str">
        <f t="shared" si="1"/>
        <v>-</v>
      </c>
      <c r="O26" s="353" t="s">
        <v>388</v>
      </c>
      <c r="P26" s="354"/>
    </row>
    <row r="27" spans="1:16" x14ac:dyDescent="0.2">
      <c r="H27" s="35"/>
      <c r="I27" s="35"/>
      <c r="J27" s="35"/>
      <c r="K27" s="35"/>
      <c r="L27" s="35"/>
      <c r="M27" s="35"/>
      <c r="N27" s="35"/>
      <c r="O27" s="35"/>
      <c r="P27" s="35"/>
    </row>
    <row r="28" spans="1:16" x14ac:dyDescent="0.2">
      <c r="A28" s="385" t="s">
        <v>16</v>
      </c>
      <c r="B28" s="386"/>
      <c r="C28" s="386"/>
      <c r="D28" s="387" t="s">
        <v>413</v>
      </c>
      <c r="E28" s="388"/>
      <c r="F28" s="389"/>
      <c r="G28" s="385" t="s">
        <v>103</v>
      </c>
      <c r="H28" s="388"/>
      <c r="I28" s="386" t="s">
        <v>579</v>
      </c>
      <c r="J28" s="386"/>
      <c r="K28" s="386"/>
      <c r="L28" s="388"/>
      <c r="M28" s="386"/>
      <c r="N28" s="388"/>
      <c r="O28" s="388"/>
      <c r="P28" s="388"/>
    </row>
    <row r="29" spans="1:16" ht="4.5" customHeight="1" x14ac:dyDescent="0.2">
      <c r="A29" s="385"/>
      <c r="B29" s="386"/>
      <c r="C29" s="386"/>
      <c r="D29" s="390"/>
      <c r="E29" s="388"/>
      <c r="F29" s="389"/>
      <c r="G29" s="385"/>
      <c r="H29" s="388"/>
      <c r="I29" s="386"/>
      <c r="J29" s="386"/>
      <c r="K29" s="386"/>
      <c r="L29" s="388"/>
      <c r="M29" s="387"/>
      <c r="N29" s="388"/>
      <c r="O29" s="388"/>
      <c r="P29" s="388"/>
    </row>
    <row r="30" spans="1:16" x14ac:dyDescent="0.2">
      <c r="A30" s="385" t="s">
        <v>17</v>
      </c>
      <c r="B30" s="386"/>
      <c r="C30" s="386"/>
      <c r="D30" s="388" t="s">
        <v>179</v>
      </c>
      <c r="E30" s="386"/>
      <c r="F30" s="386"/>
      <c r="G30" s="385" t="s">
        <v>104</v>
      </c>
      <c r="H30" s="388"/>
      <c r="I30" s="386" t="s">
        <v>580</v>
      </c>
      <c r="J30" s="386"/>
      <c r="K30" s="386"/>
      <c r="L30" s="388"/>
      <c r="M30" s="387"/>
      <c r="N30" s="388"/>
      <c r="O30" s="388"/>
      <c r="P30" s="388"/>
    </row>
    <row r="31" spans="1:16" x14ac:dyDescent="0.2">
      <c r="A31" s="388"/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6">
    <sortCondition descending="1" ref="I17:I26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2"/>
  <sheetViews>
    <sheetView view="pageBreakPreview" zoomScaleNormal="70" zoomScaleSheetLayoutView="100" workbookViewId="0">
      <selection activeCell="H20" sqref="H20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6" width="16.570312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119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87</v>
      </c>
      <c r="B9" s="634"/>
      <c r="C9" s="634"/>
      <c r="D9" s="639" t="s">
        <v>183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73</v>
      </c>
      <c r="E10" s="641"/>
      <c r="F10" s="641"/>
      <c r="G10" s="641"/>
      <c r="H10" s="641"/>
      <c r="I10" s="641"/>
      <c r="J10" s="641"/>
      <c r="K10" s="641"/>
      <c r="L10" s="641"/>
      <c r="M10" s="641"/>
      <c r="N10" s="42">
        <v>76</v>
      </c>
      <c r="O10" s="96">
        <v>62</v>
      </c>
      <c r="P10" s="97">
        <v>48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132"/>
      <c r="F12" s="132"/>
      <c r="G12" s="132"/>
      <c r="H12" s="132"/>
      <c r="I12" s="132"/>
      <c r="J12" s="132"/>
      <c r="K12" s="132"/>
      <c r="L12" s="132"/>
      <c r="M12" s="132"/>
      <c r="N12" s="22"/>
      <c r="O12" s="22"/>
      <c r="P12" s="22"/>
    </row>
    <row r="13" spans="1:16" x14ac:dyDescent="0.2">
      <c r="A13" s="647" t="s">
        <v>40</v>
      </c>
      <c r="B13" s="647"/>
      <c r="C13" s="647"/>
      <c r="D13" s="391">
        <v>31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22"/>
      <c r="O13" s="22"/>
      <c r="P13" s="22"/>
    </row>
    <row r="15" spans="1:16" ht="11.25" customHeight="1" x14ac:dyDescent="0.2">
      <c r="A15" s="642" t="s">
        <v>6</v>
      </c>
      <c r="B15" s="642" t="s">
        <v>67</v>
      </c>
      <c r="C15" s="642"/>
      <c r="D15" s="643" t="s">
        <v>7</v>
      </c>
      <c r="E15" s="626" t="s">
        <v>8</v>
      </c>
      <c r="F15" s="626" t="s">
        <v>9</v>
      </c>
      <c r="G15" s="626" t="s">
        <v>10</v>
      </c>
      <c r="H15" s="626" t="s">
        <v>11</v>
      </c>
      <c r="I15" s="626" t="s">
        <v>12</v>
      </c>
      <c r="J15" s="630" t="s">
        <v>19</v>
      </c>
      <c r="K15" s="630"/>
      <c r="L15" s="626" t="s">
        <v>22</v>
      </c>
      <c r="M15" s="626" t="s">
        <v>13</v>
      </c>
      <c r="N15" s="626" t="s">
        <v>14</v>
      </c>
      <c r="O15" s="626" t="s">
        <v>15</v>
      </c>
      <c r="P15" s="627"/>
    </row>
    <row r="16" spans="1:16" x14ac:dyDescent="0.2">
      <c r="A16" s="642"/>
      <c r="B16" s="642"/>
      <c r="C16" s="642"/>
      <c r="D16" s="658"/>
      <c r="E16" s="649"/>
      <c r="F16" s="659"/>
      <c r="G16" s="649"/>
      <c r="H16" s="649"/>
      <c r="I16" s="649"/>
      <c r="J16" s="223" t="s">
        <v>21</v>
      </c>
      <c r="K16" s="223" t="s">
        <v>23</v>
      </c>
      <c r="L16" s="649"/>
      <c r="M16" s="649"/>
      <c r="N16" s="649"/>
      <c r="O16" s="649"/>
      <c r="P16" s="660"/>
    </row>
    <row r="17" spans="1:16" x14ac:dyDescent="0.2">
      <c r="A17" s="100">
        <v>1</v>
      </c>
      <c r="B17" s="295" t="s">
        <v>238</v>
      </c>
      <c r="C17" s="296"/>
      <c r="D17" s="325">
        <v>2001</v>
      </c>
      <c r="E17" s="297" t="s">
        <v>4</v>
      </c>
      <c r="F17" s="175" t="s">
        <v>242</v>
      </c>
      <c r="G17" s="297" t="s">
        <v>45</v>
      </c>
      <c r="H17" s="355">
        <v>72.95</v>
      </c>
      <c r="I17" s="326">
        <v>77</v>
      </c>
      <c r="J17" s="356"/>
      <c r="K17" s="356"/>
      <c r="L17" s="357"/>
      <c r="M17" s="283">
        <f t="shared" ref="M17:M28" si="0">IF(A17=1,20,IF(A17=2,18,IF(A17=3,16,IF(A17&gt;19,0,19-A17))))</f>
        <v>20</v>
      </c>
      <c r="N17" s="297" t="str">
        <f t="shared" ref="N17:N28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358" t="s">
        <v>241</v>
      </c>
      <c r="P17" s="359"/>
    </row>
    <row r="18" spans="1:16" s="11" customFormat="1" x14ac:dyDescent="0.2">
      <c r="A18" s="37">
        <f>A17+1</f>
        <v>2</v>
      </c>
      <c r="B18" s="278" t="s">
        <v>108</v>
      </c>
      <c r="C18" s="302"/>
      <c r="D18" s="303">
        <v>2002</v>
      </c>
      <c r="E18" s="297" t="s">
        <v>4</v>
      </c>
      <c r="F18" s="186" t="s">
        <v>586</v>
      </c>
      <c r="G18" s="305" t="s">
        <v>160</v>
      </c>
      <c r="H18" s="315">
        <v>72.55</v>
      </c>
      <c r="I18" s="32">
        <v>71</v>
      </c>
      <c r="J18" s="316"/>
      <c r="K18" s="316"/>
      <c r="L18" s="317"/>
      <c r="M18" s="283">
        <f t="shared" si="0"/>
        <v>18</v>
      </c>
      <c r="N18" s="297" t="str">
        <f t="shared" si="1"/>
        <v>МС</v>
      </c>
      <c r="O18" s="358" t="s">
        <v>303</v>
      </c>
      <c r="P18" s="359"/>
    </row>
    <row r="19" spans="1:16" s="11" customFormat="1" ht="15" x14ac:dyDescent="0.2">
      <c r="A19" s="37">
        <f t="shared" ref="A19:A28" si="2">A18+1</f>
        <v>3</v>
      </c>
      <c r="B19" s="278" t="s">
        <v>264</v>
      </c>
      <c r="C19" s="302"/>
      <c r="D19" s="303">
        <v>2002</v>
      </c>
      <c r="E19" s="297" t="s">
        <v>4</v>
      </c>
      <c r="F19" s="304" t="s">
        <v>274</v>
      </c>
      <c r="G19" s="305" t="s">
        <v>268</v>
      </c>
      <c r="H19" s="321">
        <v>70.8</v>
      </c>
      <c r="I19" s="32">
        <v>63</v>
      </c>
      <c r="J19" s="294"/>
      <c r="K19" s="316"/>
      <c r="L19" s="317"/>
      <c r="M19" s="283">
        <f t="shared" si="0"/>
        <v>16</v>
      </c>
      <c r="N19" s="297" t="str">
        <f t="shared" si="1"/>
        <v>МС</v>
      </c>
      <c r="O19" s="358" t="s">
        <v>270</v>
      </c>
      <c r="P19" s="359"/>
    </row>
    <row r="20" spans="1:16" s="11" customFormat="1" x14ac:dyDescent="0.2">
      <c r="A20" s="37">
        <f t="shared" si="2"/>
        <v>4</v>
      </c>
      <c r="B20" s="360" t="s">
        <v>378</v>
      </c>
      <c r="C20" s="311"/>
      <c r="D20" s="283">
        <v>2001</v>
      </c>
      <c r="E20" s="32" t="s">
        <v>4</v>
      </c>
      <c r="F20" s="175" t="s">
        <v>391</v>
      </c>
      <c r="G20" s="114" t="s">
        <v>45</v>
      </c>
      <c r="H20" s="321">
        <v>72.849999999999994</v>
      </c>
      <c r="I20" s="32">
        <v>59</v>
      </c>
      <c r="J20" s="294"/>
      <c r="K20" s="316"/>
      <c r="L20" s="317"/>
      <c r="M20" s="283">
        <f t="shared" si="0"/>
        <v>15</v>
      </c>
      <c r="N20" s="297" t="str">
        <f t="shared" si="1"/>
        <v>КМС</v>
      </c>
      <c r="O20" s="358" t="s">
        <v>389</v>
      </c>
      <c r="P20" s="359"/>
    </row>
    <row r="21" spans="1:16" s="11" customFormat="1" x14ac:dyDescent="0.2">
      <c r="A21" s="37">
        <f t="shared" si="2"/>
        <v>5</v>
      </c>
      <c r="B21" s="295" t="s">
        <v>206</v>
      </c>
      <c r="C21" s="296"/>
      <c r="D21" s="32">
        <v>2000</v>
      </c>
      <c r="E21" s="297" t="s">
        <v>189</v>
      </c>
      <c r="F21" s="175" t="s">
        <v>221</v>
      </c>
      <c r="G21" s="378" t="s">
        <v>219</v>
      </c>
      <c r="H21" s="361">
        <v>71.599999999999994</v>
      </c>
      <c r="I21" s="326">
        <v>58</v>
      </c>
      <c r="J21" s="301"/>
      <c r="K21" s="316"/>
      <c r="L21" s="317"/>
      <c r="M21" s="283">
        <f t="shared" si="0"/>
        <v>14</v>
      </c>
      <c r="N21" s="297" t="str">
        <f t="shared" si="1"/>
        <v>КМС</v>
      </c>
      <c r="O21" s="358" t="s">
        <v>215</v>
      </c>
      <c r="P21" s="359"/>
    </row>
    <row r="22" spans="1:16" s="11" customFormat="1" ht="15" x14ac:dyDescent="0.2">
      <c r="A22" s="37">
        <f t="shared" si="2"/>
        <v>6</v>
      </c>
      <c r="B22" s="278" t="s">
        <v>363</v>
      </c>
      <c r="C22" s="302"/>
      <c r="D22" s="303">
        <v>2003</v>
      </c>
      <c r="E22" s="297" t="s">
        <v>5</v>
      </c>
      <c r="F22" s="304" t="s">
        <v>372</v>
      </c>
      <c r="G22" s="305"/>
      <c r="H22" s="361">
        <v>72.3</v>
      </c>
      <c r="I22" s="32">
        <v>58</v>
      </c>
      <c r="J22" s="294"/>
      <c r="K22" s="316"/>
      <c r="L22" s="317"/>
      <c r="M22" s="283">
        <f t="shared" si="0"/>
        <v>13</v>
      </c>
      <c r="N22" s="297" t="str">
        <f t="shared" si="1"/>
        <v>КМС</v>
      </c>
      <c r="O22" s="358" t="s">
        <v>367</v>
      </c>
      <c r="P22" s="359"/>
    </row>
    <row r="23" spans="1:16" s="11" customFormat="1" ht="15" x14ac:dyDescent="0.2">
      <c r="A23" s="37">
        <f t="shared" si="2"/>
        <v>7</v>
      </c>
      <c r="B23" s="362" t="s">
        <v>356</v>
      </c>
      <c r="C23" s="363"/>
      <c r="D23" s="303">
        <v>2001</v>
      </c>
      <c r="E23" s="337" t="s">
        <v>5</v>
      </c>
      <c r="F23" s="364" t="s">
        <v>372</v>
      </c>
      <c r="G23" s="365"/>
      <c r="H23" s="366">
        <v>70.8</v>
      </c>
      <c r="I23" s="307">
        <v>53</v>
      </c>
      <c r="J23" s="294"/>
      <c r="K23" s="316"/>
      <c r="L23" s="317"/>
      <c r="M23" s="283">
        <f t="shared" si="0"/>
        <v>12</v>
      </c>
      <c r="N23" s="297" t="str">
        <f t="shared" si="1"/>
        <v>КМС</v>
      </c>
      <c r="O23" s="358" t="s">
        <v>169</v>
      </c>
      <c r="P23" s="359"/>
    </row>
    <row r="24" spans="1:16" s="11" customFormat="1" x14ac:dyDescent="0.2">
      <c r="A24" s="37">
        <f t="shared" si="2"/>
        <v>8</v>
      </c>
      <c r="B24" s="194" t="s">
        <v>441</v>
      </c>
      <c r="C24" s="195"/>
      <c r="D24" s="181">
        <v>2002</v>
      </c>
      <c r="E24" s="218">
        <v>1</v>
      </c>
      <c r="F24" s="367" t="s">
        <v>444</v>
      </c>
      <c r="G24" s="367" t="s">
        <v>445</v>
      </c>
      <c r="H24" s="173">
        <v>72.099999999999994</v>
      </c>
      <c r="I24" s="367">
        <v>49</v>
      </c>
      <c r="J24" s="294"/>
      <c r="K24" s="316"/>
      <c r="L24" s="317"/>
      <c r="M24" s="283">
        <f t="shared" si="0"/>
        <v>11</v>
      </c>
      <c r="N24" s="297" t="str">
        <f t="shared" si="1"/>
        <v>+КМС</v>
      </c>
      <c r="O24" s="308" t="s">
        <v>443</v>
      </c>
      <c r="P24" s="359"/>
    </row>
    <row r="25" spans="1:16" s="11" customFormat="1" x14ac:dyDescent="0.2">
      <c r="A25" s="37">
        <f t="shared" si="2"/>
        <v>9</v>
      </c>
      <c r="B25" s="368" t="s">
        <v>239</v>
      </c>
      <c r="C25" s="369"/>
      <c r="D25" s="283">
        <v>2000</v>
      </c>
      <c r="E25" s="307" t="s">
        <v>5</v>
      </c>
      <c r="F25" s="370" t="s">
        <v>242</v>
      </c>
      <c r="G25" s="329" t="s">
        <v>45</v>
      </c>
      <c r="H25" s="173">
        <v>73</v>
      </c>
      <c r="I25" s="307">
        <v>48</v>
      </c>
      <c r="J25" s="301"/>
      <c r="K25" s="316"/>
      <c r="L25" s="317"/>
      <c r="M25" s="283">
        <f t="shared" si="0"/>
        <v>10</v>
      </c>
      <c r="N25" s="297" t="str">
        <f t="shared" si="1"/>
        <v>КМС</v>
      </c>
      <c r="O25" s="358" t="s">
        <v>241</v>
      </c>
      <c r="P25" s="359"/>
    </row>
    <row r="26" spans="1:16" s="11" customFormat="1" ht="15" x14ac:dyDescent="0.2">
      <c r="A26" s="37">
        <f t="shared" si="2"/>
        <v>10</v>
      </c>
      <c r="B26" s="362" t="s">
        <v>203</v>
      </c>
      <c r="C26" s="363"/>
      <c r="D26" s="303">
        <v>2001</v>
      </c>
      <c r="E26" s="337" t="s">
        <v>4</v>
      </c>
      <c r="F26" s="364" t="s">
        <v>221</v>
      </c>
      <c r="G26" s="377" t="s">
        <v>218</v>
      </c>
      <c r="H26" s="330">
        <v>70</v>
      </c>
      <c r="I26" s="307">
        <v>43</v>
      </c>
      <c r="J26" s="294"/>
      <c r="K26" s="316"/>
      <c r="L26" s="317"/>
      <c r="M26" s="283">
        <f t="shared" si="0"/>
        <v>9</v>
      </c>
      <c r="N26" s="297" t="str">
        <f t="shared" si="1"/>
        <v>-</v>
      </c>
      <c r="O26" s="358" t="s">
        <v>213</v>
      </c>
      <c r="P26" s="359"/>
    </row>
    <row r="27" spans="1:16" s="11" customFormat="1" x14ac:dyDescent="0.2">
      <c r="A27" s="37">
        <f t="shared" si="2"/>
        <v>11</v>
      </c>
      <c r="B27" s="335" t="s">
        <v>247</v>
      </c>
      <c r="C27" s="336"/>
      <c r="D27" s="32">
        <v>2001</v>
      </c>
      <c r="E27" s="337" t="s">
        <v>4</v>
      </c>
      <c r="F27" s="370" t="s">
        <v>261</v>
      </c>
      <c r="G27" s="337"/>
      <c r="H27" s="330">
        <v>72.8</v>
      </c>
      <c r="I27" s="339">
        <v>42</v>
      </c>
      <c r="J27" s="294"/>
      <c r="K27" s="316"/>
      <c r="L27" s="317"/>
      <c r="M27" s="283">
        <f t="shared" si="0"/>
        <v>8</v>
      </c>
      <c r="N27" s="297" t="str">
        <f t="shared" si="1"/>
        <v>-</v>
      </c>
      <c r="O27" s="358" t="s">
        <v>259</v>
      </c>
      <c r="P27" s="359"/>
    </row>
    <row r="28" spans="1:16" s="11" customFormat="1" ht="15" x14ac:dyDescent="0.2">
      <c r="A28" s="37">
        <f t="shared" si="2"/>
        <v>12</v>
      </c>
      <c r="B28" s="371" t="s">
        <v>267</v>
      </c>
      <c r="C28" s="363"/>
      <c r="D28" s="303">
        <v>2003</v>
      </c>
      <c r="E28" s="337" t="s">
        <v>5</v>
      </c>
      <c r="F28" s="364" t="s">
        <v>274</v>
      </c>
      <c r="G28" s="365" t="s">
        <v>269</v>
      </c>
      <c r="H28" s="173">
        <v>71.77</v>
      </c>
      <c r="I28" s="307">
        <v>36</v>
      </c>
      <c r="J28" s="372"/>
      <c r="K28" s="373"/>
      <c r="L28" s="374"/>
      <c r="M28" s="283">
        <f t="shared" si="0"/>
        <v>7</v>
      </c>
      <c r="N28" s="297" t="str">
        <f t="shared" si="1"/>
        <v>-</v>
      </c>
      <c r="O28" s="375" t="s">
        <v>271</v>
      </c>
      <c r="P28" s="376"/>
    </row>
    <row r="29" spans="1:16" ht="17.45" customHeight="1" x14ac:dyDescent="0.2">
      <c r="H29" s="35"/>
      <c r="I29" s="35"/>
      <c r="J29" s="35"/>
      <c r="K29" s="35"/>
      <c r="L29" s="35"/>
      <c r="M29" s="35"/>
      <c r="N29" s="35"/>
      <c r="O29" s="35"/>
      <c r="P29" s="35"/>
    </row>
    <row r="30" spans="1:16" ht="24.75" customHeight="1" x14ac:dyDescent="0.2">
      <c r="A30" s="385" t="s">
        <v>16</v>
      </c>
      <c r="B30" s="386"/>
      <c r="C30" s="386"/>
      <c r="D30" s="387" t="s">
        <v>413</v>
      </c>
      <c r="E30" s="388"/>
      <c r="F30" s="389"/>
      <c r="G30" s="385" t="s">
        <v>103</v>
      </c>
      <c r="H30" s="388"/>
      <c r="I30" s="386" t="s">
        <v>579</v>
      </c>
      <c r="J30" s="386"/>
      <c r="K30" s="386"/>
      <c r="L30" s="388"/>
      <c r="M30" s="386"/>
      <c r="N30" s="388"/>
      <c r="O30" s="388"/>
      <c r="P30" s="388"/>
    </row>
    <row r="31" spans="1:16" ht="9" customHeight="1" x14ac:dyDescent="0.2">
      <c r="A31" s="385"/>
      <c r="B31" s="386"/>
      <c r="C31" s="386"/>
      <c r="D31" s="390"/>
      <c r="E31" s="388"/>
      <c r="F31" s="389"/>
      <c r="G31" s="385"/>
      <c r="H31" s="388"/>
      <c r="I31" s="386"/>
      <c r="J31" s="386"/>
      <c r="K31" s="386"/>
      <c r="L31" s="388"/>
      <c r="M31" s="387"/>
      <c r="N31" s="388"/>
      <c r="O31" s="388"/>
      <c r="P31" s="388"/>
    </row>
    <row r="32" spans="1:16" ht="18" customHeight="1" x14ac:dyDescent="0.2">
      <c r="A32" s="385" t="s">
        <v>17</v>
      </c>
      <c r="B32" s="386"/>
      <c r="C32" s="386"/>
      <c r="D32" s="388" t="s">
        <v>179</v>
      </c>
      <c r="E32" s="386"/>
      <c r="F32" s="386"/>
      <c r="G32" s="385" t="s">
        <v>104</v>
      </c>
      <c r="H32" s="388"/>
      <c r="I32" s="386" t="s">
        <v>580</v>
      </c>
      <c r="J32" s="386"/>
      <c r="K32" s="386"/>
      <c r="L32" s="388"/>
      <c r="M32" s="387"/>
      <c r="N32" s="388"/>
      <c r="O32" s="388"/>
      <c r="P32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8">
    <sortCondition descending="1" ref="I17:I28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42"/>
  <sheetViews>
    <sheetView view="pageBreakPreview" zoomScaleNormal="70" zoomScaleSheetLayoutView="100" workbookViewId="0">
      <selection activeCell="F34" sqref="F34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6" width="16.570312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9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119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94</v>
      </c>
      <c r="B9" s="634"/>
      <c r="C9" s="634"/>
      <c r="D9" s="639" t="s">
        <v>183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74</v>
      </c>
      <c r="E10" s="641"/>
      <c r="F10" s="641"/>
      <c r="G10" s="641"/>
      <c r="H10" s="641"/>
      <c r="I10" s="641"/>
      <c r="J10" s="641"/>
      <c r="K10" s="641"/>
      <c r="L10" s="641"/>
      <c r="M10" s="641"/>
      <c r="N10" s="42">
        <v>82</v>
      </c>
      <c r="O10" s="96">
        <v>69</v>
      </c>
      <c r="P10" s="97">
        <v>55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132"/>
      <c r="F12" s="132"/>
      <c r="G12" s="132"/>
      <c r="H12" s="132"/>
      <c r="I12" s="132"/>
      <c r="J12" s="132"/>
      <c r="K12" s="132"/>
      <c r="L12" s="132"/>
      <c r="M12" s="132"/>
      <c r="N12" s="22"/>
      <c r="O12" s="22"/>
      <c r="P12" s="22"/>
    </row>
    <row r="13" spans="1:16" x14ac:dyDescent="0.2">
      <c r="A13" s="647" t="s">
        <v>40</v>
      </c>
      <c r="B13" s="647"/>
      <c r="C13" s="647"/>
      <c r="D13" s="391">
        <v>31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22"/>
      <c r="O13" s="22"/>
      <c r="P13" s="22"/>
    </row>
    <row r="15" spans="1:16" ht="11.25" customHeight="1" x14ac:dyDescent="0.2">
      <c r="A15" s="642" t="s">
        <v>6</v>
      </c>
      <c r="B15" s="642" t="s">
        <v>67</v>
      </c>
      <c r="C15" s="642"/>
      <c r="D15" s="643" t="s">
        <v>7</v>
      </c>
      <c r="E15" s="626" t="s">
        <v>8</v>
      </c>
      <c r="F15" s="626" t="s">
        <v>9</v>
      </c>
      <c r="G15" s="626" t="s">
        <v>10</v>
      </c>
      <c r="H15" s="626" t="s">
        <v>11</v>
      </c>
      <c r="I15" s="626" t="s">
        <v>12</v>
      </c>
      <c r="J15" s="630" t="s">
        <v>19</v>
      </c>
      <c r="K15" s="630"/>
      <c r="L15" s="626" t="s">
        <v>22</v>
      </c>
      <c r="M15" s="626" t="s">
        <v>13</v>
      </c>
      <c r="N15" s="626" t="s">
        <v>14</v>
      </c>
      <c r="O15" s="626" t="s">
        <v>15</v>
      </c>
      <c r="P15" s="627"/>
    </row>
    <row r="16" spans="1:16" x14ac:dyDescent="0.2">
      <c r="A16" s="642"/>
      <c r="B16" s="642"/>
      <c r="C16" s="642"/>
      <c r="D16" s="644"/>
      <c r="E16" s="628"/>
      <c r="F16" s="645"/>
      <c r="G16" s="628"/>
      <c r="H16" s="628"/>
      <c r="I16" s="628"/>
      <c r="J16" s="8" t="s">
        <v>21</v>
      </c>
      <c r="K16" s="8" t="s">
        <v>23</v>
      </c>
      <c r="L16" s="628"/>
      <c r="M16" s="628"/>
      <c r="N16" s="628"/>
      <c r="O16" s="628"/>
      <c r="P16" s="629"/>
    </row>
    <row r="17" spans="1:16" x14ac:dyDescent="0.2">
      <c r="A17" s="100">
        <v>1</v>
      </c>
      <c r="B17" s="192" t="s">
        <v>379</v>
      </c>
      <c r="C17" s="169"/>
      <c r="D17" s="168">
        <v>2002</v>
      </c>
      <c r="E17" s="180" t="s">
        <v>4</v>
      </c>
      <c r="F17" s="168" t="s">
        <v>391</v>
      </c>
      <c r="G17" s="168" t="s">
        <v>45</v>
      </c>
      <c r="H17" s="175">
        <v>80.599999999999994</v>
      </c>
      <c r="I17" s="280">
        <v>89</v>
      </c>
      <c r="J17" s="281"/>
      <c r="K17" s="281"/>
      <c r="L17" s="282"/>
      <c r="M17" s="283">
        <f t="shared" ref="M17:M34" si="0">IF(A17=1,20,IF(A17=2,18,IF(A17=3,16,IF(A17&gt;19,0,19-A17))))</f>
        <v>20</v>
      </c>
      <c r="N17" s="284" t="str">
        <f t="shared" ref="N17:N38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285" t="s">
        <v>388</v>
      </c>
      <c r="P17" s="156"/>
    </row>
    <row r="18" spans="1:16" s="11" customFormat="1" x14ac:dyDescent="0.2">
      <c r="A18" s="37">
        <f>A17+1</f>
        <v>2</v>
      </c>
      <c r="B18" s="192" t="s">
        <v>167</v>
      </c>
      <c r="C18" s="169"/>
      <c r="D18" s="184">
        <v>1999</v>
      </c>
      <c r="E18" s="180" t="s">
        <v>3</v>
      </c>
      <c r="F18" s="180" t="s">
        <v>372</v>
      </c>
      <c r="G18" s="286"/>
      <c r="H18" s="175">
        <v>84.1</v>
      </c>
      <c r="I18" s="287">
        <v>89</v>
      </c>
      <c r="J18" s="288"/>
      <c r="K18" s="288"/>
      <c r="L18" s="289"/>
      <c r="M18" s="283">
        <f t="shared" si="0"/>
        <v>18</v>
      </c>
      <c r="N18" s="284" t="str">
        <f t="shared" si="1"/>
        <v>МСМК</v>
      </c>
      <c r="O18" s="285" t="s">
        <v>59</v>
      </c>
      <c r="P18" s="156"/>
    </row>
    <row r="19" spans="1:16" s="11" customFormat="1" x14ac:dyDescent="0.2">
      <c r="A19" s="37">
        <f t="shared" ref="A19:A38" si="2">A18+1</f>
        <v>3</v>
      </c>
      <c r="B19" s="192" t="s">
        <v>162</v>
      </c>
      <c r="C19" s="169"/>
      <c r="D19" s="168">
        <v>1999</v>
      </c>
      <c r="E19" s="180" t="s">
        <v>4</v>
      </c>
      <c r="F19" s="168" t="s">
        <v>163</v>
      </c>
      <c r="G19" s="168" t="s">
        <v>412</v>
      </c>
      <c r="H19" s="175">
        <v>79.900000000000006</v>
      </c>
      <c r="I19" s="287">
        <v>80</v>
      </c>
      <c r="J19" s="290"/>
      <c r="K19" s="288"/>
      <c r="L19" s="289"/>
      <c r="M19" s="283">
        <f t="shared" si="0"/>
        <v>16</v>
      </c>
      <c r="N19" s="284" t="str">
        <f t="shared" si="1"/>
        <v>МС</v>
      </c>
      <c r="O19" s="285" t="s">
        <v>66</v>
      </c>
      <c r="P19" s="156"/>
    </row>
    <row r="20" spans="1:16" s="11" customFormat="1" x14ac:dyDescent="0.2">
      <c r="A20" s="37">
        <f t="shared" si="2"/>
        <v>4</v>
      </c>
      <c r="B20" s="192" t="s">
        <v>134</v>
      </c>
      <c r="C20" s="169"/>
      <c r="D20" s="168">
        <v>1999</v>
      </c>
      <c r="E20" s="180" t="s">
        <v>4</v>
      </c>
      <c r="F20" s="168" t="s">
        <v>225</v>
      </c>
      <c r="G20" s="168" t="s">
        <v>199</v>
      </c>
      <c r="H20" s="175">
        <v>84.4</v>
      </c>
      <c r="I20" s="291">
        <v>78</v>
      </c>
      <c r="J20" s="292"/>
      <c r="K20" s="288"/>
      <c r="L20" s="289"/>
      <c r="M20" s="283">
        <f t="shared" si="0"/>
        <v>15</v>
      </c>
      <c r="N20" s="284" t="str">
        <f t="shared" si="1"/>
        <v>МС</v>
      </c>
      <c r="O20" s="285" t="s">
        <v>177</v>
      </c>
      <c r="P20" s="156"/>
    </row>
    <row r="21" spans="1:16" s="11" customFormat="1" x14ac:dyDescent="0.2">
      <c r="A21" s="37">
        <f t="shared" si="2"/>
        <v>5</v>
      </c>
      <c r="B21" s="192" t="s">
        <v>349</v>
      </c>
      <c r="C21" s="169"/>
      <c r="D21" s="175">
        <v>2000</v>
      </c>
      <c r="E21" s="180" t="s">
        <v>4</v>
      </c>
      <c r="F21" s="178" t="s">
        <v>355</v>
      </c>
      <c r="G21" s="175" t="s">
        <v>161</v>
      </c>
      <c r="H21" s="175">
        <v>82.3</v>
      </c>
      <c r="I21" s="291">
        <v>72</v>
      </c>
      <c r="J21" s="290"/>
      <c r="K21" s="288"/>
      <c r="L21" s="289"/>
      <c r="M21" s="283">
        <f t="shared" si="0"/>
        <v>14</v>
      </c>
      <c r="N21" s="284" t="str">
        <f t="shared" si="1"/>
        <v>МС</v>
      </c>
      <c r="O21" s="285" t="s">
        <v>118</v>
      </c>
      <c r="P21" s="156"/>
    </row>
    <row r="22" spans="1:16" s="11" customFormat="1" x14ac:dyDescent="0.2">
      <c r="A22" s="37">
        <f t="shared" si="2"/>
        <v>6</v>
      </c>
      <c r="B22" s="192" t="s">
        <v>132</v>
      </c>
      <c r="C22" s="169"/>
      <c r="D22" s="175">
        <v>2003</v>
      </c>
      <c r="E22" s="175" t="s">
        <v>5</v>
      </c>
      <c r="F22" s="180" t="s">
        <v>226</v>
      </c>
      <c r="G22" s="168" t="s">
        <v>227</v>
      </c>
      <c r="H22" s="212">
        <v>77.599999999999994</v>
      </c>
      <c r="I22" s="287">
        <v>70</v>
      </c>
      <c r="J22" s="290"/>
      <c r="K22" s="288"/>
      <c r="L22" s="289"/>
      <c r="M22" s="283">
        <f t="shared" si="0"/>
        <v>13</v>
      </c>
      <c r="N22" s="284" t="str">
        <f t="shared" si="1"/>
        <v>+МС</v>
      </c>
      <c r="O22" s="285" t="s">
        <v>112</v>
      </c>
      <c r="P22" s="156"/>
    </row>
    <row r="23" spans="1:16" s="11" customFormat="1" x14ac:dyDescent="0.2">
      <c r="A23" s="37">
        <f t="shared" si="2"/>
        <v>7</v>
      </c>
      <c r="B23" s="192" t="s">
        <v>263</v>
      </c>
      <c r="C23" s="169"/>
      <c r="D23" s="168">
        <v>2000</v>
      </c>
      <c r="E23" s="180" t="s">
        <v>4</v>
      </c>
      <c r="F23" s="168" t="s">
        <v>274</v>
      </c>
      <c r="G23" s="185" t="s">
        <v>268</v>
      </c>
      <c r="H23" s="175">
        <v>78.8</v>
      </c>
      <c r="I23" s="293">
        <v>70</v>
      </c>
      <c r="J23" s="290"/>
      <c r="K23" s="288"/>
      <c r="L23" s="289"/>
      <c r="M23" s="283">
        <f t="shared" si="0"/>
        <v>12</v>
      </c>
      <c r="N23" s="284" t="str">
        <f t="shared" si="1"/>
        <v>МС</v>
      </c>
      <c r="O23" s="285" t="s">
        <v>270</v>
      </c>
      <c r="P23" s="156"/>
    </row>
    <row r="24" spans="1:16" s="11" customFormat="1" x14ac:dyDescent="0.2">
      <c r="A24" s="37">
        <f t="shared" si="2"/>
        <v>8</v>
      </c>
      <c r="B24" s="192" t="s">
        <v>380</v>
      </c>
      <c r="C24" s="169"/>
      <c r="D24" s="168">
        <v>2003</v>
      </c>
      <c r="E24" s="180" t="s">
        <v>4</v>
      </c>
      <c r="F24" s="168" t="s">
        <v>391</v>
      </c>
      <c r="G24" s="186"/>
      <c r="H24" s="175">
        <v>79.7</v>
      </c>
      <c r="I24" s="293">
        <v>69</v>
      </c>
      <c r="J24" s="290"/>
      <c r="K24" s="288"/>
      <c r="L24" s="289"/>
      <c r="M24" s="283">
        <f t="shared" si="0"/>
        <v>11</v>
      </c>
      <c r="N24" s="284" t="str">
        <f t="shared" si="1"/>
        <v>МС</v>
      </c>
      <c r="O24" s="285" t="s">
        <v>386</v>
      </c>
      <c r="P24" s="156"/>
    </row>
    <row r="25" spans="1:16" s="11" customFormat="1" x14ac:dyDescent="0.2">
      <c r="A25" s="37">
        <f t="shared" si="2"/>
        <v>9</v>
      </c>
      <c r="B25" s="192" t="s">
        <v>364</v>
      </c>
      <c r="C25" s="169"/>
      <c r="D25" s="168">
        <v>2002</v>
      </c>
      <c r="E25" s="180" t="s">
        <v>5</v>
      </c>
      <c r="F25" s="180" t="s">
        <v>372</v>
      </c>
      <c r="G25" s="286"/>
      <c r="H25" s="175">
        <v>84.4</v>
      </c>
      <c r="I25" s="293">
        <v>69</v>
      </c>
      <c r="J25" s="290"/>
      <c r="K25" s="288"/>
      <c r="L25" s="289"/>
      <c r="M25" s="283">
        <f t="shared" si="0"/>
        <v>10</v>
      </c>
      <c r="N25" s="284" t="str">
        <f t="shared" si="1"/>
        <v>+МС</v>
      </c>
      <c r="O25" s="285" t="s">
        <v>366</v>
      </c>
      <c r="P25" s="156"/>
    </row>
    <row r="26" spans="1:16" s="11" customFormat="1" ht="12.75" customHeight="1" x14ac:dyDescent="0.2">
      <c r="A26" s="37">
        <f t="shared" si="2"/>
        <v>10</v>
      </c>
      <c r="B26" s="192" t="s">
        <v>310</v>
      </c>
      <c r="C26" s="169"/>
      <c r="D26" s="175">
        <v>2002</v>
      </c>
      <c r="E26" s="180" t="s">
        <v>4</v>
      </c>
      <c r="F26" s="168" t="s">
        <v>315</v>
      </c>
      <c r="G26" s="180"/>
      <c r="H26" s="175">
        <v>78.7</v>
      </c>
      <c r="I26" s="294">
        <v>66</v>
      </c>
      <c r="J26" s="290"/>
      <c r="K26" s="288"/>
      <c r="L26" s="289"/>
      <c r="M26" s="283">
        <f t="shared" si="0"/>
        <v>9</v>
      </c>
      <c r="N26" s="284" t="str">
        <f t="shared" si="1"/>
        <v>КМС</v>
      </c>
      <c r="O26" s="285" t="s">
        <v>312</v>
      </c>
      <c r="P26" s="156"/>
    </row>
    <row r="27" spans="1:16" s="11" customFormat="1" x14ac:dyDescent="0.2">
      <c r="A27" s="37">
        <f t="shared" si="2"/>
        <v>11</v>
      </c>
      <c r="B27" s="295" t="s">
        <v>244</v>
      </c>
      <c r="C27" s="296"/>
      <c r="D27" s="32">
        <v>1999</v>
      </c>
      <c r="E27" s="297" t="s">
        <v>4</v>
      </c>
      <c r="F27" s="297" t="s">
        <v>261</v>
      </c>
      <c r="G27" s="297"/>
      <c r="H27" s="175">
        <v>76.2</v>
      </c>
      <c r="I27" s="298">
        <v>63</v>
      </c>
      <c r="J27" s="290"/>
      <c r="K27" s="288"/>
      <c r="L27" s="289"/>
      <c r="M27" s="283">
        <f t="shared" si="0"/>
        <v>8</v>
      </c>
      <c r="N27" s="284" t="str">
        <f t="shared" si="1"/>
        <v>КМС</v>
      </c>
      <c r="O27" s="285" t="s">
        <v>257</v>
      </c>
      <c r="P27" s="156"/>
    </row>
    <row r="28" spans="1:16" x14ac:dyDescent="0.2">
      <c r="A28" s="37">
        <f t="shared" si="2"/>
        <v>12</v>
      </c>
      <c r="B28" s="192" t="s">
        <v>248</v>
      </c>
      <c r="C28" s="169"/>
      <c r="D28" s="184">
        <v>2001</v>
      </c>
      <c r="E28" s="168" t="s">
        <v>4</v>
      </c>
      <c r="F28" s="180" t="s">
        <v>261</v>
      </c>
      <c r="G28" s="185"/>
      <c r="H28" s="175">
        <v>80.099999999999994</v>
      </c>
      <c r="I28" s="299">
        <v>61</v>
      </c>
      <c r="J28" s="288"/>
      <c r="K28" s="288"/>
      <c r="L28" s="289"/>
      <c r="M28" s="283">
        <f t="shared" si="0"/>
        <v>7</v>
      </c>
      <c r="N28" s="284" t="str">
        <f t="shared" si="1"/>
        <v>КМС</v>
      </c>
      <c r="O28" s="285" t="s">
        <v>259</v>
      </c>
      <c r="P28" s="156"/>
    </row>
    <row r="29" spans="1:16" x14ac:dyDescent="0.2">
      <c r="A29" s="37">
        <f t="shared" si="2"/>
        <v>13</v>
      </c>
      <c r="B29" s="192" t="s">
        <v>467</v>
      </c>
      <c r="C29" s="169"/>
      <c r="D29" s="182">
        <v>2000</v>
      </c>
      <c r="E29" s="180" t="s">
        <v>5</v>
      </c>
      <c r="F29" s="168" t="s">
        <v>159</v>
      </c>
      <c r="G29" s="188"/>
      <c r="H29" s="175">
        <v>83.75</v>
      </c>
      <c r="I29" s="299">
        <v>59</v>
      </c>
      <c r="J29" s="288"/>
      <c r="K29" s="288"/>
      <c r="L29" s="289"/>
      <c r="M29" s="283">
        <f t="shared" si="0"/>
        <v>6</v>
      </c>
      <c r="N29" s="284" t="str">
        <f t="shared" si="1"/>
        <v>КМС</v>
      </c>
      <c r="O29" s="285" t="s">
        <v>403</v>
      </c>
      <c r="P29" s="156" t="s">
        <v>403</v>
      </c>
    </row>
    <row r="30" spans="1:16" x14ac:dyDescent="0.2">
      <c r="A30" s="37">
        <f t="shared" si="2"/>
        <v>14</v>
      </c>
      <c r="B30" s="192" t="s">
        <v>361</v>
      </c>
      <c r="C30" s="169"/>
      <c r="D30" s="182">
        <v>2001</v>
      </c>
      <c r="E30" s="180" t="s">
        <v>5</v>
      </c>
      <c r="F30" s="180" t="s">
        <v>372</v>
      </c>
      <c r="G30" s="286"/>
      <c r="H30" s="175">
        <v>80.400000000000006</v>
      </c>
      <c r="I30" s="299">
        <v>57</v>
      </c>
      <c r="J30" s="291"/>
      <c r="K30" s="288"/>
      <c r="L30" s="289"/>
      <c r="M30" s="283">
        <f t="shared" si="0"/>
        <v>5</v>
      </c>
      <c r="N30" s="284" t="str">
        <f t="shared" si="1"/>
        <v>КМС</v>
      </c>
      <c r="O30" s="285" t="s">
        <v>169</v>
      </c>
      <c r="P30" s="156"/>
    </row>
    <row r="31" spans="1:16" x14ac:dyDescent="0.2">
      <c r="A31" s="37">
        <f t="shared" si="2"/>
        <v>15</v>
      </c>
      <c r="B31" s="192" t="s">
        <v>358</v>
      </c>
      <c r="C31" s="169"/>
      <c r="D31" s="184">
        <v>2003</v>
      </c>
      <c r="E31" s="180" t="s">
        <v>5</v>
      </c>
      <c r="F31" s="180" t="s">
        <v>372</v>
      </c>
      <c r="G31" s="286"/>
      <c r="H31" s="175">
        <v>81.2</v>
      </c>
      <c r="I31" s="300">
        <v>57</v>
      </c>
      <c r="J31" s="288"/>
      <c r="K31" s="288"/>
      <c r="L31" s="289"/>
      <c r="M31" s="283">
        <f t="shared" si="0"/>
        <v>4</v>
      </c>
      <c r="N31" s="284" t="str">
        <f t="shared" si="1"/>
        <v>КМС</v>
      </c>
      <c r="O31" s="285" t="s">
        <v>367</v>
      </c>
      <c r="P31" s="156"/>
    </row>
    <row r="32" spans="1:16" ht="12.75" customHeight="1" x14ac:dyDescent="0.2">
      <c r="A32" s="37">
        <f t="shared" si="2"/>
        <v>16</v>
      </c>
      <c r="B32" s="192" t="s">
        <v>440</v>
      </c>
      <c r="C32" s="169"/>
      <c r="D32" s="168">
        <v>1999</v>
      </c>
      <c r="E32" s="180">
        <v>1</v>
      </c>
      <c r="F32" s="186" t="s">
        <v>444</v>
      </c>
      <c r="G32" s="186" t="s">
        <v>445</v>
      </c>
      <c r="H32" s="175">
        <v>83.45</v>
      </c>
      <c r="I32" s="298">
        <v>55</v>
      </c>
      <c r="J32" s="288"/>
      <c r="K32" s="288"/>
      <c r="L32" s="289"/>
      <c r="M32" s="283">
        <f t="shared" si="0"/>
        <v>3</v>
      </c>
      <c r="N32" s="284" t="str">
        <f t="shared" si="1"/>
        <v>+КМС</v>
      </c>
      <c r="O32" s="285" t="s">
        <v>443</v>
      </c>
      <c r="P32" s="156"/>
    </row>
    <row r="33" spans="1:16" x14ac:dyDescent="0.2">
      <c r="A33" s="37">
        <f t="shared" si="2"/>
        <v>17</v>
      </c>
      <c r="B33" s="192" t="s">
        <v>176</v>
      </c>
      <c r="C33" s="169"/>
      <c r="D33" s="168">
        <v>2003</v>
      </c>
      <c r="E33" s="180" t="s">
        <v>5</v>
      </c>
      <c r="F33" s="175" t="s">
        <v>323</v>
      </c>
      <c r="G33" s="187"/>
      <c r="H33" s="175">
        <v>78.3</v>
      </c>
      <c r="I33" s="300">
        <v>54</v>
      </c>
      <c r="J33" s="291"/>
      <c r="K33" s="288"/>
      <c r="L33" s="289"/>
      <c r="M33" s="283">
        <f t="shared" si="0"/>
        <v>2</v>
      </c>
      <c r="N33" s="284" t="str">
        <f t="shared" si="1"/>
        <v>-</v>
      </c>
      <c r="O33" s="285" t="s">
        <v>55</v>
      </c>
      <c r="P33" s="156"/>
    </row>
    <row r="34" spans="1:16" ht="23.45" customHeight="1" x14ac:dyDescent="0.2">
      <c r="A34" s="37">
        <f t="shared" si="2"/>
        <v>18</v>
      </c>
      <c r="B34" s="192" t="s">
        <v>290</v>
      </c>
      <c r="C34" s="169"/>
      <c r="D34" s="182">
        <v>2000</v>
      </c>
      <c r="E34" s="180" t="s">
        <v>4</v>
      </c>
      <c r="F34" s="279" t="s">
        <v>482</v>
      </c>
      <c r="G34" s="286"/>
      <c r="H34" s="175">
        <v>84.65</v>
      </c>
      <c r="I34" s="301">
        <v>54</v>
      </c>
      <c r="J34" s="288"/>
      <c r="K34" s="288"/>
      <c r="L34" s="289"/>
      <c r="M34" s="283">
        <f t="shared" si="0"/>
        <v>1</v>
      </c>
      <c r="N34" s="284" t="str">
        <f t="shared" si="1"/>
        <v>-</v>
      </c>
      <c r="O34" s="285" t="s">
        <v>371</v>
      </c>
      <c r="P34" s="156"/>
    </row>
    <row r="35" spans="1:16" ht="12.75" customHeight="1" x14ac:dyDescent="0.2">
      <c r="A35" s="37">
        <f t="shared" si="2"/>
        <v>19</v>
      </c>
      <c r="B35" s="278" t="s">
        <v>322</v>
      </c>
      <c r="C35" s="302"/>
      <c r="D35" s="303">
        <v>2003</v>
      </c>
      <c r="E35" s="297" t="s">
        <v>5</v>
      </c>
      <c r="F35" s="304" t="s">
        <v>323</v>
      </c>
      <c r="G35" s="305"/>
      <c r="H35" s="175">
        <v>77.400000000000006</v>
      </c>
      <c r="I35" s="294">
        <v>53</v>
      </c>
      <c r="J35" s="288"/>
      <c r="K35" s="288"/>
      <c r="L35" s="289"/>
      <c r="M35" s="283">
        <v>1</v>
      </c>
      <c r="N35" s="284" t="str">
        <f t="shared" si="1"/>
        <v>-</v>
      </c>
      <c r="O35" s="306" t="s">
        <v>55</v>
      </c>
      <c r="P35" s="156"/>
    </row>
    <row r="36" spans="1:16" ht="12.75" customHeight="1" x14ac:dyDescent="0.2">
      <c r="A36" s="37">
        <f t="shared" si="2"/>
        <v>20</v>
      </c>
      <c r="B36" s="192" t="s">
        <v>249</v>
      </c>
      <c r="C36" s="169"/>
      <c r="D36" s="168">
        <v>2003</v>
      </c>
      <c r="E36" s="168" t="s">
        <v>5</v>
      </c>
      <c r="F36" s="180" t="s">
        <v>261</v>
      </c>
      <c r="G36" s="185"/>
      <c r="H36" s="175">
        <v>79.400000000000006</v>
      </c>
      <c r="I36" s="291">
        <v>46</v>
      </c>
      <c r="J36" s="291"/>
      <c r="K36" s="288"/>
      <c r="L36" s="289"/>
      <c r="M36" s="283">
        <v>1</v>
      </c>
      <c r="N36" s="284" t="str">
        <f t="shared" si="1"/>
        <v>-</v>
      </c>
      <c r="O36" s="285" t="s">
        <v>260</v>
      </c>
      <c r="P36" s="156"/>
    </row>
    <row r="37" spans="1:16" x14ac:dyDescent="0.2">
      <c r="A37" s="37">
        <f t="shared" si="2"/>
        <v>21</v>
      </c>
      <c r="B37" s="192" t="s">
        <v>240</v>
      </c>
      <c r="C37" s="169"/>
      <c r="D37" s="168">
        <v>2000</v>
      </c>
      <c r="E37" s="180" t="s">
        <v>5</v>
      </c>
      <c r="F37" s="180" t="s">
        <v>242</v>
      </c>
      <c r="G37" s="175" t="s">
        <v>45</v>
      </c>
      <c r="H37" s="175">
        <v>83.5</v>
      </c>
      <c r="I37" s="287">
        <v>46</v>
      </c>
      <c r="J37" s="288"/>
      <c r="K37" s="288"/>
      <c r="L37" s="289"/>
      <c r="M37" s="283">
        <v>1</v>
      </c>
      <c r="N37" s="284" t="str">
        <f t="shared" si="1"/>
        <v>-</v>
      </c>
      <c r="O37" s="285" t="s">
        <v>241</v>
      </c>
      <c r="P37" s="156"/>
    </row>
    <row r="38" spans="1:16" x14ac:dyDescent="0.2">
      <c r="A38" s="37">
        <f t="shared" si="2"/>
        <v>22</v>
      </c>
      <c r="B38" s="194" t="s">
        <v>309</v>
      </c>
      <c r="C38" s="195"/>
      <c r="D38" s="168">
        <v>2001</v>
      </c>
      <c r="E38" s="218" t="s">
        <v>4</v>
      </c>
      <c r="F38" s="219" t="s">
        <v>315</v>
      </c>
      <c r="G38" s="218"/>
      <c r="H38" s="175">
        <v>84.75</v>
      </c>
      <c r="I38" s="307">
        <v>35</v>
      </c>
      <c r="J38" s="290"/>
      <c r="K38" s="288"/>
      <c r="L38" s="289"/>
      <c r="M38" s="283">
        <v>1</v>
      </c>
      <c r="N38" s="297" t="str">
        <f t="shared" si="1"/>
        <v>-</v>
      </c>
      <c r="O38" s="308" t="s">
        <v>313</v>
      </c>
      <c r="P38" s="156"/>
    </row>
    <row r="39" spans="1:16" x14ac:dyDescent="0.2">
      <c r="H39" s="35"/>
      <c r="I39" s="35"/>
      <c r="J39" s="35"/>
      <c r="K39" s="35"/>
      <c r="L39" s="35"/>
      <c r="M39" s="35"/>
      <c r="N39" s="35"/>
      <c r="O39" s="35"/>
      <c r="P39" s="35"/>
    </row>
    <row r="40" spans="1:16" x14ac:dyDescent="0.2">
      <c r="A40" s="385" t="s">
        <v>16</v>
      </c>
      <c r="B40" s="386"/>
      <c r="C40" s="386"/>
      <c r="D40" s="387" t="s">
        <v>413</v>
      </c>
      <c r="E40" s="388"/>
      <c r="F40" s="389"/>
      <c r="G40" s="385" t="s">
        <v>103</v>
      </c>
      <c r="H40" s="388"/>
      <c r="I40" s="386" t="s">
        <v>579</v>
      </c>
      <c r="J40" s="386"/>
      <c r="K40" s="386"/>
      <c r="L40" s="388"/>
      <c r="M40" s="386"/>
      <c r="N40" s="388"/>
      <c r="O40" s="388"/>
      <c r="P40" s="388"/>
    </row>
    <row r="41" spans="1:16" ht="4.5" customHeight="1" x14ac:dyDescent="0.2">
      <c r="A41" s="385"/>
      <c r="B41" s="386"/>
      <c r="C41" s="386"/>
      <c r="D41" s="390"/>
      <c r="E41" s="388"/>
      <c r="F41" s="389"/>
      <c r="G41" s="385"/>
      <c r="H41" s="388"/>
      <c r="I41" s="386"/>
      <c r="J41" s="386"/>
      <c r="K41" s="386"/>
      <c r="L41" s="388"/>
      <c r="M41" s="387"/>
      <c r="N41" s="388"/>
      <c r="O41" s="388"/>
      <c r="P41" s="388"/>
    </row>
    <row r="42" spans="1:16" x14ac:dyDescent="0.2">
      <c r="A42" s="385" t="s">
        <v>17</v>
      </c>
      <c r="B42" s="386"/>
      <c r="C42" s="386"/>
      <c r="D42" s="388" t="s">
        <v>179</v>
      </c>
      <c r="E42" s="386"/>
      <c r="F42" s="386"/>
      <c r="G42" s="385" t="s">
        <v>104</v>
      </c>
      <c r="H42" s="388"/>
      <c r="I42" s="386" t="s">
        <v>580</v>
      </c>
      <c r="J42" s="386"/>
      <c r="K42" s="386"/>
      <c r="L42" s="388"/>
      <c r="M42" s="387"/>
      <c r="N42" s="388"/>
      <c r="O42" s="388"/>
      <c r="P42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33:P34">
    <sortCondition ref="H33:H34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topLeftCell="A7" zoomScaleNormal="70" zoomScaleSheetLayoutView="100" workbookViewId="0">
      <selection activeCell="N17" sqref="N17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6" width="16.570312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119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95</v>
      </c>
      <c r="B9" s="634"/>
      <c r="C9" s="634"/>
      <c r="D9" s="639" t="s">
        <v>183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145</v>
      </c>
      <c r="E10" s="641"/>
      <c r="F10" s="641"/>
      <c r="G10" s="641"/>
      <c r="H10" s="641"/>
      <c r="I10" s="641"/>
      <c r="J10" s="641"/>
      <c r="K10" s="641"/>
      <c r="L10" s="641"/>
      <c r="M10" s="641"/>
      <c r="N10" s="42"/>
      <c r="O10" s="96"/>
      <c r="P10" s="97"/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132"/>
      <c r="F12" s="132"/>
      <c r="G12" s="132"/>
      <c r="H12" s="132"/>
      <c r="I12" s="132"/>
      <c r="J12" s="132"/>
      <c r="K12" s="132"/>
      <c r="L12" s="132"/>
      <c r="M12" s="132"/>
      <c r="N12" s="22"/>
      <c r="O12" s="22"/>
      <c r="P12" s="22"/>
    </row>
    <row r="13" spans="1:16" x14ac:dyDescent="0.2">
      <c r="A13" s="647" t="s">
        <v>40</v>
      </c>
      <c r="B13" s="647"/>
      <c r="C13" s="647"/>
      <c r="D13" s="391">
        <v>31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22"/>
      <c r="O13" s="22"/>
      <c r="P13" s="22"/>
    </row>
    <row r="14" spans="1:16" ht="13.5" thickBot="1" x14ac:dyDescent="0.25"/>
    <row r="15" spans="1:16" ht="11.25" customHeight="1" x14ac:dyDescent="0.2">
      <c r="A15" s="653" t="s">
        <v>6</v>
      </c>
      <c r="B15" s="655" t="s">
        <v>67</v>
      </c>
      <c r="C15" s="655"/>
      <c r="D15" s="657" t="s">
        <v>7</v>
      </c>
      <c r="E15" s="648" t="s">
        <v>8</v>
      </c>
      <c r="F15" s="648" t="s">
        <v>9</v>
      </c>
      <c r="G15" s="648" t="s">
        <v>10</v>
      </c>
      <c r="H15" s="648" t="s">
        <v>11</v>
      </c>
      <c r="I15" s="648" t="s">
        <v>12</v>
      </c>
      <c r="J15" s="652" t="s">
        <v>19</v>
      </c>
      <c r="K15" s="652"/>
      <c r="L15" s="648" t="s">
        <v>22</v>
      </c>
      <c r="M15" s="648" t="s">
        <v>13</v>
      </c>
      <c r="N15" s="648" t="s">
        <v>14</v>
      </c>
      <c r="O15" s="648" t="s">
        <v>15</v>
      </c>
      <c r="P15" s="650"/>
    </row>
    <row r="16" spans="1:16" ht="13.5" thickBot="1" x14ac:dyDescent="0.25">
      <c r="A16" s="666"/>
      <c r="B16" s="667"/>
      <c r="C16" s="667"/>
      <c r="D16" s="663"/>
      <c r="E16" s="661"/>
      <c r="F16" s="661"/>
      <c r="G16" s="661"/>
      <c r="H16" s="661"/>
      <c r="I16" s="661"/>
      <c r="J16" s="159" t="s">
        <v>21</v>
      </c>
      <c r="K16" s="159" t="s">
        <v>23</v>
      </c>
      <c r="L16" s="661"/>
      <c r="M16" s="661"/>
      <c r="N16" s="661"/>
      <c r="O16" s="661"/>
      <c r="P16" s="662"/>
    </row>
    <row r="17" spans="1:16" x14ac:dyDescent="0.2">
      <c r="A17" s="393">
        <v>1</v>
      </c>
      <c r="B17" s="248" t="s">
        <v>32</v>
      </c>
      <c r="C17" s="394"/>
      <c r="D17" s="251">
        <v>2002</v>
      </c>
      <c r="E17" s="395" t="s">
        <v>4</v>
      </c>
      <c r="F17" s="395" t="s">
        <v>454</v>
      </c>
      <c r="G17" s="396"/>
      <c r="H17" s="397">
        <v>85.4</v>
      </c>
      <c r="I17" s="398">
        <v>94</v>
      </c>
      <c r="J17" s="399"/>
      <c r="K17" s="399"/>
      <c r="L17" s="400"/>
      <c r="M17" s="401">
        <f t="shared" ref="M17:M25" si="0">IF(A17=1,20,IF(A17=2,18,IF(A17=3,16,IF(A17&gt;19,0,19-A17))))</f>
        <v>20</v>
      </c>
      <c r="N17" s="297" t="s">
        <v>589</v>
      </c>
      <c r="O17" s="402" t="s">
        <v>484</v>
      </c>
      <c r="P17" s="403"/>
    </row>
    <row r="18" spans="1:16" s="11" customFormat="1" x14ac:dyDescent="0.2">
      <c r="A18" s="380">
        <f>A17+1</f>
        <v>2</v>
      </c>
      <c r="B18" s="192" t="s">
        <v>321</v>
      </c>
      <c r="C18" s="169"/>
      <c r="D18" s="168">
        <v>2001</v>
      </c>
      <c r="E18" s="168" t="s">
        <v>3</v>
      </c>
      <c r="F18" s="175" t="s">
        <v>323</v>
      </c>
      <c r="G18" s="187"/>
      <c r="H18" s="173">
        <v>111</v>
      </c>
      <c r="I18" s="184">
        <v>93</v>
      </c>
      <c r="J18" s="404"/>
      <c r="K18" s="404"/>
      <c r="L18" s="405"/>
      <c r="M18" s="283">
        <f t="shared" si="0"/>
        <v>18</v>
      </c>
      <c r="N18" s="297" t="s">
        <v>589</v>
      </c>
      <c r="O18" s="426" t="s">
        <v>55</v>
      </c>
      <c r="P18" s="334"/>
    </row>
    <row r="19" spans="1:16" s="11" customFormat="1" x14ac:dyDescent="0.2">
      <c r="A19" s="380">
        <f t="shared" ref="A19:A25" si="1">A18+1</f>
        <v>3</v>
      </c>
      <c r="B19" s="192" t="s">
        <v>110</v>
      </c>
      <c r="C19" s="169"/>
      <c r="D19" s="175">
        <v>2002</v>
      </c>
      <c r="E19" s="175" t="s">
        <v>4</v>
      </c>
      <c r="F19" s="186" t="s">
        <v>586</v>
      </c>
      <c r="G19" s="168" t="s">
        <v>160</v>
      </c>
      <c r="H19" s="173">
        <v>91.5</v>
      </c>
      <c r="I19" s="175">
        <v>73</v>
      </c>
      <c r="J19" s="406"/>
      <c r="K19" s="404"/>
      <c r="L19" s="405"/>
      <c r="M19" s="283">
        <f t="shared" si="0"/>
        <v>16</v>
      </c>
      <c r="N19" s="297" t="s">
        <v>589</v>
      </c>
      <c r="O19" s="426" t="s">
        <v>302</v>
      </c>
      <c r="P19" s="334"/>
    </row>
    <row r="20" spans="1:16" s="11" customFormat="1" ht="16.899999999999999" customHeight="1" x14ac:dyDescent="0.2">
      <c r="A20" s="380">
        <f t="shared" si="1"/>
        <v>4</v>
      </c>
      <c r="B20" s="192" t="s">
        <v>174</v>
      </c>
      <c r="C20" s="169"/>
      <c r="D20" s="181">
        <v>2000</v>
      </c>
      <c r="E20" s="175" t="s">
        <v>4</v>
      </c>
      <c r="F20" s="186" t="s">
        <v>221</v>
      </c>
      <c r="G20" s="392" t="s">
        <v>194</v>
      </c>
      <c r="H20" s="173">
        <v>85.6</v>
      </c>
      <c r="I20" s="186">
        <v>70</v>
      </c>
      <c r="J20" s="406"/>
      <c r="K20" s="404"/>
      <c r="L20" s="405"/>
      <c r="M20" s="283">
        <f t="shared" si="0"/>
        <v>15</v>
      </c>
      <c r="N20" s="297" t="s">
        <v>589</v>
      </c>
      <c r="O20" s="426" t="s">
        <v>175</v>
      </c>
      <c r="P20" s="334"/>
    </row>
    <row r="21" spans="1:16" s="11" customFormat="1" x14ac:dyDescent="0.2">
      <c r="A21" s="380">
        <f t="shared" si="1"/>
        <v>5</v>
      </c>
      <c r="B21" s="192" t="s">
        <v>311</v>
      </c>
      <c r="C21" s="169"/>
      <c r="D21" s="168">
        <v>2003</v>
      </c>
      <c r="E21" s="180" t="s">
        <v>5</v>
      </c>
      <c r="F21" s="168" t="s">
        <v>315</v>
      </c>
      <c r="G21" s="180"/>
      <c r="H21" s="173">
        <v>99.2</v>
      </c>
      <c r="I21" s="175">
        <v>65</v>
      </c>
      <c r="J21" s="406"/>
      <c r="K21" s="404"/>
      <c r="L21" s="405"/>
      <c r="M21" s="283">
        <f t="shared" si="0"/>
        <v>14</v>
      </c>
      <c r="N21" s="297" t="s">
        <v>589</v>
      </c>
      <c r="O21" s="426" t="s">
        <v>314</v>
      </c>
      <c r="P21" s="334"/>
    </row>
    <row r="22" spans="1:16" s="11" customFormat="1" x14ac:dyDescent="0.2">
      <c r="A22" s="380">
        <f t="shared" si="1"/>
        <v>6</v>
      </c>
      <c r="B22" s="382" t="s">
        <v>133</v>
      </c>
      <c r="C22" s="296"/>
      <c r="D22" s="297">
        <v>2003</v>
      </c>
      <c r="E22" s="32" t="s">
        <v>5</v>
      </c>
      <c r="F22" s="32" t="s">
        <v>226</v>
      </c>
      <c r="G22" s="297"/>
      <c r="H22" s="173">
        <v>107.6</v>
      </c>
      <c r="I22" s="326">
        <v>65</v>
      </c>
      <c r="J22" s="406"/>
      <c r="K22" s="404"/>
      <c r="L22" s="405"/>
      <c r="M22" s="283">
        <f t="shared" si="0"/>
        <v>13</v>
      </c>
      <c r="N22" s="297" t="s">
        <v>589</v>
      </c>
      <c r="O22" s="383" t="s">
        <v>113</v>
      </c>
      <c r="P22" s="334"/>
    </row>
    <row r="23" spans="1:16" s="11" customFormat="1" x14ac:dyDescent="0.2">
      <c r="A23" s="380">
        <f t="shared" si="1"/>
        <v>7</v>
      </c>
      <c r="B23" s="192" t="s">
        <v>381</v>
      </c>
      <c r="C23" s="169"/>
      <c r="D23" s="168">
        <v>2003</v>
      </c>
      <c r="E23" s="180" t="s">
        <v>4</v>
      </c>
      <c r="F23" s="168" t="s">
        <v>391</v>
      </c>
      <c r="G23" s="187"/>
      <c r="H23" s="173">
        <v>89.2</v>
      </c>
      <c r="I23" s="180">
        <v>60</v>
      </c>
      <c r="J23" s="407"/>
      <c r="K23" s="404"/>
      <c r="L23" s="405"/>
      <c r="M23" s="283">
        <f t="shared" si="0"/>
        <v>12</v>
      </c>
      <c r="N23" s="297" t="s">
        <v>589</v>
      </c>
      <c r="O23" s="426" t="s">
        <v>386</v>
      </c>
      <c r="P23" s="334"/>
    </row>
    <row r="24" spans="1:16" s="11" customFormat="1" x14ac:dyDescent="0.2">
      <c r="A24" s="380">
        <f t="shared" si="1"/>
        <v>8</v>
      </c>
      <c r="B24" s="192" t="s">
        <v>359</v>
      </c>
      <c r="C24" s="169"/>
      <c r="D24" s="184">
        <v>1999</v>
      </c>
      <c r="E24" s="180" t="s">
        <v>4</v>
      </c>
      <c r="F24" s="180" t="s">
        <v>372</v>
      </c>
      <c r="G24" s="286"/>
      <c r="H24" s="173">
        <v>121.7</v>
      </c>
      <c r="I24" s="180">
        <v>56</v>
      </c>
      <c r="J24" s="406"/>
      <c r="K24" s="404"/>
      <c r="L24" s="405"/>
      <c r="M24" s="283">
        <f t="shared" si="0"/>
        <v>11</v>
      </c>
      <c r="N24" s="297" t="s">
        <v>589</v>
      </c>
      <c r="O24" s="426" t="s">
        <v>368</v>
      </c>
      <c r="P24" s="334"/>
    </row>
    <row r="25" spans="1:16" s="11" customFormat="1" ht="13.5" thickBot="1" x14ac:dyDescent="0.25">
      <c r="A25" s="408">
        <f t="shared" si="1"/>
        <v>9</v>
      </c>
      <c r="B25" s="214" t="s">
        <v>165</v>
      </c>
      <c r="C25" s="215"/>
      <c r="D25" s="409">
        <v>1999</v>
      </c>
      <c r="E25" s="410" t="s">
        <v>3</v>
      </c>
      <c r="F25" s="410" t="s">
        <v>372</v>
      </c>
      <c r="G25" s="411"/>
      <c r="H25" s="412">
        <v>91.25</v>
      </c>
      <c r="I25" s="216">
        <v>51</v>
      </c>
      <c r="J25" s="413"/>
      <c r="K25" s="414"/>
      <c r="L25" s="415"/>
      <c r="M25" s="351">
        <f t="shared" si="0"/>
        <v>10</v>
      </c>
      <c r="N25" s="344" t="s">
        <v>589</v>
      </c>
      <c r="O25" s="353" t="s">
        <v>370</v>
      </c>
      <c r="P25" s="416"/>
    </row>
    <row r="26" spans="1:16" ht="12.75" customHeight="1" x14ac:dyDescent="0.2">
      <c r="A26" s="160"/>
      <c r="B26" s="161"/>
      <c r="C26" s="161"/>
      <c r="D26" s="162"/>
      <c r="E26" s="163"/>
      <c r="F26" s="163"/>
      <c r="G26" s="163"/>
      <c r="H26" s="164"/>
      <c r="I26" s="163"/>
      <c r="J26" s="163"/>
      <c r="K26" s="163"/>
      <c r="L26" s="165"/>
      <c r="M26" s="165"/>
      <c r="N26" s="166"/>
      <c r="O26" s="167"/>
      <c r="P26" s="167"/>
    </row>
    <row r="27" spans="1:16" ht="12.75" customHeight="1" x14ac:dyDescent="0.2">
      <c r="A27" s="664"/>
      <c r="B27" s="665"/>
      <c r="C27" s="665"/>
      <c r="D27" s="665"/>
      <c r="E27" s="665"/>
      <c r="F27" s="665"/>
      <c r="G27" s="665"/>
      <c r="H27" s="665"/>
      <c r="I27" s="665"/>
      <c r="J27" s="665"/>
      <c r="K27" s="665"/>
      <c r="L27" s="665"/>
      <c r="M27" s="665"/>
      <c r="N27" s="665"/>
      <c r="O27" s="665"/>
      <c r="P27" s="665"/>
    </row>
    <row r="28" spans="1:16" ht="28.5" customHeight="1" x14ac:dyDescent="0.2">
      <c r="H28" s="35"/>
      <c r="I28" s="35"/>
      <c r="J28" s="35"/>
      <c r="K28" s="35"/>
      <c r="L28" s="35"/>
      <c r="M28" s="35"/>
      <c r="N28" s="35"/>
      <c r="O28" s="35"/>
      <c r="P28" s="35"/>
    </row>
    <row r="29" spans="1:16" x14ac:dyDescent="0.2">
      <c r="A29" s="385" t="s">
        <v>16</v>
      </c>
      <c r="B29" s="386"/>
      <c r="C29" s="386"/>
      <c r="D29" s="387" t="s">
        <v>413</v>
      </c>
      <c r="E29" s="388"/>
      <c r="F29" s="389"/>
      <c r="G29" s="385" t="s">
        <v>103</v>
      </c>
      <c r="H29" s="388"/>
      <c r="I29" s="386" t="s">
        <v>579</v>
      </c>
      <c r="J29" s="386"/>
      <c r="K29" s="386"/>
      <c r="L29" s="388"/>
      <c r="M29" s="386"/>
      <c r="N29" s="388"/>
      <c r="O29" s="388"/>
      <c r="P29" s="388"/>
    </row>
    <row r="30" spans="1:16" ht="9" customHeight="1" x14ac:dyDescent="0.2">
      <c r="A30" s="385"/>
      <c r="B30" s="386"/>
      <c r="C30" s="386"/>
      <c r="D30" s="390"/>
      <c r="E30" s="388"/>
      <c r="F30" s="389"/>
      <c r="G30" s="385"/>
      <c r="H30" s="388"/>
      <c r="I30" s="386"/>
      <c r="J30" s="386"/>
      <c r="K30" s="386"/>
      <c r="L30" s="388"/>
      <c r="M30" s="387"/>
      <c r="N30" s="388"/>
      <c r="O30" s="388"/>
      <c r="P30" s="388"/>
    </row>
    <row r="31" spans="1:16" x14ac:dyDescent="0.2">
      <c r="A31" s="385" t="s">
        <v>17</v>
      </c>
      <c r="B31" s="386"/>
      <c r="C31" s="386"/>
      <c r="D31" s="388" t="s">
        <v>179</v>
      </c>
      <c r="E31" s="386"/>
      <c r="F31" s="386"/>
      <c r="G31" s="385" t="s">
        <v>104</v>
      </c>
      <c r="H31" s="388"/>
      <c r="I31" s="386" t="s">
        <v>580</v>
      </c>
      <c r="J31" s="386"/>
      <c r="K31" s="386"/>
      <c r="L31" s="388"/>
      <c r="M31" s="387"/>
      <c r="N31" s="388"/>
      <c r="O31" s="388"/>
      <c r="P31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1:P22">
    <sortCondition ref="H21:H22"/>
  </sortState>
  <mergeCells count="32">
    <mergeCell ref="A27:P27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27"/>
  <sheetViews>
    <sheetView view="pageBreakPreview" topLeftCell="A8" zoomScaleNormal="70" zoomScaleSheetLayoutView="100" workbookViewId="0">
      <selection activeCell="D12" sqref="D12:D13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6" width="16.570312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437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54</v>
      </c>
      <c r="B9" s="634"/>
      <c r="C9" s="634"/>
      <c r="D9" s="639" t="s">
        <v>433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70</v>
      </c>
      <c r="E10" s="641"/>
      <c r="F10" s="641"/>
      <c r="G10" s="641"/>
      <c r="H10" s="641"/>
      <c r="I10" s="641"/>
      <c r="J10" s="641"/>
      <c r="K10" s="641"/>
      <c r="L10" s="641"/>
      <c r="M10" s="641"/>
      <c r="N10" s="87">
        <v>59</v>
      </c>
      <c r="O10" s="87">
        <v>44</v>
      </c>
      <c r="P10" s="87">
        <v>35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132"/>
      <c r="F12" s="132"/>
      <c r="G12" s="132"/>
      <c r="H12" s="132"/>
      <c r="I12" s="132"/>
      <c r="J12" s="132"/>
      <c r="K12" s="132"/>
      <c r="L12" s="132"/>
      <c r="M12" s="132"/>
      <c r="N12" s="22"/>
      <c r="O12" s="22"/>
      <c r="P12" s="22"/>
    </row>
    <row r="13" spans="1:16" x14ac:dyDescent="0.2">
      <c r="A13" s="647" t="s">
        <v>40</v>
      </c>
      <c r="B13" s="647"/>
      <c r="C13" s="647"/>
      <c r="D13" s="391">
        <v>31</v>
      </c>
      <c r="E13" s="132"/>
      <c r="F13" s="132"/>
      <c r="G13" s="132"/>
      <c r="H13" s="132"/>
      <c r="I13" s="132"/>
      <c r="J13" s="132"/>
      <c r="K13" s="132"/>
      <c r="L13" s="132"/>
      <c r="M13" s="132"/>
      <c r="N13" s="22"/>
      <c r="O13" s="22"/>
      <c r="P13" s="22"/>
    </row>
    <row r="15" spans="1:16" ht="11.25" customHeight="1" x14ac:dyDescent="0.2">
      <c r="A15" s="673" t="s">
        <v>6</v>
      </c>
      <c r="B15" s="673" t="s">
        <v>67</v>
      </c>
      <c r="C15" s="673"/>
      <c r="D15" s="674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72" t="s">
        <v>19</v>
      </c>
      <c r="K15" s="672"/>
      <c r="L15" s="668" t="s">
        <v>22</v>
      </c>
      <c r="M15" s="668" t="s">
        <v>13</v>
      </c>
      <c r="N15" s="668" t="s">
        <v>14</v>
      </c>
      <c r="O15" s="668" t="s">
        <v>15</v>
      </c>
      <c r="P15" s="670"/>
    </row>
    <row r="16" spans="1:16" x14ac:dyDescent="0.2">
      <c r="A16" s="673"/>
      <c r="B16" s="673"/>
      <c r="C16" s="673"/>
      <c r="D16" s="675"/>
      <c r="E16" s="669"/>
      <c r="F16" s="676"/>
      <c r="G16" s="669"/>
      <c r="H16" s="669"/>
      <c r="I16" s="669"/>
      <c r="J16" s="417" t="s">
        <v>21</v>
      </c>
      <c r="K16" s="417" t="s">
        <v>23</v>
      </c>
      <c r="L16" s="669"/>
      <c r="M16" s="669"/>
      <c r="N16" s="669"/>
      <c r="O16" s="669"/>
      <c r="P16" s="671"/>
    </row>
    <row r="17" spans="1:16" x14ac:dyDescent="0.2">
      <c r="A17" s="418">
        <v>1</v>
      </c>
      <c r="B17" s="192" t="s">
        <v>405</v>
      </c>
      <c r="C17" s="169"/>
      <c r="D17" s="168">
        <v>2003</v>
      </c>
      <c r="E17" s="180" t="s">
        <v>4</v>
      </c>
      <c r="F17" s="168" t="s">
        <v>408</v>
      </c>
      <c r="G17" s="188"/>
      <c r="H17" s="183">
        <v>62.6</v>
      </c>
      <c r="I17" s="326">
        <v>47</v>
      </c>
      <c r="J17" s="281"/>
      <c r="K17" s="281"/>
      <c r="L17" s="282"/>
      <c r="M17" s="283">
        <f t="shared" ref="M17:M23" si="0">IF(A17=1,20,IF(A17=2,18,IF(A17=3,16,IF(A17&gt;19,0,19-A17))))</f>
        <v>20</v>
      </c>
      <c r="N17" s="284" t="str">
        <f t="shared" ref="N17:N23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66" t="s">
        <v>409</v>
      </c>
      <c r="P17" s="311"/>
    </row>
    <row r="18" spans="1:16" s="11" customFormat="1" x14ac:dyDescent="0.2">
      <c r="A18" s="419">
        <f t="shared" ref="A18:A23" si="2">A17+1</f>
        <v>2</v>
      </c>
      <c r="B18" s="192" t="s">
        <v>266</v>
      </c>
      <c r="C18" s="169"/>
      <c r="D18" s="184">
        <v>2000</v>
      </c>
      <c r="E18" s="180" t="s">
        <v>5</v>
      </c>
      <c r="F18" s="168" t="s">
        <v>274</v>
      </c>
      <c r="G18" s="185" t="s">
        <v>268</v>
      </c>
      <c r="H18" s="183">
        <v>61.5</v>
      </c>
      <c r="I18" s="32">
        <v>46</v>
      </c>
      <c r="J18" s="288"/>
      <c r="K18" s="288"/>
      <c r="L18" s="289"/>
      <c r="M18" s="283">
        <f t="shared" si="0"/>
        <v>18</v>
      </c>
      <c r="N18" s="284" t="str">
        <f t="shared" si="1"/>
        <v>+МС</v>
      </c>
      <c r="O18" s="266" t="s">
        <v>270</v>
      </c>
      <c r="P18" s="311"/>
    </row>
    <row r="19" spans="1:16" s="11" customFormat="1" x14ac:dyDescent="0.2">
      <c r="A19" s="419">
        <f t="shared" si="2"/>
        <v>3</v>
      </c>
      <c r="B19" s="192" t="s">
        <v>392</v>
      </c>
      <c r="C19" s="169"/>
      <c r="D19" s="168">
        <v>2003</v>
      </c>
      <c r="E19" s="180" t="s">
        <v>5</v>
      </c>
      <c r="F19" s="168" t="s">
        <v>159</v>
      </c>
      <c r="G19" s="187"/>
      <c r="H19" s="183">
        <v>62.3</v>
      </c>
      <c r="I19" s="32">
        <v>44</v>
      </c>
      <c r="J19" s="290"/>
      <c r="K19" s="288"/>
      <c r="L19" s="289"/>
      <c r="M19" s="283">
        <f t="shared" si="0"/>
        <v>16</v>
      </c>
      <c r="N19" s="284" t="str">
        <f t="shared" si="1"/>
        <v>+МС</v>
      </c>
      <c r="O19" s="266" t="s">
        <v>400</v>
      </c>
      <c r="P19" s="311"/>
    </row>
    <row r="20" spans="1:16" s="11" customFormat="1" x14ac:dyDescent="0.2">
      <c r="A20" s="419">
        <f t="shared" si="2"/>
        <v>4</v>
      </c>
      <c r="B20" s="192" t="s">
        <v>394</v>
      </c>
      <c r="C20" s="169"/>
      <c r="D20" s="182">
        <v>2001</v>
      </c>
      <c r="E20" s="180" t="s">
        <v>5</v>
      </c>
      <c r="F20" s="168" t="s">
        <v>159</v>
      </c>
      <c r="G20" s="175"/>
      <c r="H20" s="183">
        <v>60.75</v>
      </c>
      <c r="I20" s="32">
        <v>37</v>
      </c>
      <c r="J20" s="290"/>
      <c r="K20" s="288"/>
      <c r="L20" s="289"/>
      <c r="M20" s="283">
        <f t="shared" si="0"/>
        <v>15</v>
      </c>
      <c r="N20" s="284" t="str">
        <f t="shared" si="1"/>
        <v>КМС</v>
      </c>
      <c r="O20" s="266" t="s">
        <v>401</v>
      </c>
      <c r="P20" s="311"/>
    </row>
    <row r="21" spans="1:16" s="11" customFormat="1" x14ac:dyDescent="0.2">
      <c r="A21" s="419">
        <f t="shared" si="2"/>
        <v>5</v>
      </c>
      <c r="B21" s="192" t="s">
        <v>135</v>
      </c>
      <c r="C21" s="169"/>
      <c r="D21" s="175">
        <v>2003</v>
      </c>
      <c r="E21" s="180" t="s">
        <v>4</v>
      </c>
      <c r="F21" s="180" t="s">
        <v>226</v>
      </c>
      <c r="G21" s="168" t="s">
        <v>227</v>
      </c>
      <c r="H21" s="183">
        <v>53.42</v>
      </c>
      <c r="I21" s="32">
        <v>35</v>
      </c>
      <c r="J21" s="292"/>
      <c r="K21" s="288"/>
      <c r="L21" s="289"/>
      <c r="M21" s="283">
        <f t="shared" si="0"/>
        <v>14</v>
      </c>
      <c r="N21" s="284" t="str">
        <f t="shared" si="1"/>
        <v>КМС</v>
      </c>
      <c r="O21" s="266" t="s">
        <v>112</v>
      </c>
      <c r="P21" s="311"/>
    </row>
    <row r="22" spans="1:16" s="11" customFormat="1" x14ac:dyDescent="0.2">
      <c r="A22" s="419">
        <f t="shared" si="2"/>
        <v>6</v>
      </c>
      <c r="B22" s="192" t="s">
        <v>170</v>
      </c>
      <c r="C22" s="169"/>
      <c r="D22" s="168">
        <v>2003</v>
      </c>
      <c r="E22" s="168" t="s">
        <v>5</v>
      </c>
      <c r="F22" s="168" t="s">
        <v>159</v>
      </c>
      <c r="G22" s="188"/>
      <c r="H22" s="183">
        <v>58.44</v>
      </c>
      <c r="I22" s="32">
        <v>35</v>
      </c>
      <c r="J22" s="290"/>
      <c r="K22" s="288"/>
      <c r="L22" s="289"/>
      <c r="M22" s="283">
        <f t="shared" si="0"/>
        <v>13</v>
      </c>
      <c r="N22" s="284" t="str">
        <f t="shared" si="1"/>
        <v>КМС</v>
      </c>
      <c r="O22" s="266" t="s">
        <v>400</v>
      </c>
      <c r="P22" s="311"/>
    </row>
    <row r="23" spans="1:16" s="11" customFormat="1" x14ac:dyDescent="0.2">
      <c r="A23" s="419">
        <f t="shared" si="2"/>
        <v>7</v>
      </c>
      <c r="B23" s="192" t="s">
        <v>224</v>
      </c>
      <c r="C23" s="169"/>
      <c r="D23" s="180">
        <v>2002</v>
      </c>
      <c r="E23" s="175" t="s">
        <v>5</v>
      </c>
      <c r="F23" s="168" t="s">
        <v>225</v>
      </c>
      <c r="G23" s="180" t="s">
        <v>199</v>
      </c>
      <c r="H23" s="420">
        <v>58.9</v>
      </c>
      <c r="I23" s="32">
        <v>1</v>
      </c>
      <c r="J23" s="292"/>
      <c r="K23" s="288"/>
      <c r="L23" s="289"/>
      <c r="M23" s="283">
        <f t="shared" si="0"/>
        <v>12</v>
      </c>
      <c r="N23" s="284" t="str">
        <f t="shared" si="1"/>
        <v>-</v>
      </c>
      <c r="O23" s="266" t="s">
        <v>177</v>
      </c>
      <c r="P23" s="311"/>
    </row>
    <row r="24" spans="1:16" x14ac:dyDescent="0.2">
      <c r="A24" s="388"/>
      <c r="B24" s="388"/>
      <c r="C24" s="388"/>
      <c r="D24" s="388"/>
      <c r="E24" s="388"/>
      <c r="F24" s="388"/>
      <c r="G24" s="388"/>
      <c r="H24" s="386"/>
      <c r="I24" s="386"/>
      <c r="J24" s="386"/>
      <c r="K24" s="386"/>
      <c r="L24" s="386"/>
      <c r="M24" s="386"/>
      <c r="N24" s="386"/>
      <c r="O24" s="386"/>
      <c r="P24" s="386"/>
    </row>
    <row r="25" spans="1:16" x14ac:dyDescent="0.2">
      <c r="A25" s="385" t="s">
        <v>16</v>
      </c>
      <c r="B25" s="386"/>
      <c r="C25" s="386"/>
      <c r="D25" s="387" t="s">
        <v>413</v>
      </c>
      <c r="E25" s="388"/>
      <c r="F25" s="389"/>
      <c r="G25" s="385" t="s">
        <v>103</v>
      </c>
      <c r="H25" s="388"/>
      <c r="I25" s="386" t="s">
        <v>579</v>
      </c>
      <c r="J25" s="386"/>
      <c r="K25" s="386"/>
      <c r="L25" s="388"/>
      <c r="M25" s="386"/>
      <c r="N25" s="388"/>
      <c r="O25" s="388"/>
      <c r="P25" s="388"/>
    </row>
    <row r="26" spans="1:16" ht="4.5" customHeight="1" x14ac:dyDescent="0.2">
      <c r="A26" s="385"/>
      <c r="B26" s="386"/>
      <c r="C26" s="386"/>
      <c r="D26" s="390"/>
      <c r="E26" s="388"/>
      <c r="F26" s="389"/>
      <c r="G26" s="385"/>
      <c r="H26" s="388"/>
      <c r="I26" s="386"/>
      <c r="J26" s="386"/>
      <c r="K26" s="386"/>
      <c r="L26" s="388"/>
      <c r="M26" s="387"/>
      <c r="N26" s="388"/>
      <c r="O26" s="388"/>
      <c r="P26" s="388"/>
    </row>
    <row r="27" spans="1:16" x14ac:dyDescent="0.2">
      <c r="A27" s="385" t="s">
        <v>17</v>
      </c>
      <c r="B27" s="386"/>
      <c r="C27" s="386"/>
      <c r="D27" s="388" t="s">
        <v>179</v>
      </c>
      <c r="E27" s="386"/>
      <c r="F27" s="386"/>
      <c r="G27" s="385" t="s">
        <v>104</v>
      </c>
      <c r="H27" s="388"/>
      <c r="I27" s="386" t="s">
        <v>580</v>
      </c>
      <c r="J27" s="386"/>
      <c r="K27" s="386"/>
      <c r="L27" s="388"/>
      <c r="M27" s="387"/>
      <c r="N27" s="388"/>
      <c r="O27" s="388"/>
      <c r="P27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1:P22">
    <sortCondition ref="H21:H22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0"/>
  <sheetViews>
    <sheetView view="pageBreakPreview" topLeftCell="A4" zoomScaleNormal="70" zoomScaleSheetLayoutView="100" workbookViewId="0">
      <selection activeCell="D6" sqref="D6:M6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5" width="16.5703125" style="34" customWidth="1"/>
    <col min="16" max="16" width="19.710937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437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75</v>
      </c>
      <c r="B9" s="634"/>
      <c r="C9" s="634"/>
      <c r="D9" s="639" t="s">
        <v>433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71</v>
      </c>
      <c r="E10" s="641"/>
      <c r="F10" s="641"/>
      <c r="G10" s="641"/>
      <c r="H10" s="641"/>
      <c r="I10" s="641"/>
      <c r="J10" s="641"/>
      <c r="K10" s="641"/>
      <c r="L10" s="641"/>
      <c r="M10" s="641"/>
      <c r="N10" s="94"/>
      <c r="O10" s="94"/>
      <c r="P10" s="94"/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421"/>
      <c r="F12" s="421"/>
      <c r="G12" s="421"/>
      <c r="H12" s="421"/>
      <c r="I12" s="421"/>
      <c r="J12" s="421"/>
      <c r="K12" s="421"/>
      <c r="L12" s="421"/>
      <c r="M12" s="421"/>
      <c r="N12" s="422"/>
      <c r="O12" s="422"/>
      <c r="P12" s="422"/>
    </row>
    <row r="13" spans="1:16" x14ac:dyDescent="0.2">
      <c r="A13" s="647" t="s">
        <v>40</v>
      </c>
      <c r="B13" s="647"/>
      <c r="C13" s="64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2"/>
      <c r="O13" s="422"/>
      <c r="P13" s="422"/>
    </row>
    <row r="14" spans="1:16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</row>
    <row r="15" spans="1:16" ht="11.25" customHeight="1" x14ac:dyDescent="0.2">
      <c r="A15" s="673" t="s">
        <v>6</v>
      </c>
      <c r="B15" s="673" t="s">
        <v>67</v>
      </c>
      <c r="C15" s="673"/>
      <c r="D15" s="674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72" t="s">
        <v>19</v>
      </c>
      <c r="K15" s="672"/>
      <c r="L15" s="668" t="s">
        <v>22</v>
      </c>
      <c r="M15" s="668" t="s">
        <v>13</v>
      </c>
      <c r="N15" s="668" t="s">
        <v>14</v>
      </c>
      <c r="O15" s="668" t="s">
        <v>15</v>
      </c>
      <c r="P15" s="670"/>
    </row>
    <row r="16" spans="1:16" x14ac:dyDescent="0.2">
      <c r="A16" s="673"/>
      <c r="B16" s="673"/>
      <c r="C16" s="673"/>
      <c r="D16" s="675"/>
      <c r="E16" s="669"/>
      <c r="F16" s="676"/>
      <c r="G16" s="669"/>
      <c r="H16" s="669"/>
      <c r="I16" s="669"/>
      <c r="J16" s="417" t="s">
        <v>21</v>
      </c>
      <c r="K16" s="417" t="s">
        <v>23</v>
      </c>
      <c r="L16" s="669"/>
      <c r="M16" s="669"/>
      <c r="N16" s="669"/>
      <c r="O16" s="669"/>
      <c r="P16" s="671"/>
    </row>
    <row r="17" spans="1:16" x14ac:dyDescent="0.2">
      <c r="A17" s="418">
        <v>1</v>
      </c>
      <c r="B17" s="192" t="s">
        <v>115</v>
      </c>
      <c r="C17" s="169"/>
      <c r="D17" s="168">
        <v>1999</v>
      </c>
      <c r="E17" s="168" t="s">
        <v>3</v>
      </c>
      <c r="F17" s="180" t="s">
        <v>226</v>
      </c>
      <c r="G17" s="168" t="s">
        <v>227</v>
      </c>
      <c r="H17" s="183">
        <v>81.8</v>
      </c>
      <c r="I17" s="280">
        <v>82</v>
      </c>
      <c r="J17" s="281"/>
      <c r="K17" s="281"/>
      <c r="L17" s="282"/>
      <c r="M17" s="283">
        <f t="shared" ref="M17:M26" si="0">IF(A17=1,20,IF(A17=2,18,IF(A17=3,16,IF(A17&gt;19,0,19-A17))))</f>
        <v>20</v>
      </c>
      <c r="N17" s="284" t="s">
        <v>589</v>
      </c>
      <c r="O17" s="266" t="s">
        <v>46</v>
      </c>
      <c r="P17" s="311"/>
    </row>
    <row r="18" spans="1:16" s="11" customFormat="1" x14ac:dyDescent="0.2">
      <c r="A18" s="419">
        <f>A17+1</f>
        <v>2</v>
      </c>
      <c r="B18" s="192" t="s">
        <v>284</v>
      </c>
      <c r="C18" s="169"/>
      <c r="D18" s="168">
        <v>1999</v>
      </c>
      <c r="E18" s="180" t="s">
        <v>4</v>
      </c>
      <c r="F18" s="186" t="s">
        <v>586</v>
      </c>
      <c r="G18" s="168" t="s">
        <v>160</v>
      </c>
      <c r="H18" s="183">
        <v>76.150000000000006</v>
      </c>
      <c r="I18" s="288">
        <v>76</v>
      </c>
      <c r="J18" s="288"/>
      <c r="K18" s="288"/>
      <c r="L18" s="289"/>
      <c r="M18" s="283">
        <f t="shared" si="0"/>
        <v>18</v>
      </c>
      <c r="N18" s="284" t="s">
        <v>589</v>
      </c>
      <c r="O18" s="525" t="s">
        <v>299</v>
      </c>
      <c r="P18" s="520"/>
    </row>
    <row r="19" spans="1:16" s="11" customFormat="1" x14ac:dyDescent="0.2">
      <c r="A19" s="419">
        <f t="shared" ref="A19:A26" si="1">A18+1</f>
        <v>3</v>
      </c>
      <c r="B19" s="192" t="s">
        <v>588</v>
      </c>
      <c r="C19" s="169"/>
      <c r="D19" s="168">
        <v>2000</v>
      </c>
      <c r="E19" s="168" t="s">
        <v>5</v>
      </c>
      <c r="F19" s="168" t="s">
        <v>274</v>
      </c>
      <c r="G19" s="185" t="s">
        <v>268</v>
      </c>
      <c r="H19" s="183">
        <v>68.900000000000006</v>
      </c>
      <c r="I19" s="288">
        <v>52</v>
      </c>
      <c r="J19" s="290"/>
      <c r="K19" s="288"/>
      <c r="L19" s="289"/>
      <c r="M19" s="283">
        <f t="shared" si="0"/>
        <v>16</v>
      </c>
      <c r="N19" s="284" t="s">
        <v>589</v>
      </c>
      <c r="O19" s="266" t="s">
        <v>270</v>
      </c>
      <c r="P19" s="311"/>
    </row>
    <row r="20" spans="1:16" s="11" customFormat="1" x14ac:dyDescent="0.2">
      <c r="A20" s="419">
        <f t="shared" si="1"/>
        <v>4</v>
      </c>
      <c r="B20" s="192" t="s">
        <v>243</v>
      </c>
      <c r="C20" s="169"/>
      <c r="D20" s="184">
        <v>1999</v>
      </c>
      <c r="E20" s="180" t="s">
        <v>4</v>
      </c>
      <c r="F20" s="180" t="s">
        <v>261</v>
      </c>
      <c r="G20" s="187"/>
      <c r="H20" s="183">
        <v>125.3</v>
      </c>
      <c r="I20" s="288">
        <v>50</v>
      </c>
      <c r="J20" s="292"/>
      <c r="K20" s="288"/>
      <c r="L20" s="289"/>
      <c r="M20" s="283">
        <f t="shared" si="0"/>
        <v>15</v>
      </c>
      <c r="N20" s="284" t="s">
        <v>589</v>
      </c>
      <c r="O20" s="266" t="s">
        <v>254</v>
      </c>
      <c r="P20" s="311"/>
    </row>
    <row r="21" spans="1:16" s="11" customFormat="1" x14ac:dyDescent="0.2">
      <c r="A21" s="419">
        <f t="shared" si="1"/>
        <v>5</v>
      </c>
      <c r="B21" s="295" t="s">
        <v>116</v>
      </c>
      <c r="C21" s="309"/>
      <c r="D21" s="423">
        <v>1999</v>
      </c>
      <c r="E21" s="297" t="s">
        <v>3</v>
      </c>
      <c r="F21" s="297" t="s">
        <v>355</v>
      </c>
      <c r="G21" s="297" t="s">
        <v>161</v>
      </c>
      <c r="H21" s="424">
        <v>67.599999999999994</v>
      </c>
      <c r="I21" s="288">
        <v>43</v>
      </c>
      <c r="J21" s="290"/>
      <c r="K21" s="288"/>
      <c r="L21" s="289"/>
      <c r="M21" s="283">
        <f t="shared" si="0"/>
        <v>14</v>
      </c>
      <c r="N21" s="284" t="s">
        <v>589</v>
      </c>
      <c r="O21" s="425" t="s">
        <v>353</v>
      </c>
      <c r="P21" s="311"/>
    </row>
    <row r="22" spans="1:16" s="11" customFormat="1" x14ac:dyDescent="0.2">
      <c r="A22" s="419">
        <f t="shared" si="1"/>
        <v>6</v>
      </c>
      <c r="B22" s="192" t="s">
        <v>205</v>
      </c>
      <c r="C22" s="169"/>
      <c r="D22" s="179">
        <v>2002</v>
      </c>
      <c r="E22" s="180" t="s">
        <v>4</v>
      </c>
      <c r="F22" s="186" t="s">
        <v>221</v>
      </c>
      <c r="G22" s="381" t="s">
        <v>211</v>
      </c>
      <c r="H22" s="183">
        <v>89.5</v>
      </c>
      <c r="I22" s="288">
        <v>30</v>
      </c>
      <c r="J22" s="292"/>
      <c r="K22" s="288"/>
      <c r="L22" s="289"/>
      <c r="M22" s="283">
        <f t="shared" si="0"/>
        <v>13</v>
      </c>
      <c r="N22" s="284" t="s">
        <v>589</v>
      </c>
      <c r="O22" s="266" t="s">
        <v>214</v>
      </c>
      <c r="P22" s="311"/>
    </row>
    <row r="23" spans="1:16" s="11" customFormat="1" ht="12.75" customHeight="1" x14ac:dyDescent="0.2">
      <c r="A23" s="419">
        <f t="shared" si="1"/>
        <v>7</v>
      </c>
      <c r="B23" s="192" t="s">
        <v>438</v>
      </c>
      <c r="C23" s="169"/>
      <c r="D23" s="168">
        <v>2003</v>
      </c>
      <c r="E23" s="168" t="s">
        <v>5</v>
      </c>
      <c r="F23" s="180" t="s">
        <v>261</v>
      </c>
      <c r="G23" s="185"/>
      <c r="H23" s="183">
        <v>70.349999999999994</v>
      </c>
      <c r="I23" s="307">
        <v>26</v>
      </c>
      <c r="J23" s="290"/>
      <c r="K23" s="288"/>
      <c r="L23" s="289"/>
      <c r="M23" s="283">
        <f t="shared" si="0"/>
        <v>12</v>
      </c>
      <c r="N23" s="284" t="s">
        <v>589</v>
      </c>
      <c r="O23" s="266" t="s">
        <v>439</v>
      </c>
      <c r="P23" s="311"/>
    </row>
    <row r="24" spans="1:16" s="11" customFormat="1" ht="12.75" customHeight="1" x14ac:dyDescent="0.2">
      <c r="A24" s="419">
        <f t="shared" si="1"/>
        <v>8</v>
      </c>
      <c r="B24" s="192" t="s">
        <v>587</v>
      </c>
      <c r="C24" s="169"/>
      <c r="D24" s="184">
        <v>2002</v>
      </c>
      <c r="E24" s="168" t="s">
        <v>5</v>
      </c>
      <c r="F24" s="168" t="s">
        <v>274</v>
      </c>
      <c r="G24" s="168" t="s">
        <v>269</v>
      </c>
      <c r="H24" s="330">
        <v>78.099999999999994</v>
      </c>
      <c r="I24" s="32">
        <v>25</v>
      </c>
      <c r="J24" s="290"/>
      <c r="K24" s="288"/>
      <c r="L24" s="289"/>
      <c r="M24" s="283">
        <f t="shared" si="0"/>
        <v>11</v>
      </c>
      <c r="N24" s="284" t="s">
        <v>589</v>
      </c>
      <c r="O24" s="266" t="s">
        <v>272</v>
      </c>
      <c r="P24" s="311"/>
    </row>
    <row r="25" spans="1:16" s="11" customFormat="1" ht="12.75" customHeight="1" x14ac:dyDescent="0.2">
      <c r="A25" s="419">
        <f t="shared" si="1"/>
        <v>9</v>
      </c>
      <c r="B25" s="557" t="s">
        <v>619</v>
      </c>
      <c r="C25" s="169"/>
      <c r="D25" s="168">
        <v>2003</v>
      </c>
      <c r="E25" s="180" t="s">
        <v>164</v>
      </c>
      <c r="F25" s="168" t="s">
        <v>274</v>
      </c>
      <c r="G25" s="185" t="s">
        <v>268</v>
      </c>
      <c r="H25" s="183">
        <v>70.400000000000006</v>
      </c>
      <c r="I25" s="32">
        <v>15</v>
      </c>
      <c r="J25" s="290"/>
      <c r="K25" s="288"/>
      <c r="L25" s="289"/>
      <c r="M25" s="283">
        <f t="shared" si="0"/>
        <v>10</v>
      </c>
      <c r="N25" s="284" t="s">
        <v>589</v>
      </c>
      <c r="O25" s="266" t="s">
        <v>273</v>
      </c>
      <c r="P25" s="311"/>
    </row>
    <row r="26" spans="1:16" s="11" customFormat="1" x14ac:dyDescent="0.2">
      <c r="A26" s="419">
        <f t="shared" si="1"/>
        <v>10</v>
      </c>
      <c r="B26" s="192" t="s">
        <v>166</v>
      </c>
      <c r="C26" s="169"/>
      <c r="D26" s="184">
        <v>1999</v>
      </c>
      <c r="E26" s="180" t="s">
        <v>5</v>
      </c>
      <c r="F26" s="180" t="s">
        <v>372</v>
      </c>
      <c r="G26" s="286"/>
      <c r="H26" s="183">
        <v>86.5</v>
      </c>
      <c r="I26" s="32">
        <v>5</v>
      </c>
      <c r="J26" s="290"/>
      <c r="K26" s="288"/>
      <c r="L26" s="289"/>
      <c r="M26" s="283">
        <f t="shared" si="0"/>
        <v>9</v>
      </c>
      <c r="N26" s="284" t="s">
        <v>589</v>
      </c>
      <c r="O26" s="266" t="s">
        <v>369</v>
      </c>
      <c r="P26" s="311"/>
    </row>
    <row r="27" spans="1:16" x14ac:dyDescent="0.2">
      <c r="A27" s="388"/>
      <c r="B27" s="388"/>
      <c r="C27" s="388"/>
      <c r="D27" s="388"/>
      <c r="E27" s="388"/>
      <c r="F27" s="388"/>
      <c r="G27" s="388"/>
      <c r="H27" s="386"/>
      <c r="I27" s="386"/>
      <c r="J27" s="386"/>
      <c r="K27" s="386"/>
      <c r="L27" s="386"/>
      <c r="M27" s="386"/>
      <c r="N27" s="386"/>
      <c r="O27" s="386"/>
      <c r="P27" s="386"/>
    </row>
    <row r="28" spans="1:16" x14ac:dyDescent="0.2">
      <c r="A28" s="385" t="s">
        <v>16</v>
      </c>
      <c r="B28" s="386"/>
      <c r="C28" s="386"/>
      <c r="D28" s="387" t="s">
        <v>413</v>
      </c>
      <c r="E28" s="388"/>
      <c r="F28" s="389"/>
      <c r="G28" s="385" t="s">
        <v>103</v>
      </c>
      <c r="H28" s="388"/>
      <c r="I28" s="386" t="s">
        <v>579</v>
      </c>
      <c r="J28" s="386"/>
      <c r="K28" s="386"/>
      <c r="L28" s="388"/>
      <c r="M28" s="386"/>
      <c r="N28" s="388"/>
      <c r="O28" s="388"/>
      <c r="P28" s="388"/>
    </row>
    <row r="29" spans="1:16" ht="4.5" customHeight="1" x14ac:dyDescent="0.2">
      <c r="A29" s="385"/>
      <c r="B29" s="386"/>
      <c r="C29" s="386"/>
      <c r="D29" s="390"/>
      <c r="E29" s="388"/>
      <c r="F29" s="389"/>
      <c r="G29" s="385"/>
      <c r="H29" s="388"/>
      <c r="I29" s="386"/>
      <c r="J29" s="386"/>
      <c r="K29" s="386"/>
      <c r="L29" s="388"/>
      <c r="M29" s="387"/>
      <c r="N29" s="388"/>
      <c r="O29" s="388"/>
      <c r="P29" s="388"/>
    </row>
    <row r="30" spans="1:16" x14ac:dyDescent="0.2">
      <c r="A30" s="385" t="s">
        <v>17</v>
      </c>
      <c r="B30" s="386"/>
      <c r="C30" s="386"/>
      <c r="D30" s="388" t="s">
        <v>179</v>
      </c>
      <c r="E30" s="386"/>
      <c r="F30" s="386"/>
      <c r="G30" s="385" t="s">
        <v>104</v>
      </c>
      <c r="H30" s="388"/>
      <c r="I30" s="386" t="s">
        <v>580</v>
      </c>
      <c r="J30" s="386"/>
      <c r="K30" s="386"/>
      <c r="L30" s="388"/>
      <c r="M30" s="387"/>
      <c r="N30" s="388"/>
      <c r="O30" s="388"/>
      <c r="P30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6">
    <sortCondition descending="1" ref="I17:I26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70"/>
  <sheetViews>
    <sheetView view="pageBreakPreview" topLeftCell="A49" zoomScale="90" zoomScaleNormal="90" zoomScaleSheetLayoutView="90" workbookViewId="0">
      <selection activeCell="Q50" sqref="Q50:Q51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37" width="9.140625" customWidth="1"/>
    <col min="238" max="238" width="8.85546875" customWidth="1"/>
    <col min="239" max="239" width="8.42578125" customWidth="1"/>
    <col min="240" max="240" width="7" customWidth="1"/>
    <col min="241" max="241" width="22.7109375" customWidth="1"/>
    <col min="242" max="242" width="17" customWidth="1"/>
    <col min="243" max="243" width="10.85546875" customWidth="1"/>
    <col min="244" max="244" width="10.42578125" customWidth="1"/>
    <col min="245" max="245" width="11.7109375" customWidth="1"/>
  </cols>
  <sheetData>
    <row r="1" spans="1:14" x14ac:dyDescent="0.2">
      <c r="A1" s="682" t="s">
        <v>143</v>
      </c>
      <c r="B1" s="682"/>
      <c r="C1" s="682"/>
      <c r="D1" s="682"/>
      <c r="E1" s="682"/>
      <c r="F1" s="682"/>
      <c r="G1" s="682"/>
      <c r="H1" s="682"/>
      <c r="I1" s="682"/>
      <c r="J1" s="682"/>
      <c r="K1" s="682"/>
      <c r="L1" s="682"/>
      <c r="M1" s="558"/>
      <c r="N1" s="558"/>
    </row>
    <row r="2" spans="1:14" ht="10.5" customHeight="1" x14ac:dyDescent="0.2">
      <c r="A2" s="682" t="s">
        <v>144</v>
      </c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558"/>
      <c r="N2" s="558"/>
    </row>
    <row r="3" spans="1:14" ht="11.25" customHeight="1" x14ac:dyDescent="0.2">
      <c r="A3" s="682" t="s">
        <v>185</v>
      </c>
      <c r="B3" s="682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558"/>
      <c r="N3" s="558"/>
    </row>
    <row r="4" spans="1:14" ht="11.25" customHeight="1" x14ac:dyDescent="0.2">
      <c r="A4" s="682" t="s">
        <v>186</v>
      </c>
      <c r="B4" s="682"/>
      <c r="C4" s="682"/>
      <c r="D4" s="682"/>
      <c r="E4" s="682"/>
      <c r="F4" s="682"/>
      <c r="G4" s="682"/>
      <c r="H4" s="682"/>
      <c r="I4" s="682"/>
      <c r="J4" s="682"/>
      <c r="K4" s="682"/>
      <c r="L4" s="682"/>
      <c r="M4" s="558"/>
      <c r="N4" s="558"/>
    </row>
    <row r="5" spans="1:14" ht="11.25" customHeight="1" x14ac:dyDescent="0.2">
      <c r="A5" s="558"/>
      <c r="B5" s="558"/>
      <c r="C5" s="558"/>
      <c r="D5" s="558"/>
      <c r="E5" s="558"/>
      <c r="F5" s="558"/>
      <c r="G5" s="558"/>
      <c r="H5" s="558"/>
      <c r="I5" s="558"/>
      <c r="J5" s="558"/>
      <c r="K5" s="558"/>
      <c r="M5" s="558"/>
      <c r="N5" s="558"/>
    </row>
    <row r="6" spans="1:14" ht="15.75" x14ac:dyDescent="0.2">
      <c r="A6" s="683" t="s">
        <v>180</v>
      </c>
      <c r="B6" s="683"/>
      <c r="C6" s="683"/>
      <c r="D6" s="684" t="s">
        <v>1</v>
      </c>
      <c r="E6" s="684"/>
      <c r="F6" s="684"/>
      <c r="G6" s="684"/>
      <c r="H6" s="684"/>
      <c r="I6" s="684"/>
      <c r="J6" s="560"/>
      <c r="K6" s="101" t="s">
        <v>106</v>
      </c>
    </row>
    <row r="7" spans="1:14" ht="15.75" x14ac:dyDescent="0.2">
      <c r="A7" s="632" t="s">
        <v>182</v>
      </c>
      <c r="B7" s="632"/>
      <c r="C7" s="632"/>
      <c r="D7" s="686" t="s">
        <v>184</v>
      </c>
      <c r="E7" s="686"/>
      <c r="F7" s="686"/>
      <c r="G7" s="686"/>
      <c r="H7" s="686"/>
      <c r="I7" s="686"/>
      <c r="J7" s="560"/>
      <c r="K7" s="101" t="s">
        <v>107</v>
      </c>
    </row>
    <row r="8" spans="1:14" ht="15.75" x14ac:dyDescent="0.2">
      <c r="A8" s="687" t="s">
        <v>25</v>
      </c>
      <c r="B8" s="687"/>
      <c r="C8" s="687"/>
      <c r="D8" s="684"/>
      <c r="E8" s="684"/>
      <c r="F8" s="684"/>
      <c r="G8" s="684"/>
      <c r="H8" s="684"/>
      <c r="I8" s="684"/>
      <c r="J8" s="677" t="s">
        <v>2</v>
      </c>
      <c r="K8" s="677"/>
      <c r="L8" s="677"/>
      <c r="M8" s="561"/>
    </row>
    <row r="9" spans="1:14" ht="15" customHeight="1" x14ac:dyDescent="0.2">
      <c r="A9" s="678">
        <v>122</v>
      </c>
      <c r="B9" s="679"/>
      <c r="C9" s="680"/>
      <c r="D9" s="681" t="s">
        <v>432</v>
      </c>
      <c r="E9" s="681"/>
      <c r="F9" s="681"/>
      <c r="G9" s="681"/>
      <c r="H9" s="681"/>
      <c r="I9" s="681"/>
      <c r="J9" s="562" t="s">
        <v>3</v>
      </c>
      <c r="K9" s="562" t="s">
        <v>4</v>
      </c>
      <c r="L9" s="562" t="s">
        <v>5</v>
      </c>
      <c r="M9" s="561"/>
    </row>
    <row r="10" spans="1:14" ht="15" customHeight="1" x14ac:dyDescent="0.2">
      <c r="A10" s="561"/>
      <c r="B10" s="561"/>
      <c r="C10" s="561"/>
      <c r="D10" s="684" t="s">
        <v>598</v>
      </c>
      <c r="E10" s="684"/>
      <c r="F10" s="684"/>
      <c r="G10" s="684"/>
      <c r="H10" s="684"/>
      <c r="I10" s="684"/>
      <c r="J10" s="563">
        <v>146</v>
      </c>
      <c r="K10" s="563">
        <v>136</v>
      </c>
      <c r="L10" s="564">
        <v>115</v>
      </c>
      <c r="M10" s="561"/>
    </row>
    <row r="11" spans="1:14" ht="15" customHeight="1" x14ac:dyDescent="0.2">
      <c r="A11" s="565" t="s">
        <v>39</v>
      </c>
      <c r="B11" s="566"/>
      <c r="C11" s="566"/>
      <c r="D11" s="567">
        <v>254</v>
      </c>
      <c r="E11" s="568"/>
      <c r="F11" s="568"/>
      <c r="G11" s="568"/>
      <c r="H11" s="568"/>
      <c r="I11" s="568"/>
      <c r="J11" s="569"/>
      <c r="K11" s="569"/>
      <c r="L11" s="569"/>
      <c r="M11" s="561"/>
    </row>
    <row r="12" spans="1:14" ht="15" customHeight="1" x14ac:dyDescent="0.2">
      <c r="A12" s="570" t="s">
        <v>40</v>
      </c>
      <c r="B12" s="571"/>
      <c r="C12" s="572"/>
      <c r="D12" s="567">
        <v>31</v>
      </c>
      <c r="E12" s="568"/>
      <c r="F12" s="568"/>
      <c r="G12" s="568"/>
      <c r="H12" s="568"/>
      <c r="I12" s="568"/>
      <c r="J12" s="569"/>
      <c r="K12" s="569"/>
      <c r="L12" s="569"/>
      <c r="M12" s="561"/>
    </row>
    <row r="13" spans="1:14" ht="15" customHeight="1" x14ac:dyDescent="0.2">
      <c r="A13" s="561"/>
      <c r="B13" s="561"/>
      <c r="C13" s="561"/>
      <c r="D13" s="568"/>
      <c r="E13" s="568"/>
      <c r="F13" s="568"/>
      <c r="G13" s="568"/>
      <c r="H13" s="568"/>
      <c r="I13" s="568"/>
      <c r="J13" s="569"/>
      <c r="K13" s="569"/>
      <c r="L13" s="569"/>
      <c r="M13" s="561"/>
    </row>
    <row r="14" spans="1:14" x14ac:dyDescent="0.2">
      <c r="A14" s="688" t="s">
        <v>89</v>
      </c>
      <c r="B14" s="688"/>
      <c r="C14" s="688"/>
      <c r="M14" s="569"/>
    </row>
    <row r="15" spans="1:14" ht="26.25" customHeight="1" x14ac:dyDescent="0.2">
      <c r="A15" s="573" t="s">
        <v>590</v>
      </c>
      <c r="B15" s="573" t="s">
        <v>77</v>
      </c>
      <c r="C15" s="573" t="s">
        <v>67</v>
      </c>
      <c r="D15" s="574" t="s">
        <v>7</v>
      </c>
      <c r="E15" s="574" t="s">
        <v>8</v>
      </c>
      <c r="F15" s="574" t="s">
        <v>79</v>
      </c>
      <c r="G15" s="574" t="s">
        <v>80</v>
      </c>
      <c r="H15" s="574" t="s">
        <v>81</v>
      </c>
      <c r="I15" s="574" t="s">
        <v>14</v>
      </c>
      <c r="J15" s="689" t="s">
        <v>82</v>
      </c>
      <c r="K15" s="690"/>
      <c r="L15" s="691"/>
    </row>
    <row r="16" spans="1:14" ht="14.1" customHeight="1" x14ac:dyDescent="0.2">
      <c r="A16" s="692">
        <v>1</v>
      </c>
      <c r="B16" s="573">
        <v>1</v>
      </c>
      <c r="C16" s="575" t="s">
        <v>364</v>
      </c>
      <c r="D16" s="576">
        <v>2002</v>
      </c>
      <c r="E16" s="577" t="s">
        <v>5</v>
      </c>
      <c r="F16" s="578">
        <v>84.4</v>
      </c>
      <c r="G16" s="579">
        <v>33</v>
      </c>
      <c r="H16" s="573">
        <f>G16</f>
        <v>33</v>
      </c>
      <c r="I16" s="693" t="s">
        <v>5</v>
      </c>
      <c r="J16" s="580" t="s">
        <v>366</v>
      </c>
      <c r="K16" s="581"/>
      <c r="L16" s="582"/>
    </row>
    <row r="17" spans="1:14" ht="14.1" customHeight="1" x14ac:dyDescent="0.2">
      <c r="A17" s="692"/>
      <c r="B17" s="573">
        <v>2</v>
      </c>
      <c r="C17" s="575" t="s">
        <v>165</v>
      </c>
      <c r="D17" s="577">
        <v>1999</v>
      </c>
      <c r="E17" s="577" t="s">
        <v>3</v>
      </c>
      <c r="F17" s="583">
        <v>91.25</v>
      </c>
      <c r="G17" s="579">
        <v>34</v>
      </c>
      <c r="H17" s="573">
        <f>H16+G17</f>
        <v>67</v>
      </c>
      <c r="I17" s="694"/>
      <c r="J17" s="580" t="s">
        <v>370</v>
      </c>
      <c r="K17" s="581"/>
      <c r="L17" s="582"/>
    </row>
    <row r="18" spans="1:14" ht="14.1" customHeight="1" x14ac:dyDescent="0.2">
      <c r="A18" s="692"/>
      <c r="B18" s="573">
        <v>3</v>
      </c>
      <c r="C18" s="575" t="s">
        <v>167</v>
      </c>
      <c r="D18" s="577">
        <v>1999</v>
      </c>
      <c r="E18" s="577" t="s">
        <v>3</v>
      </c>
      <c r="F18" s="578">
        <v>84.1</v>
      </c>
      <c r="G18" s="579">
        <v>31</v>
      </c>
      <c r="H18" s="573">
        <f>H17+G18</f>
        <v>98</v>
      </c>
      <c r="I18" s="694"/>
      <c r="J18" s="580" t="s">
        <v>59</v>
      </c>
      <c r="K18" s="581"/>
      <c r="L18" s="582"/>
      <c r="M18" s="584"/>
      <c r="N18" s="584"/>
    </row>
    <row r="19" spans="1:14" ht="14.1" customHeight="1" x14ac:dyDescent="0.2">
      <c r="A19" s="692"/>
      <c r="B19" s="573">
        <v>4</v>
      </c>
      <c r="C19" s="575" t="s">
        <v>359</v>
      </c>
      <c r="D19" s="577">
        <v>1999</v>
      </c>
      <c r="E19" s="577" t="s">
        <v>4</v>
      </c>
      <c r="F19" s="583">
        <v>121.7</v>
      </c>
      <c r="G19" s="579">
        <v>35</v>
      </c>
      <c r="H19" s="573">
        <f>H18+G19</f>
        <v>133</v>
      </c>
      <c r="I19" s="695"/>
      <c r="J19" s="580" t="s">
        <v>368</v>
      </c>
      <c r="K19" s="581"/>
      <c r="L19" s="582"/>
      <c r="M19" s="584"/>
      <c r="N19" s="584"/>
    </row>
    <row r="20" spans="1:14" x14ac:dyDescent="0.2">
      <c r="A20" s="685" t="s">
        <v>84</v>
      </c>
      <c r="B20" s="685"/>
      <c r="C20" s="685"/>
      <c r="D20" s="685"/>
      <c r="E20" s="585"/>
      <c r="F20" s="586">
        <f>SUM(F16:F19)</f>
        <v>381.45</v>
      </c>
    </row>
    <row r="21" spans="1:14" x14ac:dyDescent="0.2">
      <c r="A21" s="696" t="s">
        <v>85</v>
      </c>
      <c r="B21" s="696"/>
      <c r="C21" s="696"/>
      <c r="D21" s="696"/>
      <c r="E21" s="696"/>
      <c r="F21" s="696"/>
      <c r="G21" s="696"/>
      <c r="H21" s="587">
        <f>H19</f>
        <v>133</v>
      </c>
      <c r="I21" s="588"/>
      <c r="J21" s="588"/>
      <c r="K21" s="588"/>
    </row>
    <row r="22" spans="1:14" x14ac:dyDescent="0.2">
      <c r="D22" t="s">
        <v>94</v>
      </c>
    </row>
    <row r="23" spans="1:14" x14ac:dyDescent="0.2">
      <c r="A23" s="688" t="s">
        <v>470</v>
      </c>
      <c r="B23" s="688"/>
      <c r="C23" s="688"/>
    </row>
    <row r="24" spans="1:14" ht="20.45" customHeight="1" x14ac:dyDescent="0.2">
      <c r="A24" s="573" t="s">
        <v>590</v>
      </c>
      <c r="B24" s="573" t="s">
        <v>77</v>
      </c>
      <c r="C24" s="573" t="s">
        <v>67</v>
      </c>
      <c r="D24" s="574" t="s">
        <v>7</v>
      </c>
      <c r="E24" s="574" t="s">
        <v>8</v>
      </c>
      <c r="F24" s="574" t="s">
        <v>79</v>
      </c>
      <c r="G24" s="574" t="s">
        <v>80</v>
      </c>
      <c r="H24" s="574" t="s">
        <v>81</v>
      </c>
      <c r="I24" s="574" t="s">
        <v>14</v>
      </c>
      <c r="J24" s="689" t="s">
        <v>82</v>
      </c>
      <c r="K24" s="690"/>
      <c r="L24" s="691"/>
    </row>
    <row r="25" spans="1:14" ht="14.1" customHeight="1" x14ac:dyDescent="0.2">
      <c r="A25" s="692">
        <v>2</v>
      </c>
      <c r="B25" s="573">
        <v>1</v>
      </c>
      <c r="C25" s="575" t="s">
        <v>378</v>
      </c>
      <c r="D25" s="589">
        <v>2001</v>
      </c>
      <c r="E25" s="577" t="s">
        <v>4</v>
      </c>
      <c r="F25" s="590">
        <v>72.849999999999994</v>
      </c>
      <c r="G25" s="579">
        <v>27</v>
      </c>
      <c r="H25" s="573">
        <f>G25</f>
        <v>27</v>
      </c>
      <c r="I25" s="693"/>
      <c r="J25" s="580" t="s">
        <v>389</v>
      </c>
      <c r="K25" s="581"/>
      <c r="L25" s="582"/>
    </row>
    <row r="26" spans="1:14" ht="14.1" customHeight="1" x14ac:dyDescent="0.2">
      <c r="A26" s="692"/>
      <c r="B26" s="573">
        <v>2</v>
      </c>
      <c r="C26" s="575" t="s">
        <v>380</v>
      </c>
      <c r="D26" s="576">
        <v>2003</v>
      </c>
      <c r="E26" s="577" t="s">
        <v>4</v>
      </c>
      <c r="F26" s="578">
        <v>79.7</v>
      </c>
      <c r="G26" s="579">
        <v>31</v>
      </c>
      <c r="H26" s="573">
        <f>H25+G26</f>
        <v>58</v>
      </c>
      <c r="I26" s="694"/>
      <c r="J26" s="580" t="s">
        <v>386</v>
      </c>
      <c r="K26" s="581"/>
      <c r="L26" s="582"/>
    </row>
    <row r="27" spans="1:14" ht="14.1" customHeight="1" x14ac:dyDescent="0.2">
      <c r="A27" s="692"/>
      <c r="B27" s="573">
        <v>3</v>
      </c>
      <c r="C27" s="575" t="s">
        <v>379</v>
      </c>
      <c r="D27" s="576">
        <v>2002</v>
      </c>
      <c r="E27" s="577" t="s">
        <v>4</v>
      </c>
      <c r="F27" s="578">
        <v>80.599999999999994</v>
      </c>
      <c r="G27" s="579">
        <v>37</v>
      </c>
      <c r="H27" s="573">
        <f>H26+G27</f>
        <v>95</v>
      </c>
      <c r="I27" s="694"/>
      <c r="J27" s="580" t="s">
        <v>388</v>
      </c>
      <c r="K27" s="581"/>
      <c r="L27" s="582"/>
      <c r="N27" s="9"/>
    </row>
    <row r="28" spans="1:14" ht="14.1" customHeight="1" x14ac:dyDescent="0.2">
      <c r="A28" s="692"/>
      <c r="B28" s="573">
        <v>4</v>
      </c>
      <c r="C28" s="575" t="s">
        <v>381</v>
      </c>
      <c r="D28" s="576">
        <v>2003</v>
      </c>
      <c r="E28" s="577" t="s">
        <v>4</v>
      </c>
      <c r="F28" s="583">
        <v>89.2</v>
      </c>
      <c r="G28" s="579">
        <v>36</v>
      </c>
      <c r="H28" s="573">
        <f>H27+G28</f>
        <v>131</v>
      </c>
      <c r="I28" s="695"/>
      <c r="J28" s="580" t="s">
        <v>386</v>
      </c>
      <c r="K28" s="581"/>
      <c r="L28" s="582"/>
    </row>
    <row r="29" spans="1:14" ht="12.75" customHeight="1" x14ac:dyDescent="0.2">
      <c r="A29" s="685" t="s">
        <v>84</v>
      </c>
      <c r="B29" s="685"/>
      <c r="C29" s="685"/>
      <c r="D29" s="685"/>
      <c r="E29" s="585"/>
      <c r="F29" s="586">
        <f>SUM(F25:F28)</f>
        <v>322.35000000000002</v>
      </c>
    </row>
    <row r="30" spans="1:14" ht="12.75" customHeight="1" x14ac:dyDescent="0.2">
      <c r="A30" s="696" t="s">
        <v>85</v>
      </c>
      <c r="B30" s="696"/>
      <c r="C30" s="696"/>
      <c r="D30" s="696"/>
      <c r="E30" s="696"/>
      <c r="F30" s="696"/>
      <c r="G30" s="696"/>
      <c r="H30" s="587">
        <f>H28</f>
        <v>131</v>
      </c>
      <c r="I30" s="588"/>
      <c r="J30" s="588"/>
      <c r="K30" s="588"/>
    </row>
    <row r="31" spans="1:14" x14ac:dyDescent="0.2">
      <c r="A31" s="591"/>
      <c r="B31" s="591"/>
      <c r="C31" s="591"/>
      <c r="D31" s="591"/>
      <c r="E31" s="591"/>
      <c r="F31" s="591"/>
      <c r="G31" s="591"/>
      <c r="H31" s="588"/>
      <c r="I31" s="588"/>
      <c r="J31" s="588"/>
      <c r="K31" s="588"/>
    </row>
    <row r="32" spans="1:14" x14ac:dyDescent="0.2">
      <c r="A32" s="592" t="s">
        <v>171</v>
      </c>
      <c r="B32" s="592"/>
      <c r="C32" s="592"/>
    </row>
    <row r="33" spans="1:14" ht="20.45" customHeight="1" x14ac:dyDescent="0.2">
      <c r="A33" s="573" t="s">
        <v>590</v>
      </c>
      <c r="B33" s="573" t="s">
        <v>77</v>
      </c>
      <c r="C33" s="573" t="s">
        <v>67</v>
      </c>
      <c r="D33" s="574" t="s">
        <v>7</v>
      </c>
      <c r="E33" s="574" t="s">
        <v>8</v>
      </c>
      <c r="F33" s="574" t="s">
        <v>79</v>
      </c>
      <c r="G33" s="574" t="s">
        <v>80</v>
      </c>
      <c r="H33" s="574" t="s">
        <v>81</v>
      </c>
      <c r="I33" s="574" t="s">
        <v>14</v>
      </c>
      <c r="J33" s="689" t="s">
        <v>82</v>
      </c>
      <c r="K33" s="690"/>
      <c r="L33" s="691"/>
    </row>
    <row r="34" spans="1:14" ht="14.1" customHeight="1" x14ac:dyDescent="0.2">
      <c r="A34" s="692">
        <v>3</v>
      </c>
      <c r="B34" s="573">
        <v>1</v>
      </c>
      <c r="C34" s="575" t="s">
        <v>109</v>
      </c>
      <c r="D34" s="578">
        <v>2002</v>
      </c>
      <c r="E34" s="593" t="s">
        <v>3</v>
      </c>
      <c r="F34" s="594">
        <v>67.5</v>
      </c>
      <c r="G34" s="579">
        <v>30</v>
      </c>
      <c r="H34" s="573">
        <f>G34</f>
        <v>30</v>
      </c>
      <c r="I34" s="693" t="s">
        <v>5</v>
      </c>
      <c r="J34" s="580" t="s">
        <v>303</v>
      </c>
      <c r="K34" s="581"/>
      <c r="L34" s="582"/>
    </row>
    <row r="35" spans="1:14" ht="14.1" customHeight="1" x14ac:dyDescent="0.2">
      <c r="A35" s="692"/>
      <c r="B35" s="573">
        <v>2</v>
      </c>
      <c r="C35" s="575" t="s">
        <v>108</v>
      </c>
      <c r="D35" s="578">
        <v>2002</v>
      </c>
      <c r="E35" s="577" t="s">
        <v>4</v>
      </c>
      <c r="F35" s="493">
        <v>72.55</v>
      </c>
      <c r="G35" s="579">
        <v>30</v>
      </c>
      <c r="H35" s="573">
        <f>H34+G35</f>
        <v>60</v>
      </c>
      <c r="I35" s="694"/>
      <c r="J35" s="580" t="s">
        <v>303</v>
      </c>
      <c r="K35" s="581"/>
      <c r="L35" s="582"/>
    </row>
    <row r="36" spans="1:14" ht="14.1" customHeight="1" x14ac:dyDescent="0.2">
      <c r="A36" s="692"/>
      <c r="B36" s="573">
        <v>3</v>
      </c>
      <c r="C36" s="575" t="s">
        <v>290</v>
      </c>
      <c r="D36" s="595">
        <v>2000</v>
      </c>
      <c r="E36" s="596" t="s">
        <v>4</v>
      </c>
      <c r="F36" s="578">
        <v>84.65</v>
      </c>
      <c r="G36" s="579">
        <v>33</v>
      </c>
      <c r="H36" s="573">
        <f>H35+G36</f>
        <v>93</v>
      </c>
      <c r="I36" s="694"/>
      <c r="J36" s="580" t="s">
        <v>304</v>
      </c>
      <c r="K36" s="581"/>
      <c r="L36" s="582"/>
      <c r="M36" s="9"/>
      <c r="N36" s="9"/>
    </row>
    <row r="37" spans="1:14" ht="14.1" customHeight="1" x14ac:dyDescent="0.2">
      <c r="A37" s="692"/>
      <c r="B37" s="573">
        <v>4</v>
      </c>
      <c r="C37" s="575" t="s">
        <v>110</v>
      </c>
      <c r="D37" s="578">
        <v>2002</v>
      </c>
      <c r="E37" s="593" t="s">
        <v>4</v>
      </c>
      <c r="F37" s="578">
        <v>91.5</v>
      </c>
      <c r="G37" s="579">
        <v>33</v>
      </c>
      <c r="H37" s="573">
        <f>H36+G37</f>
        <v>126</v>
      </c>
      <c r="I37" s="695"/>
      <c r="J37" s="580" t="s">
        <v>302</v>
      </c>
      <c r="K37" s="581"/>
      <c r="L37" s="582"/>
    </row>
    <row r="38" spans="1:14" ht="12.75" customHeight="1" x14ac:dyDescent="0.2">
      <c r="A38" s="597" t="s">
        <v>84</v>
      </c>
      <c r="B38" s="71"/>
      <c r="C38" s="71"/>
      <c r="D38" s="71"/>
      <c r="E38" s="71"/>
      <c r="F38" s="586">
        <f>SUM(F34:F37)</f>
        <v>316.20000000000005</v>
      </c>
    </row>
    <row r="39" spans="1:14" ht="12.75" customHeight="1" x14ac:dyDescent="0.2">
      <c r="A39" s="597" t="s">
        <v>85</v>
      </c>
      <c r="B39" s="71"/>
      <c r="C39" s="71"/>
      <c r="D39" s="71"/>
      <c r="E39" s="71"/>
      <c r="F39" s="71"/>
      <c r="G39" s="71"/>
      <c r="H39" s="587">
        <f>H37</f>
        <v>126</v>
      </c>
      <c r="I39" s="588"/>
      <c r="J39" s="588"/>
      <c r="K39" s="588"/>
    </row>
    <row r="41" spans="1:14" x14ac:dyDescent="0.2">
      <c r="A41" s="688" t="s">
        <v>172</v>
      </c>
      <c r="B41" s="688"/>
      <c r="C41" s="688"/>
    </row>
    <row r="42" spans="1:14" ht="20.45" customHeight="1" x14ac:dyDescent="0.2">
      <c r="A42" s="573" t="s">
        <v>590</v>
      </c>
      <c r="B42" s="573" t="s">
        <v>77</v>
      </c>
      <c r="C42" s="573" t="s">
        <v>67</v>
      </c>
      <c r="D42" s="574" t="s">
        <v>7</v>
      </c>
      <c r="E42" s="574" t="s">
        <v>8</v>
      </c>
      <c r="F42" s="574" t="s">
        <v>79</v>
      </c>
      <c r="G42" s="574" t="s">
        <v>80</v>
      </c>
      <c r="H42" s="574" t="s">
        <v>81</v>
      </c>
      <c r="I42" s="574" t="s">
        <v>14</v>
      </c>
      <c r="J42" s="689" t="s">
        <v>82</v>
      </c>
      <c r="K42" s="690"/>
      <c r="L42" s="691"/>
    </row>
    <row r="43" spans="1:14" ht="14.1" customHeight="1" x14ac:dyDescent="0.2">
      <c r="A43" s="692">
        <v>4</v>
      </c>
      <c r="B43" s="573">
        <v>1</v>
      </c>
      <c r="C43" s="575" t="s">
        <v>178</v>
      </c>
      <c r="D43" s="595">
        <v>2000</v>
      </c>
      <c r="E43" s="596" t="s">
        <v>4</v>
      </c>
      <c r="F43" s="598">
        <v>92.2</v>
      </c>
      <c r="G43" s="579">
        <v>33</v>
      </c>
      <c r="H43" s="573">
        <f>G43</f>
        <v>33</v>
      </c>
      <c r="I43" s="693"/>
      <c r="J43" s="580" t="s">
        <v>55</v>
      </c>
      <c r="K43" s="581"/>
      <c r="L43" s="582"/>
    </row>
    <row r="44" spans="1:14" ht="14.1" customHeight="1" x14ac:dyDescent="0.2">
      <c r="A44" s="692"/>
      <c r="B44" s="573">
        <v>2</v>
      </c>
      <c r="C44" s="575" t="s">
        <v>322</v>
      </c>
      <c r="D44" s="595">
        <v>2003</v>
      </c>
      <c r="E44" s="596" t="s">
        <v>5</v>
      </c>
      <c r="F44" s="578">
        <v>77.400000000000006</v>
      </c>
      <c r="G44" s="579">
        <v>26</v>
      </c>
      <c r="H44" s="573">
        <f>H43+G44</f>
        <v>59</v>
      </c>
      <c r="I44" s="694"/>
      <c r="J44" s="580" t="s">
        <v>55</v>
      </c>
      <c r="K44" s="581"/>
      <c r="L44" s="582"/>
    </row>
    <row r="45" spans="1:14" s="9" customFormat="1" ht="14.1" customHeight="1" x14ac:dyDescent="0.2">
      <c r="A45" s="692"/>
      <c r="B45" s="573">
        <v>3</v>
      </c>
      <c r="C45" s="575" t="s">
        <v>176</v>
      </c>
      <c r="D45" s="595">
        <v>2003</v>
      </c>
      <c r="E45" s="596" t="s">
        <v>5</v>
      </c>
      <c r="F45" s="578">
        <v>78.3</v>
      </c>
      <c r="G45" s="579">
        <v>30</v>
      </c>
      <c r="H45" s="573">
        <f>H44+G45</f>
        <v>89</v>
      </c>
      <c r="I45" s="694"/>
      <c r="J45" s="580" t="s">
        <v>55</v>
      </c>
      <c r="K45" s="581"/>
      <c r="L45" s="582"/>
    </row>
    <row r="46" spans="1:14" ht="13.5" customHeight="1" x14ac:dyDescent="0.2">
      <c r="A46" s="692"/>
      <c r="B46" s="573">
        <v>4</v>
      </c>
      <c r="C46" s="575" t="s">
        <v>321</v>
      </c>
      <c r="D46" s="595">
        <v>2001</v>
      </c>
      <c r="E46" s="576" t="s">
        <v>3</v>
      </c>
      <c r="F46" s="578">
        <v>111</v>
      </c>
      <c r="G46" s="579">
        <v>37</v>
      </c>
      <c r="H46" s="573">
        <f>H45+G46</f>
        <v>126</v>
      </c>
      <c r="I46" s="695"/>
      <c r="J46" s="580" t="s">
        <v>55</v>
      </c>
      <c r="K46" s="581"/>
      <c r="L46" s="582"/>
    </row>
    <row r="47" spans="1:14" x14ac:dyDescent="0.2">
      <c r="A47" s="597" t="s">
        <v>84</v>
      </c>
      <c r="B47" s="71"/>
      <c r="C47" s="71"/>
      <c r="D47" s="71"/>
      <c r="E47" s="71"/>
      <c r="F47" s="586">
        <f>SUM(F43:F46)</f>
        <v>358.90000000000003</v>
      </c>
    </row>
    <row r="48" spans="1:14" ht="12.75" customHeight="1" x14ac:dyDescent="0.2">
      <c r="A48" s="599" t="s">
        <v>85</v>
      </c>
      <c r="B48" s="599"/>
      <c r="C48" s="599"/>
      <c r="D48" s="597"/>
      <c r="E48" s="597"/>
      <c r="F48" s="597"/>
      <c r="G48" s="597"/>
      <c r="H48" s="600">
        <f>H46</f>
        <v>126</v>
      </c>
      <c r="I48" s="601"/>
      <c r="J48" s="601"/>
      <c r="K48" s="601"/>
      <c r="L48" s="602"/>
    </row>
    <row r="50" spans="1:12" x14ac:dyDescent="0.2">
      <c r="A50" s="592" t="s">
        <v>468</v>
      </c>
      <c r="B50" s="592"/>
      <c r="C50" s="592"/>
    </row>
    <row r="51" spans="1:12" ht="20.45" customHeight="1" x14ac:dyDescent="0.2">
      <c r="A51" s="573" t="s">
        <v>590</v>
      </c>
      <c r="B51" s="573" t="s">
        <v>77</v>
      </c>
      <c r="C51" s="573" t="s">
        <v>67</v>
      </c>
      <c r="D51" s="574" t="s">
        <v>7</v>
      </c>
      <c r="E51" s="574" t="s">
        <v>8</v>
      </c>
      <c r="F51" s="574" t="s">
        <v>79</v>
      </c>
      <c r="G51" s="574" t="s">
        <v>80</v>
      </c>
      <c r="H51" s="574" t="s">
        <v>81</v>
      </c>
      <c r="I51" s="574" t="s">
        <v>14</v>
      </c>
      <c r="J51" s="689" t="s">
        <v>82</v>
      </c>
      <c r="K51" s="690"/>
      <c r="L51" s="691"/>
    </row>
    <row r="52" spans="1:12" ht="14.1" customHeight="1" x14ac:dyDescent="0.2">
      <c r="A52" s="692">
        <v>5</v>
      </c>
      <c r="B52" s="573">
        <v>1</v>
      </c>
      <c r="C52" s="575" t="s">
        <v>239</v>
      </c>
      <c r="D52" s="576">
        <v>2000</v>
      </c>
      <c r="E52" s="577" t="s">
        <v>5</v>
      </c>
      <c r="F52" s="583">
        <v>73</v>
      </c>
      <c r="G52" s="579">
        <v>24</v>
      </c>
      <c r="H52" s="573">
        <f>G52</f>
        <v>24</v>
      </c>
      <c r="I52" s="697" t="s">
        <v>5</v>
      </c>
      <c r="J52" s="580" t="s">
        <v>241</v>
      </c>
      <c r="K52" s="581"/>
      <c r="L52" s="582"/>
    </row>
    <row r="53" spans="1:12" s="9" customFormat="1" ht="14.1" customHeight="1" x14ac:dyDescent="0.2">
      <c r="A53" s="692"/>
      <c r="B53" s="573">
        <v>2</v>
      </c>
      <c r="C53" s="575" t="s">
        <v>238</v>
      </c>
      <c r="D53" s="603">
        <v>2001</v>
      </c>
      <c r="E53" s="577" t="s">
        <v>4</v>
      </c>
      <c r="F53" s="355">
        <v>72.95</v>
      </c>
      <c r="G53" s="579">
        <v>31</v>
      </c>
      <c r="H53" s="573">
        <f>H52+G53</f>
        <v>55</v>
      </c>
      <c r="I53" s="698"/>
      <c r="J53" s="580" t="s">
        <v>241</v>
      </c>
      <c r="K53" s="581"/>
      <c r="L53" s="582"/>
    </row>
    <row r="54" spans="1:12" ht="13.5" customHeight="1" x14ac:dyDescent="0.2">
      <c r="A54" s="692"/>
      <c r="B54" s="573">
        <v>3</v>
      </c>
      <c r="C54" s="575" t="s">
        <v>237</v>
      </c>
      <c r="D54" s="576">
        <v>2000</v>
      </c>
      <c r="E54" s="577" t="s">
        <v>4</v>
      </c>
      <c r="F54" s="583">
        <v>68</v>
      </c>
      <c r="G54" s="604">
        <v>35</v>
      </c>
      <c r="H54" s="573">
        <f>H53+G54</f>
        <v>90</v>
      </c>
      <c r="I54" s="698"/>
      <c r="J54" s="580" t="s">
        <v>241</v>
      </c>
      <c r="K54" s="581"/>
      <c r="L54" s="582"/>
    </row>
    <row r="55" spans="1:12" ht="17.45" customHeight="1" x14ac:dyDescent="0.2">
      <c r="A55" s="692"/>
      <c r="B55" s="573">
        <v>4</v>
      </c>
      <c r="C55" s="575" t="s">
        <v>240</v>
      </c>
      <c r="D55" s="576">
        <v>2000</v>
      </c>
      <c r="E55" s="577" t="s">
        <v>5</v>
      </c>
      <c r="F55" s="578">
        <v>83.5</v>
      </c>
      <c r="G55" s="604">
        <v>32</v>
      </c>
      <c r="H55" s="573">
        <f>H54+G55</f>
        <v>122</v>
      </c>
      <c r="I55" s="699"/>
      <c r="J55" s="580" t="s">
        <v>241</v>
      </c>
      <c r="K55" s="581"/>
      <c r="L55" s="582"/>
    </row>
    <row r="56" spans="1:12" ht="12.75" customHeight="1" x14ac:dyDescent="0.2">
      <c r="A56" s="597" t="s">
        <v>84</v>
      </c>
      <c r="B56" s="71"/>
      <c r="C56" s="71"/>
      <c r="D56" s="71"/>
      <c r="E56" s="71"/>
      <c r="F56" s="586">
        <f>SUM(F52:F55)</f>
        <v>297.45</v>
      </c>
    </row>
    <row r="57" spans="1:12" x14ac:dyDescent="0.2">
      <c r="A57" s="597" t="s">
        <v>85</v>
      </c>
      <c r="B57" s="71"/>
      <c r="C57" s="71"/>
      <c r="D57" s="71"/>
      <c r="E57" s="71"/>
      <c r="F57" s="71"/>
      <c r="G57" s="71"/>
      <c r="H57" s="587">
        <f>H55</f>
        <v>122</v>
      </c>
      <c r="I57" s="588"/>
      <c r="J57" s="588"/>
      <c r="K57" s="588"/>
    </row>
    <row r="59" spans="1:12" x14ac:dyDescent="0.2">
      <c r="A59" s="688" t="s">
        <v>620</v>
      </c>
      <c r="B59" s="688"/>
      <c r="C59" s="688"/>
    </row>
    <row r="60" spans="1:12" ht="20.45" customHeight="1" x14ac:dyDescent="0.2">
      <c r="A60" s="573" t="s">
        <v>621</v>
      </c>
      <c r="B60" s="573" t="s">
        <v>77</v>
      </c>
      <c r="C60" s="573" t="s">
        <v>67</v>
      </c>
      <c r="D60" s="574" t="s">
        <v>7</v>
      </c>
      <c r="E60" s="574" t="s">
        <v>8</v>
      </c>
      <c r="F60" s="574" t="s">
        <v>79</v>
      </c>
      <c r="G60" s="574" t="s">
        <v>80</v>
      </c>
      <c r="H60" s="574" t="s">
        <v>81</v>
      </c>
      <c r="I60" s="574" t="s">
        <v>14</v>
      </c>
      <c r="J60" s="689" t="s">
        <v>82</v>
      </c>
      <c r="K60" s="690"/>
      <c r="L60" s="691"/>
    </row>
    <row r="61" spans="1:12" ht="14.1" customHeight="1" x14ac:dyDescent="0.2">
      <c r="A61" s="692">
        <v>6</v>
      </c>
      <c r="B61" s="573">
        <v>1</v>
      </c>
      <c r="C61" s="575" t="s">
        <v>247</v>
      </c>
      <c r="D61" s="596">
        <v>2001</v>
      </c>
      <c r="E61" s="595" t="s">
        <v>4</v>
      </c>
      <c r="F61" s="605">
        <v>72.8</v>
      </c>
      <c r="G61" s="579">
        <v>30</v>
      </c>
      <c r="H61" s="573">
        <f>G61</f>
        <v>30</v>
      </c>
      <c r="I61" s="693"/>
      <c r="J61" s="580" t="s">
        <v>259</v>
      </c>
      <c r="K61" s="581"/>
      <c r="L61" s="582"/>
    </row>
    <row r="62" spans="1:12" ht="14.1" customHeight="1" x14ac:dyDescent="0.2">
      <c r="A62" s="692"/>
      <c r="B62" s="573">
        <v>2</v>
      </c>
      <c r="C62" s="575" t="s">
        <v>246</v>
      </c>
      <c r="D62" s="595">
        <v>1999</v>
      </c>
      <c r="E62" s="576" t="s">
        <v>3</v>
      </c>
      <c r="F62" s="598">
        <v>63</v>
      </c>
      <c r="G62" s="579">
        <v>28</v>
      </c>
      <c r="H62" s="573">
        <f>H61+G62</f>
        <v>58</v>
      </c>
      <c r="I62" s="694"/>
      <c r="J62" s="580" t="s">
        <v>254</v>
      </c>
      <c r="K62" s="581"/>
      <c r="L62" s="582"/>
    </row>
    <row r="63" spans="1:12" s="9" customFormat="1" ht="14.1" customHeight="1" x14ac:dyDescent="0.2">
      <c r="A63" s="692"/>
      <c r="B63" s="573">
        <v>3</v>
      </c>
      <c r="C63" s="575" t="s">
        <v>248</v>
      </c>
      <c r="D63" s="596">
        <v>2001</v>
      </c>
      <c r="E63" s="576" t="s">
        <v>4</v>
      </c>
      <c r="F63" s="578">
        <v>80.099999999999994</v>
      </c>
      <c r="G63" s="579">
        <v>30</v>
      </c>
      <c r="H63" s="573">
        <f>H62+G63</f>
        <v>88</v>
      </c>
      <c r="I63" s="694"/>
      <c r="J63" s="580" t="s">
        <v>259</v>
      </c>
      <c r="K63" s="581"/>
      <c r="L63" s="582"/>
    </row>
    <row r="64" spans="1:12" ht="13.5" customHeight="1" x14ac:dyDescent="0.2">
      <c r="A64" s="692"/>
      <c r="B64" s="573">
        <v>4</v>
      </c>
      <c r="C64" s="575" t="s">
        <v>244</v>
      </c>
      <c r="D64" s="603">
        <v>1999</v>
      </c>
      <c r="E64" s="606" t="s">
        <v>4</v>
      </c>
      <c r="F64" s="578">
        <v>76.2</v>
      </c>
      <c r="G64" s="579">
        <v>32</v>
      </c>
      <c r="H64" s="573">
        <f>H63+G64</f>
        <v>120</v>
      </c>
      <c r="I64" s="695"/>
      <c r="J64" s="580" t="s">
        <v>257</v>
      </c>
      <c r="K64" s="581"/>
      <c r="L64" s="582"/>
    </row>
    <row r="65" spans="1:11" x14ac:dyDescent="0.2">
      <c r="A65" s="597" t="s">
        <v>84</v>
      </c>
      <c r="B65" s="71"/>
      <c r="C65" s="71"/>
      <c r="D65" s="71"/>
      <c r="E65" s="71"/>
      <c r="F65" s="586">
        <f>SUM(F61:F64)</f>
        <v>292.10000000000002</v>
      </c>
    </row>
    <row r="66" spans="1:11" ht="12.75" customHeight="1" x14ac:dyDescent="0.2">
      <c r="A66" s="597" t="s">
        <v>85</v>
      </c>
      <c r="B66" s="71"/>
      <c r="C66" s="71"/>
      <c r="D66" s="71"/>
      <c r="E66" s="71"/>
      <c r="F66" s="71"/>
      <c r="G66" s="71"/>
      <c r="H66" s="587">
        <f>H64</f>
        <v>120</v>
      </c>
      <c r="I66" s="588"/>
      <c r="J66" s="588"/>
      <c r="K66" s="588"/>
    </row>
    <row r="67" spans="1:11" ht="21.75" customHeight="1" x14ac:dyDescent="0.2">
      <c r="D67" s="277"/>
      <c r="E67" s="277"/>
    </row>
    <row r="68" spans="1:11" x14ac:dyDescent="0.2">
      <c r="B68" s="607" t="s">
        <v>16</v>
      </c>
      <c r="D68" s="277" t="s">
        <v>413</v>
      </c>
      <c r="E68" s="277"/>
      <c r="G68" s="607" t="s">
        <v>103</v>
      </c>
      <c r="J68" s="608" t="s">
        <v>579</v>
      </c>
    </row>
    <row r="69" spans="1:11" x14ac:dyDescent="0.2">
      <c r="B69" s="607"/>
      <c r="D69" s="277"/>
      <c r="E69" s="277"/>
      <c r="G69" s="607"/>
    </row>
    <row r="70" spans="1:11" x14ac:dyDescent="0.2">
      <c r="B70" s="607" t="s">
        <v>17</v>
      </c>
      <c r="D70" s="277" t="s">
        <v>179</v>
      </c>
      <c r="E70" s="277"/>
      <c r="G70" s="607" t="s">
        <v>104</v>
      </c>
      <c r="J70" s="608" t="s">
        <v>580</v>
      </c>
    </row>
  </sheetData>
  <sheetProtection selectLockedCells="1" selectUnlockedCells="1"/>
  <mergeCells count="40">
    <mergeCell ref="J60:L60"/>
    <mergeCell ref="A61:A64"/>
    <mergeCell ref="I61:I64"/>
    <mergeCell ref="A43:A46"/>
    <mergeCell ref="I43:I46"/>
    <mergeCell ref="J51:L51"/>
    <mergeCell ref="A52:A55"/>
    <mergeCell ref="I52:I55"/>
    <mergeCell ref="A59:C59"/>
    <mergeCell ref="J15:L15"/>
    <mergeCell ref="A16:A19"/>
    <mergeCell ref="I16:I19"/>
    <mergeCell ref="J42:L42"/>
    <mergeCell ref="A21:G21"/>
    <mergeCell ref="A23:C23"/>
    <mergeCell ref="J24:L24"/>
    <mergeCell ref="A25:A28"/>
    <mergeCell ref="I25:I28"/>
    <mergeCell ref="A29:D29"/>
    <mergeCell ref="A30:G30"/>
    <mergeCell ref="J33:L33"/>
    <mergeCell ref="A34:A37"/>
    <mergeCell ref="I34:I37"/>
    <mergeCell ref="A41:C41"/>
    <mergeCell ref="A20:D20"/>
    <mergeCell ref="A7:C7"/>
    <mergeCell ref="D7:I7"/>
    <mergeCell ref="A8:C8"/>
    <mergeCell ref="D8:I8"/>
    <mergeCell ref="D10:I10"/>
    <mergeCell ref="A14:C14"/>
    <mergeCell ref="J8:L8"/>
    <mergeCell ref="A9:C9"/>
    <mergeCell ref="D9:I9"/>
    <mergeCell ref="A1:L1"/>
    <mergeCell ref="A2:L2"/>
    <mergeCell ref="A3:L3"/>
    <mergeCell ref="A4:L4"/>
    <mergeCell ref="A6:C6"/>
    <mergeCell ref="D6:I6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44"/>
  <sheetViews>
    <sheetView view="pageBreakPreview" topLeftCell="A4" zoomScale="90" zoomScaleNormal="90" zoomScaleSheetLayoutView="90" workbookViewId="0">
      <selection activeCell="R31" sqref="R31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37" width="9.140625" customWidth="1"/>
    <col min="238" max="238" width="8.85546875" customWidth="1"/>
    <col min="239" max="239" width="8.42578125" customWidth="1"/>
    <col min="240" max="240" width="7" customWidth="1"/>
    <col min="241" max="241" width="22.7109375" customWidth="1"/>
    <col min="242" max="242" width="17" customWidth="1"/>
    <col min="243" max="243" width="10.85546875" customWidth="1"/>
    <col min="244" max="244" width="10.42578125" customWidth="1"/>
    <col min="245" max="245" width="11.7109375" customWidth="1"/>
  </cols>
  <sheetData>
    <row r="1" spans="1:14" x14ac:dyDescent="0.2">
      <c r="A1" s="682" t="s">
        <v>143</v>
      </c>
      <c r="B1" s="682"/>
      <c r="C1" s="682"/>
      <c r="D1" s="682"/>
      <c r="E1" s="682"/>
      <c r="F1" s="682"/>
      <c r="G1" s="682"/>
      <c r="H1" s="682"/>
      <c r="I1" s="682"/>
      <c r="J1" s="682"/>
      <c r="K1" s="682"/>
      <c r="L1" s="682"/>
      <c r="M1" s="558"/>
      <c r="N1" s="558"/>
    </row>
    <row r="2" spans="1:14" ht="10.5" customHeight="1" x14ac:dyDescent="0.2">
      <c r="A2" s="682" t="s">
        <v>144</v>
      </c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558"/>
      <c r="N2" s="558"/>
    </row>
    <row r="3" spans="1:14" ht="11.25" customHeight="1" x14ac:dyDescent="0.2">
      <c r="A3" s="682" t="s">
        <v>185</v>
      </c>
      <c r="B3" s="682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558"/>
      <c r="N3" s="558"/>
    </row>
    <row r="4" spans="1:14" ht="11.25" customHeight="1" x14ac:dyDescent="0.2">
      <c r="A4" s="682" t="s">
        <v>186</v>
      </c>
      <c r="B4" s="682"/>
      <c r="C4" s="682"/>
      <c r="D4" s="682"/>
      <c r="E4" s="682"/>
      <c r="F4" s="682"/>
      <c r="G4" s="682"/>
      <c r="H4" s="682"/>
      <c r="I4" s="682"/>
      <c r="J4" s="682"/>
      <c r="K4" s="682"/>
      <c r="L4" s="682"/>
      <c r="M4" s="558"/>
      <c r="N4" s="558"/>
    </row>
    <row r="5" spans="1:14" ht="11.25" customHeight="1" x14ac:dyDescent="0.2">
      <c r="A5" s="558"/>
      <c r="B5" s="558"/>
      <c r="C5" s="558"/>
      <c r="D5" s="558"/>
      <c r="E5" s="558"/>
      <c r="F5" s="558"/>
      <c r="G5" s="558"/>
      <c r="H5" s="558"/>
      <c r="I5" s="558"/>
      <c r="J5" s="558"/>
      <c r="K5" s="558"/>
      <c r="M5" s="558"/>
      <c r="N5" s="558"/>
    </row>
    <row r="6" spans="1:14" ht="15.75" x14ac:dyDescent="0.2">
      <c r="A6" s="683" t="s">
        <v>180</v>
      </c>
      <c r="B6" s="683"/>
      <c r="C6" s="683"/>
      <c r="D6" s="684" t="s">
        <v>1</v>
      </c>
      <c r="E6" s="684"/>
      <c r="F6" s="684"/>
      <c r="G6" s="684"/>
      <c r="H6" s="684"/>
      <c r="I6" s="684"/>
      <c r="J6" s="560"/>
      <c r="K6" s="101" t="s">
        <v>106</v>
      </c>
    </row>
    <row r="7" spans="1:14" ht="15.75" x14ac:dyDescent="0.2">
      <c r="A7" s="632" t="s">
        <v>182</v>
      </c>
      <c r="B7" s="632"/>
      <c r="C7" s="632"/>
      <c r="D7" s="686" t="s">
        <v>184</v>
      </c>
      <c r="E7" s="686"/>
      <c r="F7" s="686"/>
      <c r="G7" s="686"/>
      <c r="H7" s="686"/>
      <c r="I7" s="686"/>
      <c r="J7" s="560"/>
      <c r="K7" s="101" t="s">
        <v>107</v>
      </c>
    </row>
    <row r="8" spans="1:14" ht="15.75" x14ac:dyDescent="0.2">
      <c r="A8" s="687" t="s">
        <v>25</v>
      </c>
      <c r="B8" s="687"/>
      <c r="C8" s="687"/>
      <c r="D8" s="684"/>
      <c r="E8" s="684"/>
      <c r="F8" s="684"/>
      <c r="G8" s="684"/>
      <c r="H8" s="684"/>
      <c r="I8" s="684"/>
      <c r="J8" s="677" t="s">
        <v>2</v>
      </c>
      <c r="K8" s="677"/>
      <c r="L8" s="677"/>
      <c r="M8" s="561"/>
    </row>
    <row r="9" spans="1:14" ht="15" customHeight="1" x14ac:dyDescent="0.2">
      <c r="A9" s="678">
        <v>122</v>
      </c>
      <c r="B9" s="679"/>
      <c r="C9" s="680"/>
      <c r="D9" s="681" t="s">
        <v>432</v>
      </c>
      <c r="E9" s="681"/>
      <c r="F9" s="681"/>
      <c r="G9" s="681"/>
      <c r="H9" s="681"/>
      <c r="I9" s="681"/>
      <c r="J9" s="562" t="s">
        <v>3</v>
      </c>
      <c r="K9" s="562" t="s">
        <v>4</v>
      </c>
      <c r="L9" s="562" t="s">
        <v>5</v>
      </c>
      <c r="M9" s="561"/>
    </row>
    <row r="10" spans="1:14" ht="15" customHeight="1" x14ac:dyDescent="0.2">
      <c r="A10" s="561"/>
      <c r="B10" s="561"/>
      <c r="C10" s="561"/>
      <c r="D10" s="684" t="s">
        <v>598</v>
      </c>
      <c r="E10" s="684"/>
      <c r="F10" s="684"/>
      <c r="G10" s="684"/>
      <c r="H10" s="684"/>
      <c r="I10" s="684"/>
      <c r="J10" s="563">
        <v>146</v>
      </c>
      <c r="K10" s="563">
        <v>136</v>
      </c>
      <c r="L10" s="564">
        <v>115</v>
      </c>
      <c r="M10" s="561"/>
    </row>
    <row r="11" spans="1:14" ht="15" customHeight="1" x14ac:dyDescent="0.2">
      <c r="A11" s="565" t="s">
        <v>39</v>
      </c>
      <c r="B11" s="566"/>
      <c r="C11" s="566"/>
      <c r="D11" s="567">
        <v>254</v>
      </c>
      <c r="E11" s="568"/>
      <c r="F11" s="568"/>
      <c r="G11" s="568"/>
      <c r="H11" s="568"/>
      <c r="I11" s="568"/>
      <c r="J11" s="569"/>
      <c r="K11" s="569"/>
      <c r="L11" s="569"/>
      <c r="M11" s="561"/>
    </row>
    <row r="12" spans="1:14" ht="15" customHeight="1" x14ac:dyDescent="0.2">
      <c r="A12" s="609" t="s">
        <v>40</v>
      </c>
      <c r="B12" s="571"/>
      <c r="C12" s="572"/>
      <c r="D12" s="567">
        <v>31</v>
      </c>
      <c r="E12" s="568"/>
      <c r="F12" s="568"/>
      <c r="G12" s="568"/>
      <c r="H12" s="568"/>
      <c r="I12" s="568"/>
      <c r="J12" s="569"/>
      <c r="K12" s="569"/>
      <c r="L12" s="569"/>
      <c r="M12" s="561"/>
    </row>
    <row r="13" spans="1:14" ht="15" customHeight="1" x14ac:dyDescent="0.2">
      <c r="A13" s="561"/>
      <c r="B13" s="561"/>
      <c r="C13" s="561"/>
      <c r="D13" s="568"/>
      <c r="E13" s="568"/>
      <c r="F13" s="568"/>
      <c r="G13" s="568"/>
      <c r="H13" s="568"/>
      <c r="I13" s="568"/>
      <c r="J13" s="569"/>
      <c r="K13" s="569"/>
      <c r="L13" s="569"/>
      <c r="M13" s="561"/>
    </row>
    <row r="14" spans="1:14" x14ac:dyDescent="0.2">
      <c r="A14" s="592" t="s">
        <v>173</v>
      </c>
      <c r="B14" s="592"/>
      <c r="C14" s="592"/>
      <c r="M14" s="569"/>
    </row>
    <row r="15" spans="1:14" ht="26.25" customHeight="1" x14ac:dyDescent="0.2">
      <c r="A15" s="573" t="s">
        <v>590</v>
      </c>
      <c r="B15" s="573" t="s">
        <v>77</v>
      </c>
      <c r="C15" s="573" t="s">
        <v>67</v>
      </c>
      <c r="D15" s="574" t="s">
        <v>7</v>
      </c>
      <c r="E15" s="574" t="s">
        <v>8</v>
      </c>
      <c r="F15" s="574" t="s">
        <v>79</v>
      </c>
      <c r="G15" s="574" t="s">
        <v>80</v>
      </c>
      <c r="H15" s="574" t="s">
        <v>81</v>
      </c>
      <c r="I15" s="574" t="s">
        <v>14</v>
      </c>
      <c r="J15" s="700" t="s">
        <v>82</v>
      </c>
      <c r="K15" s="701"/>
      <c r="L15" s="702"/>
    </row>
    <row r="16" spans="1:14" ht="14.1" customHeight="1" x14ac:dyDescent="0.2">
      <c r="A16" s="692">
        <v>7</v>
      </c>
      <c r="B16" s="573">
        <v>1</v>
      </c>
      <c r="C16" s="610" t="s">
        <v>469</v>
      </c>
      <c r="D16" s="611">
        <v>2003</v>
      </c>
      <c r="E16" s="577" t="s">
        <v>5</v>
      </c>
      <c r="F16" s="612">
        <v>99.8</v>
      </c>
      <c r="G16" s="579">
        <v>22</v>
      </c>
      <c r="H16" s="573">
        <f>G16</f>
        <v>22</v>
      </c>
      <c r="I16" s="703" t="s">
        <v>5</v>
      </c>
      <c r="J16" s="613" t="s">
        <v>471</v>
      </c>
      <c r="K16" s="614"/>
      <c r="L16" s="615"/>
    </row>
    <row r="17" spans="1:14" ht="14.1" customHeight="1" x14ac:dyDescent="0.2">
      <c r="A17" s="692"/>
      <c r="B17" s="573">
        <v>2</v>
      </c>
      <c r="C17" s="616" t="s">
        <v>222</v>
      </c>
      <c r="D17" s="578">
        <v>2002</v>
      </c>
      <c r="E17" s="577" t="s">
        <v>5</v>
      </c>
      <c r="F17" s="617">
        <v>79</v>
      </c>
      <c r="G17" s="579">
        <v>30</v>
      </c>
      <c r="H17" s="573">
        <f>H16+G17</f>
        <v>52</v>
      </c>
      <c r="I17" s="698"/>
      <c r="J17" s="613" t="s">
        <v>471</v>
      </c>
      <c r="K17" s="614"/>
      <c r="L17" s="615"/>
    </row>
    <row r="18" spans="1:14" ht="14.1" customHeight="1" x14ac:dyDescent="0.2">
      <c r="A18" s="692"/>
      <c r="B18" s="573">
        <v>3</v>
      </c>
      <c r="C18" s="616" t="s">
        <v>223</v>
      </c>
      <c r="D18" s="578">
        <v>1999</v>
      </c>
      <c r="E18" s="593" t="s">
        <v>5</v>
      </c>
      <c r="F18" s="612">
        <v>89.2</v>
      </c>
      <c r="G18" s="579">
        <v>30</v>
      </c>
      <c r="H18" s="573">
        <f>H17+G18</f>
        <v>82</v>
      </c>
      <c r="I18" s="698"/>
      <c r="J18" s="613" t="s">
        <v>177</v>
      </c>
      <c r="K18" s="614"/>
      <c r="L18" s="615"/>
      <c r="M18" s="584"/>
      <c r="N18" s="584"/>
    </row>
    <row r="19" spans="1:14" ht="14.1" customHeight="1" x14ac:dyDescent="0.2">
      <c r="A19" s="692"/>
      <c r="B19" s="573">
        <v>4</v>
      </c>
      <c r="C19" s="616" t="s">
        <v>134</v>
      </c>
      <c r="D19" s="595">
        <v>1999</v>
      </c>
      <c r="E19" s="577" t="s">
        <v>4</v>
      </c>
      <c r="F19" s="583">
        <v>84.4</v>
      </c>
      <c r="G19" s="579">
        <v>33</v>
      </c>
      <c r="H19" s="573">
        <f>H18+G19</f>
        <v>115</v>
      </c>
      <c r="I19" s="699"/>
      <c r="J19" s="613" t="s">
        <v>177</v>
      </c>
      <c r="K19" s="614"/>
      <c r="L19" s="615"/>
      <c r="M19" s="584"/>
      <c r="N19" s="584"/>
    </row>
    <row r="20" spans="1:14" x14ac:dyDescent="0.2">
      <c r="A20" s="704" t="s">
        <v>84</v>
      </c>
      <c r="B20" s="704"/>
      <c r="C20" s="704"/>
      <c r="D20" s="704"/>
      <c r="E20" s="618"/>
      <c r="F20" s="586">
        <f>SUM(F16:F19)</f>
        <v>352.4</v>
      </c>
    </row>
    <row r="21" spans="1:14" x14ac:dyDescent="0.2">
      <c r="A21" s="696" t="s">
        <v>85</v>
      </c>
      <c r="B21" s="696"/>
      <c r="C21" s="696"/>
      <c r="D21" s="696"/>
      <c r="E21" s="696"/>
      <c r="F21" s="696"/>
      <c r="G21" s="696"/>
      <c r="H21" s="587">
        <f>H19</f>
        <v>115</v>
      </c>
      <c r="I21" s="588"/>
      <c r="J21" s="588"/>
      <c r="K21" s="588"/>
    </row>
    <row r="22" spans="1:14" x14ac:dyDescent="0.2">
      <c r="D22" t="s">
        <v>94</v>
      </c>
    </row>
    <row r="23" spans="1:14" x14ac:dyDescent="0.2">
      <c r="A23" s="592" t="s">
        <v>622</v>
      </c>
      <c r="B23" s="592"/>
      <c r="C23" s="592"/>
    </row>
    <row r="24" spans="1:14" ht="20.45" customHeight="1" x14ac:dyDescent="0.2">
      <c r="A24" s="573" t="s">
        <v>621</v>
      </c>
      <c r="B24" s="573" t="s">
        <v>77</v>
      </c>
      <c r="C24" s="573" t="s">
        <v>67</v>
      </c>
      <c r="D24" s="574" t="s">
        <v>7</v>
      </c>
      <c r="E24" s="574" t="s">
        <v>8</v>
      </c>
      <c r="F24" s="574" t="s">
        <v>79</v>
      </c>
      <c r="G24" s="574" t="s">
        <v>80</v>
      </c>
      <c r="H24" s="574" t="s">
        <v>81</v>
      </c>
      <c r="I24" s="574" t="s">
        <v>14</v>
      </c>
      <c r="J24" s="700" t="s">
        <v>82</v>
      </c>
      <c r="K24" s="701"/>
      <c r="L24" s="702"/>
    </row>
    <row r="25" spans="1:14" ht="14.1" customHeight="1" x14ac:dyDescent="0.2">
      <c r="A25" s="692">
        <v>8</v>
      </c>
      <c r="B25" s="573">
        <v>1</v>
      </c>
      <c r="C25" s="616" t="s">
        <v>204</v>
      </c>
      <c r="D25" s="589">
        <v>2003</v>
      </c>
      <c r="E25" s="577" t="s">
        <v>193</v>
      </c>
      <c r="F25" s="605">
        <v>67.75</v>
      </c>
      <c r="G25" s="579">
        <v>22</v>
      </c>
      <c r="H25" s="573">
        <f>G25</f>
        <v>22</v>
      </c>
      <c r="I25" s="703"/>
      <c r="J25" s="613" t="s">
        <v>114</v>
      </c>
      <c r="K25" s="614"/>
      <c r="L25" s="615"/>
    </row>
    <row r="26" spans="1:14" ht="14.1" customHeight="1" x14ac:dyDescent="0.2">
      <c r="A26" s="692"/>
      <c r="B26" s="573">
        <v>2</v>
      </c>
      <c r="C26" s="616" t="s">
        <v>206</v>
      </c>
      <c r="D26" s="606">
        <v>2000</v>
      </c>
      <c r="E26" s="577" t="s">
        <v>189</v>
      </c>
      <c r="F26" s="619">
        <v>71.599999999999994</v>
      </c>
      <c r="G26" s="579">
        <v>27</v>
      </c>
      <c r="H26" s="573">
        <f>H25+G26</f>
        <v>49</v>
      </c>
      <c r="I26" s="698"/>
      <c r="J26" s="580" t="s">
        <v>215</v>
      </c>
      <c r="K26" s="581"/>
      <c r="L26" s="582"/>
    </row>
    <row r="27" spans="1:14" ht="14.1" customHeight="1" x14ac:dyDescent="0.2">
      <c r="A27" s="692"/>
      <c r="B27" s="573">
        <v>3</v>
      </c>
      <c r="C27" s="575" t="s">
        <v>203</v>
      </c>
      <c r="D27" s="576">
        <v>2001</v>
      </c>
      <c r="E27" s="576" t="s">
        <v>193</v>
      </c>
      <c r="F27" s="605">
        <v>70</v>
      </c>
      <c r="G27" s="579">
        <v>28</v>
      </c>
      <c r="H27" s="573">
        <f>H26+G27</f>
        <v>77</v>
      </c>
      <c r="I27" s="698"/>
      <c r="J27" s="580" t="s">
        <v>213</v>
      </c>
      <c r="K27" s="581"/>
      <c r="L27" s="582"/>
      <c r="N27" s="9"/>
    </row>
    <row r="28" spans="1:14" ht="14.1" customHeight="1" x14ac:dyDescent="0.2">
      <c r="A28" s="692"/>
      <c r="B28" s="573">
        <v>4</v>
      </c>
      <c r="C28" s="575" t="s">
        <v>174</v>
      </c>
      <c r="D28" s="606">
        <v>2000</v>
      </c>
      <c r="E28" s="576" t="s">
        <v>193</v>
      </c>
      <c r="F28" s="583">
        <v>85.6</v>
      </c>
      <c r="G28" s="579">
        <v>35</v>
      </c>
      <c r="H28" s="573">
        <f>H27+G28</f>
        <v>112</v>
      </c>
      <c r="I28" s="699"/>
      <c r="J28" s="580" t="s">
        <v>175</v>
      </c>
      <c r="K28" s="581"/>
      <c r="L28" s="582"/>
    </row>
    <row r="29" spans="1:14" ht="12.75" customHeight="1" x14ac:dyDescent="0.2">
      <c r="A29" s="704" t="s">
        <v>84</v>
      </c>
      <c r="B29" s="704"/>
      <c r="C29" s="704"/>
      <c r="D29" s="704"/>
      <c r="E29" s="618"/>
      <c r="F29" s="586">
        <f>SUM(F25:F28)</f>
        <v>294.95</v>
      </c>
    </row>
    <row r="30" spans="1:14" ht="12.75" customHeight="1" x14ac:dyDescent="0.2">
      <c r="A30" s="696" t="s">
        <v>85</v>
      </c>
      <c r="B30" s="696"/>
      <c r="C30" s="696"/>
      <c r="D30" s="696"/>
      <c r="E30" s="696"/>
      <c r="F30" s="696"/>
      <c r="G30" s="696"/>
      <c r="H30" s="587">
        <f>H28</f>
        <v>112</v>
      </c>
      <c r="I30" s="588"/>
      <c r="J30" s="588"/>
      <c r="K30" s="588"/>
    </row>
    <row r="31" spans="1:14" x14ac:dyDescent="0.2">
      <c r="A31" s="591"/>
      <c r="B31" s="591"/>
      <c r="C31" s="591"/>
      <c r="D31" s="591"/>
      <c r="E31" s="591"/>
      <c r="F31" s="591"/>
      <c r="G31" s="591"/>
      <c r="H31" s="588"/>
      <c r="I31" s="588"/>
      <c r="J31" s="588"/>
      <c r="K31" s="588"/>
    </row>
    <row r="32" spans="1:14" x14ac:dyDescent="0.2">
      <c r="A32" s="592" t="s">
        <v>623</v>
      </c>
      <c r="B32" s="592"/>
      <c r="C32" s="592"/>
    </row>
    <row r="33" spans="1:14" ht="20.45" customHeight="1" x14ac:dyDescent="0.2">
      <c r="A33" s="573" t="s">
        <v>590</v>
      </c>
      <c r="B33" s="573" t="s">
        <v>77</v>
      </c>
      <c r="C33" s="573" t="s">
        <v>67</v>
      </c>
      <c r="D33" s="574" t="s">
        <v>7</v>
      </c>
      <c r="E33" s="574" t="s">
        <v>8</v>
      </c>
      <c r="F33" s="574" t="s">
        <v>79</v>
      </c>
      <c r="G33" s="574" t="s">
        <v>80</v>
      </c>
      <c r="H33" s="574" t="s">
        <v>81</v>
      </c>
      <c r="I33" s="574" t="s">
        <v>14</v>
      </c>
      <c r="J33" s="689" t="s">
        <v>82</v>
      </c>
      <c r="K33" s="690"/>
      <c r="L33" s="691"/>
    </row>
    <row r="34" spans="1:14" ht="14.1" customHeight="1" x14ac:dyDescent="0.2">
      <c r="A34" s="692">
        <v>9</v>
      </c>
      <c r="B34" s="573">
        <v>1</v>
      </c>
      <c r="C34" s="575" t="s">
        <v>327</v>
      </c>
      <c r="D34" s="596">
        <v>2002</v>
      </c>
      <c r="E34" s="577" t="s">
        <v>5</v>
      </c>
      <c r="F34" s="583">
        <v>78.75</v>
      </c>
      <c r="G34" s="579">
        <v>29</v>
      </c>
      <c r="H34" s="573">
        <f>G34</f>
        <v>29</v>
      </c>
      <c r="I34" s="703"/>
      <c r="J34" s="580" t="s">
        <v>336</v>
      </c>
      <c r="K34" s="581"/>
      <c r="L34" s="582"/>
    </row>
    <row r="35" spans="1:14" ht="14.1" customHeight="1" x14ac:dyDescent="0.2">
      <c r="A35" s="692"/>
      <c r="B35" s="573">
        <v>2</v>
      </c>
      <c r="C35" s="575" t="s">
        <v>325</v>
      </c>
      <c r="D35" s="620">
        <v>2000</v>
      </c>
      <c r="E35" s="576" t="s">
        <v>4</v>
      </c>
      <c r="F35" s="583">
        <v>81.2</v>
      </c>
      <c r="G35" s="579">
        <v>28</v>
      </c>
      <c r="H35" s="573">
        <f>H34+G35</f>
        <v>57</v>
      </c>
      <c r="I35" s="698"/>
      <c r="J35" s="580" t="s">
        <v>336</v>
      </c>
      <c r="K35" s="581"/>
      <c r="L35" s="582"/>
    </row>
    <row r="36" spans="1:14" ht="14.1" customHeight="1" x14ac:dyDescent="0.2">
      <c r="A36" s="692"/>
      <c r="B36" s="573">
        <v>3</v>
      </c>
      <c r="C36" s="575" t="s">
        <v>326</v>
      </c>
      <c r="D36" s="596">
        <v>2000</v>
      </c>
      <c r="E36" s="577" t="s">
        <v>5</v>
      </c>
      <c r="F36" s="583">
        <v>81.2</v>
      </c>
      <c r="G36" s="579">
        <v>17</v>
      </c>
      <c r="H36" s="573">
        <f>H35+G36</f>
        <v>74</v>
      </c>
      <c r="I36" s="698"/>
      <c r="J36" s="580" t="s">
        <v>336</v>
      </c>
      <c r="K36" s="581"/>
      <c r="L36" s="582"/>
      <c r="M36" s="9"/>
      <c r="N36" s="9"/>
    </row>
    <row r="37" spans="1:14" ht="14.1" customHeight="1" x14ac:dyDescent="0.2">
      <c r="A37" s="692"/>
      <c r="B37" s="573">
        <v>4</v>
      </c>
      <c r="C37" s="575" t="s">
        <v>329</v>
      </c>
      <c r="D37" s="621">
        <v>2003</v>
      </c>
      <c r="E37" s="577">
        <v>1</v>
      </c>
      <c r="F37" s="605">
        <v>72.099999999999994</v>
      </c>
      <c r="G37" s="579">
        <v>32</v>
      </c>
      <c r="H37" s="573">
        <f>H36+G37</f>
        <v>106</v>
      </c>
      <c r="I37" s="699"/>
      <c r="J37" s="580" t="s">
        <v>338</v>
      </c>
      <c r="K37" s="581"/>
      <c r="L37" s="582"/>
    </row>
    <row r="38" spans="1:14" ht="12.75" customHeight="1" x14ac:dyDescent="0.2">
      <c r="A38" s="597" t="s">
        <v>84</v>
      </c>
      <c r="B38" s="71"/>
      <c r="C38" s="71"/>
      <c r="D38" s="71"/>
      <c r="E38" s="71"/>
      <c r="F38" s="586">
        <f>SUM(F34:F37)</f>
        <v>313.25</v>
      </c>
    </row>
    <row r="39" spans="1:14" ht="12.75" customHeight="1" x14ac:dyDescent="0.2">
      <c r="A39" s="597" t="s">
        <v>85</v>
      </c>
      <c r="B39" s="71"/>
      <c r="C39" s="71"/>
      <c r="D39" s="71"/>
      <c r="E39" s="71"/>
      <c r="F39" s="71"/>
      <c r="G39" s="71"/>
      <c r="H39" s="587">
        <f>H37</f>
        <v>106</v>
      </c>
      <c r="I39" s="588"/>
      <c r="J39" s="588"/>
      <c r="K39" s="588"/>
    </row>
    <row r="41" spans="1:14" ht="21.75" customHeight="1" x14ac:dyDescent="0.2">
      <c r="D41" s="277"/>
      <c r="E41" s="277"/>
    </row>
    <row r="42" spans="1:14" x14ac:dyDescent="0.2">
      <c r="B42" s="607" t="s">
        <v>16</v>
      </c>
      <c r="D42" s="277" t="s">
        <v>413</v>
      </c>
      <c r="E42" s="277"/>
      <c r="G42" s="607" t="s">
        <v>103</v>
      </c>
      <c r="J42" s="608" t="s">
        <v>579</v>
      </c>
    </row>
    <row r="43" spans="1:14" x14ac:dyDescent="0.2">
      <c r="B43" s="607"/>
      <c r="D43" s="277"/>
      <c r="E43" s="277"/>
      <c r="G43" s="607"/>
    </row>
    <row r="44" spans="1:14" x14ac:dyDescent="0.2">
      <c r="B44" s="607" t="s">
        <v>17</v>
      </c>
      <c r="D44" s="277" t="s">
        <v>179</v>
      </c>
      <c r="E44" s="277"/>
      <c r="G44" s="607" t="s">
        <v>104</v>
      </c>
      <c r="J44" s="608" t="s">
        <v>580</v>
      </c>
    </row>
  </sheetData>
  <sheetProtection selectLockedCells="1" selectUnlockedCells="1"/>
  <mergeCells count="27">
    <mergeCell ref="J15:L15"/>
    <mergeCell ref="A16:A19"/>
    <mergeCell ref="I16:I19"/>
    <mergeCell ref="A20:D20"/>
    <mergeCell ref="A34:A37"/>
    <mergeCell ref="I34:I37"/>
    <mergeCell ref="J24:L24"/>
    <mergeCell ref="A25:A28"/>
    <mergeCell ref="I25:I28"/>
    <mergeCell ref="A29:D29"/>
    <mergeCell ref="A30:G30"/>
    <mergeCell ref="J33:L33"/>
    <mergeCell ref="A21:G21"/>
    <mergeCell ref="A7:C7"/>
    <mergeCell ref="D7:I7"/>
    <mergeCell ref="A8:C8"/>
    <mergeCell ref="D8:I8"/>
    <mergeCell ref="D10:I10"/>
    <mergeCell ref="J8:L8"/>
    <mergeCell ref="A9:C9"/>
    <mergeCell ref="D9:I9"/>
    <mergeCell ref="A1:L1"/>
    <mergeCell ref="A2:L2"/>
    <mergeCell ref="A3:L3"/>
    <mergeCell ref="A4:L4"/>
    <mergeCell ref="A6:C6"/>
    <mergeCell ref="D6:I6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9"/>
  <sheetViews>
    <sheetView view="pageBreakPreview" zoomScaleNormal="70" zoomScaleSheetLayoutView="100" workbookViewId="0">
      <selection activeCell="R18" sqref="R18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9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6" width="16.570312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437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180</v>
      </c>
      <c r="B9" s="634"/>
      <c r="C9" s="634"/>
      <c r="D9" s="639" t="s">
        <v>434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70</v>
      </c>
      <c r="E10" s="641"/>
      <c r="F10" s="641"/>
      <c r="G10" s="641"/>
      <c r="H10" s="641"/>
      <c r="I10" s="641"/>
      <c r="J10" s="641"/>
      <c r="K10" s="641"/>
      <c r="L10" s="641"/>
      <c r="M10" s="641"/>
      <c r="N10" s="97">
        <v>159</v>
      </c>
      <c r="O10" s="97">
        <v>126</v>
      </c>
      <c r="P10" s="97">
        <v>73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421"/>
      <c r="F12" s="421"/>
      <c r="G12" s="421"/>
      <c r="H12" s="421"/>
      <c r="I12" s="421"/>
      <c r="J12" s="421"/>
      <c r="K12" s="421"/>
      <c r="L12" s="421"/>
      <c r="M12" s="421"/>
      <c r="N12" s="422"/>
      <c r="O12" s="422"/>
      <c r="P12" s="422"/>
    </row>
    <row r="13" spans="1:16" x14ac:dyDescent="0.2">
      <c r="A13" s="647" t="s">
        <v>40</v>
      </c>
      <c r="B13" s="647"/>
      <c r="C13" s="64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2"/>
      <c r="O13" s="422"/>
      <c r="P13" s="422"/>
    </row>
    <row r="14" spans="1:16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</row>
    <row r="15" spans="1:16" ht="11.25" customHeight="1" x14ac:dyDescent="0.2">
      <c r="A15" s="673" t="s">
        <v>6</v>
      </c>
      <c r="B15" s="673" t="s">
        <v>67</v>
      </c>
      <c r="C15" s="673"/>
      <c r="D15" s="674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19</v>
      </c>
      <c r="J15" s="672" t="s">
        <v>19</v>
      </c>
      <c r="K15" s="672"/>
      <c r="L15" s="668" t="s">
        <v>22</v>
      </c>
      <c r="M15" s="668" t="s">
        <v>13</v>
      </c>
      <c r="N15" s="668" t="s">
        <v>14</v>
      </c>
      <c r="O15" s="668" t="s">
        <v>15</v>
      </c>
      <c r="P15" s="670"/>
    </row>
    <row r="16" spans="1:16" x14ac:dyDescent="0.2">
      <c r="A16" s="673"/>
      <c r="B16" s="705"/>
      <c r="C16" s="705"/>
      <c r="D16" s="675"/>
      <c r="E16" s="669"/>
      <c r="F16" s="676"/>
      <c r="G16" s="669"/>
      <c r="H16" s="669"/>
      <c r="I16" s="669"/>
      <c r="J16" s="417" t="s">
        <v>21</v>
      </c>
      <c r="K16" s="417" t="s">
        <v>23</v>
      </c>
      <c r="L16" s="669"/>
      <c r="M16" s="669"/>
      <c r="N16" s="669"/>
      <c r="O16" s="669"/>
      <c r="P16" s="671"/>
    </row>
    <row r="17" spans="1:16" ht="13.5" thickBot="1" x14ac:dyDescent="0.25">
      <c r="A17" s="418">
        <v>1</v>
      </c>
      <c r="B17" s="295" t="s">
        <v>200</v>
      </c>
      <c r="C17" s="296"/>
      <c r="D17" s="427">
        <v>2001</v>
      </c>
      <c r="E17" s="297" t="s">
        <v>5</v>
      </c>
      <c r="F17" s="297" t="s">
        <v>220</v>
      </c>
      <c r="G17" s="297" t="s">
        <v>202</v>
      </c>
      <c r="H17" s="501">
        <v>62.05</v>
      </c>
      <c r="I17" s="326">
        <v>168</v>
      </c>
      <c r="J17" s="429"/>
      <c r="K17" s="281"/>
      <c r="L17" s="282"/>
      <c r="M17" s="283">
        <f t="shared" ref="M17:M35" si="0">IF(A17=1,20,IF(A17=2,18,IF(A17=3,16,IF(A17&gt;19,0,19-A17))))</f>
        <v>20</v>
      </c>
      <c r="N17" s="284" t="str">
        <f t="shared" ref="N17:N35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425" t="s">
        <v>201</v>
      </c>
      <c r="P17" s="430"/>
    </row>
    <row r="18" spans="1:16" s="11" customFormat="1" x14ac:dyDescent="0.2">
      <c r="A18" s="419">
        <f>A17+1</f>
        <v>2</v>
      </c>
      <c r="B18" s="295" t="s">
        <v>340</v>
      </c>
      <c r="C18" s="296"/>
      <c r="D18" s="423">
        <v>1999</v>
      </c>
      <c r="E18" s="297" t="s">
        <v>4</v>
      </c>
      <c r="F18" s="297" t="s">
        <v>343</v>
      </c>
      <c r="G18" s="297"/>
      <c r="H18" s="502">
        <v>55.1</v>
      </c>
      <c r="I18" s="326">
        <v>155</v>
      </c>
      <c r="J18" s="288"/>
      <c r="K18" s="288"/>
      <c r="L18" s="289"/>
      <c r="M18" s="283">
        <f t="shared" si="0"/>
        <v>18</v>
      </c>
      <c r="N18" s="284" t="str">
        <f t="shared" si="1"/>
        <v>МС</v>
      </c>
      <c r="O18" s="425" t="s">
        <v>342</v>
      </c>
      <c r="P18" s="430"/>
    </row>
    <row r="19" spans="1:16" s="11" customFormat="1" x14ac:dyDescent="0.2">
      <c r="A19" s="419">
        <f t="shared" ref="A19:A35" si="2">A18+1</f>
        <v>3</v>
      </c>
      <c r="B19" s="295" t="s">
        <v>446</v>
      </c>
      <c r="C19" s="296"/>
      <c r="D19" s="197">
        <v>2003</v>
      </c>
      <c r="E19" s="175" t="s">
        <v>3</v>
      </c>
      <c r="F19" s="168" t="s">
        <v>448</v>
      </c>
      <c r="G19" s="168" t="s">
        <v>449</v>
      </c>
      <c r="H19" s="173">
        <v>62.85</v>
      </c>
      <c r="I19" s="168">
        <v>140</v>
      </c>
      <c r="J19" s="292"/>
      <c r="K19" s="288"/>
      <c r="L19" s="289"/>
      <c r="M19" s="283">
        <f t="shared" si="0"/>
        <v>16</v>
      </c>
      <c r="N19" s="284" t="str">
        <f t="shared" si="1"/>
        <v>МС</v>
      </c>
      <c r="O19" s="266" t="s">
        <v>447</v>
      </c>
      <c r="P19" s="430"/>
    </row>
    <row r="20" spans="1:16" s="11" customFormat="1" x14ac:dyDescent="0.2">
      <c r="A20" s="419">
        <f t="shared" si="2"/>
        <v>4</v>
      </c>
      <c r="B20" s="295" t="s">
        <v>341</v>
      </c>
      <c r="C20" s="296"/>
      <c r="D20" s="314">
        <v>2001</v>
      </c>
      <c r="E20" s="32" t="s">
        <v>4</v>
      </c>
      <c r="F20" s="32" t="s">
        <v>343</v>
      </c>
      <c r="G20" s="431"/>
      <c r="H20" s="189">
        <v>52.5</v>
      </c>
      <c r="I20" s="32">
        <v>134</v>
      </c>
      <c r="J20" s="290"/>
      <c r="K20" s="288"/>
      <c r="L20" s="289"/>
      <c r="M20" s="283">
        <f t="shared" si="0"/>
        <v>15</v>
      </c>
      <c r="N20" s="284" t="str">
        <f t="shared" si="1"/>
        <v>МС</v>
      </c>
      <c r="O20" s="425" t="s">
        <v>342</v>
      </c>
      <c r="P20" s="430"/>
    </row>
    <row r="21" spans="1:16" s="11" customFormat="1" x14ac:dyDescent="0.2">
      <c r="A21" s="419">
        <f t="shared" si="2"/>
        <v>5</v>
      </c>
      <c r="B21" s="295" t="s">
        <v>135</v>
      </c>
      <c r="C21" s="296"/>
      <c r="D21" s="314">
        <v>2003</v>
      </c>
      <c r="E21" s="32" t="s">
        <v>4</v>
      </c>
      <c r="F21" s="32" t="s">
        <v>226</v>
      </c>
      <c r="G21" s="431" t="s">
        <v>227</v>
      </c>
      <c r="H21" s="189">
        <v>54.46</v>
      </c>
      <c r="I21" s="32">
        <v>129</v>
      </c>
      <c r="J21" s="290"/>
      <c r="K21" s="288"/>
      <c r="L21" s="289"/>
      <c r="M21" s="283">
        <f t="shared" si="0"/>
        <v>14</v>
      </c>
      <c r="N21" s="284" t="str">
        <f t="shared" si="1"/>
        <v>МС</v>
      </c>
      <c r="O21" s="425" t="s">
        <v>112</v>
      </c>
      <c r="P21" s="430"/>
    </row>
    <row r="22" spans="1:16" s="11" customFormat="1" x14ac:dyDescent="0.2">
      <c r="A22" s="419">
        <f t="shared" si="2"/>
        <v>6</v>
      </c>
      <c r="B22" s="295" t="s">
        <v>373</v>
      </c>
      <c r="C22" s="296"/>
      <c r="D22" s="433">
        <v>2003</v>
      </c>
      <c r="E22" s="297" t="s">
        <v>5</v>
      </c>
      <c r="F22" s="297" t="s">
        <v>391</v>
      </c>
      <c r="G22" s="297"/>
      <c r="H22" s="189" t="s">
        <v>591</v>
      </c>
      <c r="I22" s="326">
        <v>127</v>
      </c>
      <c r="J22" s="290"/>
      <c r="K22" s="288"/>
      <c r="L22" s="289"/>
      <c r="M22" s="283">
        <f t="shared" si="0"/>
        <v>13</v>
      </c>
      <c r="N22" s="284" t="str">
        <f t="shared" si="1"/>
        <v>+МС</v>
      </c>
      <c r="O22" s="425" t="s">
        <v>386</v>
      </c>
      <c r="P22" s="430"/>
    </row>
    <row r="23" spans="1:16" s="11" customFormat="1" x14ac:dyDescent="0.2">
      <c r="A23" s="419">
        <f t="shared" si="2"/>
        <v>7</v>
      </c>
      <c r="B23" s="295" t="s">
        <v>278</v>
      </c>
      <c r="C23" s="296"/>
      <c r="D23" s="314">
        <v>2003</v>
      </c>
      <c r="E23" s="32" t="s">
        <v>5</v>
      </c>
      <c r="F23" s="32" t="s">
        <v>279</v>
      </c>
      <c r="G23" s="431"/>
      <c r="H23" s="432">
        <v>60.3</v>
      </c>
      <c r="I23" s="32">
        <v>126</v>
      </c>
      <c r="J23" s="290"/>
      <c r="K23" s="288"/>
      <c r="L23" s="289"/>
      <c r="M23" s="283">
        <f t="shared" si="0"/>
        <v>12</v>
      </c>
      <c r="N23" s="284" t="str">
        <f t="shared" si="1"/>
        <v>+МС</v>
      </c>
      <c r="O23" s="425" t="s">
        <v>280</v>
      </c>
      <c r="P23" s="430"/>
    </row>
    <row r="24" spans="1:16" s="11" customFormat="1" x14ac:dyDescent="0.2">
      <c r="A24" s="419">
        <f t="shared" si="2"/>
        <v>8</v>
      </c>
      <c r="B24" s="295" t="s">
        <v>374</v>
      </c>
      <c r="C24" s="296"/>
      <c r="D24" s="314">
        <v>2000</v>
      </c>
      <c r="E24" s="32" t="s">
        <v>5</v>
      </c>
      <c r="F24" s="32" t="s">
        <v>391</v>
      </c>
      <c r="G24" s="431"/>
      <c r="H24" s="432">
        <v>62.1</v>
      </c>
      <c r="I24" s="32">
        <v>126</v>
      </c>
      <c r="J24" s="290"/>
      <c r="K24" s="288"/>
      <c r="L24" s="289"/>
      <c r="M24" s="283">
        <f t="shared" si="0"/>
        <v>11</v>
      </c>
      <c r="N24" s="284" t="str">
        <f t="shared" si="1"/>
        <v>+МС</v>
      </c>
      <c r="O24" s="425" t="s">
        <v>387</v>
      </c>
      <c r="P24" s="430"/>
    </row>
    <row r="25" spans="1:16" s="11" customFormat="1" x14ac:dyDescent="0.2">
      <c r="A25" s="419">
        <f t="shared" si="2"/>
        <v>9</v>
      </c>
      <c r="B25" s="295" t="s">
        <v>419</v>
      </c>
      <c r="C25" s="296"/>
      <c r="D25" s="433">
        <v>2003</v>
      </c>
      <c r="E25" s="297" t="s">
        <v>5</v>
      </c>
      <c r="F25" s="297" t="s">
        <v>158</v>
      </c>
      <c r="G25" s="297"/>
      <c r="H25" s="428">
        <v>58.3</v>
      </c>
      <c r="I25" s="326">
        <v>94</v>
      </c>
      <c r="J25" s="290"/>
      <c r="K25" s="288"/>
      <c r="L25" s="289"/>
      <c r="M25" s="283">
        <f t="shared" si="0"/>
        <v>10</v>
      </c>
      <c r="N25" s="284" t="str">
        <f t="shared" si="1"/>
        <v>КМС</v>
      </c>
      <c r="O25" s="425" t="s">
        <v>420</v>
      </c>
      <c r="P25" s="430"/>
    </row>
    <row r="26" spans="1:16" ht="13.9" customHeight="1" x14ac:dyDescent="0.2">
      <c r="A26" s="419">
        <f t="shared" si="2"/>
        <v>10</v>
      </c>
      <c r="B26" s="295" t="s">
        <v>460</v>
      </c>
      <c r="C26" s="296"/>
      <c r="D26" s="423">
        <v>1999</v>
      </c>
      <c r="E26" s="32" t="s">
        <v>189</v>
      </c>
      <c r="F26" s="297" t="s">
        <v>462</v>
      </c>
      <c r="G26" s="297"/>
      <c r="H26" s="435">
        <v>53.16</v>
      </c>
      <c r="I26" s="326">
        <v>87</v>
      </c>
      <c r="J26" s="288"/>
      <c r="K26" s="288"/>
      <c r="L26" s="289"/>
      <c r="M26" s="283">
        <f t="shared" si="0"/>
        <v>9</v>
      </c>
      <c r="N26" s="284" t="str">
        <f t="shared" si="1"/>
        <v>КМС</v>
      </c>
      <c r="O26" s="425" t="s">
        <v>463</v>
      </c>
      <c r="P26" s="430"/>
    </row>
    <row r="27" spans="1:16" x14ac:dyDescent="0.2">
      <c r="A27" s="419">
        <f t="shared" si="2"/>
        <v>11</v>
      </c>
      <c r="B27" s="295" t="s">
        <v>253</v>
      </c>
      <c r="C27" s="296"/>
      <c r="D27" s="283">
        <v>2000</v>
      </c>
      <c r="E27" s="32" t="s">
        <v>5</v>
      </c>
      <c r="F27" s="32" t="s">
        <v>261</v>
      </c>
      <c r="G27" s="431"/>
      <c r="H27" s="434">
        <v>55.3</v>
      </c>
      <c r="I27" s="32">
        <v>80</v>
      </c>
      <c r="J27" s="291"/>
      <c r="K27" s="288"/>
      <c r="L27" s="289"/>
      <c r="M27" s="283">
        <f t="shared" si="0"/>
        <v>8</v>
      </c>
      <c r="N27" s="284" t="str">
        <f t="shared" si="1"/>
        <v>КМС</v>
      </c>
      <c r="O27" s="425" t="s">
        <v>56</v>
      </c>
      <c r="P27" s="430"/>
    </row>
    <row r="28" spans="1:16" x14ac:dyDescent="0.2">
      <c r="A28" s="419">
        <f t="shared" si="2"/>
        <v>12</v>
      </c>
      <c r="B28" s="295" t="s">
        <v>452</v>
      </c>
      <c r="C28" s="296"/>
      <c r="D28" s="283">
        <v>2002</v>
      </c>
      <c r="E28" s="32" t="s">
        <v>5</v>
      </c>
      <c r="F28" s="32" t="s">
        <v>274</v>
      </c>
      <c r="G28" s="431" t="s">
        <v>268</v>
      </c>
      <c r="H28" s="434">
        <v>58</v>
      </c>
      <c r="I28" s="32">
        <v>76</v>
      </c>
      <c r="J28" s="288"/>
      <c r="K28" s="288"/>
      <c r="L28" s="289"/>
      <c r="M28" s="283">
        <f t="shared" si="0"/>
        <v>7</v>
      </c>
      <c r="N28" s="284" t="str">
        <f t="shared" si="1"/>
        <v>КМС</v>
      </c>
      <c r="O28" s="425" t="s">
        <v>270</v>
      </c>
      <c r="P28" s="430"/>
    </row>
    <row r="29" spans="1:16" ht="12.75" customHeight="1" x14ac:dyDescent="0.2">
      <c r="A29" s="419">
        <f t="shared" si="2"/>
        <v>13</v>
      </c>
      <c r="B29" s="295" t="s">
        <v>584</v>
      </c>
      <c r="C29" s="296"/>
      <c r="D29" s="332">
        <v>2002</v>
      </c>
      <c r="E29" s="297" t="s">
        <v>296</v>
      </c>
      <c r="F29" s="297" t="s">
        <v>315</v>
      </c>
      <c r="G29" s="297"/>
      <c r="H29" s="435">
        <v>62.1</v>
      </c>
      <c r="I29" s="326">
        <v>76</v>
      </c>
      <c r="J29" s="288"/>
      <c r="K29" s="288"/>
      <c r="L29" s="289"/>
      <c r="M29" s="283">
        <f t="shared" si="0"/>
        <v>6</v>
      </c>
      <c r="N29" s="284" t="str">
        <f t="shared" si="1"/>
        <v>+КМС</v>
      </c>
      <c r="O29" s="425" t="s">
        <v>319</v>
      </c>
      <c r="P29" s="430"/>
    </row>
    <row r="30" spans="1:16" ht="12.75" customHeight="1" x14ac:dyDescent="0.2">
      <c r="A30" s="419">
        <f t="shared" si="2"/>
        <v>14</v>
      </c>
      <c r="B30" s="295" t="s">
        <v>392</v>
      </c>
      <c r="C30" s="296"/>
      <c r="D30" s="332">
        <v>2003</v>
      </c>
      <c r="E30" s="297" t="s">
        <v>5</v>
      </c>
      <c r="F30" s="297" t="s">
        <v>159</v>
      </c>
      <c r="G30" s="297"/>
      <c r="H30" s="435">
        <v>61.75</v>
      </c>
      <c r="I30" s="326">
        <v>69</v>
      </c>
      <c r="J30" s="288"/>
      <c r="K30" s="288"/>
      <c r="L30" s="289"/>
      <c r="M30" s="283">
        <f t="shared" si="0"/>
        <v>5</v>
      </c>
      <c r="N30" s="284" t="str">
        <f t="shared" si="1"/>
        <v>-</v>
      </c>
      <c r="O30" s="425" t="s">
        <v>400</v>
      </c>
      <c r="P30" s="430"/>
    </row>
    <row r="31" spans="1:16" x14ac:dyDescent="0.2">
      <c r="A31" s="419">
        <f t="shared" si="2"/>
        <v>15</v>
      </c>
      <c r="B31" s="295" t="s">
        <v>398</v>
      </c>
      <c r="C31" s="296"/>
      <c r="D31" s="423">
        <v>1999</v>
      </c>
      <c r="E31" s="297" t="s">
        <v>399</v>
      </c>
      <c r="F31" s="297" t="s">
        <v>159</v>
      </c>
      <c r="G31" s="297"/>
      <c r="H31" s="435">
        <v>56.5</v>
      </c>
      <c r="I31" s="326">
        <v>61</v>
      </c>
      <c r="J31" s="288"/>
      <c r="K31" s="288"/>
      <c r="L31" s="289"/>
      <c r="M31" s="283">
        <f t="shared" si="0"/>
        <v>4</v>
      </c>
      <c r="N31" s="284" t="str">
        <f t="shared" si="1"/>
        <v>-</v>
      </c>
      <c r="O31" s="425" t="s">
        <v>401</v>
      </c>
      <c r="P31" s="430"/>
    </row>
    <row r="32" spans="1:16" x14ac:dyDescent="0.2">
      <c r="A32" s="419">
        <f t="shared" si="2"/>
        <v>16</v>
      </c>
      <c r="B32" s="295" t="s">
        <v>375</v>
      </c>
      <c r="C32" s="296"/>
      <c r="D32" s="283">
        <v>2002</v>
      </c>
      <c r="E32" s="32">
        <v>1</v>
      </c>
      <c r="F32" s="32" t="s">
        <v>391</v>
      </c>
      <c r="G32" s="431"/>
      <c r="H32" s="434">
        <v>52.7</v>
      </c>
      <c r="I32" s="32">
        <v>60</v>
      </c>
      <c r="J32" s="288"/>
      <c r="K32" s="288"/>
      <c r="L32" s="289"/>
      <c r="M32" s="283">
        <f t="shared" si="0"/>
        <v>3</v>
      </c>
      <c r="N32" s="284" t="str">
        <f t="shared" si="1"/>
        <v>-</v>
      </c>
      <c r="O32" s="425" t="s">
        <v>390</v>
      </c>
      <c r="P32" s="430"/>
    </row>
    <row r="33" spans="1:16" x14ac:dyDescent="0.2">
      <c r="A33" s="419">
        <f t="shared" si="2"/>
        <v>17</v>
      </c>
      <c r="B33" s="295" t="s">
        <v>208</v>
      </c>
      <c r="C33" s="296"/>
      <c r="D33" s="303">
        <v>2000</v>
      </c>
      <c r="E33" s="305">
        <v>1</v>
      </c>
      <c r="F33" s="297" t="s">
        <v>221</v>
      </c>
      <c r="G33" s="305" t="s">
        <v>194</v>
      </c>
      <c r="H33" s="499">
        <v>61.9</v>
      </c>
      <c r="I33" s="288">
        <v>59</v>
      </c>
      <c r="J33" s="288"/>
      <c r="K33" s="288"/>
      <c r="L33" s="289"/>
      <c r="M33" s="283">
        <f t="shared" si="0"/>
        <v>2</v>
      </c>
      <c r="N33" s="284" t="str">
        <f t="shared" si="1"/>
        <v>-</v>
      </c>
      <c r="O33" s="425" t="s">
        <v>216</v>
      </c>
      <c r="P33" s="430"/>
    </row>
    <row r="34" spans="1:16" x14ac:dyDescent="0.2">
      <c r="A34" s="419">
        <f t="shared" si="2"/>
        <v>18</v>
      </c>
      <c r="B34" s="295" t="s">
        <v>170</v>
      </c>
      <c r="C34" s="296"/>
      <c r="D34" s="283">
        <v>2003</v>
      </c>
      <c r="E34" s="32" t="s">
        <v>5</v>
      </c>
      <c r="F34" s="32" t="s">
        <v>159</v>
      </c>
      <c r="G34" s="431"/>
      <c r="H34" s="500">
        <v>58.74</v>
      </c>
      <c r="I34" s="32">
        <v>49</v>
      </c>
      <c r="J34" s="288"/>
      <c r="K34" s="288"/>
      <c r="L34" s="289"/>
      <c r="M34" s="283">
        <f t="shared" si="0"/>
        <v>1</v>
      </c>
      <c r="N34" s="297" t="str">
        <f t="shared" si="1"/>
        <v>-</v>
      </c>
      <c r="O34" s="308" t="s">
        <v>400</v>
      </c>
      <c r="P34" s="437"/>
    </row>
    <row r="35" spans="1:16" x14ac:dyDescent="0.2">
      <c r="A35" s="419">
        <f t="shared" si="2"/>
        <v>19</v>
      </c>
      <c r="B35" s="295" t="s">
        <v>210</v>
      </c>
      <c r="C35" s="296"/>
      <c r="D35" s="283">
        <v>2000</v>
      </c>
      <c r="E35" s="32" t="s">
        <v>189</v>
      </c>
      <c r="F35" s="32" t="s">
        <v>221</v>
      </c>
      <c r="G35" s="431" t="s">
        <v>194</v>
      </c>
      <c r="H35" s="428">
        <v>46.5</v>
      </c>
      <c r="I35" s="32">
        <v>24</v>
      </c>
      <c r="J35" s="291"/>
      <c r="K35" s="288"/>
      <c r="L35" s="289"/>
      <c r="M35" s="283">
        <f t="shared" si="0"/>
        <v>0</v>
      </c>
      <c r="N35" s="284" t="str">
        <f t="shared" si="1"/>
        <v>-</v>
      </c>
      <c r="O35" s="436" t="s">
        <v>175</v>
      </c>
      <c r="P35" s="309"/>
    </row>
    <row r="36" spans="1:16" x14ac:dyDescent="0.2">
      <c r="A36" s="388"/>
      <c r="B36" s="388"/>
      <c r="C36" s="388"/>
      <c r="D36" s="388"/>
      <c r="E36" s="388"/>
      <c r="F36" s="388"/>
      <c r="G36" s="388"/>
      <c r="H36" s="386"/>
      <c r="I36" s="386"/>
      <c r="J36" s="386"/>
      <c r="K36" s="386"/>
      <c r="L36" s="386"/>
      <c r="M36" s="386"/>
      <c r="N36" s="386"/>
      <c r="O36" s="386"/>
      <c r="P36" s="386"/>
    </row>
    <row r="37" spans="1:16" x14ac:dyDescent="0.2">
      <c r="A37" s="385" t="s">
        <v>16</v>
      </c>
      <c r="B37" s="386"/>
      <c r="C37" s="386"/>
      <c r="D37" s="387" t="s">
        <v>413</v>
      </c>
      <c r="E37" s="388"/>
      <c r="F37" s="389"/>
      <c r="G37" s="385" t="s">
        <v>103</v>
      </c>
      <c r="H37" s="388"/>
      <c r="I37" s="386" t="s">
        <v>579</v>
      </c>
      <c r="J37" s="386"/>
      <c r="K37" s="386"/>
      <c r="L37" s="388"/>
      <c r="M37" s="386"/>
      <c r="N37" s="388"/>
      <c r="O37" s="388"/>
      <c r="P37" s="388"/>
    </row>
    <row r="38" spans="1:16" ht="4.5" customHeight="1" x14ac:dyDescent="0.2">
      <c r="A38" s="385"/>
      <c r="B38" s="386"/>
      <c r="C38" s="386"/>
      <c r="D38" s="390"/>
      <c r="E38" s="388"/>
      <c r="F38" s="389"/>
      <c r="G38" s="385"/>
      <c r="H38" s="388"/>
      <c r="I38" s="386"/>
      <c r="J38" s="386"/>
      <c r="K38" s="386"/>
      <c r="L38" s="388"/>
      <c r="M38" s="387"/>
      <c r="N38" s="388"/>
      <c r="O38" s="388"/>
      <c r="P38" s="388"/>
    </row>
    <row r="39" spans="1:16" x14ac:dyDescent="0.2">
      <c r="A39" s="385" t="s">
        <v>17</v>
      </c>
      <c r="B39" s="386"/>
      <c r="C39" s="386"/>
      <c r="D39" s="388" t="s">
        <v>179</v>
      </c>
      <c r="E39" s="386"/>
      <c r="F39" s="386"/>
      <c r="G39" s="385" t="s">
        <v>104</v>
      </c>
      <c r="H39" s="388"/>
      <c r="I39" s="386" t="s">
        <v>580</v>
      </c>
      <c r="J39" s="386"/>
      <c r="K39" s="386"/>
      <c r="L39" s="388"/>
      <c r="M39" s="387"/>
      <c r="N39" s="388"/>
      <c r="O39" s="388"/>
      <c r="P39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23:P24">
    <sortCondition ref="H23:H24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1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2"/>
  <sheetViews>
    <sheetView view="pageBreakPreview" zoomScaleNormal="70" zoomScaleSheetLayoutView="100" workbookViewId="0">
      <selection activeCell="N17" sqref="N17"/>
    </sheetView>
  </sheetViews>
  <sheetFormatPr defaultColWidth="9.140625" defaultRowHeight="12.75" x14ac:dyDescent="0.2"/>
  <cols>
    <col min="1" max="1" width="6.5703125" style="34" customWidth="1"/>
    <col min="2" max="2" width="17.42578125" style="34" customWidth="1"/>
    <col min="3" max="3" width="7.28515625" style="34" customWidth="1"/>
    <col min="4" max="4" width="10.42578125" style="34" customWidth="1"/>
    <col min="5" max="5" width="7.42578125" style="34" customWidth="1"/>
    <col min="6" max="6" width="22.28515625" style="34" customWidth="1"/>
    <col min="7" max="7" width="30.42578125" style="34" customWidth="1"/>
    <col min="8" max="8" width="10.140625" style="34" customWidth="1"/>
    <col min="9" max="9" width="12.42578125" style="34" customWidth="1"/>
    <col min="10" max="10" width="3.85546875" style="34" hidden="1" customWidth="1"/>
    <col min="11" max="11" width="4.85546875" style="34" hidden="1" customWidth="1"/>
    <col min="12" max="12" width="15" style="34" hidden="1" customWidth="1"/>
    <col min="13" max="13" width="7" style="34" customWidth="1"/>
    <col min="14" max="14" width="11.28515625" style="34" customWidth="1"/>
    <col min="15" max="15" width="16.5703125" style="34" customWidth="1"/>
    <col min="16" max="16" width="17.85546875" style="34" customWidth="1"/>
    <col min="17" max="16384" width="9.140625" style="34"/>
  </cols>
  <sheetData>
    <row r="1" spans="1:16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6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</row>
    <row r="3" spans="1:16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</row>
    <row r="4" spans="1:16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</row>
    <row r="5" spans="1:16" ht="9" customHeight="1" x14ac:dyDescent="0.2"/>
    <row r="6" spans="1:16" ht="27" customHeight="1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4" t="s">
        <v>437</v>
      </c>
      <c r="O6" s="624"/>
      <c r="P6" s="624"/>
    </row>
    <row r="7" spans="1:16" ht="27.75" customHeight="1" x14ac:dyDescent="0.2">
      <c r="A7" s="631" t="s">
        <v>182</v>
      </c>
      <c r="B7" s="631"/>
      <c r="C7" s="632"/>
      <c r="D7" s="633" t="s">
        <v>184</v>
      </c>
      <c r="E7" s="633"/>
      <c r="F7" s="633"/>
      <c r="G7" s="633"/>
      <c r="H7" s="633"/>
      <c r="I7" s="633"/>
      <c r="J7" s="633"/>
      <c r="K7" s="633"/>
      <c r="L7" s="633"/>
      <c r="M7" s="633"/>
      <c r="N7" s="631" t="s">
        <v>20</v>
      </c>
      <c r="O7" s="631"/>
      <c r="P7" s="631"/>
    </row>
    <row r="8" spans="1:16" ht="15" x14ac:dyDescent="0.2">
      <c r="A8" s="635" t="s">
        <v>25</v>
      </c>
      <c r="B8" s="635"/>
      <c r="C8" s="635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8"/>
      <c r="N8" s="635" t="s">
        <v>2</v>
      </c>
      <c r="O8" s="635"/>
      <c r="P8" s="635"/>
    </row>
    <row r="9" spans="1:16" ht="15.75" x14ac:dyDescent="0.25">
      <c r="A9" s="634">
        <v>213</v>
      </c>
      <c r="B9" s="634"/>
      <c r="C9" s="634"/>
      <c r="D9" s="639" t="s">
        <v>434</v>
      </c>
      <c r="E9" s="622"/>
      <c r="F9" s="622"/>
      <c r="G9" s="622"/>
      <c r="H9" s="622"/>
      <c r="I9" s="622"/>
      <c r="J9" s="622"/>
      <c r="K9" s="622"/>
      <c r="L9" s="622"/>
      <c r="M9" s="640"/>
      <c r="N9" s="131" t="s">
        <v>3</v>
      </c>
      <c r="O9" s="131" t="s">
        <v>4</v>
      </c>
      <c r="P9" s="131" t="s">
        <v>5</v>
      </c>
    </row>
    <row r="10" spans="1:16" ht="15" customHeight="1" x14ac:dyDescent="0.2">
      <c r="A10" s="634"/>
      <c r="B10" s="634"/>
      <c r="C10" s="634"/>
      <c r="D10" s="641" t="s">
        <v>147</v>
      </c>
      <c r="E10" s="641"/>
      <c r="F10" s="641"/>
      <c r="G10" s="641"/>
      <c r="H10" s="641"/>
      <c r="I10" s="641"/>
      <c r="J10" s="641"/>
      <c r="K10" s="641"/>
      <c r="L10" s="641"/>
      <c r="M10" s="641"/>
      <c r="N10" s="46" t="s">
        <v>589</v>
      </c>
      <c r="O10" s="95" t="s">
        <v>589</v>
      </c>
      <c r="P10" s="93" t="s">
        <v>589</v>
      </c>
    </row>
    <row r="11" spans="1:16" s="4" customFormat="1" x14ac:dyDescent="0.2">
      <c r="A11" s="22"/>
      <c r="B11" s="22"/>
      <c r="C11" s="22"/>
      <c r="N11" s="22"/>
      <c r="O11" s="22"/>
      <c r="P11" s="22"/>
    </row>
    <row r="12" spans="1:16" x14ac:dyDescent="0.2">
      <c r="A12" s="646" t="s">
        <v>39</v>
      </c>
      <c r="B12" s="647"/>
      <c r="C12" s="647"/>
      <c r="D12" s="391">
        <v>254</v>
      </c>
      <c r="E12" s="421"/>
      <c r="F12" s="421"/>
      <c r="G12" s="421"/>
      <c r="H12" s="421"/>
      <c r="I12" s="421"/>
      <c r="J12" s="421"/>
      <c r="K12" s="421"/>
      <c r="L12" s="421"/>
      <c r="M12" s="421"/>
      <c r="N12" s="422"/>
      <c r="O12" s="422"/>
      <c r="P12" s="422"/>
    </row>
    <row r="13" spans="1:16" x14ac:dyDescent="0.2">
      <c r="A13" s="647" t="s">
        <v>40</v>
      </c>
      <c r="B13" s="647"/>
      <c r="C13" s="64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2"/>
      <c r="O13" s="422"/>
      <c r="P13" s="422"/>
    </row>
    <row r="14" spans="1:16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</row>
    <row r="15" spans="1:16" ht="11.25" customHeight="1" x14ac:dyDescent="0.2">
      <c r="A15" s="673" t="s">
        <v>6</v>
      </c>
      <c r="B15" s="673" t="s">
        <v>67</v>
      </c>
      <c r="C15" s="673"/>
      <c r="D15" s="674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19</v>
      </c>
      <c r="J15" s="672" t="s">
        <v>19</v>
      </c>
      <c r="K15" s="672"/>
      <c r="L15" s="668" t="s">
        <v>22</v>
      </c>
      <c r="M15" s="668" t="s">
        <v>13</v>
      </c>
      <c r="N15" s="668" t="s">
        <v>14</v>
      </c>
      <c r="O15" s="668" t="s">
        <v>15</v>
      </c>
      <c r="P15" s="670"/>
    </row>
    <row r="16" spans="1:16" x14ac:dyDescent="0.2">
      <c r="A16" s="673"/>
      <c r="B16" s="705"/>
      <c r="C16" s="705"/>
      <c r="D16" s="675"/>
      <c r="E16" s="669"/>
      <c r="F16" s="676"/>
      <c r="G16" s="669"/>
      <c r="H16" s="669"/>
      <c r="I16" s="669"/>
      <c r="J16" s="417" t="s">
        <v>21</v>
      </c>
      <c r="K16" s="417" t="s">
        <v>23</v>
      </c>
      <c r="L16" s="669"/>
      <c r="M16" s="669"/>
      <c r="N16" s="669"/>
      <c r="O16" s="669"/>
      <c r="P16" s="671"/>
    </row>
    <row r="17" spans="1:16" ht="17.45" customHeight="1" x14ac:dyDescent="0.2">
      <c r="A17" s="418">
        <v>1</v>
      </c>
      <c r="B17" s="295" t="s">
        <v>141</v>
      </c>
      <c r="C17" s="309"/>
      <c r="D17" s="314">
        <v>2002</v>
      </c>
      <c r="E17" s="32" t="s">
        <v>3</v>
      </c>
      <c r="F17" s="438" t="s">
        <v>585</v>
      </c>
      <c r="G17" s="431"/>
      <c r="H17" s="30">
        <v>69.3</v>
      </c>
      <c r="I17" s="32">
        <v>218</v>
      </c>
      <c r="J17" s="281"/>
      <c r="K17" s="281"/>
      <c r="L17" s="282"/>
      <c r="M17" s="283">
        <f t="shared" ref="M17:M28" si="0">IF(A17=1,20,IF(A17=2,18,IF(A17=3,16,IF(A17&gt;19,0,19-A17))))</f>
        <v>20</v>
      </c>
      <c r="N17" s="297" t="s">
        <v>589</v>
      </c>
      <c r="O17" s="445" t="s">
        <v>505</v>
      </c>
      <c r="P17" s="440"/>
    </row>
    <row r="18" spans="1:16" s="11" customFormat="1" x14ac:dyDescent="0.2">
      <c r="A18" s="419">
        <f>A17+1</f>
        <v>2</v>
      </c>
      <c r="B18" s="295" t="s">
        <v>115</v>
      </c>
      <c r="C18" s="309"/>
      <c r="D18" s="303">
        <v>1999</v>
      </c>
      <c r="E18" s="305" t="s">
        <v>3</v>
      </c>
      <c r="F18" s="297" t="s">
        <v>226</v>
      </c>
      <c r="G18" s="305" t="s">
        <v>227</v>
      </c>
      <c r="H18" s="225">
        <v>82.8</v>
      </c>
      <c r="I18" s="32">
        <v>204</v>
      </c>
      <c r="J18" s="288"/>
      <c r="K18" s="288"/>
      <c r="L18" s="289"/>
      <c r="M18" s="283">
        <f t="shared" si="0"/>
        <v>18</v>
      </c>
      <c r="N18" s="297" t="s">
        <v>589</v>
      </c>
      <c r="O18" s="447" t="s">
        <v>46</v>
      </c>
      <c r="P18" s="359"/>
    </row>
    <row r="19" spans="1:16" s="11" customFormat="1" x14ac:dyDescent="0.2">
      <c r="A19" s="419">
        <f t="shared" ref="A19:A28" si="1">A18+1</f>
        <v>3</v>
      </c>
      <c r="B19" s="295" t="s">
        <v>284</v>
      </c>
      <c r="C19" s="309"/>
      <c r="D19" s="283">
        <v>1999</v>
      </c>
      <c r="E19" s="32" t="s">
        <v>4</v>
      </c>
      <c r="F19" s="32" t="s">
        <v>297</v>
      </c>
      <c r="G19" s="431" t="s">
        <v>160</v>
      </c>
      <c r="H19" s="493">
        <v>75.8</v>
      </c>
      <c r="I19" s="32">
        <v>202</v>
      </c>
      <c r="J19" s="290"/>
      <c r="K19" s="288"/>
      <c r="L19" s="289"/>
      <c r="M19" s="283">
        <f t="shared" si="0"/>
        <v>16</v>
      </c>
      <c r="N19" s="297" t="s">
        <v>589</v>
      </c>
      <c r="O19" s="448" t="s">
        <v>299</v>
      </c>
      <c r="P19" s="440"/>
    </row>
    <row r="20" spans="1:16" s="11" customFormat="1" x14ac:dyDescent="0.2">
      <c r="A20" s="419">
        <f t="shared" si="1"/>
        <v>4</v>
      </c>
      <c r="B20" s="295" t="s">
        <v>116</v>
      </c>
      <c r="C20" s="309"/>
      <c r="D20" s="423">
        <v>1999</v>
      </c>
      <c r="E20" s="297" t="s">
        <v>3</v>
      </c>
      <c r="F20" s="297" t="s">
        <v>355</v>
      </c>
      <c r="G20" s="297" t="s">
        <v>161</v>
      </c>
      <c r="H20" s="130">
        <v>67.349999999999994</v>
      </c>
      <c r="I20" s="326">
        <v>181</v>
      </c>
      <c r="J20" s="290"/>
      <c r="K20" s="288"/>
      <c r="L20" s="289"/>
      <c r="M20" s="283">
        <f t="shared" si="0"/>
        <v>15</v>
      </c>
      <c r="N20" s="297" t="s">
        <v>589</v>
      </c>
      <c r="O20" s="446" t="s">
        <v>353</v>
      </c>
      <c r="P20" s="440"/>
    </row>
    <row r="21" spans="1:16" s="11" customFormat="1" x14ac:dyDescent="0.2">
      <c r="A21" s="419">
        <f t="shared" si="1"/>
        <v>5</v>
      </c>
      <c r="B21" s="295" t="s">
        <v>205</v>
      </c>
      <c r="C21" s="309"/>
      <c r="D21" s="283">
        <v>2002</v>
      </c>
      <c r="E21" s="114" t="s">
        <v>193</v>
      </c>
      <c r="F21" s="32" t="s">
        <v>221</v>
      </c>
      <c r="G21" s="431" t="s">
        <v>211</v>
      </c>
      <c r="H21" s="130">
        <v>89.5</v>
      </c>
      <c r="I21" s="32">
        <v>148</v>
      </c>
      <c r="J21" s="292"/>
      <c r="K21" s="288"/>
      <c r="L21" s="289"/>
      <c r="M21" s="283">
        <f t="shared" si="0"/>
        <v>14</v>
      </c>
      <c r="N21" s="297" t="s">
        <v>589</v>
      </c>
      <c r="O21" s="447" t="s">
        <v>214</v>
      </c>
      <c r="P21" s="437"/>
    </row>
    <row r="22" spans="1:16" s="11" customFormat="1" x14ac:dyDescent="0.2">
      <c r="A22" s="419">
        <f t="shared" si="1"/>
        <v>6</v>
      </c>
      <c r="B22" s="295" t="s">
        <v>245</v>
      </c>
      <c r="C22" s="309"/>
      <c r="D22" s="283">
        <v>2001</v>
      </c>
      <c r="E22" s="32" t="s">
        <v>5</v>
      </c>
      <c r="F22" s="32" t="s">
        <v>261</v>
      </c>
      <c r="G22" s="431"/>
      <c r="H22" s="130">
        <v>105.4</v>
      </c>
      <c r="I22" s="32">
        <v>141</v>
      </c>
      <c r="J22" s="290"/>
      <c r="K22" s="288"/>
      <c r="L22" s="289"/>
      <c r="M22" s="283">
        <f t="shared" si="0"/>
        <v>13</v>
      </c>
      <c r="N22" s="297" t="s">
        <v>589</v>
      </c>
      <c r="O22" s="445" t="s">
        <v>258</v>
      </c>
      <c r="P22" s="440"/>
    </row>
    <row r="23" spans="1:16" s="11" customFormat="1" x14ac:dyDescent="0.2">
      <c r="A23" s="419">
        <f t="shared" si="1"/>
        <v>7</v>
      </c>
      <c r="B23" s="295" t="s">
        <v>228</v>
      </c>
      <c r="C23" s="309"/>
      <c r="D23" s="283">
        <v>1999</v>
      </c>
      <c r="E23" s="32" t="s">
        <v>5</v>
      </c>
      <c r="F23" s="32" t="s">
        <v>229</v>
      </c>
      <c r="G23" s="431"/>
      <c r="H23" s="321">
        <v>68.150000000000006</v>
      </c>
      <c r="I23" s="32">
        <v>134</v>
      </c>
      <c r="J23" s="290"/>
      <c r="K23" s="288"/>
      <c r="L23" s="289"/>
      <c r="M23" s="283">
        <f t="shared" si="0"/>
        <v>12</v>
      </c>
      <c r="N23" s="297" t="s">
        <v>589</v>
      </c>
      <c r="O23" s="445" t="s">
        <v>230</v>
      </c>
      <c r="P23" s="440"/>
    </row>
    <row r="24" spans="1:16" s="11" customFormat="1" ht="15" x14ac:dyDescent="0.2">
      <c r="A24" s="419">
        <f t="shared" si="1"/>
        <v>8</v>
      </c>
      <c r="B24" s="295" t="s">
        <v>166</v>
      </c>
      <c r="C24" s="296"/>
      <c r="D24" s="303">
        <v>1999</v>
      </c>
      <c r="E24" s="297" t="s">
        <v>5</v>
      </c>
      <c r="F24" s="442" t="s">
        <v>372</v>
      </c>
      <c r="G24" s="305"/>
      <c r="H24" s="441">
        <v>86.45</v>
      </c>
      <c r="I24" s="32">
        <v>132</v>
      </c>
      <c r="J24" s="290"/>
      <c r="K24" s="288"/>
      <c r="L24" s="289"/>
      <c r="M24" s="283">
        <f t="shared" si="0"/>
        <v>11</v>
      </c>
      <c r="N24" s="297" t="s">
        <v>589</v>
      </c>
      <c r="O24" s="446" t="s">
        <v>369</v>
      </c>
      <c r="P24" s="440"/>
    </row>
    <row r="25" spans="1:16" s="11" customFormat="1" x14ac:dyDescent="0.2">
      <c r="A25" s="419">
        <f t="shared" si="1"/>
        <v>9</v>
      </c>
      <c r="B25" s="295" t="s">
        <v>317</v>
      </c>
      <c r="C25" s="309"/>
      <c r="D25" s="303">
        <v>2003</v>
      </c>
      <c r="E25" s="305" t="s">
        <v>5</v>
      </c>
      <c r="F25" s="32" t="s">
        <v>315</v>
      </c>
      <c r="G25" s="305"/>
      <c r="H25" s="441">
        <v>90.15</v>
      </c>
      <c r="I25" s="32">
        <v>125</v>
      </c>
      <c r="J25" s="290"/>
      <c r="K25" s="288"/>
      <c r="L25" s="289"/>
      <c r="M25" s="283">
        <f t="shared" si="0"/>
        <v>10</v>
      </c>
      <c r="N25" s="297" t="s">
        <v>589</v>
      </c>
      <c r="O25" s="384" t="s">
        <v>312</v>
      </c>
      <c r="P25" s="359"/>
    </row>
    <row r="26" spans="1:16" s="11" customFormat="1" x14ac:dyDescent="0.2">
      <c r="A26" s="419">
        <f t="shared" si="1"/>
        <v>10</v>
      </c>
      <c r="B26" s="295" t="s">
        <v>461</v>
      </c>
      <c r="C26" s="309"/>
      <c r="D26" s="283">
        <v>2003</v>
      </c>
      <c r="E26" s="32" t="s">
        <v>5</v>
      </c>
      <c r="F26" s="297" t="s">
        <v>462</v>
      </c>
      <c r="G26" s="431"/>
      <c r="H26" s="321">
        <v>84.7</v>
      </c>
      <c r="I26" s="32">
        <v>87</v>
      </c>
      <c r="J26" s="292"/>
      <c r="K26" s="288"/>
      <c r="L26" s="289"/>
      <c r="M26" s="283">
        <f t="shared" si="0"/>
        <v>9</v>
      </c>
      <c r="N26" s="297" t="s">
        <v>589</v>
      </c>
      <c r="O26" s="446" t="s">
        <v>463</v>
      </c>
      <c r="P26" s="440"/>
    </row>
    <row r="27" spans="1:16" ht="12.75" customHeight="1" x14ac:dyDescent="0.2">
      <c r="A27" s="419">
        <f t="shared" si="1"/>
        <v>11</v>
      </c>
      <c r="B27" s="295" t="s">
        <v>438</v>
      </c>
      <c r="C27" s="309"/>
      <c r="D27" s="314">
        <v>2003</v>
      </c>
      <c r="E27" s="32" t="s">
        <v>5</v>
      </c>
      <c r="F27" s="32" t="s">
        <v>261</v>
      </c>
      <c r="G27" s="431"/>
      <c r="H27" s="338">
        <v>70.5</v>
      </c>
      <c r="I27" s="32">
        <v>80</v>
      </c>
      <c r="J27" s="292"/>
      <c r="K27" s="288"/>
      <c r="L27" s="289"/>
      <c r="M27" s="283">
        <f t="shared" si="0"/>
        <v>8</v>
      </c>
      <c r="N27" s="284" t="s">
        <v>589</v>
      </c>
      <c r="O27" s="266" t="s">
        <v>439</v>
      </c>
      <c r="P27" s="504"/>
    </row>
    <row r="28" spans="1:16" ht="15" x14ac:dyDescent="0.2">
      <c r="A28" s="419">
        <f t="shared" si="1"/>
        <v>12</v>
      </c>
      <c r="B28" s="295" t="s">
        <v>425</v>
      </c>
      <c r="C28" s="309"/>
      <c r="D28" s="297">
        <v>2000</v>
      </c>
      <c r="E28" s="297" t="s">
        <v>5</v>
      </c>
      <c r="F28" s="442" t="s">
        <v>428</v>
      </c>
      <c r="G28" s="32"/>
      <c r="H28" s="441">
        <v>82.85</v>
      </c>
      <c r="I28" s="443">
        <v>49</v>
      </c>
      <c r="J28" s="291"/>
      <c r="K28" s="288"/>
      <c r="L28" s="289"/>
      <c r="M28" s="283">
        <f t="shared" si="0"/>
        <v>7</v>
      </c>
      <c r="N28" s="284" t="s">
        <v>589</v>
      </c>
      <c r="O28" s="503" t="s">
        <v>430</v>
      </c>
      <c r="P28" s="505"/>
    </row>
    <row r="29" spans="1:16" x14ac:dyDescent="0.2">
      <c r="A29" s="388"/>
      <c r="B29" s="388"/>
      <c r="C29" s="388"/>
      <c r="D29" s="388"/>
      <c r="E29" s="388"/>
      <c r="F29" s="388"/>
      <c r="G29" s="388"/>
      <c r="H29" s="386"/>
      <c r="I29" s="386"/>
      <c r="J29" s="386"/>
      <c r="K29" s="386"/>
      <c r="L29" s="386"/>
      <c r="M29" s="386"/>
      <c r="N29" s="386"/>
      <c r="O29" s="386"/>
      <c r="P29" s="386"/>
    </row>
    <row r="30" spans="1:16" x14ac:dyDescent="0.2">
      <c r="A30" s="385" t="s">
        <v>16</v>
      </c>
      <c r="B30" s="386"/>
      <c r="C30" s="386"/>
      <c r="D30" s="387" t="s">
        <v>413</v>
      </c>
      <c r="E30" s="388"/>
      <c r="F30" s="389"/>
      <c r="G30" s="385" t="s">
        <v>103</v>
      </c>
      <c r="H30" s="388"/>
      <c r="I30" s="386" t="s">
        <v>579</v>
      </c>
      <c r="J30" s="386"/>
      <c r="K30" s="386"/>
      <c r="L30" s="388"/>
      <c r="M30" s="386"/>
      <c r="N30" s="388"/>
      <c r="O30" s="388"/>
      <c r="P30" s="388"/>
    </row>
    <row r="31" spans="1:16" ht="4.5" customHeight="1" x14ac:dyDescent="0.2">
      <c r="A31" s="385"/>
      <c r="B31" s="386"/>
      <c r="C31" s="386"/>
      <c r="D31" s="390"/>
      <c r="E31" s="388"/>
      <c r="F31" s="389"/>
      <c r="G31" s="385"/>
      <c r="H31" s="388"/>
      <c r="I31" s="386"/>
      <c r="J31" s="386"/>
      <c r="K31" s="386"/>
      <c r="L31" s="388"/>
      <c r="M31" s="387"/>
      <c r="N31" s="388"/>
      <c r="O31" s="388"/>
      <c r="P31" s="388"/>
    </row>
    <row r="32" spans="1:16" x14ac:dyDescent="0.2">
      <c r="A32" s="385" t="s">
        <v>17</v>
      </c>
      <c r="B32" s="386"/>
      <c r="C32" s="386"/>
      <c r="D32" s="388" t="s">
        <v>179</v>
      </c>
      <c r="E32" s="386"/>
      <c r="F32" s="386"/>
      <c r="G32" s="385" t="s">
        <v>104</v>
      </c>
      <c r="H32" s="388"/>
      <c r="I32" s="386" t="s">
        <v>580</v>
      </c>
      <c r="J32" s="386"/>
      <c r="K32" s="386"/>
      <c r="L32" s="388"/>
      <c r="M32" s="387"/>
      <c r="N32" s="388"/>
      <c r="O32" s="388"/>
      <c r="P32" s="388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8">
    <sortCondition descending="1" ref="I17:I28"/>
  </sortState>
  <mergeCells count="31"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  <mergeCell ref="A15:A16"/>
    <mergeCell ref="B15:C16"/>
    <mergeCell ref="D15:D16"/>
    <mergeCell ref="E15:E16"/>
    <mergeCell ref="F15:F16"/>
    <mergeCell ref="A9:C10"/>
    <mergeCell ref="D9:M9"/>
    <mergeCell ref="D10:M10"/>
    <mergeCell ref="A12:C12"/>
    <mergeCell ref="A13:C13"/>
    <mergeCell ref="N15:N16"/>
    <mergeCell ref="O15:P16"/>
    <mergeCell ref="G15:G16"/>
    <mergeCell ref="H15:H16"/>
    <mergeCell ref="I15:I16"/>
    <mergeCell ref="J15:K15"/>
    <mergeCell ref="L15:L16"/>
    <mergeCell ref="M15:M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1"/>
  <sheetViews>
    <sheetView view="pageBreakPreview" zoomScale="90" zoomScaleNormal="70" zoomScaleSheetLayoutView="90" workbookViewId="0">
      <selection activeCell="L29" sqref="L29"/>
    </sheetView>
  </sheetViews>
  <sheetFormatPr defaultColWidth="9.140625" defaultRowHeight="12.75" x14ac:dyDescent="0.2"/>
  <cols>
    <col min="1" max="1" width="8.28515625" style="34" customWidth="1"/>
    <col min="2" max="2" width="9.140625" style="34"/>
    <col min="3" max="3" width="14.28515625" style="34" customWidth="1"/>
    <col min="4" max="4" width="9.42578125" style="34" customWidth="1"/>
    <col min="5" max="5" width="7.42578125" style="34" customWidth="1"/>
    <col min="6" max="6" width="32.42578125" style="34" customWidth="1"/>
    <col min="7" max="7" width="20.28515625" style="34" customWidth="1"/>
    <col min="8" max="8" width="10.28515625" style="34" customWidth="1"/>
    <col min="9" max="9" width="8.140625" style="34" customWidth="1"/>
    <col min="10" max="10" width="6.5703125" style="34" customWidth="1"/>
    <col min="11" max="11" width="9.5703125" style="34" customWidth="1"/>
    <col min="12" max="12" width="10.5703125" style="34" customWidth="1"/>
    <col min="13" max="13" width="8.28515625" style="34" customWidth="1"/>
    <col min="14" max="14" width="10.140625" style="34" customWidth="1"/>
    <col min="15" max="15" width="8.5703125" style="34" customWidth="1"/>
    <col min="16" max="16" width="9.140625" style="34" customWidth="1"/>
    <col min="17" max="17" width="13.42578125" style="34" customWidth="1"/>
    <col min="18" max="18" width="13.5703125" style="34" customWidth="1"/>
    <col min="19" max="16384" width="9.140625" style="34"/>
  </cols>
  <sheetData>
    <row r="1" spans="1:18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</row>
    <row r="2" spans="1:18" x14ac:dyDescent="0.2">
      <c r="A2" s="625" t="s">
        <v>105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</row>
    <row r="3" spans="1:18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</row>
    <row r="4" spans="1:18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</row>
    <row r="5" spans="1:18" ht="9" customHeight="1" x14ac:dyDescent="0.2"/>
    <row r="6" spans="1:18" ht="15.75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4" t="s">
        <v>119</v>
      </c>
      <c r="Q6" s="624"/>
      <c r="R6" s="624"/>
    </row>
    <row r="7" spans="1:18" ht="15.75" x14ac:dyDescent="0.2">
      <c r="A7" s="631" t="s">
        <v>182</v>
      </c>
      <c r="B7" s="631"/>
      <c r="C7" s="632"/>
      <c r="D7" s="633" t="s">
        <v>435</v>
      </c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1" t="s">
        <v>20</v>
      </c>
      <c r="Q7" s="631"/>
      <c r="R7" s="631"/>
    </row>
    <row r="8" spans="1:18" ht="15" x14ac:dyDescent="0.2">
      <c r="A8" s="706" t="s">
        <v>25</v>
      </c>
      <c r="B8" s="707"/>
      <c r="C8" s="708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8"/>
      <c r="P8" s="635" t="s">
        <v>2</v>
      </c>
      <c r="Q8" s="635"/>
      <c r="R8" s="635"/>
    </row>
    <row r="9" spans="1:18" ht="15.75" x14ac:dyDescent="0.25">
      <c r="A9" s="97" t="s">
        <v>12</v>
      </c>
      <c r="B9" s="97" t="s">
        <v>19</v>
      </c>
      <c r="C9" s="97" t="s">
        <v>21</v>
      </c>
      <c r="D9" s="639" t="s">
        <v>436</v>
      </c>
      <c r="E9" s="622"/>
      <c r="F9" s="622"/>
      <c r="G9" s="622"/>
      <c r="H9" s="622"/>
      <c r="I9" s="622"/>
      <c r="J9" s="622"/>
      <c r="K9" s="622"/>
      <c r="L9" s="622"/>
      <c r="M9" s="622"/>
      <c r="N9" s="622"/>
      <c r="O9" s="640"/>
      <c r="P9" s="133" t="s">
        <v>3</v>
      </c>
      <c r="Q9" s="133" t="s">
        <v>4</v>
      </c>
      <c r="R9" s="133" t="s">
        <v>5</v>
      </c>
    </row>
    <row r="10" spans="1:18" ht="15" customHeight="1" x14ac:dyDescent="0.2">
      <c r="A10" s="98">
        <v>137</v>
      </c>
      <c r="B10" s="98">
        <v>204</v>
      </c>
      <c r="C10" s="98">
        <v>232</v>
      </c>
      <c r="D10" s="641" t="s">
        <v>146</v>
      </c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97">
        <v>192</v>
      </c>
      <c r="Q10" s="97">
        <v>126</v>
      </c>
      <c r="R10" s="97">
        <v>75</v>
      </c>
    </row>
    <row r="11" spans="1:18" s="4" customFormat="1" x14ac:dyDescent="0.2">
      <c r="A11" s="22"/>
      <c r="B11" s="22"/>
      <c r="C11" s="22"/>
      <c r="P11" s="22"/>
      <c r="Q11" s="22"/>
      <c r="R11" s="22"/>
    </row>
    <row r="12" spans="1:18" x14ac:dyDescent="0.2">
      <c r="A12" s="450" t="s">
        <v>39</v>
      </c>
      <c r="B12" s="332"/>
      <c r="C12" s="332"/>
      <c r="D12" s="391">
        <v>254</v>
      </c>
      <c r="E12" s="421"/>
      <c r="F12" s="421"/>
      <c r="G12" s="421"/>
      <c r="H12" s="421"/>
      <c r="I12" s="421"/>
      <c r="J12" s="421"/>
      <c r="K12" s="451"/>
      <c r="L12" s="421"/>
      <c r="M12" s="421"/>
      <c r="N12" s="421"/>
      <c r="O12" s="421"/>
      <c r="P12" s="422"/>
      <c r="Q12" s="422"/>
      <c r="R12" s="422"/>
    </row>
    <row r="13" spans="1:18" x14ac:dyDescent="0.2">
      <c r="A13" s="452" t="s">
        <v>40</v>
      </c>
      <c r="B13" s="453"/>
      <c r="C13" s="42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2"/>
      <c r="Q13" s="422"/>
      <c r="R13" s="422"/>
    </row>
    <row r="14" spans="1:18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</row>
    <row r="15" spans="1:18" s="16" customFormat="1" ht="11.25" customHeight="1" x14ac:dyDescent="0.2">
      <c r="A15" s="709" t="s">
        <v>6</v>
      </c>
      <c r="B15" s="673" t="s">
        <v>67</v>
      </c>
      <c r="C15" s="673"/>
      <c r="D15" s="668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68" t="s">
        <v>6</v>
      </c>
      <c r="K15" s="672" t="s">
        <v>19</v>
      </c>
      <c r="L15" s="672"/>
      <c r="M15" s="668" t="s">
        <v>6</v>
      </c>
      <c r="N15" s="668" t="s">
        <v>22</v>
      </c>
      <c r="O15" s="668" t="s">
        <v>13</v>
      </c>
      <c r="P15" s="668" t="s">
        <v>14</v>
      </c>
      <c r="Q15" s="668" t="s">
        <v>15</v>
      </c>
      <c r="R15" s="670"/>
    </row>
    <row r="16" spans="1:18" s="16" customFormat="1" x14ac:dyDescent="0.2">
      <c r="A16" s="710"/>
      <c r="B16" s="705"/>
      <c r="C16" s="705"/>
      <c r="D16" s="676"/>
      <c r="E16" s="676"/>
      <c r="F16" s="676"/>
      <c r="G16" s="676"/>
      <c r="H16" s="676"/>
      <c r="I16" s="676"/>
      <c r="J16" s="676"/>
      <c r="K16" s="454" t="s">
        <v>21</v>
      </c>
      <c r="L16" s="454" t="s">
        <v>23</v>
      </c>
      <c r="M16" s="676"/>
      <c r="N16" s="676"/>
      <c r="O16" s="676"/>
      <c r="P16" s="676"/>
      <c r="Q16" s="676"/>
      <c r="R16" s="711"/>
    </row>
    <row r="17" spans="1:18" s="18" customFormat="1" ht="15" customHeight="1" thickBot="1" x14ac:dyDescent="0.25">
      <c r="A17" s="37">
        <v>1</v>
      </c>
      <c r="B17" s="469" t="s">
        <v>136</v>
      </c>
      <c r="C17" s="455"/>
      <c r="D17" s="332">
        <v>1999</v>
      </c>
      <c r="E17" s="297" t="s">
        <v>3</v>
      </c>
      <c r="F17" s="32" t="s">
        <v>586</v>
      </c>
      <c r="G17" s="297" t="s">
        <v>160</v>
      </c>
      <c r="H17" s="164">
        <v>62.55</v>
      </c>
      <c r="I17" s="283">
        <v>112</v>
      </c>
      <c r="J17" s="283">
        <f t="shared" ref="J17:J27" si="0">_xlfn.RANK.EQ(I17,I$17:I$27)</f>
        <v>1</v>
      </c>
      <c r="K17" s="32">
        <v>177</v>
      </c>
      <c r="L17" s="32">
        <f t="shared" ref="L17:L27" si="1">K17/2</f>
        <v>88.5</v>
      </c>
      <c r="M17" s="283">
        <f t="shared" ref="M17:M27" si="2">_xlfn.RANK.EQ(L17,L$17:L$27)</f>
        <v>1</v>
      </c>
      <c r="N17" s="283">
        <f t="shared" ref="N17:N27" si="3">L17+I17</f>
        <v>200.5</v>
      </c>
      <c r="O17" s="283">
        <f t="shared" ref="O17:O27" si="4">IF(A17=1,20,IF(A17=2,18,IF(A17=3,16,IF(A17&gt;19,0,19-A17))))</f>
        <v>20</v>
      </c>
      <c r="P17" s="32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456" t="s">
        <v>111</v>
      </c>
      <c r="R17" s="437"/>
    </row>
    <row r="18" spans="1:18" s="16" customFormat="1" ht="15" customHeight="1" x14ac:dyDescent="0.2">
      <c r="A18" s="88">
        <f>A17+1</f>
        <v>2</v>
      </c>
      <c r="B18" s="496" t="s">
        <v>404</v>
      </c>
      <c r="C18" s="457"/>
      <c r="D18" s="283">
        <v>2001</v>
      </c>
      <c r="E18" s="32" t="s">
        <v>4</v>
      </c>
      <c r="F18" s="32" t="s">
        <v>408</v>
      </c>
      <c r="G18" s="114"/>
      <c r="H18" s="494">
        <v>62.7</v>
      </c>
      <c r="I18" s="283">
        <v>110</v>
      </c>
      <c r="J18" s="283">
        <f t="shared" si="0"/>
        <v>2</v>
      </c>
      <c r="K18" s="32">
        <v>140</v>
      </c>
      <c r="L18" s="32">
        <f t="shared" si="1"/>
        <v>70</v>
      </c>
      <c r="M18" s="283">
        <f t="shared" si="2"/>
        <v>2</v>
      </c>
      <c r="N18" s="283">
        <f t="shared" si="3"/>
        <v>180</v>
      </c>
      <c r="O18" s="283">
        <f t="shared" si="4"/>
        <v>18</v>
      </c>
      <c r="P18" s="32" t="str">
        <f t="shared" si="5"/>
        <v>МС</v>
      </c>
      <c r="Q18" s="456" t="s">
        <v>472</v>
      </c>
      <c r="R18" s="437"/>
    </row>
    <row r="19" spans="1:18" ht="21.75" customHeight="1" x14ac:dyDescent="0.2">
      <c r="A19" s="88">
        <f t="shared" ref="A19:A27" si="6">A18+1</f>
        <v>3</v>
      </c>
      <c r="B19" s="507" t="s">
        <v>453</v>
      </c>
      <c r="C19" s="169"/>
      <c r="D19" s="182">
        <v>2002</v>
      </c>
      <c r="E19" s="180" t="s">
        <v>4</v>
      </c>
      <c r="F19" s="180" t="s">
        <v>454</v>
      </c>
      <c r="G19" s="459"/>
      <c r="H19" s="30">
        <v>62</v>
      </c>
      <c r="I19" s="32">
        <v>104</v>
      </c>
      <c r="J19" s="283">
        <f t="shared" si="0"/>
        <v>3</v>
      </c>
      <c r="K19" s="32">
        <v>80</v>
      </c>
      <c r="L19" s="32">
        <f t="shared" si="1"/>
        <v>40</v>
      </c>
      <c r="M19" s="283">
        <f t="shared" si="2"/>
        <v>6</v>
      </c>
      <c r="N19" s="283">
        <f t="shared" si="3"/>
        <v>144</v>
      </c>
      <c r="O19" s="283">
        <f t="shared" si="4"/>
        <v>16</v>
      </c>
      <c r="P19" s="32" t="str">
        <f t="shared" si="5"/>
        <v>МС</v>
      </c>
      <c r="Q19" s="266" t="s">
        <v>456</v>
      </c>
      <c r="R19" s="359"/>
    </row>
    <row r="20" spans="1:18" ht="15" customHeight="1" x14ac:dyDescent="0.2">
      <c r="A20" s="88">
        <f t="shared" si="6"/>
        <v>4</v>
      </c>
      <c r="B20" s="335" t="s">
        <v>382</v>
      </c>
      <c r="C20" s="336"/>
      <c r="D20" s="423">
        <v>2002</v>
      </c>
      <c r="E20" s="297" t="s">
        <v>4</v>
      </c>
      <c r="F20" s="297" t="s">
        <v>391</v>
      </c>
      <c r="G20" s="297"/>
      <c r="H20" s="495">
        <v>59.4</v>
      </c>
      <c r="I20" s="32">
        <v>72</v>
      </c>
      <c r="J20" s="283">
        <f t="shared" si="0"/>
        <v>4</v>
      </c>
      <c r="K20" s="32">
        <v>114</v>
      </c>
      <c r="L20" s="32">
        <f t="shared" si="1"/>
        <v>57</v>
      </c>
      <c r="M20" s="283">
        <f t="shared" si="2"/>
        <v>3</v>
      </c>
      <c r="N20" s="283">
        <f t="shared" si="3"/>
        <v>129</v>
      </c>
      <c r="O20" s="283">
        <f t="shared" si="4"/>
        <v>15</v>
      </c>
      <c r="P20" s="32" t="str">
        <f t="shared" si="5"/>
        <v>МС</v>
      </c>
      <c r="Q20" s="456" t="s">
        <v>386</v>
      </c>
      <c r="R20" s="437"/>
    </row>
    <row r="21" spans="1:18" ht="15" customHeight="1" x14ac:dyDescent="0.2">
      <c r="A21" s="88">
        <f t="shared" si="6"/>
        <v>5</v>
      </c>
      <c r="B21" s="335" t="s">
        <v>344</v>
      </c>
      <c r="C21" s="336"/>
      <c r="D21" s="332">
        <v>1999</v>
      </c>
      <c r="E21" s="297" t="s">
        <v>5</v>
      </c>
      <c r="F21" s="297" t="s">
        <v>348</v>
      </c>
      <c r="G21" s="297"/>
      <c r="H21" s="30" t="s">
        <v>592</v>
      </c>
      <c r="I21" s="32">
        <v>62</v>
      </c>
      <c r="J21" s="283">
        <f t="shared" si="0"/>
        <v>6</v>
      </c>
      <c r="K21" s="32">
        <v>107</v>
      </c>
      <c r="L21" s="32">
        <f t="shared" si="1"/>
        <v>53.5</v>
      </c>
      <c r="M21" s="283">
        <f t="shared" si="2"/>
        <v>4</v>
      </c>
      <c r="N21" s="283">
        <f t="shared" si="3"/>
        <v>115.5</v>
      </c>
      <c r="O21" s="283">
        <f t="shared" si="4"/>
        <v>14</v>
      </c>
      <c r="P21" s="460" t="str">
        <f t="shared" si="5"/>
        <v>КМС</v>
      </c>
      <c r="Q21" s="456" t="s">
        <v>168</v>
      </c>
      <c r="R21" s="437"/>
    </row>
    <row r="22" spans="1:18" ht="15" customHeight="1" x14ac:dyDescent="0.2">
      <c r="A22" s="88">
        <f t="shared" si="6"/>
        <v>6</v>
      </c>
      <c r="B22" s="195" t="s">
        <v>233</v>
      </c>
      <c r="C22" s="336"/>
      <c r="D22" s="297">
        <v>2000</v>
      </c>
      <c r="E22" s="297" t="s">
        <v>5</v>
      </c>
      <c r="F22" s="32" t="s">
        <v>234</v>
      </c>
      <c r="G22" s="32"/>
      <c r="H22" s="330">
        <v>62.9</v>
      </c>
      <c r="I22" s="283">
        <v>63</v>
      </c>
      <c r="J22" s="283">
        <f t="shared" si="0"/>
        <v>5</v>
      </c>
      <c r="K22" s="32">
        <v>100</v>
      </c>
      <c r="L22" s="32">
        <f t="shared" si="1"/>
        <v>50</v>
      </c>
      <c r="M22" s="283">
        <f t="shared" si="2"/>
        <v>5</v>
      </c>
      <c r="N22" s="283">
        <f t="shared" si="3"/>
        <v>113</v>
      </c>
      <c r="O22" s="283">
        <f t="shared" si="4"/>
        <v>13</v>
      </c>
      <c r="P22" s="32" t="str">
        <f t="shared" si="5"/>
        <v>КМС</v>
      </c>
      <c r="Q22" s="456" t="s">
        <v>236</v>
      </c>
      <c r="R22" s="437"/>
    </row>
    <row r="23" spans="1:18" ht="15" customHeight="1" x14ac:dyDescent="0.2">
      <c r="A23" s="88">
        <f t="shared" si="6"/>
        <v>7</v>
      </c>
      <c r="B23" s="195" t="s">
        <v>207</v>
      </c>
      <c r="C23" s="336"/>
      <c r="D23" s="297">
        <v>2002</v>
      </c>
      <c r="E23" s="32" t="s">
        <v>189</v>
      </c>
      <c r="F23" s="32" t="s">
        <v>221</v>
      </c>
      <c r="G23" s="464" t="s">
        <v>194</v>
      </c>
      <c r="H23" s="330">
        <v>62.1</v>
      </c>
      <c r="I23" s="283">
        <v>55</v>
      </c>
      <c r="J23" s="283">
        <f t="shared" si="0"/>
        <v>8</v>
      </c>
      <c r="K23" s="443">
        <v>79</v>
      </c>
      <c r="L23" s="32">
        <f t="shared" si="1"/>
        <v>39.5</v>
      </c>
      <c r="M23" s="283">
        <f t="shared" si="2"/>
        <v>7</v>
      </c>
      <c r="N23" s="283">
        <f t="shared" si="3"/>
        <v>94.5</v>
      </c>
      <c r="O23" s="283">
        <f t="shared" si="4"/>
        <v>12</v>
      </c>
      <c r="P23" s="32" t="str">
        <f t="shared" si="5"/>
        <v>КМС</v>
      </c>
      <c r="Q23" s="456" t="s">
        <v>175</v>
      </c>
      <c r="R23" s="437"/>
    </row>
    <row r="24" spans="1:18" ht="15" customHeight="1" x14ac:dyDescent="0.2">
      <c r="A24" s="88">
        <f t="shared" si="6"/>
        <v>8</v>
      </c>
      <c r="B24" s="508" t="s">
        <v>424</v>
      </c>
      <c r="C24" s="509"/>
      <c r="D24" s="423">
        <v>2002</v>
      </c>
      <c r="E24" s="305" t="s">
        <v>5</v>
      </c>
      <c r="F24" s="442" t="s">
        <v>428</v>
      </c>
      <c r="G24" s="431"/>
      <c r="H24" s="330">
        <v>58.5</v>
      </c>
      <c r="I24" s="283">
        <v>59</v>
      </c>
      <c r="J24" s="283">
        <f t="shared" si="0"/>
        <v>7</v>
      </c>
      <c r="K24" s="32">
        <v>62</v>
      </c>
      <c r="L24" s="32">
        <f t="shared" si="1"/>
        <v>31</v>
      </c>
      <c r="M24" s="283">
        <f t="shared" si="2"/>
        <v>8</v>
      </c>
      <c r="N24" s="283">
        <f t="shared" si="3"/>
        <v>90</v>
      </c>
      <c r="O24" s="283">
        <f t="shared" si="4"/>
        <v>11</v>
      </c>
      <c r="P24" s="32" t="str">
        <f t="shared" si="5"/>
        <v>КМС</v>
      </c>
      <c r="Q24" s="465" t="s">
        <v>431</v>
      </c>
      <c r="R24" s="359"/>
    </row>
    <row r="25" spans="1:18" ht="15" customHeight="1" x14ac:dyDescent="0.2">
      <c r="A25" s="88">
        <f t="shared" si="6"/>
        <v>9</v>
      </c>
      <c r="B25" s="463" t="s">
        <v>345</v>
      </c>
      <c r="C25" s="308"/>
      <c r="D25" s="297">
        <v>2000</v>
      </c>
      <c r="E25" s="32" t="s">
        <v>5</v>
      </c>
      <c r="F25" s="337" t="s">
        <v>348</v>
      </c>
      <c r="G25" s="32"/>
      <c r="H25" s="330">
        <v>63</v>
      </c>
      <c r="I25" s="283">
        <v>47</v>
      </c>
      <c r="J25" s="283">
        <f t="shared" si="0"/>
        <v>9</v>
      </c>
      <c r="K25" s="32">
        <v>50</v>
      </c>
      <c r="L25" s="32">
        <f t="shared" si="1"/>
        <v>25</v>
      </c>
      <c r="M25" s="283">
        <f t="shared" si="2"/>
        <v>11</v>
      </c>
      <c r="N25" s="283">
        <f t="shared" si="3"/>
        <v>72</v>
      </c>
      <c r="O25" s="283">
        <f t="shared" si="4"/>
        <v>10</v>
      </c>
      <c r="P25" s="32" t="str">
        <f t="shared" si="5"/>
        <v>-</v>
      </c>
      <c r="Q25" s="462" t="s">
        <v>168</v>
      </c>
      <c r="R25" s="376"/>
    </row>
    <row r="26" spans="1:18" s="16" customFormat="1" ht="23.45" customHeight="1" x14ac:dyDescent="0.2">
      <c r="A26" s="88">
        <f t="shared" si="6"/>
        <v>10</v>
      </c>
      <c r="B26" s="497" t="s">
        <v>262</v>
      </c>
      <c r="C26" s="311"/>
      <c r="D26" s="283">
        <v>1999</v>
      </c>
      <c r="E26" s="32" t="s">
        <v>4</v>
      </c>
      <c r="F26" s="307" t="s">
        <v>274</v>
      </c>
      <c r="G26" s="438" t="s">
        <v>268</v>
      </c>
      <c r="H26" s="449">
        <v>62.3</v>
      </c>
      <c r="I26" s="283">
        <v>30</v>
      </c>
      <c r="J26" s="283">
        <f t="shared" si="0"/>
        <v>10</v>
      </c>
      <c r="K26" s="32">
        <v>60</v>
      </c>
      <c r="L26" s="32">
        <f t="shared" si="1"/>
        <v>30</v>
      </c>
      <c r="M26" s="283">
        <f t="shared" si="2"/>
        <v>9</v>
      </c>
      <c r="N26" s="283">
        <f t="shared" si="3"/>
        <v>60</v>
      </c>
      <c r="O26" s="283">
        <f t="shared" si="4"/>
        <v>9</v>
      </c>
      <c r="P26" s="32" t="str">
        <f t="shared" si="5"/>
        <v>-</v>
      </c>
      <c r="Q26" s="456" t="s">
        <v>270</v>
      </c>
      <c r="R26" s="430"/>
    </row>
    <row r="27" spans="1:18" s="16" customFormat="1" ht="15" customHeight="1" x14ac:dyDescent="0.2">
      <c r="A27" s="88">
        <f t="shared" si="6"/>
        <v>11</v>
      </c>
      <c r="B27" s="498" t="s">
        <v>232</v>
      </c>
      <c r="C27" s="296"/>
      <c r="D27" s="332">
        <v>2002</v>
      </c>
      <c r="E27" s="297" t="s">
        <v>5</v>
      </c>
      <c r="F27" s="297" t="s">
        <v>234</v>
      </c>
      <c r="G27" s="297"/>
      <c r="H27" s="330">
        <v>62.65</v>
      </c>
      <c r="I27" s="283">
        <v>22</v>
      </c>
      <c r="J27" s="283">
        <f t="shared" si="0"/>
        <v>11</v>
      </c>
      <c r="K27" s="443">
        <v>56</v>
      </c>
      <c r="L27" s="32">
        <f t="shared" si="1"/>
        <v>28</v>
      </c>
      <c r="M27" s="283">
        <f t="shared" si="2"/>
        <v>10</v>
      </c>
      <c r="N27" s="283">
        <f t="shared" si="3"/>
        <v>50</v>
      </c>
      <c r="O27" s="283">
        <f t="shared" si="4"/>
        <v>8</v>
      </c>
      <c r="P27" s="32" t="str">
        <f t="shared" si="5"/>
        <v>-</v>
      </c>
      <c r="Q27" s="456" t="s">
        <v>235</v>
      </c>
      <c r="R27" s="430"/>
    </row>
    <row r="28" spans="1:18" x14ac:dyDescent="0.2">
      <c r="A28" s="388"/>
      <c r="B28" s="388"/>
      <c r="C28" s="388"/>
      <c r="D28" s="388"/>
      <c r="E28" s="388"/>
      <c r="F28" s="388"/>
      <c r="G28" s="388"/>
      <c r="H28" s="386"/>
      <c r="I28" s="386"/>
      <c r="J28" s="386"/>
      <c r="K28" s="386"/>
      <c r="L28" s="386"/>
      <c r="M28" s="386"/>
      <c r="N28" s="386"/>
      <c r="O28" s="386"/>
      <c r="P28" s="386"/>
      <c r="Q28" s="388"/>
      <c r="R28" s="388"/>
    </row>
    <row r="29" spans="1:18" x14ac:dyDescent="0.2">
      <c r="A29" s="388"/>
      <c r="B29" s="385" t="s">
        <v>16</v>
      </c>
      <c r="C29" s="386"/>
      <c r="D29" s="386"/>
      <c r="E29" s="387" t="s">
        <v>413</v>
      </c>
      <c r="F29" s="388"/>
      <c r="G29" s="389"/>
      <c r="H29" s="385" t="s">
        <v>103</v>
      </c>
      <c r="I29" s="388"/>
      <c r="J29" s="386"/>
      <c r="K29" s="386"/>
      <c r="L29" s="386" t="s">
        <v>579</v>
      </c>
      <c r="M29" s="386"/>
      <c r="N29" s="386"/>
      <c r="O29" s="388"/>
      <c r="P29" s="386"/>
      <c r="Q29" s="388"/>
      <c r="R29" s="388"/>
    </row>
    <row r="30" spans="1:18" ht="4.5" customHeight="1" x14ac:dyDescent="0.2">
      <c r="A30" s="388"/>
      <c r="B30" s="385"/>
      <c r="C30" s="386"/>
      <c r="D30" s="386"/>
      <c r="E30" s="390"/>
      <c r="F30" s="388"/>
      <c r="G30" s="389"/>
      <c r="H30" s="385"/>
      <c r="I30" s="388"/>
      <c r="J30" s="386"/>
      <c r="K30" s="386"/>
      <c r="L30" s="386"/>
      <c r="M30" s="386"/>
      <c r="N30" s="386"/>
      <c r="O30" s="388"/>
      <c r="P30" s="387"/>
      <c r="Q30" s="388"/>
      <c r="R30" s="388"/>
    </row>
    <row r="31" spans="1:18" x14ac:dyDescent="0.2">
      <c r="A31" s="388"/>
      <c r="B31" s="385" t="s">
        <v>17</v>
      </c>
      <c r="C31" s="386"/>
      <c r="D31" s="386"/>
      <c r="E31" s="388" t="s">
        <v>179</v>
      </c>
      <c r="F31" s="386"/>
      <c r="G31" s="386"/>
      <c r="H31" s="385" t="s">
        <v>104</v>
      </c>
      <c r="I31" s="388"/>
      <c r="J31" s="386"/>
      <c r="K31" s="386"/>
      <c r="L31" s="386" t="s">
        <v>580</v>
      </c>
      <c r="M31" s="386"/>
      <c r="N31" s="386"/>
      <c r="O31" s="388"/>
      <c r="P31" s="387"/>
      <c r="Q31" s="388"/>
      <c r="R31" s="388"/>
    </row>
    <row r="32" spans="1:18" s="16" customFormat="1" x14ac:dyDescent="0.2"/>
    <row r="33" spans="8:18" s="16" customFormat="1" x14ac:dyDescent="0.2"/>
    <row r="35" spans="8:18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8:18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8:18" x14ac:dyDescent="0.2">
      <c r="H37" s="4"/>
      <c r="I37" s="712"/>
      <c r="J37" s="712"/>
      <c r="K37" s="712"/>
      <c r="L37" s="712"/>
      <c r="M37" s="712"/>
      <c r="N37" s="712"/>
      <c r="O37" s="712"/>
      <c r="P37" s="712"/>
      <c r="Q37" s="712"/>
      <c r="R37" s="712"/>
    </row>
    <row r="38" spans="8:18" x14ac:dyDescent="0.2">
      <c r="H38" s="4"/>
      <c r="I38" s="712"/>
      <c r="J38" s="712"/>
      <c r="K38" s="712"/>
      <c r="L38" s="712"/>
      <c r="M38" s="712"/>
      <c r="N38" s="712"/>
      <c r="O38" s="712"/>
      <c r="P38" s="712"/>
      <c r="Q38" s="712"/>
      <c r="R38" s="712"/>
    </row>
    <row r="39" spans="8:18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8:18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8:18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27">
    <sortCondition descending="1" ref="N17:N27"/>
  </sortState>
  <mergeCells count="32">
    <mergeCell ref="Q15:R16"/>
    <mergeCell ref="I37:R37"/>
    <mergeCell ref="I38:R38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37"/>
  <sheetViews>
    <sheetView view="pageBreakPreview" topLeftCell="A4" zoomScale="90" zoomScaleNormal="70" zoomScaleSheetLayoutView="90" workbookViewId="0">
      <selection activeCell="F18" sqref="F18"/>
    </sheetView>
  </sheetViews>
  <sheetFormatPr defaultColWidth="9.140625" defaultRowHeight="12.75" x14ac:dyDescent="0.2"/>
  <cols>
    <col min="1" max="1" width="8.28515625" style="34" customWidth="1"/>
    <col min="2" max="2" width="9.140625" style="34"/>
    <col min="3" max="3" width="14.28515625" style="34" customWidth="1"/>
    <col min="4" max="4" width="9.42578125" style="34" customWidth="1"/>
    <col min="5" max="5" width="7.42578125" style="34" customWidth="1"/>
    <col min="6" max="6" width="32.42578125" style="34" customWidth="1"/>
    <col min="7" max="7" width="20.28515625" style="34" customWidth="1"/>
    <col min="8" max="8" width="10.28515625" style="34" customWidth="1"/>
    <col min="9" max="9" width="8.140625" style="34" customWidth="1"/>
    <col min="10" max="10" width="6.5703125" style="34" customWidth="1"/>
    <col min="11" max="11" width="9.5703125" style="34" customWidth="1"/>
    <col min="12" max="12" width="10.5703125" style="34" customWidth="1"/>
    <col min="13" max="13" width="8.28515625" style="34" customWidth="1"/>
    <col min="14" max="14" width="10.140625" style="34" customWidth="1"/>
    <col min="15" max="15" width="8.5703125" style="34" customWidth="1"/>
    <col min="16" max="16" width="9.140625" style="34" customWidth="1"/>
    <col min="17" max="17" width="13.42578125" style="34" customWidth="1"/>
    <col min="18" max="18" width="13.5703125" style="34" customWidth="1"/>
    <col min="19" max="16384" width="9.140625" style="34"/>
  </cols>
  <sheetData>
    <row r="1" spans="1:18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</row>
    <row r="2" spans="1:18" x14ac:dyDescent="0.2">
      <c r="A2" s="625" t="s">
        <v>105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</row>
    <row r="3" spans="1:18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</row>
    <row r="4" spans="1:18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</row>
    <row r="5" spans="1:18" ht="9" customHeight="1" x14ac:dyDescent="0.2"/>
    <row r="6" spans="1:18" ht="15.75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4" t="s">
        <v>119</v>
      </c>
      <c r="Q6" s="624"/>
      <c r="R6" s="624"/>
    </row>
    <row r="7" spans="1:18" ht="15.75" x14ac:dyDescent="0.2">
      <c r="A7" s="631" t="s">
        <v>182</v>
      </c>
      <c r="B7" s="631"/>
      <c r="C7" s="632"/>
      <c r="D7" s="633" t="s">
        <v>435</v>
      </c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1" t="s">
        <v>20</v>
      </c>
      <c r="Q7" s="631"/>
      <c r="R7" s="631"/>
    </row>
    <row r="8" spans="1:18" ht="15" x14ac:dyDescent="0.2">
      <c r="A8" s="706" t="s">
        <v>25</v>
      </c>
      <c r="B8" s="707"/>
      <c r="C8" s="708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8"/>
      <c r="P8" s="635" t="s">
        <v>2</v>
      </c>
      <c r="Q8" s="635"/>
      <c r="R8" s="635"/>
    </row>
    <row r="9" spans="1:18" ht="15.75" x14ac:dyDescent="0.25">
      <c r="A9" s="97" t="s">
        <v>12</v>
      </c>
      <c r="B9" s="97" t="s">
        <v>19</v>
      </c>
      <c r="C9" s="97" t="s">
        <v>21</v>
      </c>
      <c r="D9" s="639" t="s">
        <v>436</v>
      </c>
      <c r="E9" s="622"/>
      <c r="F9" s="622"/>
      <c r="G9" s="622"/>
      <c r="H9" s="622"/>
      <c r="I9" s="622"/>
      <c r="J9" s="622"/>
      <c r="K9" s="622"/>
      <c r="L9" s="622"/>
      <c r="M9" s="622"/>
      <c r="N9" s="622"/>
      <c r="O9" s="640"/>
      <c r="P9" s="133" t="s">
        <v>3</v>
      </c>
      <c r="Q9" s="133" t="s">
        <v>4</v>
      </c>
      <c r="R9" s="133" t="s">
        <v>5</v>
      </c>
    </row>
    <row r="10" spans="1:18" ht="15" customHeight="1" x14ac:dyDescent="0.2">
      <c r="A10" s="99">
        <v>132</v>
      </c>
      <c r="B10" s="99">
        <v>179</v>
      </c>
      <c r="C10" s="99">
        <v>218</v>
      </c>
      <c r="D10" s="641" t="s">
        <v>148</v>
      </c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97">
        <v>210</v>
      </c>
      <c r="Q10" s="97">
        <v>146</v>
      </c>
      <c r="R10" s="97">
        <v>83</v>
      </c>
    </row>
    <row r="11" spans="1:18" s="4" customFormat="1" x14ac:dyDescent="0.2">
      <c r="A11" s="22"/>
      <c r="B11" s="22"/>
      <c r="C11" s="22"/>
      <c r="P11" s="22"/>
      <c r="Q11" s="22"/>
      <c r="R11" s="22"/>
    </row>
    <row r="12" spans="1:18" x14ac:dyDescent="0.2">
      <c r="A12" s="450" t="s">
        <v>39</v>
      </c>
      <c r="B12" s="332"/>
      <c r="C12" s="332"/>
      <c r="D12" s="391">
        <v>254</v>
      </c>
      <c r="E12" s="421"/>
      <c r="F12" s="421"/>
      <c r="G12" s="421"/>
      <c r="H12" s="421"/>
      <c r="I12" s="421"/>
      <c r="J12" s="421"/>
      <c r="K12" s="451"/>
      <c r="L12" s="421"/>
      <c r="M12" s="421"/>
      <c r="N12" s="421"/>
      <c r="O12" s="421"/>
      <c r="P12" s="422"/>
      <c r="Q12" s="422"/>
      <c r="R12" s="422"/>
    </row>
    <row r="13" spans="1:18" x14ac:dyDescent="0.2">
      <c r="A13" s="452" t="s">
        <v>40</v>
      </c>
      <c r="B13" s="453"/>
      <c r="C13" s="42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2"/>
      <c r="Q13" s="422"/>
      <c r="R13" s="422"/>
    </row>
    <row r="14" spans="1:18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</row>
    <row r="15" spans="1:18" s="16" customFormat="1" ht="11.25" customHeight="1" x14ac:dyDescent="0.2">
      <c r="A15" s="709" t="s">
        <v>6</v>
      </c>
      <c r="B15" s="673" t="s">
        <v>67</v>
      </c>
      <c r="C15" s="673"/>
      <c r="D15" s="668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68" t="s">
        <v>6</v>
      </c>
      <c r="K15" s="672" t="s">
        <v>19</v>
      </c>
      <c r="L15" s="672"/>
      <c r="M15" s="668" t="s">
        <v>6</v>
      </c>
      <c r="N15" s="668" t="s">
        <v>22</v>
      </c>
      <c r="O15" s="668" t="s">
        <v>13</v>
      </c>
      <c r="P15" s="668" t="s">
        <v>14</v>
      </c>
      <c r="Q15" s="668" t="s">
        <v>15</v>
      </c>
      <c r="R15" s="670"/>
    </row>
    <row r="16" spans="1:18" s="16" customFormat="1" x14ac:dyDescent="0.2">
      <c r="A16" s="710"/>
      <c r="B16" s="705"/>
      <c r="C16" s="705"/>
      <c r="D16" s="676"/>
      <c r="E16" s="676"/>
      <c r="F16" s="676"/>
      <c r="G16" s="676"/>
      <c r="H16" s="676"/>
      <c r="I16" s="676"/>
      <c r="J16" s="676"/>
      <c r="K16" s="454" t="s">
        <v>21</v>
      </c>
      <c r="L16" s="454" t="s">
        <v>23</v>
      </c>
      <c r="M16" s="676"/>
      <c r="N16" s="676"/>
      <c r="O16" s="676"/>
      <c r="P16" s="676"/>
      <c r="Q16" s="676"/>
      <c r="R16" s="711"/>
    </row>
    <row r="17" spans="1:18" s="18" customFormat="1" ht="15" customHeight="1" x14ac:dyDescent="0.2">
      <c r="A17" s="511">
        <v>1</v>
      </c>
      <c r="B17" s="295" t="s">
        <v>416</v>
      </c>
      <c r="C17" s="296"/>
      <c r="D17" s="283">
        <v>1999</v>
      </c>
      <c r="E17" s="32" t="s">
        <v>4</v>
      </c>
      <c r="F17" s="442" t="s">
        <v>158</v>
      </c>
      <c r="G17" s="431" t="s">
        <v>45</v>
      </c>
      <c r="H17" s="173">
        <v>67.900000000000006</v>
      </c>
      <c r="I17" s="283">
        <v>108</v>
      </c>
      <c r="J17" s="283">
        <f t="shared" ref="J17:J23" si="0">_xlfn.RANK.EQ(I17,I$17:I$23)</f>
        <v>2</v>
      </c>
      <c r="K17" s="32">
        <v>162</v>
      </c>
      <c r="L17" s="32">
        <f t="shared" ref="L17:L23" si="1">K17/2</f>
        <v>81</v>
      </c>
      <c r="M17" s="283">
        <f t="shared" ref="M17:M23" si="2">_xlfn.RANK.EQ(L17,L$17:L$23)</f>
        <v>1</v>
      </c>
      <c r="N17" s="283">
        <f t="shared" ref="N17:N23" si="3">L17+I17</f>
        <v>189</v>
      </c>
      <c r="O17" s="283">
        <f t="shared" ref="O17:O23" si="4">IF(A17=1,20,IF(A17=2,18,IF(A17=3,16,IF(A17&gt;19,0,19-A17))))</f>
        <v>20</v>
      </c>
      <c r="P17" s="32" t="str">
        <f t="shared" ref="P17:P23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467" t="s">
        <v>422</v>
      </c>
      <c r="R17" s="437"/>
    </row>
    <row r="18" spans="1:18" s="16" customFormat="1" ht="15" customHeight="1" x14ac:dyDescent="0.2">
      <c r="A18" s="380">
        <f>A17+1</f>
        <v>2</v>
      </c>
      <c r="B18" s="295" t="s">
        <v>286</v>
      </c>
      <c r="C18" s="296"/>
      <c r="D18" s="297">
        <v>2000</v>
      </c>
      <c r="E18" s="297" t="s">
        <v>4</v>
      </c>
      <c r="F18" s="32" t="s">
        <v>586</v>
      </c>
      <c r="G18" s="32" t="s">
        <v>160</v>
      </c>
      <c r="H18" s="173">
        <v>67.55</v>
      </c>
      <c r="I18" s="283">
        <v>107</v>
      </c>
      <c r="J18" s="283">
        <f t="shared" si="0"/>
        <v>3</v>
      </c>
      <c r="K18" s="32">
        <v>160</v>
      </c>
      <c r="L18" s="32">
        <f t="shared" si="1"/>
        <v>80</v>
      </c>
      <c r="M18" s="283">
        <f t="shared" si="2"/>
        <v>2</v>
      </c>
      <c r="N18" s="283">
        <f t="shared" si="3"/>
        <v>187</v>
      </c>
      <c r="O18" s="283">
        <f t="shared" si="4"/>
        <v>18</v>
      </c>
      <c r="P18" s="32" t="str">
        <f t="shared" si="5"/>
        <v>МС</v>
      </c>
      <c r="Q18" s="466" t="s">
        <v>301</v>
      </c>
      <c r="R18" s="444"/>
    </row>
    <row r="19" spans="1:18" ht="15" customHeight="1" x14ac:dyDescent="0.2">
      <c r="A19" s="380">
        <f t="shared" ref="A19:A23" si="6">A18+1</f>
        <v>3</v>
      </c>
      <c r="B19" s="295" t="s">
        <v>237</v>
      </c>
      <c r="C19" s="296"/>
      <c r="D19" s="314">
        <v>2000</v>
      </c>
      <c r="E19" s="32" t="s">
        <v>4</v>
      </c>
      <c r="F19" s="32" t="s">
        <v>242</v>
      </c>
      <c r="G19" s="431" t="s">
        <v>45</v>
      </c>
      <c r="H19" s="173">
        <v>68</v>
      </c>
      <c r="I19" s="283">
        <v>125</v>
      </c>
      <c r="J19" s="283">
        <f t="shared" si="0"/>
        <v>1</v>
      </c>
      <c r="K19" s="443">
        <v>55</v>
      </c>
      <c r="L19" s="32">
        <f t="shared" si="1"/>
        <v>27.5</v>
      </c>
      <c r="M19" s="283">
        <f t="shared" si="2"/>
        <v>7</v>
      </c>
      <c r="N19" s="283">
        <f t="shared" si="3"/>
        <v>152.5</v>
      </c>
      <c r="O19" s="283">
        <f t="shared" si="4"/>
        <v>16</v>
      </c>
      <c r="P19" s="32" t="str">
        <f t="shared" si="5"/>
        <v>МС</v>
      </c>
      <c r="Q19" s="466" t="s">
        <v>241</v>
      </c>
      <c r="R19" s="437"/>
    </row>
    <row r="20" spans="1:18" ht="15" customHeight="1" x14ac:dyDescent="0.2">
      <c r="A20" s="380">
        <f t="shared" si="6"/>
        <v>4</v>
      </c>
      <c r="B20" s="295" t="s">
        <v>350</v>
      </c>
      <c r="C20" s="296"/>
      <c r="D20" s="297">
        <v>2002</v>
      </c>
      <c r="E20" s="297" t="s">
        <v>5</v>
      </c>
      <c r="F20" s="32" t="s">
        <v>355</v>
      </c>
      <c r="G20" s="32" t="s">
        <v>161</v>
      </c>
      <c r="H20" s="173">
        <v>68</v>
      </c>
      <c r="I20" s="283">
        <v>93</v>
      </c>
      <c r="J20" s="283">
        <f t="shared" si="0"/>
        <v>4</v>
      </c>
      <c r="K20" s="32">
        <v>102</v>
      </c>
      <c r="L20" s="32">
        <f t="shared" si="1"/>
        <v>51</v>
      </c>
      <c r="M20" s="283">
        <f t="shared" si="2"/>
        <v>3</v>
      </c>
      <c r="N20" s="283">
        <f t="shared" si="3"/>
        <v>144</v>
      </c>
      <c r="O20" s="283">
        <f t="shared" si="4"/>
        <v>15</v>
      </c>
      <c r="P20" s="32" t="str">
        <f t="shared" si="5"/>
        <v>КМС</v>
      </c>
      <c r="Q20" s="466" t="s">
        <v>118</v>
      </c>
      <c r="R20" s="437"/>
    </row>
    <row r="21" spans="1:18" ht="15" customHeight="1" x14ac:dyDescent="0.2">
      <c r="A21" s="380">
        <f t="shared" si="6"/>
        <v>5</v>
      </c>
      <c r="B21" s="295" t="s">
        <v>396</v>
      </c>
      <c r="C21" s="296"/>
      <c r="D21" s="283">
        <v>2001</v>
      </c>
      <c r="E21" s="32" t="s">
        <v>5</v>
      </c>
      <c r="F21" s="32" t="s">
        <v>159</v>
      </c>
      <c r="G21" s="32"/>
      <c r="H21" s="173">
        <v>67.849999999999994</v>
      </c>
      <c r="I21" s="283">
        <v>51</v>
      </c>
      <c r="J21" s="283">
        <f t="shared" si="0"/>
        <v>5</v>
      </c>
      <c r="K21" s="32">
        <v>95</v>
      </c>
      <c r="L21" s="32">
        <f t="shared" si="1"/>
        <v>47.5</v>
      </c>
      <c r="M21" s="283">
        <f t="shared" si="2"/>
        <v>4</v>
      </c>
      <c r="N21" s="283">
        <f t="shared" si="3"/>
        <v>98.5</v>
      </c>
      <c r="O21" s="283">
        <f t="shared" si="4"/>
        <v>14</v>
      </c>
      <c r="P21" s="32" t="str">
        <f t="shared" si="5"/>
        <v>КМС</v>
      </c>
      <c r="Q21" s="510" t="s">
        <v>401</v>
      </c>
      <c r="R21" s="470"/>
    </row>
    <row r="22" spans="1:18" ht="15" customHeight="1" x14ac:dyDescent="0.2">
      <c r="A22" s="380">
        <f t="shared" si="6"/>
        <v>6</v>
      </c>
      <c r="B22" s="278" t="s">
        <v>377</v>
      </c>
      <c r="C22" s="302"/>
      <c r="D22" s="322">
        <v>2003</v>
      </c>
      <c r="E22" s="297">
        <v>1</v>
      </c>
      <c r="F22" s="304" t="s">
        <v>391</v>
      </c>
      <c r="G22" s="305" t="s">
        <v>45</v>
      </c>
      <c r="H22" s="173">
        <v>67.3</v>
      </c>
      <c r="I22" s="283">
        <v>25</v>
      </c>
      <c r="J22" s="283">
        <f t="shared" si="0"/>
        <v>7</v>
      </c>
      <c r="K22" s="32">
        <v>78</v>
      </c>
      <c r="L22" s="32">
        <f t="shared" si="1"/>
        <v>39</v>
      </c>
      <c r="M22" s="283">
        <f t="shared" si="2"/>
        <v>5</v>
      </c>
      <c r="N22" s="283">
        <f t="shared" si="3"/>
        <v>64</v>
      </c>
      <c r="O22" s="283">
        <f t="shared" si="4"/>
        <v>13</v>
      </c>
      <c r="P22" s="32" t="str">
        <f t="shared" si="5"/>
        <v>-</v>
      </c>
      <c r="Q22" s="324" t="s">
        <v>388</v>
      </c>
      <c r="R22" s="471"/>
    </row>
    <row r="23" spans="1:18" ht="15" customHeight="1" x14ac:dyDescent="0.2">
      <c r="A23" s="380">
        <f t="shared" si="6"/>
        <v>7</v>
      </c>
      <c r="B23" s="192" t="s">
        <v>250</v>
      </c>
      <c r="C23" s="469"/>
      <c r="D23" s="332">
        <v>2003</v>
      </c>
      <c r="E23" s="297" t="s">
        <v>5</v>
      </c>
      <c r="F23" s="326" t="s">
        <v>261</v>
      </c>
      <c r="G23" s="297"/>
      <c r="H23" s="173">
        <v>67.099999999999994</v>
      </c>
      <c r="I23" s="283">
        <v>29</v>
      </c>
      <c r="J23" s="283">
        <f t="shared" si="0"/>
        <v>6</v>
      </c>
      <c r="K23" s="443">
        <v>60</v>
      </c>
      <c r="L23" s="32">
        <f t="shared" si="1"/>
        <v>30</v>
      </c>
      <c r="M23" s="283">
        <f t="shared" si="2"/>
        <v>6</v>
      </c>
      <c r="N23" s="283">
        <f t="shared" si="3"/>
        <v>59</v>
      </c>
      <c r="O23" s="283">
        <f t="shared" si="4"/>
        <v>12</v>
      </c>
      <c r="P23" s="32" t="str">
        <f t="shared" si="5"/>
        <v>-</v>
      </c>
      <c r="Q23" s="436" t="s">
        <v>256</v>
      </c>
      <c r="R23" s="437"/>
    </row>
    <row r="24" spans="1:18" x14ac:dyDescent="0.2">
      <c r="A24" s="388"/>
      <c r="B24" s="388"/>
      <c r="C24" s="388"/>
      <c r="D24" s="388"/>
      <c r="E24" s="388"/>
      <c r="F24" s="388"/>
      <c r="G24" s="388"/>
      <c r="H24" s="386"/>
      <c r="I24" s="386"/>
      <c r="J24" s="386"/>
      <c r="K24" s="386"/>
      <c r="L24" s="386"/>
      <c r="M24" s="386"/>
      <c r="N24" s="386"/>
      <c r="O24" s="386"/>
      <c r="P24" s="386"/>
      <c r="Q24" s="388"/>
      <c r="R24" s="388"/>
    </row>
    <row r="25" spans="1:18" x14ac:dyDescent="0.2">
      <c r="A25" s="388"/>
      <c r="B25" s="385" t="s">
        <v>16</v>
      </c>
      <c r="C25" s="386"/>
      <c r="D25" s="386"/>
      <c r="E25" s="387" t="s">
        <v>413</v>
      </c>
      <c r="F25" s="388"/>
      <c r="G25" s="389"/>
      <c r="H25" s="385" t="s">
        <v>103</v>
      </c>
      <c r="I25" s="388"/>
      <c r="J25" s="386"/>
      <c r="K25" s="386"/>
      <c r="L25" s="386" t="s">
        <v>579</v>
      </c>
      <c r="M25" s="386"/>
      <c r="N25" s="386"/>
      <c r="O25" s="388"/>
      <c r="P25" s="388"/>
      <c r="Q25" s="388"/>
      <c r="R25" s="388"/>
    </row>
    <row r="26" spans="1:18" ht="4.5" customHeight="1" x14ac:dyDescent="0.2">
      <c r="A26" s="388"/>
      <c r="B26" s="385"/>
      <c r="C26" s="386"/>
      <c r="D26" s="386"/>
      <c r="E26" s="390"/>
      <c r="F26" s="388"/>
      <c r="G26" s="389"/>
      <c r="H26" s="385"/>
      <c r="I26" s="388"/>
      <c r="J26" s="386"/>
      <c r="K26" s="386"/>
      <c r="L26" s="386"/>
      <c r="M26" s="386"/>
      <c r="N26" s="386"/>
      <c r="O26" s="388"/>
      <c r="P26" s="388"/>
      <c r="Q26" s="388"/>
      <c r="R26" s="388"/>
    </row>
    <row r="27" spans="1:18" x14ac:dyDescent="0.2">
      <c r="A27" s="388"/>
      <c r="B27" s="385" t="s">
        <v>17</v>
      </c>
      <c r="C27" s="386"/>
      <c r="D27" s="386"/>
      <c r="E27" s="388" t="s">
        <v>179</v>
      </c>
      <c r="F27" s="386"/>
      <c r="G27" s="386"/>
      <c r="H27" s="385" t="s">
        <v>104</v>
      </c>
      <c r="I27" s="388"/>
      <c r="J27" s="386"/>
      <c r="K27" s="386"/>
      <c r="L27" s="386" t="s">
        <v>580</v>
      </c>
      <c r="M27" s="386"/>
      <c r="N27" s="386"/>
      <c r="O27" s="388"/>
      <c r="P27" s="388"/>
      <c r="Q27" s="388"/>
      <c r="R27" s="388"/>
    </row>
    <row r="28" spans="1:18" s="16" customFormat="1" x14ac:dyDescent="0.2"/>
    <row r="29" spans="1:18" s="16" customFormat="1" x14ac:dyDescent="0.2"/>
    <row r="31" spans="1:18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8:18" x14ac:dyDescent="0.2">
      <c r="H33" s="4"/>
      <c r="I33" s="712"/>
      <c r="J33" s="712"/>
      <c r="K33" s="712"/>
      <c r="L33" s="712"/>
      <c r="M33" s="712"/>
      <c r="N33" s="712"/>
      <c r="O33" s="712"/>
      <c r="P33" s="712"/>
      <c r="Q33" s="712"/>
      <c r="R33" s="712"/>
    </row>
    <row r="34" spans="8:18" x14ac:dyDescent="0.2">
      <c r="H34" s="4"/>
      <c r="I34" s="712"/>
      <c r="J34" s="712"/>
      <c r="K34" s="712"/>
      <c r="L34" s="712"/>
      <c r="M34" s="712"/>
      <c r="N34" s="712"/>
      <c r="O34" s="712"/>
      <c r="P34" s="712"/>
      <c r="Q34" s="712"/>
      <c r="R34" s="712"/>
    </row>
    <row r="35" spans="8:18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8:18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8:18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23">
    <sortCondition descending="1" ref="N17:N23"/>
  </sortState>
  <mergeCells count="32">
    <mergeCell ref="Q15:R16"/>
    <mergeCell ref="I33:R33"/>
    <mergeCell ref="I34:R34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9"/>
  <sheetViews>
    <sheetView view="pageBreakPreview" topLeftCell="B13" zoomScaleNormal="70" zoomScaleSheetLayoutView="100" workbookViewId="0">
      <selection activeCell="M28" sqref="M28"/>
    </sheetView>
  </sheetViews>
  <sheetFormatPr defaultColWidth="9.140625" defaultRowHeight="12.75" x14ac:dyDescent="0.2"/>
  <cols>
    <col min="1" max="1" width="8.28515625" style="34" customWidth="1"/>
    <col min="2" max="2" width="9.140625" style="34"/>
    <col min="3" max="3" width="14.28515625" style="34" customWidth="1"/>
    <col min="4" max="4" width="9.42578125" style="34" customWidth="1"/>
    <col min="5" max="5" width="7.42578125" style="34" customWidth="1"/>
    <col min="6" max="6" width="30.28515625" style="34" customWidth="1"/>
    <col min="7" max="7" width="24" style="34" customWidth="1"/>
    <col min="8" max="8" width="10.28515625" style="34" customWidth="1"/>
    <col min="9" max="9" width="8.140625" style="34" customWidth="1"/>
    <col min="10" max="10" width="6.5703125" style="34" customWidth="1"/>
    <col min="11" max="11" width="9.5703125" style="34" customWidth="1"/>
    <col min="12" max="12" width="10.5703125" style="34" customWidth="1"/>
    <col min="13" max="13" width="8.28515625" style="34" customWidth="1"/>
    <col min="14" max="14" width="10.140625" style="34" customWidth="1"/>
    <col min="15" max="15" width="8.5703125" style="34" customWidth="1"/>
    <col min="16" max="16" width="9.140625" style="34" customWidth="1"/>
    <col min="17" max="17" width="13.42578125" style="34" customWidth="1"/>
    <col min="18" max="18" width="13.5703125" style="34" customWidth="1"/>
    <col min="19" max="16384" width="9.140625" style="34"/>
  </cols>
  <sheetData>
    <row r="1" spans="1:18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</row>
    <row r="2" spans="1:18" x14ac:dyDescent="0.2">
      <c r="A2" s="625" t="s">
        <v>105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</row>
    <row r="3" spans="1:18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</row>
    <row r="4" spans="1:18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</row>
    <row r="5" spans="1:18" ht="9" customHeight="1" x14ac:dyDescent="0.2"/>
    <row r="6" spans="1:18" ht="15.75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4" t="s">
        <v>119</v>
      </c>
      <c r="Q6" s="624"/>
      <c r="R6" s="624"/>
    </row>
    <row r="7" spans="1:18" ht="15.75" x14ac:dyDescent="0.2">
      <c r="A7" s="631" t="s">
        <v>182</v>
      </c>
      <c r="B7" s="631"/>
      <c r="C7" s="632"/>
      <c r="D7" s="633" t="s">
        <v>435</v>
      </c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1" t="s">
        <v>20</v>
      </c>
      <c r="Q7" s="631"/>
      <c r="R7" s="631"/>
    </row>
    <row r="8" spans="1:18" ht="15" x14ac:dyDescent="0.2">
      <c r="A8" s="706" t="s">
        <v>25</v>
      </c>
      <c r="B8" s="707"/>
      <c r="C8" s="708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8"/>
      <c r="P8" s="635" t="s">
        <v>2</v>
      </c>
      <c r="Q8" s="635"/>
      <c r="R8" s="635"/>
    </row>
    <row r="9" spans="1:18" ht="15.75" x14ac:dyDescent="0.25">
      <c r="A9" s="97" t="s">
        <v>12</v>
      </c>
      <c r="B9" s="97" t="s">
        <v>19</v>
      </c>
      <c r="C9" s="97" t="s">
        <v>21</v>
      </c>
      <c r="D9" s="639" t="s">
        <v>436</v>
      </c>
      <c r="E9" s="622"/>
      <c r="F9" s="622"/>
      <c r="G9" s="622"/>
      <c r="H9" s="622"/>
      <c r="I9" s="622"/>
      <c r="J9" s="622"/>
      <c r="K9" s="622"/>
      <c r="L9" s="622"/>
      <c r="M9" s="622"/>
      <c r="N9" s="622"/>
      <c r="O9" s="640"/>
      <c r="P9" s="133" t="s">
        <v>3</v>
      </c>
      <c r="Q9" s="133" t="s">
        <v>4</v>
      </c>
      <c r="R9" s="133" t="s">
        <v>5</v>
      </c>
    </row>
    <row r="10" spans="1:18" ht="15" customHeight="1" x14ac:dyDescent="0.2">
      <c r="A10" s="99">
        <v>144</v>
      </c>
      <c r="B10" s="99">
        <v>189</v>
      </c>
      <c r="C10" s="99">
        <v>234</v>
      </c>
      <c r="D10" s="641" t="s">
        <v>149</v>
      </c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97">
        <v>222</v>
      </c>
      <c r="Q10" s="97">
        <v>162</v>
      </c>
      <c r="R10" s="97">
        <v>95</v>
      </c>
    </row>
    <row r="11" spans="1:18" s="4" customFormat="1" x14ac:dyDescent="0.2">
      <c r="A11" s="22"/>
      <c r="B11" s="22"/>
      <c r="C11" s="22"/>
      <c r="P11" s="22"/>
      <c r="Q11" s="22"/>
      <c r="R11" s="22"/>
    </row>
    <row r="12" spans="1:18" x14ac:dyDescent="0.2">
      <c r="A12" s="450" t="s">
        <v>39</v>
      </c>
      <c r="B12" s="332"/>
      <c r="C12" s="332"/>
      <c r="D12" s="391">
        <v>254</v>
      </c>
      <c r="E12" s="421"/>
      <c r="F12" s="421"/>
      <c r="G12" s="421"/>
      <c r="H12" s="421"/>
      <c r="I12" s="421"/>
      <c r="J12" s="421"/>
      <c r="K12" s="451"/>
      <c r="L12" s="421"/>
      <c r="M12" s="421"/>
      <c r="N12" s="421"/>
      <c r="O12" s="421"/>
      <c r="P12" s="422"/>
      <c r="Q12" s="422"/>
      <c r="R12" s="422"/>
    </row>
    <row r="13" spans="1:18" x14ac:dyDescent="0.2">
      <c r="A13" s="452" t="s">
        <v>40</v>
      </c>
      <c r="B13" s="453"/>
      <c r="C13" s="42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2"/>
      <c r="Q13" s="422"/>
      <c r="R13" s="422"/>
    </row>
    <row r="14" spans="1:18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</row>
    <row r="15" spans="1:18" s="16" customFormat="1" ht="11.25" customHeight="1" x14ac:dyDescent="0.2">
      <c r="A15" s="709" t="s">
        <v>6</v>
      </c>
      <c r="B15" s="673" t="s">
        <v>67</v>
      </c>
      <c r="C15" s="673"/>
      <c r="D15" s="668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68" t="s">
        <v>6</v>
      </c>
      <c r="K15" s="672" t="s">
        <v>19</v>
      </c>
      <c r="L15" s="672"/>
      <c r="M15" s="668" t="s">
        <v>6</v>
      </c>
      <c r="N15" s="668" t="s">
        <v>22</v>
      </c>
      <c r="O15" s="668" t="s">
        <v>13</v>
      </c>
      <c r="P15" s="668" t="s">
        <v>14</v>
      </c>
      <c r="Q15" s="668" t="s">
        <v>15</v>
      </c>
      <c r="R15" s="670"/>
    </row>
    <row r="16" spans="1:18" s="16" customFormat="1" x14ac:dyDescent="0.2">
      <c r="A16" s="710"/>
      <c r="B16" s="705"/>
      <c r="C16" s="705"/>
      <c r="D16" s="676"/>
      <c r="E16" s="676"/>
      <c r="F16" s="676"/>
      <c r="G16" s="676"/>
      <c r="H16" s="676"/>
      <c r="I16" s="676"/>
      <c r="J16" s="676"/>
      <c r="K16" s="454" t="s">
        <v>21</v>
      </c>
      <c r="L16" s="454" t="s">
        <v>23</v>
      </c>
      <c r="M16" s="676"/>
      <c r="N16" s="676"/>
      <c r="O16" s="676"/>
      <c r="P16" s="676"/>
      <c r="Q16" s="676"/>
      <c r="R16" s="711"/>
    </row>
    <row r="17" spans="1:18" s="18" customFormat="1" ht="21" customHeight="1" x14ac:dyDescent="0.2">
      <c r="A17" s="224">
        <v>1</v>
      </c>
      <c r="B17" s="360" t="s">
        <v>383</v>
      </c>
      <c r="C17" s="469"/>
      <c r="D17" s="283">
        <v>2003</v>
      </c>
      <c r="E17" s="32" t="s">
        <v>5</v>
      </c>
      <c r="F17" s="32" t="s">
        <v>391</v>
      </c>
      <c r="G17" s="431"/>
      <c r="H17" s="330">
        <v>69.650000000000006</v>
      </c>
      <c r="I17" s="283">
        <v>121</v>
      </c>
      <c r="J17" s="283">
        <f t="shared" ref="J17:J31" si="0">_xlfn.RANK.EQ(I17,I$17:I$35)</f>
        <v>1</v>
      </c>
      <c r="K17" s="32">
        <v>150</v>
      </c>
      <c r="L17" s="32">
        <f t="shared" ref="L17:L35" si="1">K17/2</f>
        <v>75</v>
      </c>
      <c r="M17" s="283">
        <f t="shared" ref="M17:M31" si="2">_xlfn.RANK.EQ(L17,L$17:L$35)</f>
        <v>1</v>
      </c>
      <c r="N17" s="283">
        <f t="shared" ref="N17:N35" si="3">L17+I17</f>
        <v>196</v>
      </c>
      <c r="O17" s="283">
        <f t="shared" ref="O17:O35" si="4">IF(A17=1,20,IF(A17=2,18,IF(A17=3,16,IF(A17&gt;19,0,19-A17))))</f>
        <v>20</v>
      </c>
      <c r="P17" s="32" t="str">
        <f t="shared" ref="P17:P35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+МС</v>
      </c>
      <c r="Q17" s="439" t="s">
        <v>387</v>
      </c>
      <c r="R17" s="437"/>
    </row>
    <row r="18" spans="1:18" s="16" customFormat="1" ht="15" customHeight="1" x14ac:dyDescent="0.2">
      <c r="A18" s="157">
        <f>A17+1</f>
        <v>2</v>
      </c>
      <c r="B18" s="192" t="s">
        <v>138</v>
      </c>
      <c r="C18" s="469"/>
      <c r="D18" s="283">
        <v>2000</v>
      </c>
      <c r="E18" s="32" t="s">
        <v>4</v>
      </c>
      <c r="F18" s="32" t="s">
        <v>281</v>
      </c>
      <c r="G18" s="431" t="s">
        <v>282</v>
      </c>
      <c r="H18" s="491">
        <v>73</v>
      </c>
      <c r="I18" s="283">
        <v>112</v>
      </c>
      <c r="J18" s="283">
        <f t="shared" si="0"/>
        <v>2</v>
      </c>
      <c r="K18" s="32">
        <v>149</v>
      </c>
      <c r="L18" s="32">
        <f t="shared" si="1"/>
        <v>74.5</v>
      </c>
      <c r="M18" s="283">
        <f t="shared" si="2"/>
        <v>2</v>
      </c>
      <c r="N18" s="283">
        <f t="shared" si="3"/>
        <v>186.5</v>
      </c>
      <c r="O18" s="283">
        <f t="shared" si="4"/>
        <v>18</v>
      </c>
      <c r="P18" s="32" t="str">
        <f t="shared" si="5"/>
        <v>МС</v>
      </c>
      <c r="Q18" s="439" t="s">
        <v>283</v>
      </c>
      <c r="R18" s="437"/>
    </row>
    <row r="19" spans="1:18" ht="15" customHeight="1" x14ac:dyDescent="0.2">
      <c r="A19" s="157">
        <f t="shared" ref="A19:A35" si="6">A18+1</f>
        <v>3</v>
      </c>
      <c r="B19" s="192" t="s">
        <v>197</v>
      </c>
      <c r="C19" s="469"/>
      <c r="D19" s="468">
        <v>2002</v>
      </c>
      <c r="E19" s="297" t="s">
        <v>189</v>
      </c>
      <c r="F19" s="32" t="s">
        <v>221</v>
      </c>
      <c r="G19" s="472" t="s">
        <v>194</v>
      </c>
      <c r="H19" s="330">
        <v>72.599999999999994</v>
      </c>
      <c r="I19" s="283">
        <v>110</v>
      </c>
      <c r="J19" s="283">
        <f t="shared" si="0"/>
        <v>3</v>
      </c>
      <c r="K19" s="443">
        <v>117</v>
      </c>
      <c r="L19" s="32">
        <f t="shared" si="1"/>
        <v>58.5</v>
      </c>
      <c r="M19" s="283">
        <f t="shared" si="2"/>
        <v>5</v>
      </c>
      <c r="N19" s="283">
        <f t="shared" si="3"/>
        <v>168.5</v>
      </c>
      <c r="O19" s="283">
        <f t="shared" si="4"/>
        <v>16</v>
      </c>
      <c r="P19" s="32" t="str">
        <f t="shared" si="5"/>
        <v>+МС</v>
      </c>
      <c r="Q19" s="439" t="s">
        <v>198</v>
      </c>
      <c r="R19" s="437"/>
    </row>
    <row r="20" spans="1:18" ht="15" customHeight="1" x14ac:dyDescent="0.2">
      <c r="A20" s="157">
        <f t="shared" si="6"/>
        <v>4</v>
      </c>
      <c r="B20" s="192" t="s">
        <v>450</v>
      </c>
      <c r="C20" s="169"/>
      <c r="D20" s="193">
        <v>2002</v>
      </c>
      <c r="E20" s="180" t="s">
        <v>5</v>
      </c>
      <c r="F20" s="178" t="s">
        <v>355</v>
      </c>
      <c r="G20" s="178" t="s">
        <v>45</v>
      </c>
      <c r="H20" s="338">
        <v>72.849999999999994</v>
      </c>
      <c r="I20" s="283">
        <v>94</v>
      </c>
      <c r="J20" s="283">
        <f t="shared" si="0"/>
        <v>6</v>
      </c>
      <c r="K20" s="32">
        <v>142</v>
      </c>
      <c r="L20" s="32">
        <f t="shared" si="1"/>
        <v>71</v>
      </c>
      <c r="M20" s="283">
        <f t="shared" si="2"/>
        <v>4</v>
      </c>
      <c r="N20" s="283">
        <f t="shared" si="3"/>
        <v>165</v>
      </c>
      <c r="O20" s="283">
        <f t="shared" si="4"/>
        <v>15</v>
      </c>
      <c r="P20" s="32" t="str">
        <f t="shared" si="5"/>
        <v>+МС</v>
      </c>
      <c r="Q20" s="519" t="s">
        <v>451</v>
      </c>
      <c r="R20" s="437"/>
    </row>
    <row r="21" spans="1:18" ht="15" customHeight="1" x14ac:dyDescent="0.2">
      <c r="A21" s="157">
        <f t="shared" si="6"/>
        <v>5</v>
      </c>
      <c r="B21" s="295" t="s">
        <v>139</v>
      </c>
      <c r="C21" s="475"/>
      <c r="D21" s="433">
        <v>2000</v>
      </c>
      <c r="E21" s="297" t="s">
        <v>5</v>
      </c>
      <c r="F21" s="32" t="s">
        <v>355</v>
      </c>
      <c r="G21" s="297" t="s">
        <v>161</v>
      </c>
      <c r="H21" s="338">
        <v>72.599999999999994</v>
      </c>
      <c r="I21" s="283">
        <v>95</v>
      </c>
      <c r="J21" s="283">
        <f t="shared" si="0"/>
        <v>5</v>
      </c>
      <c r="K21" s="32">
        <v>117</v>
      </c>
      <c r="L21" s="32">
        <f t="shared" si="1"/>
        <v>58.5</v>
      </c>
      <c r="M21" s="283">
        <f t="shared" si="2"/>
        <v>5</v>
      </c>
      <c r="N21" s="283">
        <f t="shared" si="3"/>
        <v>153.5</v>
      </c>
      <c r="O21" s="283">
        <f t="shared" si="4"/>
        <v>14</v>
      </c>
      <c r="P21" s="460" t="str">
        <f t="shared" si="5"/>
        <v>КМС</v>
      </c>
      <c r="Q21" s="520" t="s">
        <v>610</v>
      </c>
      <c r="R21" s="437"/>
    </row>
    <row r="22" spans="1:18" ht="15" customHeight="1" x14ac:dyDescent="0.2">
      <c r="A22" s="157">
        <f t="shared" si="6"/>
        <v>6</v>
      </c>
      <c r="B22" s="360" t="s">
        <v>357</v>
      </c>
      <c r="C22" s="469"/>
      <c r="D22" s="314">
        <v>2000</v>
      </c>
      <c r="E22" s="32" t="s">
        <v>5</v>
      </c>
      <c r="F22" s="32" t="s">
        <v>372</v>
      </c>
      <c r="G22" s="431"/>
      <c r="H22" s="338">
        <v>72.599999999999994</v>
      </c>
      <c r="I22" s="283">
        <v>94</v>
      </c>
      <c r="J22" s="283">
        <f t="shared" si="0"/>
        <v>6</v>
      </c>
      <c r="K22" s="32">
        <v>116</v>
      </c>
      <c r="L22" s="32">
        <f t="shared" si="1"/>
        <v>58</v>
      </c>
      <c r="M22" s="283">
        <f t="shared" si="2"/>
        <v>7</v>
      </c>
      <c r="N22" s="283">
        <f t="shared" si="3"/>
        <v>152</v>
      </c>
      <c r="O22" s="283">
        <f t="shared" si="4"/>
        <v>13</v>
      </c>
      <c r="P22" s="32" t="str">
        <f t="shared" si="5"/>
        <v>КМС</v>
      </c>
      <c r="Q22" s="439" t="s">
        <v>366</v>
      </c>
      <c r="R22" s="437"/>
    </row>
    <row r="23" spans="1:18" ht="15" customHeight="1" x14ac:dyDescent="0.2">
      <c r="A23" s="157">
        <f t="shared" si="6"/>
        <v>7</v>
      </c>
      <c r="B23" s="192" t="s">
        <v>292</v>
      </c>
      <c r="C23" s="469"/>
      <c r="D23" s="433">
        <v>2001</v>
      </c>
      <c r="E23" s="297" t="s">
        <v>5</v>
      </c>
      <c r="F23" s="32" t="s">
        <v>586</v>
      </c>
      <c r="G23" s="297"/>
      <c r="H23" s="338">
        <v>73</v>
      </c>
      <c r="I23" s="283">
        <v>94</v>
      </c>
      <c r="J23" s="283">
        <f t="shared" si="0"/>
        <v>6</v>
      </c>
      <c r="K23" s="32">
        <v>101</v>
      </c>
      <c r="L23" s="32">
        <f t="shared" si="1"/>
        <v>50.5</v>
      </c>
      <c r="M23" s="283">
        <f t="shared" si="2"/>
        <v>9</v>
      </c>
      <c r="N23" s="283">
        <f t="shared" si="3"/>
        <v>144.5</v>
      </c>
      <c r="O23" s="283">
        <f t="shared" si="4"/>
        <v>12</v>
      </c>
      <c r="P23" s="32" t="str">
        <f t="shared" si="5"/>
        <v>КМС</v>
      </c>
      <c r="Q23" s="439" t="s">
        <v>111</v>
      </c>
      <c r="R23" s="437"/>
    </row>
    <row r="24" spans="1:18" ht="22.15" customHeight="1" x14ac:dyDescent="0.2">
      <c r="A24" s="157">
        <f t="shared" si="6"/>
        <v>8</v>
      </c>
      <c r="B24" s="360" t="s">
        <v>417</v>
      </c>
      <c r="C24" s="469"/>
      <c r="D24" s="314">
        <v>2001</v>
      </c>
      <c r="E24" s="32" t="s">
        <v>4</v>
      </c>
      <c r="F24" s="32" t="s">
        <v>158</v>
      </c>
      <c r="G24" s="114" t="s">
        <v>45</v>
      </c>
      <c r="H24" s="330">
        <v>72.650000000000006</v>
      </c>
      <c r="I24" s="283">
        <v>88</v>
      </c>
      <c r="J24" s="283">
        <f t="shared" si="0"/>
        <v>9</v>
      </c>
      <c r="K24" s="32">
        <v>112</v>
      </c>
      <c r="L24" s="32">
        <f t="shared" si="1"/>
        <v>56</v>
      </c>
      <c r="M24" s="283">
        <f t="shared" si="2"/>
        <v>8</v>
      </c>
      <c r="N24" s="283">
        <f t="shared" si="3"/>
        <v>144</v>
      </c>
      <c r="O24" s="283">
        <f t="shared" si="4"/>
        <v>11</v>
      </c>
      <c r="P24" s="32" t="str">
        <f t="shared" si="5"/>
        <v>КМС</v>
      </c>
      <c r="Q24" s="521" t="s">
        <v>422</v>
      </c>
      <c r="R24" s="522"/>
    </row>
    <row r="25" spans="1:18" ht="15" customHeight="1" x14ac:dyDescent="0.2">
      <c r="A25" s="157">
        <f t="shared" si="6"/>
        <v>9</v>
      </c>
      <c r="B25" s="192" t="s">
        <v>238</v>
      </c>
      <c r="C25" s="469"/>
      <c r="D25" s="473">
        <v>2001</v>
      </c>
      <c r="E25" s="474" t="s">
        <v>4</v>
      </c>
      <c r="F25" s="474" t="s">
        <v>242</v>
      </c>
      <c r="G25" s="431" t="s">
        <v>45</v>
      </c>
      <c r="H25" s="338">
        <v>73</v>
      </c>
      <c r="I25" s="283">
        <v>103</v>
      </c>
      <c r="J25" s="283">
        <f t="shared" si="0"/>
        <v>4</v>
      </c>
      <c r="K25" s="443">
        <v>75</v>
      </c>
      <c r="L25" s="32">
        <f t="shared" si="1"/>
        <v>37.5</v>
      </c>
      <c r="M25" s="283">
        <f t="shared" si="2"/>
        <v>14</v>
      </c>
      <c r="N25" s="283">
        <f t="shared" si="3"/>
        <v>140.5</v>
      </c>
      <c r="O25" s="283">
        <f t="shared" si="4"/>
        <v>10</v>
      </c>
      <c r="P25" s="32" t="str">
        <f t="shared" si="5"/>
        <v>КМС</v>
      </c>
      <c r="Q25" s="439" t="s">
        <v>241</v>
      </c>
      <c r="R25" s="437"/>
    </row>
    <row r="26" spans="1:18" ht="15" customHeight="1" x14ac:dyDescent="0.2">
      <c r="A26" s="157">
        <f t="shared" si="6"/>
        <v>10</v>
      </c>
      <c r="B26" s="192" t="s">
        <v>294</v>
      </c>
      <c r="C26" s="469"/>
      <c r="D26" s="283">
        <v>2001</v>
      </c>
      <c r="E26" s="32" t="s">
        <v>5</v>
      </c>
      <c r="F26" s="32" t="s">
        <v>586</v>
      </c>
      <c r="G26" s="431" t="s">
        <v>298</v>
      </c>
      <c r="H26" s="330">
        <v>72</v>
      </c>
      <c r="I26" s="283">
        <v>64</v>
      </c>
      <c r="J26" s="283">
        <f t="shared" si="0"/>
        <v>15</v>
      </c>
      <c r="K26" s="32">
        <v>144</v>
      </c>
      <c r="L26" s="32">
        <f t="shared" si="1"/>
        <v>72</v>
      </c>
      <c r="M26" s="283">
        <f t="shared" si="2"/>
        <v>3</v>
      </c>
      <c r="N26" s="283">
        <f t="shared" si="3"/>
        <v>136</v>
      </c>
      <c r="O26" s="283">
        <f t="shared" si="4"/>
        <v>9</v>
      </c>
      <c r="P26" s="32" t="str">
        <f t="shared" si="5"/>
        <v>КМС</v>
      </c>
      <c r="Q26" s="439" t="s">
        <v>307</v>
      </c>
      <c r="R26" s="444"/>
    </row>
    <row r="27" spans="1:18" ht="16.149999999999999" customHeight="1" x14ac:dyDescent="0.2">
      <c r="A27" s="157">
        <f t="shared" si="6"/>
        <v>11</v>
      </c>
      <c r="B27" s="192" t="s">
        <v>206</v>
      </c>
      <c r="C27" s="469"/>
      <c r="D27" s="283">
        <v>2000</v>
      </c>
      <c r="E27" s="32" t="s">
        <v>189</v>
      </c>
      <c r="F27" s="297" t="s">
        <v>221</v>
      </c>
      <c r="G27" s="518" t="s">
        <v>219</v>
      </c>
      <c r="H27" s="338">
        <v>71.849999999999994</v>
      </c>
      <c r="I27" s="283">
        <v>74</v>
      </c>
      <c r="J27" s="283">
        <f t="shared" si="0"/>
        <v>11</v>
      </c>
      <c r="K27" s="32">
        <v>95</v>
      </c>
      <c r="L27" s="32">
        <f t="shared" si="1"/>
        <v>47.5</v>
      </c>
      <c r="M27" s="283">
        <f t="shared" si="2"/>
        <v>10</v>
      </c>
      <c r="N27" s="283">
        <f t="shared" si="3"/>
        <v>121.5</v>
      </c>
      <c r="O27" s="283">
        <f t="shared" si="4"/>
        <v>8</v>
      </c>
      <c r="P27" s="32" t="str">
        <f t="shared" si="5"/>
        <v>КМС</v>
      </c>
      <c r="Q27" s="439" t="s">
        <v>215</v>
      </c>
      <c r="R27" s="444"/>
    </row>
    <row r="28" spans="1:18" ht="15" customHeight="1" x14ac:dyDescent="0.2">
      <c r="A28" s="157">
        <f t="shared" si="6"/>
        <v>12</v>
      </c>
      <c r="B28" s="199" t="s">
        <v>137</v>
      </c>
      <c r="C28" s="335"/>
      <c r="D28" s="283">
        <v>2002</v>
      </c>
      <c r="E28" s="32" t="s">
        <v>4</v>
      </c>
      <c r="F28" s="438" t="s">
        <v>604</v>
      </c>
      <c r="G28" s="431"/>
      <c r="H28" s="330">
        <v>70.95</v>
      </c>
      <c r="I28" s="283">
        <v>79</v>
      </c>
      <c r="J28" s="283">
        <f t="shared" si="0"/>
        <v>10</v>
      </c>
      <c r="K28" s="32">
        <v>70</v>
      </c>
      <c r="L28" s="32">
        <f t="shared" si="1"/>
        <v>35</v>
      </c>
      <c r="M28" s="283">
        <f t="shared" si="2"/>
        <v>16</v>
      </c>
      <c r="N28" s="283">
        <f t="shared" si="3"/>
        <v>114</v>
      </c>
      <c r="O28" s="283">
        <f t="shared" si="4"/>
        <v>7</v>
      </c>
      <c r="P28" s="32" t="str">
        <f t="shared" si="5"/>
        <v>КМС</v>
      </c>
      <c r="Q28" s="439" t="s">
        <v>505</v>
      </c>
      <c r="R28" s="437"/>
    </row>
    <row r="29" spans="1:18" s="16" customFormat="1" ht="15" customHeight="1" x14ac:dyDescent="0.2">
      <c r="A29" s="157">
        <f t="shared" si="6"/>
        <v>13</v>
      </c>
      <c r="B29" s="199" t="s">
        <v>247</v>
      </c>
      <c r="C29" s="335"/>
      <c r="D29" s="332">
        <v>2001</v>
      </c>
      <c r="E29" s="297" t="s">
        <v>4</v>
      </c>
      <c r="F29" s="32" t="s">
        <v>261</v>
      </c>
      <c r="G29" s="297"/>
      <c r="H29" s="330">
        <v>72</v>
      </c>
      <c r="I29" s="283">
        <v>69</v>
      </c>
      <c r="J29" s="283">
        <f t="shared" si="0"/>
        <v>13</v>
      </c>
      <c r="K29" s="32">
        <v>89</v>
      </c>
      <c r="L29" s="32">
        <f t="shared" si="1"/>
        <v>44.5</v>
      </c>
      <c r="M29" s="283">
        <f t="shared" si="2"/>
        <v>12</v>
      </c>
      <c r="N29" s="283">
        <f t="shared" si="3"/>
        <v>113.5</v>
      </c>
      <c r="O29" s="283">
        <f t="shared" si="4"/>
        <v>6</v>
      </c>
      <c r="P29" s="32" t="str">
        <f t="shared" si="5"/>
        <v>КМС</v>
      </c>
      <c r="Q29" s="439" t="s">
        <v>259</v>
      </c>
      <c r="R29" s="437"/>
    </row>
    <row r="30" spans="1:18" s="16" customFormat="1" ht="15" customHeight="1" x14ac:dyDescent="0.2">
      <c r="A30" s="157">
        <f t="shared" si="6"/>
        <v>14</v>
      </c>
      <c r="B30" s="199" t="s">
        <v>251</v>
      </c>
      <c r="C30" s="335"/>
      <c r="D30" s="283">
        <v>2003</v>
      </c>
      <c r="E30" s="32" t="s">
        <v>5</v>
      </c>
      <c r="F30" s="32" t="s">
        <v>261</v>
      </c>
      <c r="G30" s="431"/>
      <c r="H30" s="330">
        <v>73</v>
      </c>
      <c r="I30" s="283">
        <v>71</v>
      </c>
      <c r="J30" s="283">
        <f t="shared" si="0"/>
        <v>12</v>
      </c>
      <c r="K30" s="32">
        <v>75</v>
      </c>
      <c r="L30" s="32">
        <f t="shared" si="1"/>
        <v>37.5</v>
      </c>
      <c r="M30" s="283">
        <f t="shared" si="2"/>
        <v>14</v>
      </c>
      <c r="N30" s="283">
        <f t="shared" si="3"/>
        <v>108.5</v>
      </c>
      <c r="O30" s="283">
        <f t="shared" si="4"/>
        <v>5</v>
      </c>
      <c r="P30" s="32" t="str">
        <f t="shared" si="5"/>
        <v>КМС</v>
      </c>
      <c r="Q30" s="439" t="s">
        <v>256</v>
      </c>
      <c r="R30" s="437"/>
    </row>
    <row r="31" spans="1:18" s="16" customFormat="1" ht="15" customHeight="1" x14ac:dyDescent="0.2">
      <c r="A31" s="157">
        <f t="shared" si="6"/>
        <v>15</v>
      </c>
      <c r="B31" s="199" t="s">
        <v>320</v>
      </c>
      <c r="C31" s="335"/>
      <c r="D31" s="283">
        <v>2002</v>
      </c>
      <c r="E31" s="32" t="s">
        <v>5</v>
      </c>
      <c r="F31" s="32" t="s">
        <v>323</v>
      </c>
      <c r="G31" s="431"/>
      <c r="H31" s="330">
        <v>72.2</v>
      </c>
      <c r="I31" s="283">
        <v>66</v>
      </c>
      <c r="J31" s="283">
        <f t="shared" si="0"/>
        <v>14</v>
      </c>
      <c r="K31" s="32">
        <v>70</v>
      </c>
      <c r="L31" s="32">
        <f t="shared" si="1"/>
        <v>35</v>
      </c>
      <c r="M31" s="283">
        <f t="shared" si="2"/>
        <v>16</v>
      </c>
      <c r="N31" s="283">
        <f t="shared" si="3"/>
        <v>101</v>
      </c>
      <c r="O31" s="283">
        <f t="shared" si="4"/>
        <v>4</v>
      </c>
      <c r="P31" s="32" t="str">
        <f t="shared" si="5"/>
        <v>КМС</v>
      </c>
      <c r="Q31" s="439" t="s">
        <v>55</v>
      </c>
      <c r="R31" s="444"/>
    </row>
    <row r="32" spans="1:18" s="16" customFormat="1" ht="15" customHeight="1" x14ac:dyDescent="0.2">
      <c r="A32" s="157">
        <f t="shared" si="6"/>
        <v>16</v>
      </c>
      <c r="B32" s="382" t="s">
        <v>329</v>
      </c>
      <c r="C32" s="476"/>
      <c r="D32" s="283">
        <v>2003</v>
      </c>
      <c r="E32" s="297" t="s">
        <v>331</v>
      </c>
      <c r="F32" s="32" t="s">
        <v>335</v>
      </c>
      <c r="G32" s="431" t="s">
        <v>333</v>
      </c>
      <c r="H32" s="330">
        <v>72.099999999999994</v>
      </c>
      <c r="I32" s="283">
        <v>53</v>
      </c>
      <c r="J32" s="283">
        <f>_xlfn.RANK.EQ(I32,I$17:I$33)</f>
        <v>16</v>
      </c>
      <c r="K32" s="32">
        <v>85</v>
      </c>
      <c r="L32" s="32">
        <f t="shared" si="1"/>
        <v>42.5</v>
      </c>
      <c r="M32" s="283">
        <f>_xlfn.RANK.EQ(L32,L$17:L$33)</f>
        <v>13</v>
      </c>
      <c r="N32" s="283">
        <f t="shared" si="3"/>
        <v>95.5</v>
      </c>
      <c r="O32" s="283">
        <f t="shared" si="4"/>
        <v>3</v>
      </c>
      <c r="P32" s="32" t="str">
        <f t="shared" si="5"/>
        <v>+КМС</v>
      </c>
      <c r="Q32" s="523" t="s">
        <v>338</v>
      </c>
      <c r="R32" s="437"/>
    </row>
    <row r="33" spans="1:18" s="16" customFormat="1" ht="15" customHeight="1" x14ac:dyDescent="0.2">
      <c r="A33" s="157">
        <f t="shared" si="6"/>
        <v>17</v>
      </c>
      <c r="B33" s="458" t="s">
        <v>407</v>
      </c>
      <c r="C33" s="478"/>
      <c r="D33" s="423">
        <v>2002</v>
      </c>
      <c r="E33" s="297" t="s">
        <v>5</v>
      </c>
      <c r="F33" s="32" t="s">
        <v>408</v>
      </c>
      <c r="G33" s="297"/>
      <c r="H33" s="330">
        <v>71.8</v>
      </c>
      <c r="I33" s="283">
        <v>40</v>
      </c>
      <c r="J33" s="283">
        <f>_xlfn.RANK.EQ(I33,I$17:I$35)</f>
        <v>17</v>
      </c>
      <c r="K33" s="32">
        <v>92</v>
      </c>
      <c r="L33" s="32">
        <f t="shared" si="1"/>
        <v>46</v>
      </c>
      <c r="M33" s="283">
        <f>_xlfn.RANK.EQ(L33,L$17:L$35)</f>
        <v>11</v>
      </c>
      <c r="N33" s="283">
        <f t="shared" si="3"/>
        <v>86</v>
      </c>
      <c r="O33" s="283">
        <f t="shared" si="4"/>
        <v>2</v>
      </c>
      <c r="P33" s="32" t="str">
        <f t="shared" si="5"/>
        <v>-</v>
      </c>
      <c r="Q33" s="439" t="s">
        <v>411</v>
      </c>
      <c r="R33" s="437"/>
    </row>
    <row r="34" spans="1:18" s="16" customFormat="1" ht="15" customHeight="1" x14ac:dyDescent="0.2">
      <c r="A34" s="157">
        <f t="shared" si="6"/>
        <v>18</v>
      </c>
      <c r="B34" s="295" t="s">
        <v>346</v>
      </c>
      <c r="C34" s="296"/>
      <c r="D34" s="283">
        <v>2001</v>
      </c>
      <c r="E34" s="32" t="s">
        <v>5</v>
      </c>
      <c r="F34" s="297" t="s">
        <v>348</v>
      </c>
      <c r="G34" s="338"/>
      <c r="H34" s="330">
        <v>71.099999999999994</v>
      </c>
      <c r="I34" s="283">
        <v>16</v>
      </c>
      <c r="J34" s="283">
        <f>_xlfn.RANK.EQ(I34,I$17:I$46)</f>
        <v>18</v>
      </c>
      <c r="K34" s="32">
        <v>60</v>
      </c>
      <c r="L34" s="32">
        <f t="shared" si="1"/>
        <v>30</v>
      </c>
      <c r="M34" s="283">
        <f>_xlfn.RANK.EQ(L34,L$17:L$46)</f>
        <v>18</v>
      </c>
      <c r="N34" s="283">
        <f t="shared" si="3"/>
        <v>46</v>
      </c>
      <c r="O34" s="283">
        <f t="shared" si="4"/>
        <v>1</v>
      </c>
      <c r="P34" s="32" t="str">
        <f t="shared" si="5"/>
        <v>-</v>
      </c>
      <c r="Q34" s="516" t="s">
        <v>168</v>
      </c>
      <c r="R34" s="430"/>
    </row>
    <row r="35" spans="1:18" s="16" customFormat="1" ht="15" customHeight="1" x14ac:dyDescent="0.2">
      <c r="A35" s="157">
        <f t="shared" si="6"/>
        <v>19</v>
      </c>
      <c r="B35" s="324" t="s">
        <v>457</v>
      </c>
      <c r="C35" s="479"/>
      <c r="D35" s="219">
        <v>2002</v>
      </c>
      <c r="E35" s="370">
        <v>1</v>
      </c>
      <c r="F35" s="337" t="s">
        <v>462</v>
      </c>
      <c r="G35" s="337"/>
      <c r="H35" s="491">
        <v>68.55</v>
      </c>
      <c r="I35" s="379">
        <v>10</v>
      </c>
      <c r="J35" s="379">
        <f>_xlfn.RANK.EQ(I35,I$17:I$35)</f>
        <v>19</v>
      </c>
      <c r="K35" s="307">
        <v>33</v>
      </c>
      <c r="L35" s="307">
        <f t="shared" si="1"/>
        <v>16.5</v>
      </c>
      <c r="M35" s="379">
        <f>_xlfn.RANK.EQ(L35,L$17:L$35)</f>
        <v>19</v>
      </c>
      <c r="N35" s="379">
        <f t="shared" si="3"/>
        <v>26.5</v>
      </c>
      <c r="O35" s="379">
        <f t="shared" si="4"/>
        <v>0</v>
      </c>
      <c r="P35" s="307" t="str">
        <f t="shared" si="5"/>
        <v>-</v>
      </c>
      <c r="Q35" s="517" t="s">
        <v>464</v>
      </c>
      <c r="R35" s="471"/>
    </row>
    <row r="36" spans="1:18" x14ac:dyDescent="0.2">
      <c r="A36" s="388"/>
      <c r="B36" s="388"/>
      <c r="C36" s="388"/>
      <c r="D36" s="388"/>
      <c r="E36" s="388"/>
      <c r="F36" s="388"/>
      <c r="G36" s="388"/>
      <c r="H36" s="386"/>
      <c r="I36" s="386"/>
      <c r="J36" s="386"/>
      <c r="K36" s="386"/>
      <c r="L36" s="386"/>
      <c r="M36" s="386"/>
      <c r="N36" s="386"/>
      <c r="O36" s="386"/>
      <c r="P36" s="386"/>
      <c r="Q36" s="388"/>
      <c r="R36" s="388"/>
    </row>
    <row r="37" spans="1:18" x14ac:dyDescent="0.2">
      <c r="A37" s="388"/>
      <c r="B37" s="385" t="s">
        <v>16</v>
      </c>
      <c r="C37" s="386"/>
      <c r="D37" s="386"/>
      <c r="E37" s="387" t="s">
        <v>413</v>
      </c>
      <c r="F37" s="388"/>
      <c r="G37" s="389"/>
      <c r="H37" s="385" t="s">
        <v>103</v>
      </c>
      <c r="I37" s="388"/>
      <c r="J37" s="386"/>
      <c r="K37" s="386"/>
      <c r="L37" s="386" t="s">
        <v>579</v>
      </c>
      <c r="M37" s="386"/>
      <c r="N37" s="386"/>
      <c r="O37" s="388"/>
      <c r="P37" s="388"/>
      <c r="Q37" s="388"/>
      <c r="R37" s="388"/>
    </row>
    <row r="38" spans="1:18" ht="4.5" customHeight="1" x14ac:dyDescent="0.2">
      <c r="A38" s="388"/>
      <c r="B38" s="385"/>
      <c r="C38" s="386"/>
      <c r="D38" s="386"/>
      <c r="E38" s="390"/>
      <c r="F38" s="388"/>
      <c r="G38" s="389"/>
      <c r="H38" s="385"/>
      <c r="I38" s="388"/>
      <c r="J38" s="386"/>
      <c r="K38" s="386"/>
      <c r="L38" s="386"/>
      <c r="M38" s="386"/>
      <c r="N38" s="386"/>
      <c r="O38" s="388"/>
      <c r="P38" s="388"/>
      <c r="Q38" s="388"/>
      <c r="R38" s="388"/>
    </row>
    <row r="39" spans="1:18" x14ac:dyDescent="0.2">
      <c r="A39" s="388"/>
      <c r="B39" s="385" t="s">
        <v>17</v>
      </c>
      <c r="C39" s="386"/>
      <c r="D39" s="386"/>
      <c r="E39" s="388" t="s">
        <v>179</v>
      </c>
      <c r="F39" s="386"/>
      <c r="G39" s="386"/>
      <c r="H39" s="385" t="s">
        <v>104</v>
      </c>
      <c r="I39" s="388"/>
      <c r="J39" s="386"/>
      <c r="K39" s="386"/>
      <c r="L39" s="386" t="s">
        <v>580</v>
      </c>
      <c r="M39" s="386"/>
      <c r="N39" s="386"/>
      <c r="O39" s="388"/>
      <c r="P39" s="388"/>
      <c r="Q39" s="388"/>
      <c r="R39" s="388"/>
    </row>
    <row r="40" spans="1:18" s="16" customFormat="1" x14ac:dyDescent="0.2"/>
    <row r="41" spans="1:18" s="16" customFormat="1" x14ac:dyDescent="0.2"/>
    <row r="43" spans="1:18" x14ac:dyDescent="0.2"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H45" s="4"/>
      <c r="I45" s="712"/>
      <c r="J45" s="712"/>
      <c r="K45" s="712"/>
      <c r="L45" s="712"/>
      <c r="M45" s="712"/>
      <c r="N45" s="712"/>
      <c r="O45" s="712"/>
      <c r="P45" s="712"/>
      <c r="Q45" s="712"/>
      <c r="R45" s="712"/>
    </row>
    <row r="46" spans="1:18" x14ac:dyDescent="0.2">
      <c r="H46" s="4"/>
      <c r="I46" s="712"/>
      <c r="J46" s="712"/>
      <c r="K46" s="712"/>
      <c r="L46" s="712"/>
      <c r="M46" s="712"/>
      <c r="N46" s="712"/>
      <c r="O46" s="712"/>
      <c r="P46" s="712"/>
      <c r="Q46" s="712"/>
      <c r="R46" s="712"/>
    </row>
    <row r="47" spans="1:18" x14ac:dyDescent="0.2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8:18" x14ac:dyDescent="0.2"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35">
    <sortCondition descending="1" ref="N17:N35"/>
  </sortState>
  <mergeCells count="32">
    <mergeCell ref="Q15:R16"/>
    <mergeCell ref="I45:R45"/>
    <mergeCell ref="I46:R46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53"/>
  <sheetViews>
    <sheetView view="pageBreakPreview" topLeftCell="A12" zoomScale="90" zoomScaleNormal="70" zoomScaleSheetLayoutView="90" workbookViewId="0">
      <selection activeCell="G36" sqref="G36"/>
    </sheetView>
  </sheetViews>
  <sheetFormatPr defaultColWidth="9.140625" defaultRowHeight="12.75" x14ac:dyDescent="0.2"/>
  <cols>
    <col min="1" max="1" width="8.28515625" style="34" customWidth="1"/>
    <col min="2" max="2" width="9.140625" style="34"/>
    <col min="3" max="3" width="14.28515625" style="34" customWidth="1"/>
    <col min="4" max="4" width="9.42578125" style="34" customWidth="1"/>
    <col min="5" max="5" width="7.42578125" style="34" customWidth="1"/>
    <col min="6" max="6" width="32.42578125" style="34" customWidth="1"/>
    <col min="7" max="7" width="20.28515625" style="34" customWidth="1"/>
    <col min="8" max="8" width="10.28515625" style="34" customWidth="1"/>
    <col min="9" max="9" width="8.140625" style="34" customWidth="1"/>
    <col min="10" max="10" width="6.5703125" style="34" customWidth="1"/>
    <col min="11" max="11" width="9.5703125" style="34" customWidth="1"/>
    <col min="12" max="12" width="10.5703125" style="34" customWidth="1"/>
    <col min="13" max="13" width="8.28515625" style="34" customWidth="1"/>
    <col min="14" max="14" width="10.140625" style="34" customWidth="1"/>
    <col min="15" max="15" width="8.5703125" style="34" customWidth="1"/>
    <col min="16" max="16" width="9.140625" style="34" customWidth="1"/>
    <col min="17" max="17" width="13.42578125" style="34" customWidth="1"/>
    <col min="18" max="18" width="13.5703125" style="34" customWidth="1"/>
    <col min="19" max="16384" width="9.140625" style="34"/>
  </cols>
  <sheetData>
    <row r="1" spans="1:18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</row>
    <row r="2" spans="1:18" x14ac:dyDescent="0.2">
      <c r="A2" s="625" t="s">
        <v>105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</row>
    <row r="3" spans="1:18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</row>
    <row r="4" spans="1:18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</row>
    <row r="5" spans="1:18" ht="9" customHeight="1" x14ac:dyDescent="0.2"/>
    <row r="6" spans="1:18" ht="15.75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4" t="s">
        <v>119</v>
      </c>
      <c r="Q6" s="624"/>
      <c r="R6" s="624"/>
    </row>
    <row r="7" spans="1:18" ht="15.75" x14ac:dyDescent="0.2">
      <c r="A7" s="631" t="s">
        <v>182</v>
      </c>
      <c r="B7" s="631"/>
      <c r="C7" s="632"/>
      <c r="D7" s="633" t="s">
        <v>435</v>
      </c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1" t="s">
        <v>20</v>
      </c>
      <c r="Q7" s="631"/>
      <c r="R7" s="631"/>
    </row>
    <row r="8" spans="1:18" ht="15" x14ac:dyDescent="0.2">
      <c r="A8" s="706" t="s">
        <v>25</v>
      </c>
      <c r="B8" s="707"/>
      <c r="C8" s="708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8"/>
      <c r="P8" s="635" t="s">
        <v>2</v>
      </c>
      <c r="Q8" s="635"/>
      <c r="R8" s="635"/>
    </row>
    <row r="9" spans="1:18" ht="15.75" x14ac:dyDescent="0.25">
      <c r="A9" s="97" t="s">
        <v>12</v>
      </c>
      <c r="B9" s="97" t="s">
        <v>19</v>
      </c>
      <c r="C9" s="97" t="s">
        <v>21</v>
      </c>
      <c r="D9" s="639" t="s">
        <v>436</v>
      </c>
      <c r="E9" s="622"/>
      <c r="F9" s="622"/>
      <c r="G9" s="622"/>
      <c r="H9" s="622"/>
      <c r="I9" s="622"/>
      <c r="J9" s="622"/>
      <c r="K9" s="622"/>
      <c r="L9" s="622"/>
      <c r="M9" s="622"/>
      <c r="N9" s="622"/>
      <c r="O9" s="640"/>
      <c r="P9" s="133" t="s">
        <v>3</v>
      </c>
      <c r="Q9" s="133" t="s">
        <v>4</v>
      </c>
      <c r="R9" s="133" t="s">
        <v>5</v>
      </c>
    </row>
    <row r="10" spans="1:18" ht="15" customHeight="1" x14ac:dyDescent="0.2">
      <c r="A10" s="99">
        <v>140</v>
      </c>
      <c r="B10" s="99">
        <v>210</v>
      </c>
      <c r="C10" s="99">
        <v>228</v>
      </c>
      <c r="D10" s="641" t="s">
        <v>150</v>
      </c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97">
        <v>234</v>
      </c>
      <c r="Q10" s="97">
        <v>178</v>
      </c>
      <c r="R10" s="97">
        <v>117</v>
      </c>
    </row>
    <row r="11" spans="1:18" s="4" customFormat="1" x14ac:dyDescent="0.2">
      <c r="A11" s="22"/>
      <c r="B11" s="22"/>
      <c r="C11" s="22"/>
      <c r="P11" s="22"/>
      <c r="Q11" s="22"/>
      <c r="R11" s="22"/>
    </row>
    <row r="12" spans="1:18" x14ac:dyDescent="0.2">
      <c r="A12" s="450" t="s">
        <v>39</v>
      </c>
      <c r="B12" s="332"/>
      <c r="C12" s="332"/>
      <c r="D12" s="391">
        <v>254</v>
      </c>
      <c r="E12" s="421"/>
      <c r="F12" s="421"/>
      <c r="G12" s="421"/>
      <c r="H12" s="421"/>
      <c r="I12" s="421"/>
      <c r="J12" s="421"/>
      <c r="K12" s="451"/>
      <c r="L12" s="421"/>
      <c r="M12" s="421"/>
      <c r="N12" s="421"/>
      <c r="O12" s="421"/>
      <c r="P12" s="422"/>
      <c r="Q12" s="422"/>
      <c r="R12" s="422"/>
    </row>
    <row r="13" spans="1:18" x14ac:dyDescent="0.2">
      <c r="A13" s="452" t="s">
        <v>40</v>
      </c>
      <c r="B13" s="453"/>
      <c r="C13" s="42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2"/>
      <c r="Q13" s="422"/>
      <c r="R13" s="422"/>
    </row>
    <row r="14" spans="1:18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</row>
    <row r="15" spans="1:18" s="16" customFormat="1" ht="11.25" customHeight="1" x14ac:dyDescent="0.2">
      <c r="A15" s="709" t="s">
        <v>6</v>
      </c>
      <c r="B15" s="673" t="s">
        <v>67</v>
      </c>
      <c r="C15" s="673"/>
      <c r="D15" s="668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68" t="s">
        <v>6</v>
      </c>
      <c r="K15" s="672" t="s">
        <v>19</v>
      </c>
      <c r="L15" s="672"/>
      <c r="M15" s="668" t="s">
        <v>6</v>
      </c>
      <c r="N15" s="668" t="s">
        <v>22</v>
      </c>
      <c r="O15" s="668" t="s">
        <v>13</v>
      </c>
      <c r="P15" s="668" t="s">
        <v>14</v>
      </c>
      <c r="Q15" s="668" t="s">
        <v>15</v>
      </c>
      <c r="R15" s="670"/>
    </row>
    <row r="16" spans="1:18" s="16" customFormat="1" x14ac:dyDescent="0.2">
      <c r="A16" s="710"/>
      <c r="B16" s="705"/>
      <c r="C16" s="705"/>
      <c r="D16" s="676"/>
      <c r="E16" s="676"/>
      <c r="F16" s="676"/>
      <c r="G16" s="676"/>
      <c r="H16" s="676"/>
      <c r="I16" s="676"/>
      <c r="J16" s="676"/>
      <c r="K16" s="454" t="s">
        <v>21</v>
      </c>
      <c r="L16" s="454" t="s">
        <v>23</v>
      </c>
      <c r="M16" s="676"/>
      <c r="N16" s="676"/>
      <c r="O16" s="676"/>
      <c r="P16" s="676"/>
      <c r="Q16" s="676"/>
      <c r="R16" s="711"/>
    </row>
    <row r="17" spans="1:18" s="18" customFormat="1" ht="15" customHeight="1" x14ac:dyDescent="0.2">
      <c r="A17" s="511">
        <v>1</v>
      </c>
      <c r="B17" s="295" t="s">
        <v>167</v>
      </c>
      <c r="C17" s="296"/>
      <c r="D17" s="283">
        <v>1999</v>
      </c>
      <c r="E17" s="32" t="s">
        <v>3</v>
      </c>
      <c r="F17" s="297" t="s">
        <v>372</v>
      </c>
      <c r="G17" s="431"/>
      <c r="H17" s="173">
        <v>84.8</v>
      </c>
      <c r="I17" s="283">
        <v>150</v>
      </c>
      <c r="J17" s="283">
        <f t="shared" ref="J17:J37" si="0">_xlfn.RANK.EQ(I17,I$17:I$39)</f>
        <v>2</v>
      </c>
      <c r="K17" s="32">
        <v>193</v>
      </c>
      <c r="L17" s="32">
        <f t="shared" ref="L17:L37" si="1">K17/2</f>
        <v>96.5</v>
      </c>
      <c r="M17" s="283">
        <f t="shared" ref="M17:M36" si="2">_xlfn.RANK.EQ(L17,L$17:L$35)</f>
        <v>1</v>
      </c>
      <c r="N17" s="283">
        <f t="shared" ref="N17:N37" si="3">L17+I17</f>
        <v>246.5</v>
      </c>
      <c r="O17" s="283">
        <f t="shared" ref="O17:O34" si="4">IF(A17=1,20,IF(A17=2,18,IF(A17=3,16,IF(A17&gt;19,0,19-A17))))</f>
        <v>20</v>
      </c>
      <c r="P17" s="32" t="str">
        <f t="shared" ref="P17:P39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480" t="s">
        <v>59</v>
      </c>
      <c r="R17" s="440"/>
    </row>
    <row r="18" spans="1:18" s="16" customFormat="1" ht="15" customHeight="1" x14ac:dyDescent="0.2">
      <c r="A18" s="380">
        <f>A17+1</f>
        <v>2</v>
      </c>
      <c r="B18" s="295" t="s">
        <v>324</v>
      </c>
      <c r="C18" s="296"/>
      <c r="D18" s="423">
        <v>2001</v>
      </c>
      <c r="E18" s="297" t="s">
        <v>4</v>
      </c>
      <c r="F18" s="297" t="s">
        <v>335</v>
      </c>
      <c r="G18" s="297" t="s">
        <v>332</v>
      </c>
      <c r="H18" s="366">
        <v>81.95</v>
      </c>
      <c r="I18" s="283">
        <v>153</v>
      </c>
      <c r="J18" s="283">
        <f t="shared" si="0"/>
        <v>1</v>
      </c>
      <c r="K18" s="32">
        <v>155</v>
      </c>
      <c r="L18" s="32">
        <f t="shared" si="1"/>
        <v>77.5</v>
      </c>
      <c r="M18" s="283">
        <f t="shared" si="2"/>
        <v>4</v>
      </c>
      <c r="N18" s="283">
        <f t="shared" si="3"/>
        <v>230.5</v>
      </c>
      <c r="O18" s="283">
        <f t="shared" si="4"/>
        <v>18</v>
      </c>
      <c r="P18" s="32" t="str">
        <f t="shared" si="5"/>
        <v>МС</v>
      </c>
      <c r="Q18" s="480" t="s">
        <v>337</v>
      </c>
      <c r="R18" s="440"/>
    </row>
    <row r="19" spans="1:18" ht="15" customHeight="1" x14ac:dyDescent="0.2">
      <c r="A19" s="380">
        <f t="shared" ref="A19:A39" si="6">A18+1</f>
        <v>3</v>
      </c>
      <c r="B19" s="295" t="s">
        <v>140</v>
      </c>
      <c r="C19" s="296"/>
      <c r="D19" s="283">
        <v>2000</v>
      </c>
      <c r="E19" s="32" t="s">
        <v>4</v>
      </c>
      <c r="F19" s="297" t="s">
        <v>355</v>
      </c>
      <c r="G19" s="431" t="s">
        <v>161</v>
      </c>
      <c r="H19" s="173">
        <v>81.95</v>
      </c>
      <c r="I19" s="283">
        <v>138</v>
      </c>
      <c r="J19" s="283">
        <f t="shared" si="0"/>
        <v>4</v>
      </c>
      <c r="K19" s="32">
        <v>161</v>
      </c>
      <c r="L19" s="32">
        <f t="shared" si="1"/>
        <v>80.5</v>
      </c>
      <c r="M19" s="283">
        <f t="shared" si="2"/>
        <v>3</v>
      </c>
      <c r="N19" s="283">
        <f t="shared" si="3"/>
        <v>218.5</v>
      </c>
      <c r="O19" s="283">
        <f t="shared" si="4"/>
        <v>16</v>
      </c>
      <c r="P19" s="32" t="str">
        <f t="shared" si="5"/>
        <v>МС</v>
      </c>
      <c r="Q19" s="480" t="s">
        <v>118</v>
      </c>
      <c r="R19" s="440"/>
    </row>
    <row r="20" spans="1:18" ht="15" customHeight="1" x14ac:dyDescent="0.2">
      <c r="A20" s="380">
        <f t="shared" si="6"/>
        <v>4</v>
      </c>
      <c r="B20" s="295" t="s">
        <v>384</v>
      </c>
      <c r="C20" s="296"/>
      <c r="D20" s="297">
        <v>2002</v>
      </c>
      <c r="E20" s="297" t="s">
        <v>4</v>
      </c>
      <c r="F20" s="32" t="s">
        <v>391</v>
      </c>
      <c r="G20" s="32"/>
      <c r="H20" s="173">
        <v>81.7</v>
      </c>
      <c r="I20" s="283">
        <v>140</v>
      </c>
      <c r="J20" s="283">
        <f t="shared" si="0"/>
        <v>3</v>
      </c>
      <c r="K20" s="32">
        <v>152</v>
      </c>
      <c r="L20" s="32">
        <f t="shared" si="1"/>
        <v>76</v>
      </c>
      <c r="M20" s="283">
        <f t="shared" si="2"/>
        <v>5</v>
      </c>
      <c r="N20" s="283">
        <f t="shared" si="3"/>
        <v>216</v>
      </c>
      <c r="O20" s="283">
        <f t="shared" si="4"/>
        <v>15</v>
      </c>
      <c r="P20" s="32" t="str">
        <f t="shared" si="5"/>
        <v>МС</v>
      </c>
      <c r="Q20" s="480" t="s">
        <v>387</v>
      </c>
      <c r="R20" s="440"/>
    </row>
    <row r="21" spans="1:18" ht="15" customHeight="1" x14ac:dyDescent="0.2">
      <c r="A21" s="380">
        <f t="shared" si="6"/>
        <v>5</v>
      </c>
      <c r="B21" s="295" t="s">
        <v>162</v>
      </c>
      <c r="C21" s="296"/>
      <c r="D21" s="297">
        <v>1999</v>
      </c>
      <c r="E21" s="297" t="s">
        <v>4</v>
      </c>
      <c r="F21" s="32" t="s">
        <v>163</v>
      </c>
      <c r="G21" s="32" t="s">
        <v>412</v>
      </c>
      <c r="H21" s="173">
        <v>81.75</v>
      </c>
      <c r="I21" s="283">
        <v>138</v>
      </c>
      <c r="J21" s="283">
        <f t="shared" si="0"/>
        <v>4</v>
      </c>
      <c r="K21" s="32">
        <v>148</v>
      </c>
      <c r="L21" s="32">
        <f t="shared" si="1"/>
        <v>74</v>
      </c>
      <c r="M21" s="283">
        <f t="shared" si="2"/>
        <v>7</v>
      </c>
      <c r="N21" s="283">
        <f t="shared" si="3"/>
        <v>212</v>
      </c>
      <c r="O21" s="283">
        <f t="shared" si="4"/>
        <v>14</v>
      </c>
      <c r="P21" s="32" t="str">
        <f t="shared" si="5"/>
        <v>МС</v>
      </c>
      <c r="Q21" s="480" t="s">
        <v>66</v>
      </c>
      <c r="R21" s="440"/>
    </row>
    <row r="22" spans="1:18" ht="15" customHeight="1" x14ac:dyDescent="0.2">
      <c r="A22" s="380">
        <f t="shared" si="6"/>
        <v>6</v>
      </c>
      <c r="B22" s="295" t="s">
        <v>132</v>
      </c>
      <c r="C22" s="296"/>
      <c r="D22" s="332">
        <v>2003</v>
      </c>
      <c r="E22" s="297" t="s">
        <v>5</v>
      </c>
      <c r="F22" s="297" t="s">
        <v>226</v>
      </c>
      <c r="G22" s="297" t="s">
        <v>227</v>
      </c>
      <c r="H22" s="173">
        <v>77.8</v>
      </c>
      <c r="I22" s="283">
        <v>108</v>
      </c>
      <c r="J22" s="283">
        <f t="shared" si="0"/>
        <v>6</v>
      </c>
      <c r="K22" s="32">
        <v>152</v>
      </c>
      <c r="L22" s="32">
        <f t="shared" si="1"/>
        <v>76</v>
      </c>
      <c r="M22" s="283">
        <f t="shared" si="2"/>
        <v>5</v>
      </c>
      <c r="N22" s="283">
        <f t="shared" si="3"/>
        <v>184</v>
      </c>
      <c r="O22" s="283">
        <f t="shared" si="4"/>
        <v>13</v>
      </c>
      <c r="P22" s="460" t="str">
        <f t="shared" si="5"/>
        <v>+МС</v>
      </c>
      <c r="Q22" s="480" t="s">
        <v>112</v>
      </c>
      <c r="R22" s="440"/>
    </row>
    <row r="23" spans="1:18" ht="15" customHeight="1" x14ac:dyDescent="0.2">
      <c r="A23" s="380">
        <f t="shared" si="6"/>
        <v>7</v>
      </c>
      <c r="B23" s="295" t="s">
        <v>418</v>
      </c>
      <c r="C23" s="296"/>
      <c r="D23" s="297">
        <v>2003</v>
      </c>
      <c r="E23" s="297" t="s">
        <v>5</v>
      </c>
      <c r="F23" s="32" t="s">
        <v>158</v>
      </c>
      <c r="G23" s="32"/>
      <c r="H23" s="173">
        <v>82</v>
      </c>
      <c r="I23" s="283">
        <v>94</v>
      </c>
      <c r="J23" s="283">
        <f t="shared" si="0"/>
        <v>10</v>
      </c>
      <c r="K23" s="32">
        <v>167</v>
      </c>
      <c r="L23" s="32">
        <f t="shared" si="1"/>
        <v>83.5</v>
      </c>
      <c r="M23" s="283">
        <f t="shared" si="2"/>
        <v>2</v>
      </c>
      <c r="N23" s="283">
        <f t="shared" si="3"/>
        <v>177.5</v>
      </c>
      <c r="O23" s="283">
        <f t="shared" si="4"/>
        <v>12</v>
      </c>
      <c r="P23" s="32" t="str">
        <f t="shared" si="5"/>
        <v>КМС</v>
      </c>
      <c r="Q23" s="480" t="s">
        <v>421</v>
      </c>
      <c r="R23" s="440"/>
    </row>
    <row r="24" spans="1:18" ht="15" customHeight="1" x14ac:dyDescent="0.2">
      <c r="A24" s="380">
        <f t="shared" si="6"/>
        <v>8</v>
      </c>
      <c r="B24" s="295" t="s">
        <v>310</v>
      </c>
      <c r="C24" s="296"/>
      <c r="D24" s="423">
        <v>2002</v>
      </c>
      <c r="E24" s="297" t="s">
        <v>4</v>
      </c>
      <c r="F24" s="297" t="s">
        <v>315</v>
      </c>
      <c r="G24" s="297"/>
      <c r="H24" s="173">
        <v>79.349999999999994</v>
      </c>
      <c r="I24" s="283">
        <v>106</v>
      </c>
      <c r="J24" s="283">
        <f t="shared" si="0"/>
        <v>7</v>
      </c>
      <c r="K24" s="32">
        <v>141</v>
      </c>
      <c r="L24" s="32">
        <f t="shared" si="1"/>
        <v>70.5</v>
      </c>
      <c r="M24" s="283">
        <f t="shared" si="2"/>
        <v>8</v>
      </c>
      <c r="N24" s="283">
        <f t="shared" si="3"/>
        <v>176.5</v>
      </c>
      <c r="O24" s="283">
        <f t="shared" si="4"/>
        <v>11</v>
      </c>
      <c r="P24" s="32" t="str">
        <f t="shared" si="5"/>
        <v>КМС</v>
      </c>
      <c r="Q24" s="480" t="s">
        <v>312</v>
      </c>
      <c r="R24" s="440"/>
    </row>
    <row r="25" spans="1:18" ht="15" customHeight="1" x14ac:dyDescent="0.2">
      <c r="A25" s="380">
        <f t="shared" si="6"/>
        <v>9</v>
      </c>
      <c r="B25" s="295" t="s">
        <v>347</v>
      </c>
      <c r="C25" s="296"/>
      <c r="D25" s="283">
        <v>2002</v>
      </c>
      <c r="E25" s="32" t="s">
        <v>5</v>
      </c>
      <c r="F25" s="32" t="s">
        <v>348</v>
      </c>
      <c r="G25" s="431"/>
      <c r="H25" s="173">
        <v>84.6</v>
      </c>
      <c r="I25" s="283">
        <v>101</v>
      </c>
      <c r="J25" s="283">
        <f t="shared" si="0"/>
        <v>8</v>
      </c>
      <c r="K25" s="32">
        <v>127</v>
      </c>
      <c r="L25" s="32">
        <f t="shared" si="1"/>
        <v>63.5</v>
      </c>
      <c r="M25" s="283">
        <f t="shared" si="2"/>
        <v>10</v>
      </c>
      <c r="N25" s="283">
        <f t="shared" si="3"/>
        <v>164.5</v>
      </c>
      <c r="O25" s="283">
        <f t="shared" si="4"/>
        <v>10</v>
      </c>
      <c r="P25" s="32" t="str">
        <f t="shared" si="5"/>
        <v>КМС</v>
      </c>
      <c r="Q25" s="480" t="s">
        <v>168</v>
      </c>
      <c r="R25" s="440"/>
    </row>
    <row r="26" spans="1:18" ht="15" customHeight="1" x14ac:dyDescent="0.2">
      <c r="A26" s="380">
        <f t="shared" si="6"/>
        <v>10</v>
      </c>
      <c r="B26" s="295" t="s">
        <v>364</v>
      </c>
      <c r="C26" s="296"/>
      <c r="D26" s="297">
        <v>2002</v>
      </c>
      <c r="E26" s="297" t="s">
        <v>5</v>
      </c>
      <c r="F26" s="32" t="s">
        <v>372</v>
      </c>
      <c r="G26" s="32"/>
      <c r="H26" s="173">
        <v>84.4</v>
      </c>
      <c r="I26" s="283">
        <v>101</v>
      </c>
      <c r="J26" s="283">
        <f t="shared" si="0"/>
        <v>8</v>
      </c>
      <c r="K26" s="32">
        <v>100</v>
      </c>
      <c r="L26" s="32">
        <f t="shared" si="1"/>
        <v>50</v>
      </c>
      <c r="M26" s="283">
        <f t="shared" si="2"/>
        <v>16</v>
      </c>
      <c r="N26" s="283">
        <f t="shared" si="3"/>
        <v>151</v>
      </c>
      <c r="O26" s="283">
        <f t="shared" si="4"/>
        <v>9</v>
      </c>
      <c r="P26" s="32" t="str">
        <f t="shared" si="5"/>
        <v>КМС</v>
      </c>
      <c r="Q26" s="480" t="s">
        <v>366</v>
      </c>
      <c r="R26" s="440"/>
    </row>
    <row r="27" spans="1:18" ht="15" customHeight="1" x14ac:dyDescent="0.2">
      <c r="A27" s="380">
        <f t="shared" si="6"/>
        <v>11</v>
      </c>
      <c r="B27" s="192" t="s">
        <v>249</v>
      </c>
      <c r="C27" s="169"/>
      <c r="D27" s="168">
        <v>2003</v>
      </c>
      <c r="E27" s="168" t="s">
        <v>5</v>
      </c>
      <c r="F27" s="180" t="s">
        <v>261</v>
      </c>
      <c r="G27" s="185"/>
      <c r="H27" s="173">
        <v>79.5</v>
      </c>
      <c r="I27" s="283">
        <v>83</v>
      </c>
      <c r="J27" s="283">
        <f t="shared" si="0"/>
        <v>12</v>
      </c>
      <c r="K27" s="32">
        <v>127</v>
      </c>
      <c r="L27" s="32">
        <f t="shared" si="1"/>
        <v>63.5</v>
      </c>
      <c r="M27" s="283">
        <f t="shared" si="2"/>
        <v>10</v>
      </c>
      <c r="N27" s="283">
        <f t="shared" si="3"/>
        <v>146.5</v>
      </c>
      <c r="O27" s="283">
        <f t="shared" si="4"/>
        <v>8</v>
      </c>
      <c r="P27" s="32" t="str">
        <f t="shared" si="5"/>
        <v>КМС</v>
      </c>
      <c r="Q27" s="308" t="s">
        <v>260</v>
      </c>
      <c r="R27" s="440"/>
    </row>
    <row r="28" spans="1:18" ht="15" customHeight="1" x14ac:dyDescent="0.2">
      <c r="A28" s="380">
        <f t="shared" si="6"/>
        <v>12</v>
      </c>
      <c r="B28" s="295" t="s">
        <v>309</v>
      </c>
      <c r="C28" s="296"/>
      <c r="D28" s="297">
        <v>2001</v>
      </c>
      <c r="E28" s="32" t="s">
        <v>4</v>
      </c>
      <c r="F28" s="32" t="s">
        <v>315</v>
      </c>
      <c r="G28" s="32"/>
      <c r="H28" s="173" t="s">
        <v>594</v>
      </c>
      <c r="I28" s="283">
        <v>81</v>
      </c>
      <c r="J28" s="283">
        <f t="shared" si="0"/>
        <v>13</v>
      </c>
      <c r="K28" s="32">
        <v>128</v>
      </c>
      <c r="L28" s="32">
        <f t="shared" si="1"/>
        <v>64</v>
      </c>
      <c r="M28" s="283">
        <f t="shared" si="2"/>
        <v>9</v>
      </c>
      <c r="N28" s="283">
        <f t="shared" si="3"/>
        <v>145</v>
      </c>
      <c r="O28" s="283">
        <f t="shared" si="4"/>
        <v>7</v>
      </c>
      <c r="P28" s="32" t="str">
        <f t="shared" si="5"/>
        <v>КМС</v>
      </c>
      <c r="Q28" s="480" t="s">
        <v>313</v>
      </c>
      <c r="R28" s="440"/>
    </row>
    <row r="29" spans="1:18" s="16" customFormat="1" ht="15" customHeight="1" x14ac:dyDescent="0.2">
      <c r="A29" s="380">
        <f t="shared" si="6"/>
        <v>13</v>
      </c>
      <c r="B29" s="295" t="s">
        <v>358</v>
      </c>
      <c r="C29" s="296"/>
      <c r="D29" s="283">
        <v>2003</v>
      </c>
      <c r="E29" s="32" t="s">
        <v>5</v>
      </c>
      <c r="F29" s="32" t="s">
        <v>372</v>
      </c>
      <c r="G29" s="431"/>
      <c r="H29" s="173">
        <v>83</v>
      </c>
      <c r="I29" s="283">
        <v>85</v>
      </c>
      <c r="J29" s="283">
        <f t="shared" si="0"/>
        <v>11</v>
      </c>
      <c r="K29" s="32">
        <v>114</v>
      </c>
      <c r="L29" s="32">
        <f t="shared" si="1"/>
        <v>57</v>
      </c>
      <c r="M29" s="283">
        <f t="shared" si="2"/>
        <v>13</v>
      </c>
      <c r="N29" s="283">
        <f t="shared" si="3"/>
        <v>142</v>
      </c>
      <c r="O29" s="283">
        <f t="shared" si="4"/>
        <v>6</v>
      </c>
      <c r="P29" s="32" t="str">
        <f t="shared" si="5"/>
        <v>КМС</v>
      </c>
      <c r="Q29" s="480" t="s">
        <v>367</v>
      </c>
      <c r="R29" s="440"/>
    </row>
    <row r="30" spans="1:18" s="16" customFormat="1" ht="18" customHeight="1" x14ac:dyDescent="0.2">
      <c r="A30" s="380">
        <f t="shared" si="6"/>
        <v>14</v>
      </c>
      <c r="B30" s="295" t="s">
        <v>252</v>
      </c>
      <c r="C30" s="296"/>
      <c r="D30" s="297">
        <v>2002</v>
      </c>
      <c r="E30" s="32" t="s">
        <v>5</v>
      </c>
      <c r="F30" s="32" t="s">
        <v>261</v>
      </c>
      <c r="G30" s="32"/>
      <c r="H30" s="173">
        <v>80.2</v>
      </c>
      <c r="I30" s="283">
        <v>77</v>
      </c>
      <c r="J30" s="283">
        <f t="shared" si="0"/>
        <v>14</v>
      </c>
      <c r="K30" s="32">
        <v>106</v>
      </c>
      <c r="L30" s="32">
        <f t="shared" si="1"/>
        <v>53</v>
      </c>
      <c r="M30" s="283">
        <f t="shared" si="2"/>
        <v>15</v>
      </c>
      <c r="N30" s="283">
        <f t="shared" si="3"/>
        <v>130</v>
      </c>
      <c r="O30" s="283">
        <f t="shared" si="4"/>
        <v>5</v>
      </c>
      <c r="P30" s="32" t="str">
        <f t="shared" si="5"/>
        <v>КМС</v>
      </c>
      <c r="Q30" s="480" t="s">
        <v>255</v>
      </c>
      <c r="R30" s="440"/>
    </row>
    <row r="31" spans="1:18" s="16" customFormat="1" ht="15" customHeight="1" x14ac:dyDescent="0.2">
      <c r="A31" s="380">
        <f t="shared" si="6"/>
        <v>15</v>
      </c>
      <c r="B31" s="295" t="s">
        <v>293</v>
      </c>
      <c r="C31" s="296"/>
      <c r="D31" s="297">
        <v>2002</v>
      </c>
      <c r="E31" s="32" t="s">
        <v>5</v>
      </c>
      <c r="F31" s="32" t="s">
        <v>586</v>
      </c>
      <c r="G31" s="32" t="s">
        <v>298</v>
      </c>
      <c r="H31" s="173">
        <v>81.650000000000006</v>
      </c>
      <c r="I31" s="283">
        <v>76</v>
      </c>
      <c r="J31" s="283">
        <f t="shared" si="0"/>
        <v>16</v>
      </c>
      <c r="K31" s="32">
        <v>91</v>
      </c>
      <c r="L31" s="32">
        <f t="shared" si="1"/>
        <v>45.5</v>
      </c>
      <c r="M31" s="283">
        <f t="shared" si="2"/>
        <v>17</v>
      </c>
      <c r="N31" s="283">
        <f t="shared" si="3"/>
        <v>121.5</v>
      </c>
      <c r="O31" s="283">
        <f t="shared" si="4"/>
        <v>4</v>
      </c>
      <c r="P31" s="32" t="str">
        <f t="shared" si="5"/>
        <v>КМС</v>
      </c>
      <c r="Q31" s="480" t="s">
        <v>307</v>
      </c>
      <c r="R31" s="440"/>
    </row>
    <row r="32" spans="1:18" s="16" customFormat="1" ht="15" customHeight="1" x14ac:dyDescent="0.2">
      <c r="A32" s="380">
        <f t="shared" si="6"/>
        <v>16</v>
      </c>
      <c r="B32" s="295" t="s">
        <v>467</v>
      </c>
      <c r="C32" s="296"/>
      <c r="D32" s="297">
        <v>2000</v>
      </c>
      <c r="E32" s="297" t="s">
        <v>5</v>
      </c>
      <c r="F32" s="32" t="s">
        <v>159</v>
      </c>
      <c r="G32" s="32"/>
      <c r="H32" s="173">
        <v>81</v>
      </c>
      <c r="I32" s="283">
        <v>76</v>
      </c>
      <c r="J32" s="283">
        <f t="shared" si="0"/>
        <v>16</v>
      </c>
      <c r="K32" s="32">
        <v>79</v>
      </c>
      <c r="L32" s="32">
        <f t="shared" si="1"/>
        <v>39.5</v>
      </c>
      <c r="M32" s="283">
        <f t="shared" si="2"/>
        <v>19</v>
      </c>
      <c r="N32" s="283">
        <f t="shared" si="3"/>
        <v>115.5</v>
      </c>
      <c r="O32" s="283">
        <f t="shared" si="4"/>
        <v>3</v>
      </c>
      <c r="P32" s="32" t="str">
        <f t="shared" si="5"/>
        <v>-</v>
      </c>
      <c r="Q32" s="480" t="s">
        <v>403</v>
      </c>
      <c r="R32" s="440" t="s">
        <v>403</v>
      </c>
    </row>
    <row r="33" spans="1:18" s="16" customFormat="1" ht="15" customHeight="1" x14ac:dyDescent="0.2">
      <c r="A33" s="380">
        <f t="shared" si="6"/>
        <v>17</v>
      </c>
      <c r="B33" s="295" t="s">
        <v>327</v>
      </c>
      <c r="C33" s="296"/>
      <c r="D33" s="423">
        <v>2002</v>
      </c>
      <c r="E33" s="468" t="s">
        <v>5</v>
      </c>
      <c r="F33" s="297" t="s">
        <v>335</v>
      </c>
      <c r="G33" s="297" t="s">
        <v>332</v>
      </c>
      <c r="H33" s="173">
        <v>78.75</v>
      </c>
      <c r="I33" s="283">
        <v>69</v>
      </c>
      <c r="J33" s="283">
        <f t="shared" si="0"/>
        <v>18</v>
      </c>
      <c r="K33" s="32">
        <v>90</v>
      </c>
      <c r="L33" s="32">
        <f t="shared" si="1"/>
        <v>45</v>
      </c>
      <c r="M33" s="283">
        <f t="shared" si="2"/>
        <v>18</v>
      </c>
      <c r="N33" s="283">
        <f t="shared" si="3"/>
        <v>114</v>
      </c>
      <c r="O33" s="283">
        <f t="shared" si="4"/>
        <v>2</v>
      </c>
      <c r="P33" s="32" t="str">
        <f t="shared" si="5"/>
        <v>-</v>
      </c>
      <c r="Q33" s="480" t="s">
        <v>336</v>
      </c>
      <c r="R33" s="440"/>
    </row>
    <row r="34" spans="1:18" s="16" customFormat="1" ht="15" customHeight="1" x14ac:dyDescent="0.2">
      <c r="A34" s="380">
        <f t="shared" si="6"/>
        <v>18</v>
      </c>
      <c r="B34" s="295" t="s">
        <v>316</v>
      </c>
      <c r="C34" s="296"/>
      <c r="D34" s="297">
        <v>2000</v>
      </c>
      <c r="E34" s="524" t="s">
        <v>4</v>
      </c>
      <c r="F34" s="32" t="s">
        <v>315</v>
      </c>
      <c r="G34" s="32"/>
      <c r="H34" s="173" t="s">
        <v>593</v>
      </c>
      <c r="I34" s="283">
        <v>46</v>
      </c>
      <c r="J34" s="283">
        <f t="shared" si="0"/>
        <v>20</v>
      </c>
      <c r="K34" s="32">
        <v>120</v>
      </c>
      <c r="L34" s="32">
        <f t="shared" si="1"/>
        <v>60</v>
      </c>
      <c r="M34" s="283">
        <f t="shared" si="2"/>
        <v>12</v>
      </c>
      <c r="N34" s="283">
        <f t="shared" si="3"/>
        <v>106</v>
      </c>
      <c r="O34" s="283">
        <f t="shared" si="4"/>
        <v>1</v>
      </c>
      <c r="P34" s="32" t="str">
        <f t="shared" si="5"/>
        <v>-</v>
      </c>
      <c r="Q34" s="480" t="s">
        <v>318</v>
      </c>
      <c r="R34" s="440"/>
    </row>
    <row r="35" spans="1:18" s="16" customFormat="1" ht="15" customHeight="1" x14ac:dyDescent="0.2">
      <c r="A35" s="380">
        <f t="shared" si="6"/>
        <v>19</v>
      </c>
      <c r="B35" s="295" t="s">
        <v>325</v>
      </c>
      <c r="C35" s="296"/>
      <c r="D35" s="423">
        <v>2000</v>
      </c>
      <c r="E35" s="297" t="s">
        <v>4</v>
      </c>
      <c r="F35" s="337" t="s">
        <v>335</v>
      </c>
      <c r="G35" s="297" t="s">
        <v>332</v>
      </c>
      <c r="H35" s="173">
        <v>81.2</v>
      </c>
      <c r="I35" s="283">
        <v>48</v>
      </c>
      <c r="J35" s="283">
        <f t="shared" si="0"/>
        <v>19</v>
      </c>
      <c r="K35" s="32">
        <v>113</v>
      </c>
      <c r="L35" s="32">
        <f t="shared" si="1"/>
        <v>56.5</v>
      </c>
      <c r="M35" s="283">
        <f t="shared" si="2"/>
        <v>14</v>
      </c>
      <c r="N35" s="283">
        <f t="shared" si="3"/>
        <v>104.5</v>
      </c>
      <c r="O35" s="283">
        <f t="shared" ref="O35:O39" si="7">IF(A35=1,20,IF(A35=2,18,IF(A35=3,16,IF(A35&gt;19,0,19-A35))))</f>
        <v>0</v>
      </c>
      <c r="P35" s="32" t="str">
        <f t="shared" si="5"/>
        <v>-</v>
      </c>
      <c r="Q35" s="480" t="s">
        <v>336</v>
      </c>
      <c r="R35" s="440"/>
    </row>
    <row r="36" spans="1:18" s="16" customFormat="1" ht="15" customHeight="1" x14ac:dyDescent="0.2">
      <c r="A36" s="380">
        <f t="shared" si="6"/>
        <v>20</v>
      </c>
      <c r="B36" s="295" t="s">
        <v>248</v>
      </c>
      <c r="C36" s="296"/>
      <c r="D36" s="423">
        <v>2001</v>
      </c>
      <c r="E36" s="481" t="s">
        <v>4</v>
      </c>
      <c r="F36" s="337" t="s">
        <v>261</v>
      </c>
      <c r="G36" s="297"/>
      <c r="H36" s="173">
        <v>80.099999999999994</v>
      </c>
      <c r="I36" s="283">
        <v>43</v>
      </c>
      <c r="J36" s="283">
        <f t="shared" si="0"/>
        <v>21</v>
      </c>
      <c r="K36" s="32">
        <v>113</v>
      </c>
      <c r="L36" s="32">
        <f t="shared" si="1"/>
        <v>56.5</v>
      </c>
      <c r="M36" s="283">
        <f t="shared" si="2"/>
        <v>14</v>
      </c>
      <c r="N36" s="283">
        <f t="shared" si="3"/>
        <v>99.5</v>
      </c>
      <c r="O36" s="283">
        <f t="shared" si="7"/>
        <v>0</v>
      </c>
      <c r="P36" s="32" t="str">
        <f t="shared" si="5"/>
        <v>-</v>
      </c>
      <c r="Q36" s="480" t="s">
        <v>259</v>
      </c>
      <c r="R36" s="440"/>
    </row>
    <row r="37" spans="1:18" s="16" customFormat="1" ht="15" customHeight="1" x14ac:dyDescent="0.2">
      <c r="A37" s="380">
        <f t="shared" si="6"/>
        <v>21</v>
      </c>
      <c r="B37" s="295" t="s">
        <v>291</v>
      </c>
      <c r="C37" s="296"/>
      <c r="D37" s="297">
        <v>2002</v>
      </c>
      <c r="E37" s="482" t="s">
        <v>5</v>
      </c>
      <c r="F37" s="32" t="s">
        <v>586</v>
      </c>
      <c r="G37" s="32"/>
      <c r="H37" s="173">
        <v>76.099999999999994</v>
      </c>
      <c r="I37" s="283">
        <v>35</v>
      </c>
      <c r="J37" s="283">
        <f t="shared" si="0"/>
        <v>23</v>
      </c>
      <c r="K37" s="32">
        <v>110</v>
      </c>
      <c r="L37" s="32">
        <f t="shared" si="1"/>
        <v>55</v>
      </c>
      <c r="M37" s="283">
        <v>20</v>
      </c>
      <c r="N37" s="283">
        <f t="shared" si="3"/>
        <v>90</v>
      </c>
      <c r="O37" s="283">
        <f t="shared" si="7"/>
        <v>0</v>
      </c>
      <c r="P37" s="32" t="str">
        <f t="shared" si="5"/>
        <v>-</v>
      </c>
      <c r="Q37" s="480" t="s">
        <v>306</v>
      </c>
      <c r="R37" s="440"/>
    </row>
    <row r="38" spans="1:18" s="16" customFormat="1" ht="15" customHeight="1" x14ac:dyDescent="0.2">
      <c r="A38" s="380">
        <f t="shared" si="6"/>
        <v>22</v>
      </c>
      <c r="B38" s="295" t="s">
        <v>326</v>
      </c>
      <c r="C38" s="296"/>
      <c r="D38" s="283">
        <v>2000</v>
      </c>
      <c r="E38" s="482" t="s">
        <v>5</v>
      </c>
      <c r="F38" s="307" t="s">
        <v>335</v>
      </c>
      <c r="G38" s="431" t="s">
        <v>332</v>
      </c>
      <c r="H38" s="173">
        <v>81.2</v>
      </c>
      <c r="I38" s="526">
        <v>77</v>
      </c>
      <c r="J38" s="527"/>
      <c r="K38" s="527"/>
      <c r="L38" s="527" t="s">
        <v>570</v>
      </c>
      <c r="M38" s="527"/>
      <c r="N38" s="528"/>
      <c r="O38" s="283">
        <f t="shared" si="7"/>
        <v>0</v>
      </c>
      <c r="P38" s="32" t="str">
        <f t="shared" si="5"/>
        <v>-</v>
      </c>
      <c r="Q38" s="480" t="s">
        <v>337</v>
      </c>
      <c r="R38" s="440"/>
    </row>
    <row r="39" spans="1:18" s="16" customFormat="1" ht="15" customHeight="1" x14ac:dyDescent="0.2">
      <c r="A39" s="380">
        <f t="shared" si="6"/>
        <v>23</v>
      </c>
      <c r="B39" s="295" t="s">
        <v>361</v>
      </c>
      <c r="C39" s="296"/>
      <c r="D39" s="283">
        <v>2001</v>
      </c>
      <c r="E39" s="32" t="s">
        <v>5</v>
      </c>
      <c r="F39" s="32" t="s">
        <v>372</v>
      </c>
      <c r="G39" s="32"/>
      <c r="H39" s="173">
        <v>80.2</v>
      </c>
      <c r="I39" s="168">
        <v>36</v>
      </c>
      <c r="J39" s="527"/>
      <c r="K39" s="527"/>
      <c r="L39" s="527" t="s">
        <v>570</v>
      </c>
      <c r="M39" s="527"/>
      <c r="N39" s="528"/>
      <c r="O39" s="283">
        <f t="shared" si="7"/>
        <v>0</v>
      </c>
      <c r="P39" s="32" t="str">
        <f t="shared" si="5"/>
        <v>-</v>
      </c>
      <c r="Q39" s="492" t="s">
        <v>169</v>
      </c>
      <c r="R39" s="440"/>
    </row>
    <row r="40" spans="1:18" x14ac:dyDescent="0.2">
      <c r="A40" s="388"/>
      <c r="B40" s="388"/>
      <c r="C40" s="388"/>
      <c r="D40" s="388"/>
      <c r="E40" s="388"/>
      <c r="F40" s="388"/>
      <c r="G40" s="388"/>
      <c r="H40" s="386"/>
      <c r="I40" s="386"/>
      <c r="J40" s="386"/>
      <c r="K40" s="386"/>
      <c r="L40" s="386"/>
      <c r="M40" s="386"/>
      <c r="N40" s="386"/>
      <c r="O40" s="386"/>
      <c r="P40" s="386"/>
      <c r="Q40" s="388"/>
      <c r="R40" s="388"/>
    </row>
    <row r="41" spans="1:18" x14ac:dyDescent="0.2">
      <c r="A41" s="388"/>
      <c r="B41" s="385" t="s">
        <v>16</v>
      </c>
      <c r="C41" s="386"/>
      <c r="D41" s="386"/>
      <c r="E41" s="387" t="s">
        <v>413</v>
      </c>
      <c r="F41" s="388"/>
      <c r="G41" s="389"/>
      <c r="H41" s="385" t="s">
        <v>103</v>
      </c>
      <c r="I41" s="388"/>
      <c r="J41" s="386"/>
      <c r="K41" s="386"/>
      <c r="L41" s="386" t="s">
        <v>579</v>
      </c>
      <c r="M41" s="386"/>
      <c r="N41" s="386"/>
      <c r="O41" s="388"/>
      <c r="P41" s="388"/>
      <c r="Q41" s="388"/>
      <c r="R41" s="388"/>
    </row>
    <row r="42" spans="1:18" ht="4.5" customHeight="1" x14ac:dyDescent="0.2">
      <c r="A42" s="388"/>
      <c r="B42" s="385"/>
      <c r="C42" s="386"/>
      <c r="D42" s="386"/>
      <c r="E42" s="390"/>
      <c r="F42" s="388"/>
      <c r="G42" s="389"/>
      <c r="H42" s="385"/>
      <c r="I42" s="388"/>
      <c r="J42" s="386"/>
      <c r="K42" s="386"/>
      <c r="L42" s="386"/>
      <c r="M42" s="386"/>
      <c r="N42" s="386"/>
      <c r="O42" s="388"/>
      <c r="P42" s="388"/>
      <c r="Q42" s="388"/>
      <c r="R42" s="388"/>
    </row>
    <row r="43" spans="1:18" x14ac:dyDescent="0.2">
      <c r="A43" s="388"/>
      <c r="B43" s="385" t="s">
        <v>17</v>
      </c>
      <c r="C43" s="386"/>
      <c r="D43" s="386"/>
      <c r="E43" s="388" t="s">
        <v>179</v>
      </c>
      <c r="F43" s="386"/>
      <c r="G43" s="386"/>
      <c r="H43" s="385" t="s">
        <v>104</v>
      </c>
      <c r="I43" s="388"/>
      <c r="J43" s="386"/>
      <c r="K43" s="386"/>
      <c r="L43" s="386" t="s">
        <v>580</v>
      </c>
      <c r="M43" s="386"/>
      <c r="N43" s="386"/>
      <c r="O43" s="388"/>
      <c r="P43" s="388"/>
      <c r="Q43" s="388"/>
      <c r="R43" s="388"/>
    </row>
    <row r="44" spans="1:18" s="16" customFormat="1" x14ac:dyDescent="0.2">
      <c r="A44" s="388"/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</row>
    <row r="45" spans="1:18" s="16" customFormat="1" x14ac:dyDescent="0.2"/>
    <row r="47" spans="1:18" x14ac:dyDescent="0.2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8:18" x14ac:dyDescent="0.2">
      <c r="H49" s="4"/>
      <c r="I49" s="712"/>
      <c r="J49" s="712"/>
      <c r="K49" s="712"/>
      <c r="L49" s="712"/>
      <c r="M49" s="712"/>
      <c r="N49" s="712"/>
      <c r="O49" s="712"/>
      <c r="P49" s="712"/>
      <c r="Q49" s="712"/>
      <c r="R49" s="712"/>
    </row>
    <row r="50" spans="8:18" x14ac:dyDescent="0.2">
      <c r="H50" s="4"/>
      <c r="I50" s="712"/>
      <c r="J50" s="712"/>
      <c r="K50" s="712"/>
      <c r="L50" s="712"/>
      <c r="M50" s="712"/>
      <c r="N50" s="712"/>
      <c r="O50" s="712"/>
      <c r="P50" s="712"/>
      <c r="Q50" s="712"/>
      <c r="R50" s="712"/>
    </row>
    <row r="51" spans="8:18" x14ac:dyDescent="0.2"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8:18" x14ac:dyDescent="0.2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8:18" x14ac:dyDescent="0.2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R37">
    <sortCondition descending="1" ref="N17:N37"/>
  </sortState>
  <mergeCells count="32">
    <mergeCell ref="Q15:R16"/>
    <mergeCell ref="I49:R49"/>
    <mergeCell ref="I50:R50"/>
    <mergeCell ref="J15:J16"/>
    <mergeCell ref="K15:L15"/>
    <mergeCell ref="M15:M16"/>
    <mergeCell ref="N15:N16"/>
    <mergeCell ref="O15:O16"/>
    <mergeCell ref="P15:P16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A7:C7"/>
    <mergeCell ref="D7:O7"/>
    <mergeCell ref="P7:R7"/>
    <mergeCell ref="A8:C8"/>
    <mergeCell ref="D8:O8"/>
    <mergeCell ref="P8:R8"/>
    <mergeCell ref="A1:R1"/>
    <mergeCell ref="A2:R2"/>
    <mergeCell ref="A3:R3"/>
    <mergeCell ref="A4:R4"/>
    <mergeCell ref="A6:C6"/>
    <mergeCell ref="D6:O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5"/>
  <sheetViews>
    <sheetView view="pageBreakPreview" topLeftCell="A7" zoomScale="90" zoomScaleNormal="70" zoomScaleSheetLayoutView="90" workbookViewId="0">
      <selection activeCell="S15" sqref="S15"/>
    </sheetView>
  </sheetViews>
  <sheetFormatPr defaultColWidth="9.140625" defaultRowHeight="12.75" x14ac:dyDescent="0.2"/>
  <cols>
    <col min="1" max="1" width="8.28515625" style="10" customWidth="1"/>
    <col min="2" max="2" width="9.140625" style="10"/>
    <col min="3" max="3" width="14.28515625" style="10" customWidth="1"/>
    <col min="4" max="4" width="9.42578125" style="10" customWidth="1"/>
    <col min="5" max="5" width="7.42578125" style="10" customWidth="1"/>
    <col min="6" max="6" width="32.42578125" style="10" customWidth="1"/>
    <col min="7" max="7" width="20.28515625" style="10" customWidth="1"/>
    <col min="8" max="8" width="10.28515625" style="10" customWidth="1"/>
    <col min="9" max="9" width="8.140625" style="10" customWidth="1"/>
    <col min="10" max="10" width="6.5703125" style="34" customWidth="1"/>
    <col min="11" max="11" width="9.5703125" style="10" customWidth="1"/>
    <col min="12" max="12" width="10.5703125" style="10" customWidth="1"/>
    <col min="13" max="13" width="8.28515625" style="34" customWidth="1"/>
    <col min="14" max="14" width="10.140625" style="10" customWidth="1"/>
    <col min="15" max="15" width="8.5703125" style="10" customWidth="1"/>
    <col min="16" max="16" width="9.140625" style="10" customWidth="1"/>
    <col min="17" max="17" width="13.42578125" style="10" customWidth="1"/>
    <col min="18" max="18" width="13.5703125" style="10" customWidth="1"/>
    <col min="19" max="16384" width="9.140625" style="10"/>
  </cols>
  <sheetData>
    <row r="1" spans="1:18" s="34" customFormat="1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</row>
    <row r="2" spans="1:18" s="34" customFormat="1" x14ac:dyDescent="0.2">
      <c r="A2" s="625" t="s">
        <v>105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</row>
    <row r="3" spans="1:18" s="34" customFormat="1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</row>
    <row r="4" spans="1:18" s="34" customFormat="1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</row>
    <row r="5" spans="1:18" s="34" customFormat="1" ht="9" customHeight="1" x14ac:dyDescent="0.2"/>
    <row r="6" spans="1:18" s="34" customFormat="1" ht="15.75" x14ac:dyDescent="0.25">
      <c r="A6" s="624" t="s">
        <v>180</v>
      </c>
      <c r="B6" s="624"/>
      <c r="C6" s="624"/>
      <c r="D6" s="622" t="s">
        <v>1</v>
      </c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4" t="s">
        <v>119</v>
      </c>
      <c r="Q6" s="624"/>
      <c r="R6" s="624"/>
    </row>
    <row r="7" spans="1:18" s="34" customFormat="1" ht="15.75" x14ac:dyDescent="0.2">
      <c r="A7" s="631" t="s">
        <v>182</v>
      </c>
      <c r="B7" s="631"/>
      <c r="C7" s="632"/>
      <c r="D7" s="633" t="s">
        <v>435</v>
      </c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1" t="s">
        <v>20</v>
      </c>
      <c r="Q7" s="631"/>
      <c r="R7" s="631"/>
    </row>
    <row r="8" spans="1:18" s="34" customFormat="1" ht="15" x14ac:dyDescent="0.2">
      <c r="A8" s="706" t="s">
        <v>25</v>
      </c>
      <c r="B8" s="707"/>
      <c r="C8" s="708"/>
      <c r="D8" s="636" t="s">
        <v>432</v>
      </c>
      <c r="E8" s="637"/>
      <c r="F8" s="637"/>
      <c r="G8" s="637"/>
      <c r="H8" s="637"/>
      <c r="I8" s="637"/>
      <c r="J8" s="637"/>
      <c r="K8" s="637"/>
      <c r="L8" s="637"/>
      <c r="M8" s="637"/>
      <c r="N8" s="637"/>
      <c r="O8" s="638"/>
      <c r="P8" s="635" t="s">
        <v>2</v>
      </c>
      <c r="Q8" s="635"/>
      <c r="R8" s="635"/>
    </row>
    <row r="9" spans="1:18" s="34" customFormat="1" ht="15.75" x14ac:dyDescent="0.25">
      <c r="A9" s="97" t="s">
        <v>12</v>
      </c>
      <c r="B9" s="97" t="s">
        <v>19</v>
      </c>
      <c r="C9" s="97" t="s">
        <v>21</v>
      </c>
      <c r="D9" s="639" t="s">
        <v>436</v>
      </c>
      <c r="E9" s="622"/>
      <c r="F9" s="622"/>
      <c r="G9" s="622"/>
      <c r="H9" s="622"/>
      <c r="I9" s="622"/>
      <c r="J9" s="622"/>
      <c r="K9" s="622"/>
      <c r="L9" s="622"/>
      <c r="M9" s="622"/>
      <c r="N9" s="622"/>
      <c r="O9" s="640"/>
      <c r="P9" s="92" t="s">
        <v>3</v>
      </c>
      <c r="Q9" s="92" t="s">
        <v>4</v>
      </c>
      <c r="R9" s="92" t="s">
        <v>5</v>
      </c>
    </row>
    <row r="10" spans="1:18" s="34" customFormat="1" ht="15" customHeight="1" x14ac:dyDescent="0.2">
      <c r="A10" s="99">
        <v>149</v>
      </c>
      <c r="B10" s="99">
        <v>198</v>
      </c>
      <c r="C10" s="99">
        <v>232</v>
      </c>
      <c r="D10" s="641" t="s">
        <v>145</v>
      </c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97"/>
      <c r="Q10" s="97"/>
      <c r="R10" s="97"/>
    </row>
    <row r="11" spans="1:18" s="4" customFormat="1" x14ac:dyDescent="0.2">
      <c r="A11" s="22"/>
      <c r="B11" s="22"/>
      <c r="C11" s="22"/>
      <c r="P11" s="22"/>
      <c r="Q11" s="22"/>
      <c r="R11" s="22"/>
    </row>
    <row r="12" spans="1:18" s="34" customFormat="1" x14ac:dyDescent="0.2">
      <c r="A12" s="450" t="s">
        <v>39</v>
      </c>
      <c r="B12" s="332"/>
      <c r="C12" s="332"/>
      <c r="D12" s="391">
        <v>254</v>
      </c>
      <c r="E12" s="421"/>
      <c r="F12" s="421"/>
      <c r="G12" s="421"/>
      <c r="H12" s="421"/>
      <c r="I12" s="421"/>
      <c r="J12" s="421"/>
      <c r="K12" s="451"/>
      <c r="L12" s="421"/>
      <c r="M12" s="421"/>
      <c r="N12" s="421"/>
      <c r="O12" s="421"/>
      <c r="P12" s="422"/>
      <c r="Q12" s="422"/>
      <c r="R12" s="422"/>
    </row>
    <row r="13" spans="1:18" s="34" customFormat="1" x14ac:dyDescent="0.2">
      <c r="A13" s="452" t="s">
        <v>40</v>
      </c>
      <c r="B13" s="453"/>
      <c r="C13" s="427"/>
      <c r="D13" s="391">
        <v>31</v>
      </c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2"/>
      <c r="Q13" s="422"/>
      <c r="R13" s="422"/>
    </row>
    <row r="14" spans="1:18" s="34" customFormat="1" x14ac:dyDescent="0.2">
      <c r="A14" s="388"/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</row>
    <row r="15" spans="1:18" s="16" customFormat="1" ht="11.25" customHeight="1" x14ac:dyDescent="0.2">
      <c r="A15" s="709" t="s">
        <v>6</v>
      </c>
      <c r="B15" s="673" t="s">
        <v>67</v>
      </c>
      <c r="C15" s="673"/>
      <c r="D15" s="668" t="s">
        <v>7</v>
      </c>
      <c r="E15" s="668" t="s">
        <v>8</v>
      </c>
      <c r="F15" s="668" t="s">
        <v>9</v>
      </c>
      <c r="G15" s="668" t="s">
        <v>10</v>
      </c>
      <c r="H15" s="668" t="s">
        <v>11</v>
      </c>
      <c r="I15" s="668" t="s">
        <v>12</v>
      </c>
      <c r="J15" s="668" t="s">
        <v>6</v>
      </c>
      <c r="K15" s="672" t="s">
        <v>19</v>
      </c>
      <c r="L15" s="672"/>
      <c r="M15" s="668" t="s">
        <v>6</v>
      </c>
      <c r="N15" s="668" t="s">
        <v>22</v>
      </c>
      <c r="O15" s="668" t="s">
        <v>13</v>
      </c>
      <c r="P15" s="668" t="s">
        <v>14</v>
      </c>
      <c r="Q15" s="668" t="s">
        <v>15</v>
      </c>
      <c r="R15" s="670"/>
    </row>
    <row r="16" spans="1:18" s="16" customFormat="1" x14ac:dyDescent="0.2">
      <c r="A16" s="710"/>
      <c r="B16" s="705"/>
      <c r="C16" s="705"/>
      <c r="D16" s="676"/>
      <c r="E16" s="676"/>
      <c r="F16" s="676"/>
      <c r="G16" s="676"/>
      <c r="H16" s="676"/>
      <c r="I16" s="676"/>
      <c r="J16" s="676"/>
      <c r="K16" s="454" t="s">
        <v>21</v>
      </c>
      <c r="L16" s="454" t="s">
        <v>23</v>
      </c>
      <c r="M16" s="676"/>
      <c r="N16" s="676"/>
      <c r="O16" s="676"/>
      <c r="P16" s="676"/>
      <c r="Q16" s="676"/>
      <c r="R16" s="711"/>
    </row>
    <row r="17" spans="1:18" s="18" customFormat="1" ht="15" customHeight="1" x14ac:dyDescent="0.2">
      <c r="A17" s="224">
        <v>1</v>
      </c>
      <c r="B17" s="530" t="s">
        <v>32</v>
      </c>
      <c r="C17" s="483"/>
      <c r="D17" s="168">
        <v>2002</v>
      </c>
      <c r="E17" s="180" t="s">
        <v>4</v>
      </c>
      <c r="F17" s="180" t="s">
        <v>454</v>
      </c>
      <c r="G17" s="175"/>
      <c r="H17" s="173">
        <v>86.2</v>
      </c>
      <c r="I17" s="283">
        <v>153</v>
      </c>
      <c r="J17" s="283">
        <f t="shared" ref="J17:J24" si="0">_xlfn.RANK.EQ(I17,I$17:I$31)</f>
        <v>1</v>
      </c>
      <c r="K17" s="32">
        <v>175</v>
      </c>
      <c r="L17" s="32">
        <f t="shared" ref="L17:L31" si="1">K17/2</f>
        <v>87.5</v>
      </c>
      <c r="M17" s="283">
        <f t="shared" ref="M17:M24" si="2">_xlfn.RANK.EQ(L17,L$17:L$31)</f>
        <v>2</v>
      </c>
      <c r="N17" s="283">
        <f t="shared" ref="N17:N31" si="3">L17+I17</f>
        <v>240.5</v>
      </c>
      <c r="O17" s="283">
        <f t="shared" ref="O17:O31" si="4">IF(A17=1,20,IF(A17=2,18,IF(A17=3,16,IF(A17&gt;19,0,19-A17))))</f>
        <v>20</v>
      </c>
      <c r="P17" s="297" t="s">
        <v>589</v>
      </c>
      <c r="Q17" s="198" t="s">
        <v>455</v>
      </c>
      <c r="R17" s="437"/>
    </row>
    <row r="18" spans="1:18" s="16" customFormat="1" ht="15" customHeight="1" x14ac:dyDescent="0.2">
      <c r="A18" s="157">
        <f>A17+1</f>
        <v>2</v>
      </c>
      <c r="B18" s="485" t="s">
        <v>385</v>
      </c>
      <c r="C18" s="485"/>
      <c r="D18" s="486">
        <v>2002</v>
      </c>
      <c r="E18" s="32" t="s">
        <v>4</v>
      </c>
      <c r="F18" s="32" t="s">
        <v>391</v>
      </c>
      <c r="G18" s="32" t="s">
        <v>45</v>
      </c>
      <c r="H18" s="532">
        <v>90.8</v>
      </c>
      <c r="I18" s="283">
        <v>150</v>
      </c>
      <c r="J18" s="283">
        <f t="shared" si="0"/>
        <v>2</v>
      </c>
      <c r="K18" s="32">
        <v>166</v>
      </c>
      <c r="L18" s="32">
        <f t="shared" si="1"/>
        <v>83</v>
      </c>
      <c r="M18" s="283">
        <f t="shared" si="2"/>
        <v>4</v>
      </c>
      <c r="N18" s="283">
        <f t="shared" si="3"/>
        <v>233</v>
      </c>
      <c r="O18" s="283">
        <f t="shared" si="4"/>
        <v>18</v>
      </c>
      <c r="P18" s="297" t="s">
        <v>589</v>
      </c>
      <c r="Q18" s="487" t="s">
        <v>388</v>
      </c>
      <c r="R18" s="437"/>
    </row>
    <row r="19" spans="1:18" ht="15" customHeight="1" x14ac:dyDescent="0.2">
      <c r="A19" s="157">
        <f t="shared" ref="A19:A31" si="5">A18+1</f>
        <v>3</v>
      </c>
      <c r="B19" s="382" t="s">
        <v>165</v>
      </c>
      <c r="C19" s="296"/>
      <c r="D19" s="468">
        <v>1999</v>
      </c>
      <c r="E19" s="32" t="s">
        <v>3</v>
      </c>
      <c r="F19" s="32" t="s">
        <v>372</v>
      </c>
      <c r="G19" s="32"/>
      <c r="H19" s="330">
        <v>93</v>
      </c>
      <c r="I19" s="283">
        <v>141</v>
      </c>
      <c r="J19" s="283">
        <f t="shared" si="0"/>
        <v>3</v>
      </c>
      <c r="K19" s="32">
        <v>178</v>
      </c>
      <c r="L19" s="32">
        <f t="shared" si="1"/>
        <v>89</v>
      </c>
      <c r="M19" s="283">
        <f t="shared" si="2"/>
        <v>1</v>
      </c>
      <c r="N19" s="283">
        <f t="shared" si="3"/>
        <v>230</v>
      </c>
      <c r="O19" s="283">
        <f t="shared" si="4"/>
        <v>16</v>
      </c>
      <c r="P19" s="297" t="s">
        <v>589</v>
      </c>
      <c r="Q19" s="484" t="s">
        <v>370</v>
      </c>
      <c r="R19" s="437"/>
    </row>
    <row r="20" spans="1:18" s="34" customFormat="1" ht="15" customHeight="1" x14ac:dyDescent="0.2">
      <c r="A20" s="157">
        <f t="shared" si="5"/>
        <v>4</v>
      </c>
      <c r="B20" s="278" t="s">
        <v>178</v>
      </c>
      <c r="C20" s="302"/>
      <c r="D20" s="322">
        <v>2000</v>
      </c>
      <c r="E20" s="32" t="s">
        <v>4</v>
      </c>
      <c r="F20" s="442" t="s">
        <v>323</v>
      </c>
      <c r="G20" s="431"/>
      <c r="H20" s="173">
        <v>92.25</v>
      </c>
      <c r="I20" s="283">
        <v>127</v>
      </c>
      <c r="J20" s="283">
        <f t="shared" si="0"/>
        <v>5</v>
      </c>
      <c r="K20" s="32">
        <v>175</v>
      </c>
      <c r="L20" s="32">
        <f t="shared" si="1"/>
        <v>87.5</v>
      </c>
      <c r="M20" s="283">
        <f t="shared" si="2"/>
        <v>2</v>
      </c>
      <c r="N20" s="283">
        <f t="shared" si="3"/>
        <v>214.5</v>
      </c>
      <c r="O20" s="283">
        <f t="shared" si="4"/>
        <v>15</v>
      </c>
      <c r="P20" s="297" t="s">
        <v>589</v>
      </c>
      <c r="Q20" s="484" t="s">
        <v>55</v>
      </c>
      <c r="R20" s="437"/>
    </row>
    <row r="21" spans="1:18" s="34" customFormat="1" ht="15" customHeight="1" x14ac:dyDescent="0.2">
      <c r="A21" s="157">
        <f t="shared" si="5"/>
        <v>5</v>
      </c>
      <c r="B21" s="382" t="s">
        <v>133</v>
      </c>
      <c r="C21" s="296"/>
      <c r="D21" s="468">
        <v>2003</v>
      </c>
      <c r="E21" s="32" t="s">
        <v>5</v>
      </c>
      <c r="F21" s="32" t="s">
        <v>226</v>
      </c>
      <c r="G21" s="32"/>
      <c r="H21" s="529" t="s">
        <v>596</v>
      </c>
      <c r="I21" s="283">
        <v>138</v>
      </c>
      <c r="J21" s="283">
        <f t="shared" si="0"/>
        <v>4</v>
      </c>
      <c r="K21" s="32">
        <v>126</v>
      </c>
      <c r="L21" s="32">
        <f t="shared" si="1"/>
        <v>63</v>
      </c>
      <c r="M21" s="283">
        <f t="shared" si="2"/>
        <v>6</v>
      </c>
      <c r="N21" s="283">
        <f t="shared" si="3"/>
        <v>201</v>
      </c>
      <c r="O21" s="283">
        <f t="shared" si="4"/>
        <v>14</v>
      </c>
      <c r="P21" s="297" t="s">
        <v>589</v>
      </c>
      <c r="Q21" s="484" t="s">
        <v>113</v>
      </c>
      <c r="R21" s="437"/>
    </row>
    <row r="22" spans="1:18" s="34" customFormat="1" ht="15" customHeight="1" x14ac:dyDescent="0.2">
      <c r="A22" s="157">
        <f t="shared" si="5"/>
        <v>6</v>
      </c>
      <c r="B22" s="382" t="s">
        <v>287</v>
      </c>
      <c r="C22" s="296"/>
      <c r="D22" s="468">
        <v>2000</v>
      </c>
      <c r="E22" s="32" t="s">
        <v>4</v>
      </c>
      <c r="F22" s="32" t="s">
        <v>297</v>
      </c>
      <c r="G22" s="32" t="s">
        <v>160</v>
      </c>
      <c r="H22" s="173">
        <v>101.35</v>
      </c>
      <c r="I22" s="283">
        <v>102</v>
      </c>
      <c r="J22" s="283">
        <f t="shared" si="0"/>
        <v>8</v>
      </c>
      <c r="K22" s="32">
        <v>156</v>
      </c>
      <c r="L22" s="32">
        <f t="shared" si="1"/>
        <v>78</v>
      </c>
      <c r="M22" s="283">
        <f t="shared" si="2"/>
        <v>5</v>
      </c>
      <c r="N22" s="283">
        <f t="shared" si="3"/>
        <v>180</v>
      </c>
      <c r="O22" s="283">
        <f t="shared" si="4"/>
        <v>13</v>
      </c>
      <c r="P22" s="297" t="s">
        <v>589</v>
      </c>
      <c r="Q22" s="484" t="s">
        <v>111</v>
      </c>
      <c r="R22" s="437"/>
    </row>
    <row r="23" spans="1:18" s="34" customFormat="1" ht="15" customHeight="1" x14ac:dyDescent="0.2">
      <c r="A23" s="157">
        <f t="shared" si="5"/>
        <v>7</v>
      </c>
      <c r="B23" s="295" t="s">
        <v>110</v>
      </c>
      <c r="C23" s="296"/>
      <c r="D23" s="427">
        <v>2002</v>
      </c>
      <c r="E23" s="297" t="s">
        <v>4</v>
      </c>
      <c r="F23" s="297" t="s">
        <v>297</v>
      </c>
      <c r="G23" s="297" t="s">
        <v>160</v>
      </c>
      <c r="H23" s="330" t="s">
        <v>595</v>
      </c>
      <c r="I23" s="283">
        <v>109</v>
      </c>
      <c r="J23" s="283">
        <f t="shared" si="0"/>
        <v>7</v>
      </c>
      <c r="K23" s="32">
        <v>107</v>
      </c>
      <c r="L23" s="32">
        <f t="shared" si="1"/>
        <v>53.5</v>
      </c>
      <c r="M23" s="283">
        <f t="shared" si="2"/>
        <v>9</v>
      </c>
      <c r="N23" s="283">
        <f t="shared" si="3"/>
        <v>162.5</v>
      </c>
      <c r="O23" s="283">
        <f t="shared" si="4"/>
        <v>12</v>
      </c>
      <c r="P23" s="297" t="s">
        <v>589</v>
      </c>
      <c r="Q23" s="484" t="s">
        <v>302</v>
      </c>
      <c r="R23" s="437" t="s">
        <v>402</v>
      </c>
    </row>
    <row r="24" spans="1:18" s="34" customFormat="1" ht="15" customHeight="1" x14ac:dyDescent="0.2">
      <c r="A24" s="157">
        <f t="shared" si="5"/>
        <v>8</v>
      </c>
      <c r="B24" s="461" t="s">
        <v>397</v>
      </c>
      <c r="C24" s="336"/>
      <c r="D24" s="283">
        <v>2002</v>
      </c>
      <c r="E24" s="325" t="s">
        <v>5</v>
      </c>
      <c r="F24" s="32" t="s">
        <v>159</v>
      </c>
      <c r="G24" s="431"/>
      <c r="H24" s="173">
        <v>99.3</v>
      </c>
      <c r="I24" s="283">
        <v>115</v>
      </c>
      <c r="J24" s="283">
        <f t="shared" si="0"/>
        <v>6</v>
      </c>
      <c r="K24" s="32">
        <v>95</v>
      </c>
      <c r="L24" s="32">
        <f t="shared" si="1"/>
        <v>47.5</v>
      </c>
      <c r="M24" s="283">
        <f t="shared" si="2"/>
        <v>10</v>
      </c>
      <c r="N24" s="283">
        <f t="shared" si="3"/>
        <v>162.5</v>
      </c>
      <c r="O24" s="283">
        <f t="shared" si="4"/>
        <v>11</v>
      </c>
      <c r="P24" s="297" t="s">
        <v>589</v>
      </c>
      <c r="Q24" s="484" t="s">
        <v>402</v>
      </c>
      <c r="R24" s="437"/>
    </row>
    <row r="25" spans="1:18" s="34" customFormat="1" ht="15" customHeight="1" x14ac:dyDescent="0.2">
      <c r="A25" s="157">
        <f t="shared" si="5"/>
        <v>9</v>
      </c>
      <c r="B25" s="458" t="s">
        <v>360</v>
      </c>
      <c r="C25" s="336"/>
      <c r="D25" s="303">
        <v>2001</v>
      </c>
      <c r="E25" s="307" t="s">
        <v>5</v>
      </c>
      <c r="F25" s="489" t="s">
        <v>372</v>
      </c>
      <c r="G25" s="431"/>
      <c r="H25" s="173">
        <v>89.1</v>
      </c>
      <c r="I25" s="283">
        <v>74</v>
      </c>
      <c r="J25" s="283">
        <f>_xlfn.RANK.EQ(I25,I$17:I$42)</f>
        <v>10</v>
      </c>
      <c r="K25" s="32">
        <v>126</v>
      </c>
      <c r="L25" s="32">
        <f t="shared" si="1"/>
        <v>63</v>
      </c>
      <c r="M25" s="283">
        <f>_xlfn.RANK.EQ(L25,L$17:L$42)</f>
        <v>6</v>
      </c>
      <c r="N25" s="283">
        <f t="shared" si="3"/>
        <v>137</v>
      </c>
      <c r="O25" s="283">
        <f t="shared" si="4"/>
        <v>10</v>
      </c>
      <c r="P25" s="297" t="s">
        <v>589</v>
      </c>
      <c r="Q25" s="333" t="s">
        <v>365</v>
      </c>
      <c r="R25" s="437"/>
    </row>
    <row r="26" spans="1:18" s="34" customFormat="1" ht="15" customHeight="1" x14ac:dyDescent="0.2">
      <c r="A26" s="157">
        <f t="shared" si="5"/>
        <v>10</v>
      </c>
      <c r="B26" s="295" t="s">
        <v>209</v>
      </c>
      <c r="C26" s="296"/>
      <c r="D26" s="427">
        <v>2001</v>
      </c>
      <c r="E26" s="297" t="s">
        <v>212</v>
      </c>
      <c r="F26" s="32" t="s">
        <v>221</v>
      </c>
      <c r="G26" s="490" t="s">
        <v>194</v>
      </c>
      <c r="H26" s="330">
        <v>88.75</v>
      </c>
      <c r="I26" s="283">
        <v>84</v>
      </c>
      <c r="J26" s="283">
        <f>_xlfn.RANK.EQ(I26,I$17:I$42)</f>
        <v>9</v>
      </c>
      <c r="K26" s="443">
        <v>85</v>
      </c>
      <c r="L26" s="32">
        <f t="shared" si="1"/>
        <v>42.5</v>
      </c>
      <c r="M26" s="283">
        <f>_xlfn.RANK.EQ(L26,L$17:L$42)</f>
        <v>11</v>
      </c>
      <c r="N26" s="283">
        <f t="shared" si="3"/>
        <v>126.5</v>
      </c>
      <c r="O26" s="283">
        <f t="shared" si="4"/>
        <v>9</v>
      </c>
      <c r="P26" s="297" t="s">
        <v>589</v>
      </c>
      <c r="Q26" s="484" t="s">
        <v>216</v>
      </c>
      <c r="R26" s="437"/>
    </row>
    <row r="27" spans="1:18" s="16" customFormat="1" ht="15" customHeight="1" x14ac:dyDescent="0.2">
      <c r="A27" s="157">
        <f t="shared" si="5"/>
        <v>11</v>
      </c>
      <c r="B27" s="295" t="s">
        <v>458</v>
      </c>
      <c r="C27" s="476"/>
      <c r="D27" s="283">
        <v>2003</v>
      </c>
      <c r="E27" s="297">
        <v>1</v>
      </c>
      <c r="F27" s="488" t="s">
        <v>462</v>
      </c>
      <c r="G27" s="297"/>
      <c r="H27" s="173">
        <v>121.75</v>
      </c>
      <c r="I27" s="283">
        <v>41</v>
      </c>
      <c r="J27" s="283">
        <f>_xlfn.RANK.EQ(I27,I$17:I$31)</f>
        <v>14</v>
      </c>
      <c r="K27" s="32">
        <v>123</v>
      </c>
      <c r="L27" s="32">
        <f t="shared" si="1"/>
        <v>61.5</v>
      </c>
      <c r="M27" s="283">
        <f>_xlfn.RANK.EQ(L27,L$17:L$31)</f>
        <v>8</v>
      </c>
      <c r="N27" s="283">
        <f t="shared" si="3"/>
        <v>102.5</v>
      </c>
      <c r="O27" s="283">
        <f t="shared" si="4"/>
        <v>8</v>
      </c>
      <c r="P27" s="297" t="s">
        <v>589</v>
      </c>
      <c r="Q27" s="484" t="s">
        <v>465</v>
      </c>
      <c r="R27" s="437"/>
    </row>
    <row r="28" spans="1:18" s="16" customFormat="1" ht="15" customHeight="1" x14ac:dyDescent="0.2">
      <c r="A28" s="157">
        <f t="shared" si="5"/>
        <v>12</v>
      </c>
      <c r="B28" s="382" t="s">
        <v>406</v>
      </c>
      <c r="C28" s="476"/>
      <c r="D28" s="423">
        <v>2002</v>
      </c>
      <c r="E28" s="297" t="s">
        <v>5</v>
      </c>
      <c r="F28" s="32" t="s">
        <v>408</v>
      </c>
      <c r="G28" s="32"/>
      <c r="H28" s="173">
        <v>104.1</v>
      </c>
      <c r="I28" s="283">
        <v>59</v>
      </c>
      <c r="J28" s="283">
        <f>_xlfn.RANK.EQ(I28,I$17:I$31)</f>
        <v>12</v>
      </c>
      <c r="K28" s="32">
        <v>62</v>
      </c>
      <c r="L28" s="32">
        <f t="shared" si="1"/>
        <v>31</v>
      </c>
      <c r="M28" s="283">
        <f>_xlfn.RANK.EQ(L28,L$17:L$31)</f>
        <v>13</v>
      </c>
      <c r="N28" s="283">
        <f t="shared" si="3"/>
        <v>90</v>
      </c>
      <c r="O28" s="283">
        <f t="shared" si="4"/>
        <v>7</v>
      </c>
      <c r="P28" s="297" t="s">
        <v>589</v>
      </c>
      <c r="Q28" s="477" t="s">
        <v>410</v>
      </c>
      <c r="R28" s="437"/>
    </row>
    <row r="29" spans="1:18" s="16" customFormat="1" ht="15" customHeight="1" x14ac:dyDescent="0.2">
      <c r="A29" s="157">
        <f t="shared" si="5"/>
        <v>13</v>
      </c>
      <c r="B29" s="382" t="s">
        <v>174</v>
      </c>
      <c r="C29" s="296"/>
      <c r="D29" s="283">
        <v>2000</v>
      </c>
      <c r="E29" s="297" t="s">
        <v>193</v>
      </c>
      <c r="F29" s="307" t="s">
        <v>221</v>
      </c>
      <c r="G29" s="464" t="s">
        <v>194</v>
      </c>
      <c r="H29" s="173">
        <v>85.75</v>
      </c>
      <c r="I29" s="283">
        <v>48</v>
      </c>
      <c r="J29" s="283">
        <f>_xlfn.RANK.EQ(I29,I$17:I$31)</f>
        <v>13</v>
      </c>
      <c r="K29" s="443">
        <v>80</v>
      </c>
      <c r="L29" s="32">
        <f t="shared" si="1"/>
        <v>40</v>
      </c>
      <c r="M29" s="283">
        <f>_xlfn.RANK.EQ(L29,L$17:L$31)</f>
        <v>12</v>
      </c>
      <c r="N29" s="283">
        <f t="shared" si="3"/>
        <v>88</v>
      </c>
      <c r="O29" s="283">
        <f t="shared" si="4"/>
        <v>6</v>
      </c>
      <c r="P29" s="297" t="s">
        <v>589</v>
      </c>
      <c r="Q29" s="480" t="s">
        <v>175</v>
      </c>
      <c r="R29" s="440"/>
    </row>
    <row r="30" spans="1:18" s="16" customFormat="1" ht="15" customHeight="1" x14ac:dyDescent="0.2">
      <c r="A30" s="157">
        <f t="shared" si="5"/>
        <v>14</v>
      </c>
      <c r="B30" s="278" t="s">
        <v>328</v>
      </c>
      <c r="C30" s="531"/>
      <c r="D30" s="303">
        <v>2003</v>
      </c>
      <c r="E30" s="482">
        <v>1</v>
      </c>
      <c r="F30" s="489" t="s">
        <v>335</v>
      </c>
      <c r="G30" s="305" t="s">
        <v>332</v>
      </c>
      <c r="H30" s="330">
        <v>91.6</v>
      </c>
      <c r="I30" s="283">
        <v>60</v>
      </c>
      <c r="J30" s="283">
        <f>_xlfn.RANK.EQ(I30,I$17:I$34)</f>
        <v>11</v>
      </c>
      <c r="K30" s="32">
        <v>52</v>
      </c>
      <c r="L30" s="32">
        <f t="shared" si="1"/>
        <v>26</v>
      </c>
      <c r="M30" s="283">
        <f>_xlfn.RANK.EQ(L30,L$17:L$34)</f>
        <v>14</v>
      </c>
      <c r="N30" s="283">
        <f t="shared" si="3"/>
        <v>86</v>
      </c>
      <c r="O30" s="283">
        <f t="shared" si="4"/>
        <v>5</v>
      </c>
      <c r="P30" s="297" t="s">
        <v>589</v>
      </c>
      <c r="Q30" s="358" t="s">
        <v>336</v>
      </c>
      <c r="R30" s="440"/>
    </row>
    <row r="31" spans="1:18" s="16" customFormat="1" ht="15" customHeight="1" x14ac:dyDescent="0.2">
      <c r="A31" s="157">
        <f t="shared" si="5"/>
        <v>15</v>
      </c>
      <c r="B31" s="461" t="s">
        <v>459</v>
      </c>
      <c r="C31" s="336"/>
      <c r="D31" s="283">
        <v>2003</v>
      </c>
      <c r="E31" s="32">
        <v>1</v>
      </c>
      <c r="F31" s="297" t="s">
        <v>462</v>
      </c>
      <c r="G31" s="32"/>
      <c r="H31" s="173">
        <v>91.2</v>
      </c>
      <c r="I31" s="283">
        <v>21</v>
      </c>
      <c r="J31" s="283">
        <f>_xlfn.RANK.EQ(I31,I$17:I$31)</f>
        <v>15</v>
      </c>
      <c r="K31" s="32">
        <v>36</v>
      </c>
      <c r="L31" s="32">
        <f t="shared" si="1"/>
        <v>18</v>
      </c>
      <c r="M31" s="283">
        <f>_xlfn.RANK.EQ(L31,L$17:L$31)</f>
        <v>15</v>
      </c>
      <c r="N31" s="283">
        <f t="shared" si="3"/>
        <v>39</v>
      </c>
      <c r="O31" s="283">
        <f t="shared" si="4"/>
        <v>4</v>
      </c>
      <c r="P31" s="297" t="s">
        <v>589</v>
      </c>
      <c r="Q31" s="480" t="s">
        <v>466</v>
      </c>
      <c r="R31" s="444"/>
    </row>
    <row r="32" spans="1:18" s="34" customFormat="1" x14ac:dyDescent="0.2">
      <c r="A32" s="388"/>
      <c r="B32" s="388"/>
      <c r="C32" s="388"/>
      <c r="D32" s="388"/>
      <c r="E32" s="388"/>
      <c r="F32" s="388"/>
      <c r="G32" s="388"/>
      <c r="H32" s="386"/>
      <c r="I32" s="386"/>
      <c r="J32" s="386"/>
      <c r="K32" s="386"/>
      <c r="L32" s="386"/>
      <c r="M32" s="386"/>
      <c r="N32" s="386"/>
      <c r="O32" s="386"/>
      <c r="P32" s="386"/>
      <c r="Q32" s="388"/>
      <c r="R32" s="388"/>
    </row>
    <row r="33" spans="1:18" s="34" customFormat="1" x14ac:dyDescent="0.2">
      <c r="A33" s="388"/>
      <c r="B33" s="385" t="s">
        <v>16</v>
      </c>
      <c r="C33" s="386"/>
      <c r="D33" s="386"/>
      <c r="E33" s="387" t="s">
        <v>413</v>
      </c>
      <c r="F33" s="388"/>
      <c r="G33" s="389"/>
      <c r="H33" s="385" t="s">
        <v>103</v>
      </c>
      <c r="I33" s="388"/>
      <c r="J33" s="386"/>
      <c r="K33" s="386"/>
      <c r="L33" s="386"/>
      <c r="M33" s="386" t="s">
        <v>579</v>
      </c>
      <c r="N33" s="386"/>
      <c r="O33" s="386"/>
      <c r="P33" s="388"/>
      <c r="Q33" s="388"/>
      <c r="R33" s="388"/>
    </row>
    <row r="34" spans="1:18" s="34" customFormat="1" ht="4.5" customHeight="1" x14ac:dyDescent="0.2">
      <c r="A34" s="388"/>
      <c r="B34" s="385"/>
      <c r="C34" s="386"/>
      <c r="D34" s="386"/>
      <c r="E34" s="390"/>
      <c r="F34" s="388"/>
      <c r="G34" s="389"/>
      <c r="H34" s="385"/>
      <c r="I34" s="388"/>
      <c r="J34" s="386"/>
      <c r="K34" s="386"/>
      <c r="L34" s="386"/>
      <c r="M34" s="386"/>
      <c r="N34" s="386"/>
      <c r="O34" s="386"/>
      <c r="P34" s="388"/>
      <c r="Q34" s="388"/>
      <c r="R34" s="388"/>
    </row>
    <row r="35" spans="1:18" s="34" customFormat="1" x14ac:dyDescent="0.2">
      <c r="A35" s="388"/>
      <c r="B35" s="385" t="s">
        <v>17</v>
      </c>
      <c r="C35" s="386"/>
      <c r="D35" s="386"/>
      <c r="E35" s="388" t="s">
        <v>179</v>
      </c>
      <c r="F35" s="386"/>
      <c r="G35" s="386"/>
      <c r="H35" s="385" t="s">
        <v>104</v>
      </c>
      <c r="I35" s="388"/>
      <c r="J35" s="386"/>
      <c r="K35" s="386"/>
      <c r="L35" s="386"/>
      <c r="M35" s="386" t="s">
        <v>580</v>
      </c>
      <c r="N35" s="386"/>
      <c r="O35" s="386"/>
      <c r="P35" s="388"/>
      <c r="Q35" s="388"/>
      <c r="R35" s="388"/>
    </row>
    <row r="36" spans="1:18" s="16" customFormat="1" x14ac:dyDescent="0.2"/>
    <row r="37" spans="1:18" s="16" customFormat="1" x14ac:dyDescent="0.2"/>
    <row r="39" spans="1:18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H41" s="4"/>
      <c r="I41" s="712"/>
      <c r="J41" s="712"/>
      <c r="K41" s="712"/>
      <c r="L41" s="712"/>
      <c r="M41" s="712"/>
      <c r="N41" s="712"/>
      <c r="O41" s="712"/>
      <c r="P41" s="712"/>
      <c r="Q41" s="712"/>
      <c r="R41" s="712"/>
    </row>
    <row r="42" spans="1:18" x14ac:dyDescent="0.2">
      <c r="H42" s="4"/>
      <c r="I42" s="712"/>
      <c r="J42" s="712"/>
      <c r="K42" s="712"/>
      <c r="L42" s="712"/>
      <c r="M42" s="712"/>
      <c r="N42" s="712"/>
      <c r="O42" s="712"/>
      <c r="P42" s="712"/>
      <c r="Q42" s="712"/>
      <c r="R42" s="712"/>
    </row>
    <row r="43" spans="1:18" x14ac:dyDescent="0.2"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31">
    <sortCondition descending="1" ref="N17:N31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41:R41"/>
    <mergeCell ref="I42:R42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682" t="s">
        <v>30</v>
      </c>
      <c r="B1" s="682"/>
      <c r="C1" s="682"/>
      <c r="D1" s="682"/>
      <c r="E1" s="682"/>
      <c r="F1" s="682"/>
      <c r="G1" s="682"/>
      <c r="H1" s="682"/>
      <c r="I1" s="682"/>
      <c r="J1" s="682"/>
    </row>
    <row r="2" spans="1:10" ht="10.5" customHeight="1" x14ac:dyDescent="0.2">
      <c r="A2" s="723" t="s">
        <v>37</v>
      </c>
      <c r="B2" s="723"/>
      <c r="C2" s="723"/>
      <c r="D2" s="723"/>
      <c r="E2" s="723"/>
      <c r="F2" s="723"/>
      <c r="G2" s="723"/>
      <c r="H2" s="723"/>
      <c r="I2" s="723"/>
      <c r="J2" s="723"/>
    </row>
    <row r="3" spans="1:10" ht="11.25" customHeight="1" x14ac:dyDescent="0.2">
      <c r="A3" s="723" t="s">
        <v>0</v>
      </c>
      <c r="B3" s="723"/>
      <c r="C3" s="723"/>
      <c r="D3" s="723"/>
      <c r="E3" s="723"/>
      <c r="F3" s="723"/>
      <c r="G3" s="723"/>
      <c r="H3" s="723"/>
      <c r="I3" s="723"/>
      <c r="J3" s="723"/>
    </row>
    <row r="4" spans="1:10" ht="11.25" customHeight="1" x14ac:dyDescent="0.2">
      <c r="A4" s="724" t="s">
        <v>34</v>
      </c>
      <c r="B4" s="724"/>
      <c r="C4" s="724"/>
      <c r="D4" s="724"/>
      <c r="E4" s="724"/>
      <c r="F4" s="724"/>
      <c r="G4" s="724"/>
      <c r="H4" s="724"/>
      <c r="I4" s="724"/>
      <c r="J4" s="724"/>
    </row>
    <row r="5" spans="1:10" ht="17.25" customHeight="1" x14ac:dyDescent="0.2">
      <c r="A5" s="41"/>
      <c r="B5" s="41"/>
      <c r="D5" s="714" t="s">
        <v>1</v>
      </c>
      <c r="E5" s="714"/>
      <c r="F5" s="714"/>
      <c r="G5" s="714"/>
      <c r="H5" s="714"/>
      <c r="I5" t="s">
        <v>75</v>
      </c>
    </row>
    <row r="6" spans="1:10" ht="18" customHeight="1" x14ac:dyDescent="0.2">
      <c r="A6" s="713" t="s">
        <v>38</v>
      </c>
      <c r="B6" s="713"/>
      <c r="C6" s="713"/>
      <c r="D6" s="714" t="s">
        <v>35</v>
      </c>
      <c r="E6" s="714"/>
      <c r="F6" s="714"/>
      <c r="G6" s="714"/>
      <c r="H6" s="714"/>
      <c r="I6" t="s">
        <v>76</v>
      </c>
    </row>
    <row r="7" spans="1:10" x14ac:dyDescent="0.2">
      <c r="A7" s="715" t="s">
        <v>36</v>
      </c>
      <c r="B7" s="715"/>
      <c r="C7" s="715"/>
      <c r="D7" s="716" t="s">
        <v>91</v>
      </c>
      <c r="E7" s="716"/>
      <c r="F7" s="716"/>
      <c r="G7" s="716"/>
      <c r="H7" s="716"/>
    </row>
    <row r="8" spans="1:10" x14ac:dyDescent="0.2">
      <c r="A8" s="40"/>
      <c r="B8" s="40"/>
      <c r="C8" s="40"/>
      <c r="D8" s="38"/>
      <c r="E8" s="38"/>
      <c r="F8" s="38"/>
      <c r="G8" s="38"/>
      <c r="H8" s="38"/>
    </row>
    <row r="9" spans="1:10" x14ac:dyDescent="0.2">
      <c r="A9" s="717" t="s">
        <v>96</v>
      </c>
      <c r="B9" s="717"/>
      <c r="C9" s="717"/>
      <c r="D9" s="717"/>
      <c r="E9" s="34"/>
      <c r="F9" s="34"/>
      <c r="G9" s="34"/>
      <c r="H9" s="34"/>
      <c r="I9" s="34"/>
    </row>
    <row r="10" spans="1:10" ht="22.5" x14ac:dyDescent="0.2">
      <c r="A10" s="42" t="s">
        <v>6</v>
      </c>
      <c r="B10" s="42" t="s">
        <v>77</v>
      </c>
      <c r="C10" s="43" t="s">
        <v>78</v>
      </c>
      <c r="D10" s="42" t="s">
        <v>67</v>
      </c>
      <c r="E10" s="43" t="s">
        <v>7</v>
      </c>
      <c r="F10" s="43" t="s">
        <v>79</v>
      </c>
      <c r="G10" s="43" t="s">
        <v>80</v>
      </c>
      <c r="H10" s="43" t="s">
        <v>81</v>
      </c>
      <c r="I10" s="44" t="s">
        <v>82</v>
      </c>
    </row>
    <row r="11" spans="1:10" ht="15" x14ac:dyDescent="0.2">
      <c r="A11" s="718">
        <v>1</v>
      </c>
      <c r="B11" s="42">
        <v>1</v>
      </c>
      <c r="C11" s="76">
        <v>68</v>
      </c>
      <c r="D11" s="47" t="s">
        <v>41</v>
      </c>
      <c r="E11" s="67">
        <v>1995</v>
      </c>
      <c r="F11" s="73">
        <v>65.55</v>
      </c>
      <c r="G11" s="42">
        <v>54</v>
      </c>
      <c r="H11" s="42">
        <f>G11</f>
        <v>54</v>
      </c>
      <c r="I11" s="62" t="s">
        <v>42</v>
      </c>
      <c r="J11" s="34"/>
    </row>
    <row r="12" spans="1:10" ht="15.75" thickBot="1" x14ac:dyDescent="0.25">
      <c r="A12" s="718"/>
      <c r="B12" s="42">
        <v>2</v>
      </c>
      <c r="C12" s="76">
        <v>85</v>
      </c>
      <c r="D12" s="47" t="s">
        <v>43</v>
      </c>
      <c r="E12" s="68">
        <v>1992</v>
      </c>
      <c r="F12" s="73">
        <v>85.45</v>
      </c>
      <c r="G12" s="42">
        <v>52</v>
      </c>
      <c r="H12" s="42">
        <f>H11+G12</f>
        <v>106</v>
      </c>
      <c r="I12" s="62" t="s">
        <v>69</v>
      </c>
      <c r="J12" s="34"/>
    </row>
    <row r="13" spans="1:10" ht="15.75" thickBot="1" x14ac:dyDescent="0.25">
      <c r="A13" s="718"/>
      <c r="B13" s="42">
        <v>3</v>
      </c>
      <c r="C13" s="76">
        <v>85</v>
      </c>
      <c r="D13" s="47" t="s">
        <v>32</v>
      </c>
      <c r="E13" s="68">
        <v>2002</v>
      </c>
      <c r="F13" s="73">
        <v>82.25</v>
      </c>
      <c r="G13" s="46">
        <v>58</v>
      </c>
      <c r="H13" s="42">
        <f>H12+G13</f>
        <v>164</v>
      </c>
      <c r="I13" s="62" t="s">
        <v>93</v>
      </c>
      <c r="J13" s="45"/>
    </row>
    <row r="14" spans="1:10" x14ac:dyDescent="0.2">
      <c r="A14" s="718"/>
      <c r="B14" s="42">
        <v>4</v>
      </c>
      <c r="C14" s="76" t="s">
        <v>83</v>
      </c>
      <c r="D14" s="47" t="s">
        <v>92</v>
      </c>
      <c r="E14" s="61">
        <v>1989</v>
      </c>
      <c r="F14" s="79">
        <v>119.45</v>
      </c>
      <c r="G14" s="42">
        <v>58</v>
      </c>
      <c r="H14" s="42">
        <f>H13+G14</f>
        <v>222</v>
      </c>
      <c r="I14" s="62" t="s">
        <v>44</v>
      </c>
      <c r="J14" s="45"/>
    </row>
    <row r="15" spans="1:10" ht="14.1" customHeight="1" x14ac:dyDescent="0.2">
      <c r="A15" s="719" t="s">
        <v>84</v>
      </c>
      <c r="B15" s="719"/>
      <c r="C15" s="719"/>
      <c r="D15" s="719"/>
      <c r="E15" s="720"/>
      <c r="F15" s="57">
        <f>SUM(F11:F14)</f>
        <v>352.7</v>
      </c>
      <c r="G15" s="34"/>
      <c r="H15" s="4"/>
      <c r="I15" s="34"/>
      <c r="J15" s="69"/>
    </row>
    <row r="16" spans="1:10" ht="14.1" customHeight="1" thickBot="1" x14ac:dyDescent="0.25">
      <c r="A16" s="721" t="s">
        <v>85</v>
      </c>
      <c r="B16" s="721"/>
      <c r="C16" s="721"/>
      <c r="D16" s="721"/>
      <c r="E16" s="721"/>
      <c r="F16" s="721"/>
      <c r="G16" s="722"/>
      <c r="H16" s="64">
        <f>H14</f>
        <v>222</v>
      </c>
      <c r="I16" s="34"/>
      <c r="J16" s="70"/>
    </row>
    <row r="17" spans="1:10" ht="14.1" customHeight="1" x14ac:dyDescent="0.2">
      <c r="A17" s="75"/>
      <c r="B17" s="75"/>
      <c r="C17" s="75"/>
      <c r="D17" s="75"/>
      <c r="E17" s="75"/>
      <c r="F17" s="75"/>
      <c r="G17" s="75"/>
      <c r="H17" s="74"/>
      <c r="I17" s="34"/>
      <c r="J17" s="4"/>
    </row>
    <row r="18" spans="1:10" ht="21" customHeight="1" x14ac:dyDescent="0.2">
      <c r="A18" s="717" t="s">
        <v>86</v>
      </c>
      <c r="B18" s="717"/>
      <c r="C18" s="717"/>
      <c r="D18" s="717"/>
      <c r="E18" s="34"/>
      <c r="F18" s="83"/>
      <c r="G18" s="34"/>
      <c r="H18" s="34"/>
      <c r="I18" s="34"/>
    </row>
    <row r="19" spans="1:10" ht="22.5" x14ac:dyDescent="0.2">
      <c r="A19" s="42" t="s">
        <v>6</v>
      </c>
      <c r="B19" s="42" t="s">
        <v>77</v>
      </c>
      <c r="C19" s="43" t="s">
        <v>78</v>
      </c>
      <c r="D19" s="42" t="s">
        <v>67</v>
      </c>
      <c r="E19" s="43" t="s">
        <v>7</v>
      </c>
      <c r="F19" s="84" t="s">
        <v>79</v>
      </c>
      <c r="G19" s="43" t="s">
        <v>80</v>
      </c>
      <c r="H19" s="43" t="s">
        <v>81</v>
      </c>
      <c r="I19" s="44" t="s">
        <v>82</v>
      </c>
      <c r="J19" s="34"/>
    </row>
    <row r="20" spans="1:10" ht="14.1" customHeight="1" x14ac:dyDescent="0.2">
      <c r="A20" s="718">
        <v>2</v>
      </c>
      <c r="B20" s="42">
        <v>1</v>
      </c>
      <c r="C20" s="72">
        <v>85</v>
      </c>
      <c r="D20" s="47" t="s">
        <v>57</v>
      </c>
      <c r="E20" s="48">
        <v>1995</v>
      </c>
      <c r="F20" s="85">
        <v>84.9</v>
      </c>
      <c r="G20" s="42">
        <v>54</v>
      </c>
      <c r="H20" s="42">
        <f>G20</f>
        <v>54</v>
      </c>
      <c r="I20" s="62" t="s">
        <v>58</v>
      </c>
      <c r="J20" s="34"/>
    </row>
    <row r="21" spans="1:10" ht="14.1" customHeight="1" x14ac:dyDescent="0.2">
      <c r="A21" s="718"/>
      <c r="B21" s="42">
        <v>2</v>
      </c>
      <c r="C21" s="72" t="s">
        <v>83</v>
      </c>
      <c r="D21" s="47" t="s">
        <v>87</v>
      </c>
      <c r="E21" s="48">
        <v>1990</v>
      </c>
      <c r="F21" s="79">
        <v>96.65</v>
      </c>
      <c r="G21" s="42">
        <v>56</v>
      </c>
      <c r="H21" s="42">
        <f>H20+G21</f>
        <v>110</v>
      </c>
      <c r="I21" s="62" t="s">
        <v>56</v>
      </c>
      <c r="J21" s="34"/>
    </row>
    <row r="22" spans="1:10" ht="14.1" customHeight="1" x14ac:dyDescent="0.2">
      <c r="A22" s="718"/>
      <c r="B22" s="42">
        <v>3</v>
      </c>
      <c r="C22" s="72">
        <v>85</v>
      </c>
      <c r="D22" s="47" t="s">
        <v>68</v>
      </c>
      <c r="E22" s="48">
        <v>1997</v>
      </c>
      <c r="F22" s="79">
        <v>84.8</v>
      </c>
      <c r="G22" s="46">
        <v>52</v>
      </c>
      <c r="H22" s="42">
        <f>H21+G22</f>
        <v>162</v>
      </c>
      <c r="I22" s="62" t="s">
        <v>56</v>
      </c>
      <c r="J22" s="11"/>
    </row>
    <row r="23" spans="1:10" ht="14.1" customHeight="1" x14ac:dyDescent="0.2">
      <c r="A23" s="718"/>
      <c r="B23" s="42">
        <v>4</v>
      </c>
      <c r="C23" s="72" t="s">
        <v>83</v>
      </c>
      <c r="D23" s="47" t="s">
        <v>88</v>
      </c>
      <c r="E23" s="12">
        <v>1990</v>
      </c>
      <c r="F23" s="78">
        <v>96.2</v>
      </c>
      <c r="G23" s="53">
        <v>40</v>
      </c>
      <c r="H23" s="42">
        <f>H22+G23</f>
        <v>202</v>
      </c>
      <c r="I23" s="62" t="s">
        <v>56</v>
      </c>
      <c r="J23" s="34"/>
    </row>
    <row r="24" spans="1:10" ht="12.75" customHeight="1" x14ac:dyDescent="0.2">
      <c r="A24" s="719" t="s">
        <v>84</v>
      </c>
      <c r="B24" s="719"/>
      <c r="C24" s="719"/>
      <c r="D24" s="719"/>
      <c r="E24" s="719"/>
      <c r="F24" s="57">
        <f>SUM(F20:F23)</f>
        <v>362.55</v>
      </c>
      <c r="G24" s="34"/>
      <c r="H24" s="4"/>
      <c r="I24" s="34"/>
      <c r="J24" s="34"/>
    </row>
    <row r="25" spans="1:10" ht="12.75" customHeight="1" x14ac:dyDescent="0.2">
      <c r="A25" s="721" t="s">
        <v>85</v>
      </c>
      <c r="B25" s="721"/>
      <c r="C25" s="721"/>
      <c r="D25" s="721"/>
      <c r="E25" s="721"/>
      <c r="F25" s="721"/>
      <c r="G25" s="721"/>
      <c r="H25" s="64">
        <f>H23</f>
        <v>202</v>
      </c>
      <c r="I25" s="34"/>
      <c r="J25" s="34"/>
    </row>
    <row r="26" spans="1:10" s="34" customFormat="1" ht="17.25" customHeight="1" x14ac:dyDescent="0.2"/>
    <row r="27" spans="1:10" ht="27.75" customHeight="1" x14ac:dyDescent="0.2">
      <c r="A27" s="717" t="s">
        <v>89</v>
      </c>
      <c r="B27" s="717"/>
      <c r="C27" s="717"/>
      <c r="D27" s="717"/>
      <c r="E27" s="34"/>
      <c r="F27" s="34"/>
      <c r="G27" s="34"/>
      <c r="H27" s="34"/>
      <c r="I27" s="34"/>
    </row>
    <row r="28" spans="1:10" s="34" customFormat="1" ht="22.5" x14ac:dyDescent="0.2">
      <c r="A28" s="42" t="s">
        <v>6</v>
      </c>
      <c r="B28" s="42" t="s">
        <v>77</v>
      </c>
      <c r="C28" s="43" t="s">
        <v>78</v>
      </c>
      <c r="D28" s="42" t="s">
        <v>67</v>
      </c>
      <c r="E28" s="43" t="s">
        <v>7</v>
      </c>
      <c r="F28" s="84" t="s">
        <v>79</v>
      </c>
      <c r="G28" s="43" t="s">
        <v>80</v>
      </c>
      <c r="H28" s="43" t="s">
        <v>81</v>
      </c>
      <c r="I28" s="44" t="s">
        <v>82</v>
      </c>
    </row>
    <row r="29" spans="1:10" s="34" customFormat="1" ht="14.1" customHeight="1" x14ac:dyDescent="0.2">
      <c r="A29" s="718">
        <v>3</v>
      </c>
      <c r="B29" s="42">
        <v>1</v>
      </c>
      <c r="C29" s="72">
        <v>73</v>
      </c>
      <c r="D29" s="47" t="s">
        <v>62</v>
      </c>
      <c r="E29" s="61">
        <v>1992</v>
      </c>
      <c r="F29" s="86">
        <v>72.400000000000006</v>
      </c>
      <c r="G29" s="53">
        <v>50</v>
      </c>
      <c r="H29" s="42">
        <f>G29</f>
        <v>50</v>
      </c>
      <c r="I29" s="62" t="s">
        <v>63</v>
      </c>
    </row>
    <row r="30" spans="1:10" s="34" customFormat="1" ht="14.1" customHeight="1" x14ac:dyDescent="0.2">
      <c r="A30" s="725"/>
      <c r="B30" s="42">
        <v>2</v>
      </c>
      <c r="C30" s="72" t="s">
        <v>83</v>
      </c>
      <c r="D30" s="47" t="s">
        <v>65</v>
      </c>
      <c r="E30" s="48">
        <v>1999</v>
      </c>
      <c r="F30" s="79">
        <v>87.7</v>
      </c>
      <c r="G30" s="53">
        <v>47</v>
      </c>
      <c r="H30" s="42">
        <f>H29+G30</f>
        <v>97</v>
      </c>
      <c r="I30" s="62" t="s">
        <v>59</v>
      </c>
    </row>
    <row r="31" spans="1:10" s="11" customFormat="1" ht="14.1" customHeight="1" x14ac:dyDescent="0.2">
      <c r="A31" s="725"/>
      <c r="B31" s="42">
        <v>3</v>
      </c>
      <c r="C31" s="72" t="s">
        <v>83</v>
      </c>
      <c r="D31" s="47" t="s">
        <v>60</v>
      </c>
      <c r="E31" s="63">
        <v>1999</v>
      </c>
      <c r="F31" s="78">
        <v>106.3</v>
      </c>
      <c r="G31" s="53">
        <v>47</v>
      </c>
      <c r="H31" s="42">
        <f>H30+G31</f>
        <v>144</v>
      </c>
      <c r="I31" s="62" t="s">
        <v>61</v>
      </c>
    </row>
    <row r="32" spans="1:10" s="34" customFormat="1" ht="13.5" customHeight="1" x14ac:dyDescent="0.2">
      <c r="A32" s="725"/>
      <c r="B32" s="42">
        <v>4</v>
      </c>
      <c r="C32" s="51">
        <v>85</v>
      </c>
      <c r="D32" s="33" t="s">
        <v>64</v>
      </c>
      <c r="E32" s="48">
        <v>1999</v>
      </c>
      <c r="F32" s="78">
        <v>83.85</v>
      </c>
      <c r="G32" s="42">
        <v>46</v>
      </c>
      <c r="H32" s="42">
        <f>H31+G32</f>
        <v>190</v>
      </c>
      <c r="I32" s="62" t="s">
        <v>59</v>
      </c>
    </row>
    <row r="33" spans="1:10" s="34" customFormat="1" ht="22.5" customHeight="1" x14ac:dyDescent="0.2">
      <c r="A33" s="56" t="s">
        <v>84</v>
      </c>
      <c r="B33" s="66"/>
      <c r="C33" s="66"/>
      <c r="D33" s="66"/>
      <c r="E33" s="66"/>
      <c r="F33" s="57">
        <f>SUM(F29:F32)</f>
        <v>350.25</v>
      </c>
      <c r="H33" s="4"/>
    </row>
    <row r="34" spans="1:10" ht="12.75" customHeight="1" x14ac:dyDescent="0.2">
      <c r="A34" s="56" t="s">
        <v>85</v>
      </c>
      <c r="B34" s="66"/>
      <c r="C34" s="66"/>
      <c r="D34" s="66"/>
      <c r="E34" s="66"/>
      <c r="F34" s="66"/>
      <c r="G34" s="66"/>
      <c r="H34" s="64">
        <f>H32</f>
        <v>190</v>
      </c>
      <c r="I34" s="34"/>
      <c r="J34" s="34"/>
    </row>
    <row r="35" spans="1:10" ht="13.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</row>
    <row r="36" spans="1:10" s="34" customFormat="1" ht="23.25" customHeight="1" thickBot="1" x14ac:dyDescent="0.25">
      <c r="A36" s="77" t="s">
        <v>97</v>
      </c>
      <c r="B36" s="77"/>
      <c r="C36" s="77"/>
      <c r="D36" s="77"/>
    </row>
    <row r="37" spans="1:10" s="34" customFormat="1" ht="26.25" customHeight="1" thickBot="1" x14ac:dyDescent="0.25">
      <c r="A37" s="42" t="s">
        <v>6</v>
      </c>
      <c r="B37" s="42" t="s">
        <v>77</v>
      </c>
      <c r="C37" s="43" t="s">
        <v>78</v>
      </c>
      <c r="D37" s="42" t="s">
        <v>67</v>
      </c>
      <c r="E37" s="43" t="s">
        <v>7</v>
      </c>
      <c r="F37" s="43" t="s">
        <v>79</v>
      </c>
      <c r="G37" s="43" t="s">
        <v>80</v>
      </c>
      <c r="H37" s="43" t="s">
        <v>81</v>
      </c>
      <c r="I37" s="44" t="s">
        <v>82</v>
      </c>
      <c r="J37" s="45"/>
    </row>
    <row r="38" spans="1:10" s="34" customFormat="1" ht="14.1" customHeight="1" thickBot="1" x14ac:dyDescent="0.25">
      <c r="A38" s="718">
        <v>4</v>
      </c>
      <c r="B38" s="42">
        <v>1</v>
      </c>
      <c r="C38" s="46">
        <v>85</v>
      </c>
      <c r="D38" s="47" t="s">
        <v>51</v>
      </c>
      <c r="E38" s="48">
        <v>1992</v>
      </c>
      <c r="F38" s="65">
        <v>78.5</v>
      </c>
      <c r="G38" s="46">
        <v>30</v>
      </c>
      <c r="H38" s="42">
        <f>G38</f>
        <v>30</v>
      </c>
      <c r="I38" s="49" t="s">
        <v>52</v>
      </c>
      <c r="J38" s="50"/>
    </row>
    <row r="39" spans="1:10" ht="14.1" customHeight="1" x14ac:dyDescent="0.2">
      <c r="A39" s="725"/>
      <c r="B39" s="42">
        <v>2</v>
      </c>
      <c r="C39" s="76">
        <v>85</v>
      </c>
      <c r="D39" s="47" t="s">
        <v>47</v>
      </c>
      <c r="E39" s="48">
        <v>1983</v>
      </c>
      <c r="F39" s="78">
        <v>82.3</v>
      </c>
      <c r="G39" s="46">
        <v>39</v>
      </c>
      <c r="H39" s="42">
        <f>H38+G39</f>
        <v>69</v>
      </c>
      <c r="I39" s="49" t="s">
        <v>48</v>
      </c>
      <c r="J39" s="50"/>
    </row>
    <row r="40" spans="1:10" s="34" customFormat="1" ht="14.1" customHeight="1" thickBot="1" x14ac:dyDescent="0.25">
      <c r="A40" s="725"/>
      <c r="B40" s="42">
        <v>3</v>
      </c>
      <c r="C40" s="76">
        <v>85</v>
      </c>
      <c r="D40" s="52" t="s">
        <v>49</v>
      </c>
      <c r="E40" s="31">
        <v>1993</v>
      </c>
      <c r="F40" s="79">
        <v>80.05</v>
      </c>
      <c r="G40" s="53">
        <v>39</v>
      </c>
      <c r="H40" s="42">
        <f>H39+G40</f>
        <v>108</v>
      </c>
      <c r="I40" s="54" t="s">
        <v>50</v>
      </c>
      <c r="J40" s="55"/>
    </row>
    <row r="41" spans="1:10" s="34" customFormat="1" ht="14.1" customHeight="1" thickBot="1" x14ac:dyDescent="0.25">
      <c r="A41" s="725"/>
      <c r="B41" s="42">
        <v>4</v>
      </c>
      <c r="C41" s="76" t="s">
        <v>83</v>
      </c>
      <c r="D41" s="36" t="s">
        <v>53</v>
      </c>
      <c r="E41" s="17">
        <v>1965</v>
      </c>
      <c r="F41" s="80">
        <v>103.15</v>
      </c>
      <c r="G41" s="53">
        <v>40</v>
      </c>
      <c r="H41" s="42">
        <f>H40+G41</f>
        <v>148</v>
      </c>
      <c r="I41" s="54" t="s">
        <v>54</v>
      </c>
      <c r="J41" s="55"/>
    </row>
    <row r="42" spans="1:10" s="34" customFormat="1" ht="15.75" customHeight="1" x14ac:dyDescent="0.2">
      <c r="A42" s="56" t="s">
        <v>84</v>
      </c>
      <c r="B42" s="56"/>
      <c r="C42" s="56"/>
      <c r="D42" s="56"/>
      <c r="E42" s="56"/>
      <c r="F42" s="81">
        <f>SUM(F38:F41)</f>
        <v>344</v>
      </c>
      <c r="H42" s="4"/>
    </row>
    <row r="43" spans="1:10" s="34" customFormat="1" ht="20.25" customHeight="1" x14ac:dyDescent="0.2">
      <c r="A43" s="58" t="s">
        <v>85</v>
      </c>
      <c r="B43" s="58"/>
      <c r="C43" s="58"/>
      <c r="D43" s="58"/>
      <c r="E43" s="56"/>
      <c r="F43" s="82"/>
      <c r="G43" s="56"/>
      <c r="H43" s="59">
        <f>H41</f>
        <v>148</v>
      </c>
      <c r="I43" s="60"/>
    </row>
    <row r="44" spans="1:10" ht="13.5" customHeight="1" x14ac:dyDescent="0.2">
      <c r="A44" s="71"/>
      <c r="B44" s="71"/>
      <c r="C44" s="71"/>
      <c r="D44" s="71"/>
      <c r="E44" s="71"/>
      <c r="F44" s="71"/>
      <c r="G44" s="66"/>
      <c r="H44" s="39"/>
      <c r="I44" s="34"/>
      <c r="J44" s="34"/>
    </row>
    <row r="45" spans="1:10" ht="21.75" customHeight="1" x14ac:dyDescent="0.2"/>
    <row r="46" spans="1:10" x14ac:dyDescent="0.2">
      <c r="A46" s="35" t="s">
        <v>16</v>
      </c>
      <c r="B46" s="35"/>
      <c r="C46" s="35"/>
      <c r="D46" s="2" t="s">
        <v>98</v>
      </c>
      <c r="E46" s="35"/>
      <c r="F46" s="3"/>
      <c r="G46" s="18" t="s">
        <v>90</v>
      </c>
      <c r="I46" s="21" t="s">
        <v>99</v>
      </c>
    </row>
    <row r="47" spans="1:10" x14ac:dyDescent="0.2">
      <c r="A47" s="35"/>
      <c r="B47" s="35"/>
      <c r="C47" s="35"/>
      <c r="D47" s="35"/>
      <c r="E47" s="35"/>
      <c r="G47" s="18"/>
      <c r="I47" s="16"/>
    </row>
    <row r="48" spans="1:10" x14ac:dyDescent="0.2">
      <c r="A48" s="35" t="s">
        <v>17</v>
      </c>
      <c r="B48" s="35"/>
      <c r="C48" s="35"/>
      <c r="D48" s="21" t="s">
        <v>101</v>
      </c>
      <c r="E48" s="35"/>
      <c r="F48" s="35"/>
      <c r="G48" s="18" t="s">
        <v>18</v>
      </c>
      <c r="I48" s="21" t="s">
        <v>100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55"/>
  <sheetViews>
    <sheetView topLeftCell="A22" zoomScale="70" zoomScaleNormal="70" workbookViewId="0">
      <selection activeCell="P57" sqref="P57"/>
    </sheetView>
  </sheetViews>
  <sheetFormatPr defaultColWidth="8.5703125" defaultRowHeight="15" x14ac:dyDescent="0.25"/>
  <cols>
    <col min="1" max="1" width="8.42578125" style="117" customWidth="1"/>
    <col min="2" max="2" width="25.42578125" style="117" customWidth="1"/>
    <col min="3" max="4" width="12" style="117" customWidth="1"/>
    <col min="5" max="5" width="26.85546875" style="117" customWidth="1"/>
    <col min="6" max="6" width="22.5703125" style="117" customWidth="1"/>
    <col min="7" max="10" width="11.140625" style="117" customWidth="1"/>
    <col min="11" max="11" width="15.85546875" style="117" customWidth="1"/>
    <col min="12" max="12" width="14.28515625" style="117" customWidth="1"/>
    <col min="13" max="15" width="11.140625" style="117" customWidth="1"/>
    <col min="16" max="16" width="34.7109375" style="117" customWidth="1"/>
    <col min="17" max="16384" width="8.5703125" style="117"/>
  </cols>
  <sheetData>
    <row r="1" spans="1:18" s="34" customFormat="1" ht="12.75" x14ac:dyDescent="0.2">
      <c r="A1" s="625" t="s">
        <v>143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121"/>
    </row>
    <row r="2" spans="1:18" s="34" customFormat="1" ht="12.75" x14ac:dyDescent="0.2">
      <c r="A2" s="625" t="s">
        <v>144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240"/>
    </row>
    <row r="3" spans="1:18" s="34" customFormat="1" ht="12.75" customHeight="1" x14ac:dyDescent="0.2">
      <c r="A3" s="625" t="s">
        <v>185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240"/>
    </row>
    <row r="4" spans="1:18" s="34" customFormat="1" ht="12.75" x14ac:dyDescent="0.2">
      <c r="A4" s="625" t="s">
        <v>186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240"/>
    </row>
    <row r="5" spans="1:18" s="34" customFormat="1" ht="9" customHeight="1" x14ac:dyDescent="0.2"/>
    <row r="6" spans="1:18" s="34" customFormat="1" ht="15.75" x14ac:dyDescent="0.25">
      <c r="E6" s="622" t="s">
        <v>1</v>
      </c>
      <c r="F6" s="622"/>
      <c r="G6" s="622"/>
      <c r="H6" s="622"/>
      <c r="I6" s="622"/>
      <c r="J6" s="622"/>
      <c r="K6" s="622"/>
      <c r="L6" s="622"/>
      <c r="M6" s="103"/>
      <c r="N6" s="103"/>
      <c r="O6" s="103"/>
      <c r="P6" s="119"/>
      <c r="Q6" s="119"/>
    </row>
    <row r="7" spans="1:18" s="34" customFormat="1" ht="15.75" x14ac:dyDescent="0.2">
      <c r="A7" s="624" t="s">
        <v>180</v>
      </c>
      <c r="B7" s="624"/>
      <c r="C7" s="4"/>
      <c r="D7" s="4"/>
      <c r="E7" s="633" t="s">
        <v>435</v>
      </c>
      <c r="F7" s="633"/>
      <c r="G7" s="633"/>
      <c r="H7" s="633"/>
      <c r="I7" s="633"/>
      <c r="J7" s="633"/>
      <c r="K7" s="633"/>
      <c r="L7" s="633"/>
      <c r="M7" s="105"/>
      <c r="N7" s="138" t="s">
        <v>5</v>
      </c>
      <c r="O7" s="138">
        <v>1</v>
      </c>
      <c r="P7" s="139">
        <v>2</v>
      </c>
      <c r="Q7" s="139">
        <v>3</v>
      </c>
    </row>
    <row r="8" spans="1:18" s="34" customFormat="1" ht="15.75" x14ac:dyDescent="0.25">
      <c r="A8" s="631" t="s">
        <v>182</v>
      </c>
      <c r="B8" s="631"/>
      <c r="C8" s="4"/>
      <c r="D8" s="4"/>
      <c r="E8" s="637" t="s">
        <v>432</v>
      </c>
      <c r="F8" s="637"/>
      <c r="G8" s="637"/>
      <c r="H8" s="637"/>
      <c r="I8" s="637"/>
      <c r="J8" s="637"/>
      <c r="K8" s="637"/>
      <c r="L8" s="637"/>
      <c r="M8" s="140" t="s">
        <v>154</v>
      </c>
      <c r="N8" s="141">
        <v>12</v>
      </c>
      <c r="O8" s="142">
        <v>9.5</v>
      </c>
      <c r="P8" s="141">
        <v>8.5</v>
      </c>
      <c r="Q8" s="143">
        <v>7.5</v>
      </c>
    </row>
    <row r="9" spans="1:18" s="34" customFormat="1" ht="15.75" x14ac:dyDescent="0.25">
      <c r="A9" s="120" t="s">
        <v>39</v>
      </c>
      <c r="B9" s="122"/>
      <c r="C9" s="125"/>
      <c r="D9" s="128"/>
      <c r="E9" s="622" t="s">
        <v>130</v>
      </c>
      <c r="F9" s="622"/>
      <c r="G9" s="622"/>
      <c r="H9" s="622"/>
      <c r="I9" s="622"/>
      <c r="J9" s="622"/>
      <c r="K9" s="622"/>
      <c r="L9" s="622"/>
      <c r="M9" s="142" t="s">
        <v>155</v>
      </c>
      <c r="N9" s="142">
        <v>9.5</v>
      </c>
      <c r="O9" s="142">
        <v>8</v>
      </c>
      <c r="P9" s="142">
        <v>7</v>
      </c>
      <c r="Q9" s="143">
        <v>6</v>
      </c>
    </row>
    <row r="10" spans="1:18" s="34" customFormat="1" ht="15.75" x14ac:dyDescent="0.25">
      <c r="A10" s="123" t="s">
        <v>40</v>
      </c>
      <c r="B10" s="124"/>
      <c r="C10" s="126"/>
      <c r="D10" s="129"/>
      <c r="E10" s="115"/>
      <c r="F10" s="127"/>
      <c r="G10" s="115"/>
      <c r="H10" s="115"/>
      <c r="I10" s="115"/>
      <c r="J10" s="115"/>
      <c r="K10" s="134"/>
      <c r="L10" s="115"/>
      <c r="M10" s="142" t="s">
        <v>156</v>
      </c>
      <c r="N10" s="142">
        <v>9.5</v>
      </c>
      <c r="O10" s="142">
        <v>8</v>
      </c>
      <c r="P10" s="142">
        <v>7</v>
      </c>
      <c r="Q10" s="143">
        <v>6</v>
      </c>
    </row>
    <row r="11" spans="1:18" s="4" customFormat="1" ht="13.5" thickBot="1" x14ac:dyDescent="0.25">
      <c r="P11" s="22"/>
      <c r="Q11" s="22"/>
    </row>
    <row r="12" spans="1:18" ht="42" customHeight="1" thickBot="1" x14ac:dyDescent="0.35">
      <c r="A12" s="150" t="s">
        <v>6</v>
      </c>
      <c r="B12" s="241" t="s">
        <v>67</v>
      </c>
      <c r="C12" s="151" t="s">
        <v>7</v>
      </c>
      <c r="D12" s="151" t="s">
        <v>8</v>
      </c>
      <c r="E12" s="152" t="s">
        <v>9</v>
      </c>
      <c r="F12" s="241" t="s">
        <v>10</v>
      </c>
      <c r="G12" s="151" t="s">
        <v>122</v>
      </c>
      <c r="H12" s="151" t="s">
        <v>123</v>
      </c>
      <c r="I12" s="153" t="s">
        <v>124</v>
      </c>
      <c r="J12" s="153" t="s">
        <v>125</v>
      </c>
      <c r="K12" s="154" t="s">
        <v>126</v>
      </c>
      <c r="L12" s="154" t="s">
        <v>127</v>
      </c>
      <c r="M12" s="153" t="s">
        <v>128</v>
      </c>
      <c r="N12" s="152" t="s">
        <v>6</v>
      </c>
      <c r="O12" s="241" t="s">
        <v>14</v>
      </c>
      <c r="P12" s="155" t="s">
        <v>129</v>
      </c>
      <c r="Q12" s="118"/>
      <c r="R12" s="118"/>
    </row>
    <row r="13" spans="1:18" ht="16.5" x14ac:dyDescent="0.3">
      <c r="A13" s="201" t="s">
        <v>120</v>
      </c>
      <c r="B13" s="145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02"/>
      <c r="Q13" s="118"/>
      <c r="R13" s="118"/>
    </row>
    <row r="14" spans="1:18" ht="16.5" x14ac:dyDescent="0.3">
      <c r="A14" s="203">
        <v>1</v>
      </c>
      <c r="B14" s="192" t="s">
        <v>232</v>
      </c>
      <c r="C14" s="176">
        <v>2002</v>
      </c>
      <c r="D14" s="171" t="s">
        <v>5</v>
      </c>
      <c r="E14" s="171" t="s">
        <v>234</v>
      </c>
      <c r="F14" s="176"/>
      <c r="G14" s="220">
        <v>1</v>
      </c>
      <c r="H14" s="144">
        <v>1.3</v>
      </c>
      <c r="I14" s="144">
        <v>1.2</v>
      </c>
      <c r="J14" s="144">
        <v>1.17</v>
      </c>
      <c r="K14" s="144">
        <v>15.1</v>
      </c>
      <c r="L14" s="144">
        <v>15.1</v>
      </c>
      <c r="M14" s="144">
        <v>13.93</v>
      </c>
      <c r="N14" s="221">
        <v>1</v>
      </c>
      <c r="O14" s="171" t="s">
        <v>5</v>
      </c>
      <c r="P14" s="204" t="s">
        <v>235</v>
      </c>
      <c r="Q14" s="118"/>
      <c r="R14" s="118"/>
    </row>
    <row r="15" spans="1:18" ht="16.5" x14ac:dyDescent="0.3">
      <c r="A15" s="205">
        <v>2</v>
      </c>
      <c r="B15" s="192" t="s">
        <v>427</v>
      </c>
      <c r="C15" s="168">
        <v>2003</v>
      </c>
      <c r="D15" s="171">
        <v>1</v>
      </c>
      <c r="E15" s="171" t="s">
        <v>428</v>
      </c>
      <c r="F15" s="172"/>
      <c r="G15" s="220">
        <v>1.8</v>
      </c>
      <c r="H15" s="144">
        <v>1.7</v>
      </c>
      <c r="I15" s="144">
        <v>1.9</v>
      </c>
      <c r="J15" s="144">
        <v>1.8</v>
      </c>
      <c r="K15" s="144">
        <v>14.15</v>
      </c>
      <c r="L15" s="144">
        <v>14.15</v>
      </c>
      <c r="M15" s="144">
        <v>12.35</v>
      </c>
      <c r="N15" s="247">
        <v>2</v>
      </c>
      <c r="O15" s="171" t="s">
        <v>5</v>
      </c>
      <c r="P15" s="204" t="s">
        <v>429</v>
      </c>
      <c r="Q15" s="118"/>
      <c r="R15" s="118"/>
    </row>
    <row r="16" spans="1:18" ht="16.5" x14ac:dyDescent="0.3">
      <c r="A16" s="205">
        <v>3</v>
      </c>
      <c r="B16" s="192" t="s">
        <v>295</v>
      </c>
      <c r="C16" s="168">
        <v>2003</v>
      </c>
      <c r="D16" s="176" t="s">
        <v>296</v>
      </c>
      <c r="E16" s="168" t="s">
        <v>297</v>
      </c>
      <c r="F16" s="180"/>
      <c r="G16" s="220">
        <v>2.1</v>
      </c>
      <c r="H16" s="246">
        <v>1.8</v>
      </c>
      <c r="I16" s="246">
        <v>2.5</v>
      </c>
      <c r="J16" s="246">
        <v>2.13</v>
      </c>
      <c r="K16" s="246">
        <v>14.1</v>
      </c>
      <c r="L16" s="246">
        <v>14.1</v>
      </c>
      <c r="M16" s="246">
        <v>11.97</v>
      </c>
      <c r="N16" s="247">
        <v>3</v>
      </c>
      <c r="O16" s="138">
        <v>1</v>
      </c>
      <c r="P16" s="204" t="s">
        <v>308</v>
      </c>
      <c r="Q16" s="118"/>
      <c r="R16" s="118"/>
    </row>
    <row r="17" spans="1:18" ht="16.5" x14ac:dyDescent="0.3">
      <c r="A17" s="205">
        <v>4</v>
      </c>
      <c r="B17" s="530" t="s">
        <v>441</v>
      </c>
      <c r="C17" s="181">
        <v>2002</v>
      </c>
      <c r="D17" s="171">
        <v>1</v>
      </c>
      <c r="E17" s="172" t="s">
        <v>444</v>
      </c>
      <c r="F17" s="172" t="s">
        <v>445</v>
      </c>
      <c r="G17" s="220">
        <v>3.5</v>
      </c>
      <c r="H17" s="246">
        <v>4.2</v>
      </c>
      <c r="I17" s="246">
        <v>3</v>
      </c>
      <c r="J17" s="246">
        <v>3.57</v>
      </c>
      <c r="K17" s="246">
        <v>6.55</v>
      </c>
      <c r="L17" s="246">
        <v>2.5499999999999998</v>
      </c>
      <c r="M17" s="246">
        <v>-1.02</v>
      </c>
      <c r="N17" s="247">
        <v>4</v>
      </c>
      <c r="O17" s="243"/>
      <c r="P17" s="204" t="s">
        <v>443</v>
      </c>
      <c r="Q17" s="118"/>
      <c r="R17" s="118"/>
    </row>
    <row r="18" spans="1:18" ht="16.5" x14ac:dyDescent="0.3">
      <c r="A18" s="205">
        <v>5</v>
      </c>
      <c r="B18" s="530" t="s">
        <v>473</v>
      </c>
      <c r="C18" s="168">
        <v>2000</v>
      </c>
      <c r="D18" s="171"/>
      <c r="E18" s="168" t="s">
        <v>275</v>
      </c>
      <c r="F18" s="168" t="s">
        <v>276</v>
      </c>
      <c r="G18" s="220">
        <v>4.2</v>
      </c>
      <c r="H18" s="246">
        <v>4.0999999999999996</v>
      </c>
      <c r="I18" s="246">
        <v>4.5999999999999996</v>
      </c>
      <c r="J18" s="246">
        <v>4.3</v>
      </c>
      <c r="K18" s="246">
        <v>8.3249999999999993</v>
      </c>
      <c r="L18" s="246">
        <v>0.2</v>
      </c>
      <c r="M18" s="246">
        <v>-4.0999999999999996</v>
      </c>
      <c r="N18" s="247">
        <v>5</v>
      </c>
      <c r="O18" s="243"/>
      <c r="P18" s="204" t="s">
        <v>277</v>
      </c>
      <c r="Q18" s="118"/>
      <c r="R18" s="118"/>
    </row>
    <row r="19" spans="1:18" ht="16.5" x14ac:dyDescent="0.3">
      <c r="A19" s="205">
        <v>6</v>
      </c>
      <c r="B19" s="213" t="s">
        <v>571</v>
      </c>
      <c r="C19" s="553">
        <v>2002</v>
      </c>
      <c r="D19" s="196" t="s">
        <v>5</v>
      </c>
      <c r="E19" s="219" t="s">
        <v>159</v>
      </c>
      <c r="F19" s="219"/>
      <c r="G19" s="220">
        <v>6.1</v>
      </c>
      <c r="H19" s="246">
        <v>6.4</v>
      </c>
      <c r="I19" s="246">
        <v>6</v>
      </c>
      <c r="J19" s="246">
        <v>6.16</v>
      </c>
      <c r="K19" s="246">
        <v>1.4</v>
      </c>
      <c r="L19" s="246">
        <v>1.4</v>
      </c>
      <c r="M19" s="246">
        <v>-4.76</v>
      </c>
      <c r="N19" s="247">
        <v>6</v>
      </c>
      <c r="O19" s="243"/>
      <c r="P19" s="554" t="s">
        <v>577</v>
      </c>
      <c r="Q19" s="118"/>
      <c r="R19" s="118"/>
    </row>
    <row r="20" spans="1:18" ht="16.5" x14ac:dyDescent="0.3">
      <c r="A20" s="206" t="s">
        <v>121</v>
      </c>
      <c r="B20" s="146"/>
      <c r="C20" s="147"/>
      <c r="D20" s="147"/>
      <c r="E20" s="147"/>
      <c r="F20" s="147"/>
      <c r="G20" s="148"/>
      <c r="H20" s="148"/>
      <c r="I20" s="148"/>
      <c r="J20" s="148"/>
      <c r="K20" s="148"/>
      <c r="L20" s="148"/>
      <c r="M20" s="148"/>
      <c r="N20" s="148"/>
      <c r="O20" s="244"/>
      <c r="P20" s="207"/>
      <c r="Q20" s="118"/>
      <c r="R20" s="118"/>
    </row>
    <row r="21" spans="1:18" ht="16.5" x14ac:dyDescent="0.3">
      <c r="A21" s="203">
        <v>1</v>
      </c>
      <c r="B21" s="192" t="s">
        <v>289</v>
      </c>
      <c r="C21" s="168">
        <v>2001</v>
      </c>
      <c r="D21" s="171" t="s">
        <v>5</v>
      </c>
      <c r="E21" s="168" t="s">
        <v>297</v>
      </c>
      <c r="F21" s="180"/>
      <c r="G21" s="220">
        <v>2.8</v>
      </c>
      <c r="H21" s="144">
        <v>2.6</v>
      </c>
      <c r="I21" s="144">
        <v>2.8</v>
      </c>
      <c r="J21" s="144">
        <v>2.73</v>
      </c>
      <c r="K21" s="144">
        <v>18.524999999999999</v>
      </c>
      <c r="L21" s="144">
        <v>17.574999999999999</v>
      </c>
      <c r="M21" s="144">
        <v>14.845000000000001</v>
      </c>
      <c r="N21" s="221">
        <v>1</v>
      </c>
      <c r="O21" s="171" t="s">
        <v>5</v>
      </c>
      <c r="P21" s="204" t="s">
        <v>305</v>
      </c>
      <c r="Q21" s="118"/>
      <c r="R21" s="118"/>
    </row>
    <row r="22" spans="1:18" ht="16.5" x14ac:dyDescent="0.3">
      <c r="A22" s="205">
        <v>2</v>
      </c>
      <c r="B22" s="192" t="s">
        <v>426</v>
      </c>
      <c r="C22" s="181">
        <v>2002</v>
      </c>
      <c r="D22" s="171" t="s">
        <v>5</v>
      </c>
      <c r="E22" s="171" t="s">
        <v>428</v>
      </c>
      <c r="F22" s="172"/>
      <c r="G22" s="220">
        <v>5</v>
      </c>
      <c r="H22" s="246">
        <v>5.4</v>
      </c>
      <c r="I22" s="246">
        <v>4.7</v>
      </c>
      <c r="J22" s="246">
        <v>5.03</v>
      </c>
      <c r="K22" s="246">
        <v>15.45</v>
      </c>
      <c r="L22" s="246">
        <v>12.4</v>
      </c>
      <c r="M22" s="246">
        <v>7.37</v>
      </c>
      <c r="N22" s="247">
        <v>2</v>
      </c>
      <c r="O22" s="243">
        <v>2</v>
      </c>
      <c r="P22" s="204" t="s">
        <v>429</v>
      </c>
      <c r="Q22" s="118"/>
      <c r="R22" s="118"/>
    </row>
    <row r="23" spans="1:18" ht="25.5" x14ac:dyDescent="0.3">
      <c r="A23" s="205">
        <v>3</v>
      </c>
      <c r="B23" s="192" t="s">
        <v>330</v>
      </c>
      <c r="C23" s="191">
        <v>2002</v>
      </c>
      <c r="D23" s="171" t="s">
        <v>331</v>
      </c>
      <c r="E23" s="175" t="s">
        <v>335</v>
      </c>
      <c r="F23" s="176" t="s">
        <v>334</v>
      </c>
      <c r="G23" s="220">
        <v>3.4</v>
      </c>
      <c r="H23" s="246">
        <v>2.7</v>
      </c>
      <c r="I23" s="246">
        <v>2.5</v>
      </c>
      <c r="J23" s="246">
        <v>2.87</v>
      </c>
      <c r="K23" s="246">
        <v>11.475</v>
      </c>
      <c r="L23" s="246">
        <v>9.8249999999999993</v>
      </c>
      <c r="M23" s="246">
        <v>6.9550000000000001</v>
      </c>
      <c r="N23" s="247">
        <v>3</v>
      </c>
      <c r="O23" s="243">
        <v>3</v>
      </c>
      <c r="P23" s="204" t="s">
        <v>339</v>
      </c>
      <c r="Q23" s="118"/>
      <c r="R23" s="118"/>
    </row>
    <row r="24" spans="1:18" ht="16.5" x14ac:dyDescent="0.3">
      <c r="A24" s="205">
        <v>4</v>
      </c>
      <c r="B24" s="192" t="s">
        <v>231</v>
      </c>
      <c r="C24" s="170">
        <v>2003</v>
      </c>
      <c r="D24" s="177">
        <v>1</v>
      </c>
      <c r="E24" s="171" t="s">
        <v>234</v>
      </c>
      <c r="F24" s="174"/>
      <c r="G24" s="220">
        <v>5.7</v>
      </c>
      <c r="H24" s="246">
        <v>5.5</v>
      </c>
      <c r="I24" s="246">
        <v>5</v>
      </c>
      <c r="J24" s="246">
        <v>5.4</v>
      </c>
      <c r="K24" s="246">
        <v>11.85</v>
      </c>
      <c r="L24" s="246">
        <v>11.3</v>
      </c>
      <c r="M24" s="246">
        <v>5.9</v>
      </c>
      <c r="N24" s="247">
        <v>4</v>
      </c>
      <c r="O24" s="243"/>
      <c r="P24" s="204" t="s">
        <v>235</v>
      </c>
      <c r="Q24" s="118"/>
      <c r="R24" s="118"/>
    </row>
    <row r="25" spans="1:18" ht="16.5" x14ac:dyDescent="0.3">
      <c r="A25" s="205">
        <v>5</v>
      </c>
      <c r="B25" s="192" t="s">
        <v>393</v>
      </c>
      <c r="C25" s="176">
        <v>2003</v>
      </c>
      <c r="D25" s="171" t="s">
        <v>399</v>
      </c>
      <c r="E25" s="168" t="s">
        <v>159</v>
      </c>
      <c r="F25" s="188"/>
      <c r="G25" s="220">
        <v>2.2000000000000002</v>
      </c>
      <c r="H25" s="246">
        <v>1.8</v>
      </c>
      <c r="I25" s="246">
        <v>1.8</v>
      </c>
      <c r="J25" s="246">
        <v>1.93</v>
      </c>
      <c r="K25" s="246">
        <v>4.2</v>
      </c>
      <c r="L25" s="246">
        <v>3.15</v>
      </c>
      <c r="M25" s="246">
        <v>1.22</v>
      </c>
      <c r="N25" s="247">
        <v>5</v>
      </c>
      <c r="O25" s="243"/>
      <c r="P25" s="204" t="s">
        <v>400</v>
      </c>
      <c r="Q25" s="118"/>
      <c r="R25" s="118"/>
    </row>
    <row r="26" spans="1:18" ht="16.5" x14ac:dyDescent="0.3">
      <c r="A26" s="203">
        <v>6</v>
      </c>
      <c r="B26" s="192" t="s">
        <v>392</v>
      </c>
      <c r="C26" s="176">
        <v>2003</v>
      </c>
      <c r="D26" s="171" t="s">
        <v>5</v>
      </c>
      <c r="E26" s="168" t="s">
        <v>159</v>
      </c>
      <c r="F26" s="187"/>
      <c r="G26" s="220">
        <v>3.1</v>
      </c>
      <c r="H26" s="144">
        <v>3</v>
      </c>
      <c r="I26" s="144">
        <v>3.4</v>
      </c>
      <c r="J26" s="144">
        <v>3.16</v>
      </c>
      <c r="K26" s="144">
        <v>5</v>
      </c>
      <c r="L26" s="144">
        <v>5</v>
      </c>
      <c r="M26" s="144">
        <v>1.84</v>
      </c>
      <c r="N26" s="221">
        <v>6</v>
      </c>
      <c r="O26" s="243"/>
      <c r="P26" s="204" t="s">
        <v>400</v>
      </c>
      <c r="Q26" s="118"/>
      <c r="R26" s="118"/>
    </row>
    <row r="27" spans="1:18" ht="16.5" x14ac:dyDescent="0.3">
      <c r="A27" s="203">
        <v>7</v>
      </c>
      <c r="B27" s="192" t="s">
        <v>170</v>
      </c>
      <c r="C27" s="176">
        <v>2003</v>
      </c>
      <c r="D27" s="176" t="s">
        <v>5</v>
      </c>
      <c r="E27" s="168" t="s">
        <v>159</v>
      </c>
      <c r="F27" s="188"/>
      <c r="G27" s="220">
        <v>4.8</v>
      </c>
      <c r="H27" s="144">
        <v>4</v>
      </c>
      <c r="I27" s="144">
        <v>4.5999999999999996</v>
      </c>
      <c r="J27" s="144">
        <v>4.46</v>
      </c>
      <c r="K27" s="144">
        <v>4.9000000000000004</v>
      </c>
      <c r="L27" s="144">
        <v>4.9000000000000004</v>
      </c>
      <c r="M27" s="144">
        <v>0.44</v>
      </c>
      <c r="N27" s="221">
        <v>7</v>
      </c>
      <c r="O27" s="243"/>
      <c r="P27" s="204" t="s">
        <v>400</v>
      </c>
      <c r="Q27" s="118"/>
      <c r="R27" s="118"/>
    </row>
    <row r="28" spans="1:18" ht="17.25" thickBot="1" x14ac:dyDescent="0.35">
      <c r="A28" s="206" t="s">
        <v>474</v>
      </c>
      <c r="B28" s="146"/>
      <c r="C28" s="147"/>
      <c r="D28" s="147"/>
      <c r="E28" s="147"/>
      <c r="F28" s="147"/>
      <c r="G28" s="148"/>
      <c r="H28" s="244"/>
      <c r="I28" s="244"/>
      <c r="J28" s="244"/>
      <c r="K28" s="149"/>
      <c r="L28" s="149"/>
      <c r="M28" s="149"/>
      <c r="N28" s="149"/>
      <c r="O28" s="149"/>
      <c r="P28" s="207"/>
      <c r="Q28" s="118"/>
      <c r="R28" s="118"/>
    </row>
    <row r="29" spans="1:18" ht="16.5" x14ac:dyDescent="0.3">
      <c r="A29" s="740">
        <v>1</v>
      </c>
      <c r="B29" s="248" t="s">
        <v>295</v>
      </c>
      <c r="C29" s="251">
        <v>2003</v>
      </c>
      <c r="D29" s="249" t="s">
        <v>296</v>
      </c>
      <c r="E29" s="251" t="s">
        <v>297</v>
      </c>
      <c r="F29" s="274"/>
      <c r="G29" s="751">
        <v>3.7</v>
      </c>
      <c r="H29" s="751">
        <v>2.7</v>
      </c>
      <c r="I29" s="751">
        <v>3.7</v>
      </c>
      <c r="J29" s="746">
        <v>3.37</v>
      </c>
      <c r="K29" s="747">
        <v>13.225</v>
      </c>
      <c r="L29" s="747">
        <v>13.225</v>
      </c>
      <c r="M29" s="747">
        <v>9.8550000000000004</v>
      </c>
      <c r="N29" s="730">
        <v>1</v>
      </c>
      <c r="O29" s="749" t="s">
        <v>5</v>
      </c>
      <c r="P29" s="275"/>
      <c r="Q29" s="118"/>
      <c r="R29" s="118"/>
    </row>
    <row r="30" spans="1:18" ht="16.5" x14ac:dyDescent="0.3">
      <c r="A30" s="741"/>
      <c r="B30" s="192" t="s">
        <v>289</v>
      </c>
      <c r="C30" s="168">
        <v>2001</v>
      </c>
      <c r="D30" s="171" t="s">
        <v>5</v>
      </c>
      <c r="E30" s="168" t="s">
        <v>297</v>
      </c>
      <c r="F30" s="180"/>
      <c r="G30" s="743"/>
      <c r="H30" s="743"/>
      <c r="I30" s="743"/>
      <c r="J30" s="742"/>
      <c r="K30" s="739"/>
      <c r="L30" s="739"/>
      <c r="M30" s="739"/>
      <c r="N30" s="729"/>
      <c r="O30" s="748"/>
      <c r="P30" s="208"/>
      <c r="Q30" s="118"/>
      <c r="R30" s="118"/>
    </row>
    <row r="31" spans="1:18" ht="16.5" x14ac:dyDescent="0.3">
      <c r="A31" s="731">
        <v>2</v>
      </c>
      <c r="B31" s="192" t="s">
        <v>231</v>
      </c>
      <c r="C31" s="170">
        <v>2003</v>
      </c>
      <c r="D31" s="177">
        <v>1</v>
      </c>
      <c r="E31" s="171" t="s">
        <v>234</v>
      </c>
      <c r="F31" s="269"/>
      <c r="G31" s="744">
        <v>2.4</v>
      </c>
      <c r="H31" s="733">
        <v>2.6</v>
      </c>
      <c r="I31" s="733">
        <v>2.7</v>
      </c>
      <c r="J31" s="733">
        <v>2.57</v>
      </c>
      <c r="K31" s="738">
        <v>11.7</v>
      </c>
      <c r="L31" s="738">
        <v>11</v>
      </c>
      <c r="M31" s="735">
        <v>8.43</v>
      </c>
      <c r="N31" s="728">
        <v>2</v>
      </c>
      <c r="O31" s="726">
        <v>1</v>
      </c>
      <c r="P31" s="204" t="s">
        <v>235</v>
      </c>
      <c r="Q31" s="118"/>
      <c r="R31" s="118"/>
    </row>
    <row r="32" spans="1:18" ht="16.5" x14ac:dyDescent="0.3">
      <c r="A32" s="741"/>
      <c r="B32" s="192" t="s">
        <v>232</v>
      </c>
      <c r="C32" s="176">
        <v>2002</v>
      </c>
      <c r="D32" s="171" t="s">
        <v>5</v>
      </c>
      <c r="E32" s="171" t="s">
        <v>234</v>
      </c>
      <c r="F32" s="200"/>
      <c r="G32" s="745"/>
      <c r="H32" s="743"/>
      <c r="I32" s="743"/>
      <c r="J32" s="743"/>
      <c r="K32" s="739"/>
      <c r="L32" s="739"/>
      <c r="M32" s="742"/>
      <c r="N32" s="729"/>
      <c r="O32" s="748"/>
      <c r="P32" s="204" t="s">
        <v>235</v>
      </c>
      <c r="Q32" s="118"/>
      <c r="R32" s="118"/>
    </row>
    <row r="33" spans="1:18" ht="16.5" x14ac:dyDescent="0.3">
      <c r="A33" s="731">
        <v>3</v>
      </c>
      <c r="B33" s="192" t="s">
        <v>170</v>
      </c>
      <c r="C33" s="176">
        <v>2003</v>
      </c>
      <c r="D33" s="176" t="s">
        <v>5</v>
      </c>
      <c r="E33" s="168" t="s">
        <v>159</v>
      </c>
      <c r="F33" s="269"/>
      <c r="G33" s="733">
        <v>4.2</v>
      </c>
      <c r="H33" s="733">
        <v>4.0999999999999996</v>
      </c>
      <c r="I33" s="733">
        <v>3.8</v>
      </c>
      <c r="J33" s="735">
        <v>4.03</v>
      </c>
      <c r="K33" s="735">
        <v>8.0299999999999994</v>
      </c>
      <c r="L33" s="735">
        <v>8.0299999999999994</v>
      </c>
      <c r="M33" s="735">
        <v>4</v>
      </c>
      <c r="N33" s="728">
        <v>3</v>
      </c>
      <c r="O33" s="726"/>
      <c r="P33" s="254" t="s">
        <v>400</v>
      </c>
      <c r="Q33" s="118"/>
      <c r="R33" s="118"/>
    </row>
    <row r="34" spans="1:18" ht="17.25" thickBot="1" x14ac:dyDescent="0.35">
      <c r="A34" s="732"/>
      <c r="B34" s="214" t="s">
        <v>475</v>
      </c>
      <c r="C34" s="211">
        <v>2003</v>
      </c>
      <c r="D34" s="217" t="s">
        <v>399</v>
      </c>
      <c r="E34" s="216" t="s">
        <v>159</v>
      </c>
      <c r="F34" s="209"/>
      <c r="G34" s="734"/>
      <c r="H34" s="734"/>
      <c r="I34" s="734"/>
      <c r="J34" s="736"/>
      <c r="K34" s="736"/>
      <c r="L34" s="736"/>
      <c r="M34" s="736"/>
      <c r="N34" s="737"/>
      <c r="O34" s="727"/>
      <c r="P34" s="210" t="s">
        <v>403</v>
      </c>
      <c r="Q34" s="118"/>
      <c r="R34" s="118"/>
    </row>
    <row r="35" spans="1:18" ht="17.25" thickBot="1" x14ac:dyDescent="0.35">
      <c r="A35" s="206" t="s">
        <v>476</v>
      </c>
      <c r="B35" s="146"/>
      <c r="C35" s="147"/>
      <c r="D35" s="147"/>
      <c r="E35" s="147"/>
      <c r="F35" s="147"/>
      <c r="G35" s="148"/>
      <c r="H35" s="244"/>
      <c r="I35" s="244"/>
      <c r="J35" s="244"/>
      <c r="K35" s="149"/>
      <c r="L35" s="149"/>
      <c r="M35" s="149"/>
      <c r="N35" s="149"/>
      <c r="O35" s="149"/>
      <c r="P35" s="207"/>
      <c r="Q35" s="118"/>
      <c r="R35" s="118"/>
    </row>
    <row r="36" spans="1:18" s="34" customFormat="1" ht="12.75" x14ac:dyDescent="0.2">
      <c r="A36" s="740">
        <v>1</v>
      </c>
      <c r="B36" s="248" t="s">
        <v>393</v>
      </c>
      <c r="C36" s="249">
        <v>2003</v>
      </c>
      <c r="D36" s="250" t="s">
        <v>399</v>
      </c>
      <c r="E36" s="251" t="s">
        <v>159</v>
      </c>
      <c r="F36" s="252"/>
      <c r="G36" s="750">
        <v>4.4000000000000004</v>
      </c>
      <c r="H36" s="751">
        <v>3.9</v>
      </c>
      <c r="I36" s="751">
        <v>4.5999999999999996</v>
      </c>
      <c r="J36" s="751">
        <v>4.3</v>
      </c>
      <c r="K36" s="747">
        <v>5</v>
      </c>
      <c r="L36" s="747">
        <v>5</v>
      </c>
      <c r="M36" s="746">
        <v>0.7</v>
      </c>
      <c r="N36" s="730">
        <v>1</v>
      </c>
      <c r="O36" s="749"/>
      <c r="P36" s="253" t="s">
        <v>400</v>
      </c>
      <c r="Q36" s="35"/>
    </row>
    <row r="37" spans="1:18" s="34" customFormat="1" ht="12.75" x14ac:dyDescent="0.2">
      <c r="A37" s="741"/>
      <c r="B37" s="192" t="s">
        <v>392</v>
      </c>
      <c r="C37" s="176">
        <v>2003</v>
      </c>
      <c r="D37" s="171" t="s">
        <v>5</v>
      </c>
      <c r="E37" s="168" t="s">
        <v>159</v>
      </c>
      <c r="F37" s="200"/>
      <c r="G37" s="745"/>
      <c r="H37" s="743"/>
      <c r="I37" s="743"/>
      <c r="J37" s="743"/>
      <c r="K37" s="739"/>
      <c r="L37" s="739"/>
      <c r="M37" s="742"/>
      <c r="N37" s="729"/>
      <c r="O37" s="748"/>
      <c r="P37" s="204" t="s">
        <v>400</v>
      </c>
    </row>
    <row r="38" spans="1:18" s="34" customFormat="1" ht="12.75" x14ac:dyDescent="0.2">
      <c r="A38" s="731">
        <v>2</v>
      </c>
      <c r="B38" s="192" t="s">
        <v>170</v>
      </c>
      <c r="C38" s="176">
        <v>2003</v>
      </c>
      <c r="D38" s="176" t="s">
        <v>5</v>
      </c>
      <c r="E38" s="168" t="s">
        <v>159</v>
      </c>
      <c r="F38" s="269"/>
      <c r="G38" s="733">
        <v>4.3</v>
      </c>
      <c r="H38" s="733">
        <v>4.8</v>
      </c>
      <c r="I38" s="733" t="s">
        <v>483</v>
      </c>
      <c r="J38" s="735">
        <v>4.43</v>
      </c>
      <c r="K38" s="738">
        <v>4.5</v>
      </c>
      <c r="L38" s="738">
        <v>4.5</v>
      </c>
      <c r="M38" s="738">
        <v>5.7000000000000002E-2</v>
      </c>
      <c r="N38" s="728">
        <v>2</v>
      </c>
      <c r="O38" s="270"/>
      <c r="P38" s="204" t="s">
        <v>400</v>
      </c>
    </row>
    <row r="39" spans="1:18" s="34" customFormat="1" ht="12.75" x14ac:dyDescent="0.2">
      <c r="A39" s="741"/>
      <c r="B39" s="192" t="s">
        <v>479</v>
      </c>
      <c r="C39" s="168">
        <v>2001</v>
      </c>
      <c r="D39" s="171" t="s">
        <v>399</v>
      </c>
      <c r="E39" s="168" t="s">
        <v>159</v>
      </c>
      <c r="F39" s="180"/>
      <c r="G39" s="743"/>
      <c r="H39" s="743"/>
      <c r="I39" s="743"/>
      <c r="J39" s="742"/>
      <c r="K39" s="739"/>
      <c r="L39" s="739"/>
      <c r="M39" s="739"/>
      <c r="N39" s="729"/>
      <c r="O39" s="222"/>
      <c r="P39" s="208" t="s">
        <v>480</v>
      </c>
    </row>
    <row r="40" spans="1:18" ht="16.5" x14ac:dyDescent="0.3">
      <c r="A40" s="731">
        <v>3</v>
      </c>
      <c r="B40" s="192" t="s">
        <v>478</v>
      </c>
      <c r="C40" s="176">
        <v>1999</v>
      </c>
      <c r="D40" s="171" t="s">
        <v>399</v>
      </c>
      <c r="E40" s="168" t="s">
        <v>159</v>
      </c>
      <c r="F40" s="269"/>
      <c r="G40" s="733">
        <v>5.0999999999999996</v>
      </c>
      <c r="H40" s="733">
        <v>4.8</v>
      </c>
      <c r="I40" s="733">
        <v>5.3</v>
      </c>
      <c r="J40" s="735">
        <v>5.0599999999999996</v>
      </c>
      <c r="K40" s="735">
        <v>5.0999999999999996</v>
      </c>
      <c r="L40" s="735">
        <v>5.0999999999999996</v>
      </c>
      <c r="M40" s="735">
        <v>0.04</v>
      </c>
      <c r="N40" s="728">
        <v>3</v>
      </c>
      <c r="O40" s="726"/>
      <c r="P40" s="254" t="s">
        <v>481</v>
      </c>
      <c r="Q40" s="118"/>
      <c r="R40" s="118"/>
    </row>
    <row r="41" spans="1:18" ht="17.25" thickBot="1" x14ac:dyDescent="0.35">
      <c r="A41" s="732"/>
      <c r="B41" s="214" t="s">
        <v>477</v>
      </c>
      <c r="C41" s="216">
        <v>2001</v>
      </c>
      <c r="D41" s="211" t="s">
        <v>5</v>
      </c>
      <c r="E41" s="216" t="s">
        <v>159</v>
      </c>
      <c r="F41" s="209"/>
      <c r="G41" s="734"/>
      <c r="H41" s="734"/>
      <c r="I41" s="734"/>
      <c r="J41" s="736"/>
      <c r="K41" s="736"/>
      <c r="L41" s="736"/>
      <c r="M41" s="736"/>
      <c r="N41" s="737"/>
      <c r="O41" s="727"/>
      <c r="P41" s="255" t="s">
        <v>481</v>
      </c>
      <c r="Q41" s="118"/>
      <c r="R41" s="118"/>
    </row>
    <row r="42" spans="1:18" ht="16.5" x14ac:dyDescent="0.3">
      <c r="A42" s="271"/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3"/>
      <c r="Q42" s="268"/>
      <c r="R42" s="118"/>
    </row>
    <row r="43" spans="1:18" ht="17.25" thickBot="1" x14ac:dyDescent="0.35">
      <c r="A43" s="206" t="s">
        <v>569</v>
      </c>
      <c r="B43" s="146"/>
      <c r="C43" s="147"/>
      <c r="D43" s="147"/>
      <c r="E43" s="147"/>
      <c r="F43" s="147"/>
      <c r="G43" s="148"/>
      <c r="H43" s="244"/>
      <c r="I43" s="244"/>
      <c r="J43" s="244"/>
      <c r="K43" s="149"/>
      <c r="L43" s="149"/>
      <c r="M43" s="149"/>
      <c r="N43" s="149"/>
      <c r="O43" s="149"/>
      <c r="P43" s="207"/>
      <c r="Q43" s="118"/>
      <c r="R43" s="118"/>
    </row>
    <row r="44" spans="1:18" ht="16.5" x14ac:dyDescent="0.3">
      <c r="A44" s="740">
        <v>1</v>
      </c>
      <c r="B44" s="248" t="s">
        <v>571</v>
      </c>
      <c r="C44" s="249">
        <v>2002</v>
      </c>
      <c r="D44" s="250" t="s">
        <v>5</v>
      </c>
      <c r="E44" s="251" t="s">
        <v>159</v>
      </c>
      <c r="F44" s="252"/>
      <c r="G44" s="750">
        <v>2.5</v>
      </c>
      <c r="H44" s="751">
        <v>3.1</v>
      </c>
      <c r="I44" s="751">
        <v>3.2</v>
      </c>
      <c r="J44" s="746">
        <v>2.93</v>
      </c>
      <c r="K44" s="747">
        <v>8.1</v>
      </c>
      <c r="L44" s="747">
        <v>8.1</v>
      </c>
      <c r="M44" s="746">
        <v>5.17</v>
      </c>
      <c r="N44" s="730">
        <v>1</v>
      </c>
      <c r="O44" s="749"/>
      <c r="P44" s="253" t="s">
        <v>577</v>
      </c>
      <c r="Q44" s="118"/>
      <c r="R44" s="118"/>
    </row>
    <row r="45" spans="1:18" ht="16.5" x14ac:dyDescent="0.3">
      <c r="A45" s="741"/>
      <c r="B45" s="192" t="s">
        <v>575</v>
      </c>
      <c r="C45" s="176">
        <v>1999</v>
      </c>
      <c r="D45" s="171" t="s">
        <v>5</v>
      </c>
      <c r="E45" s="168" t="s">
        <v>159</v>
      </c>
      <c r="F45" s="200"/>
      <c r="G45" s="745"/>
      <c r="H45" s="743"/>
      <c r="I45" s="743"/>
      <c r="J45" s="742"/>
      <c r="K45" s="739"/>
      <c r="L45" s="739"/>
      <c r="M45" s="742"/>
      <c r="N45" s="729"/>
      <c r="O45" s="748"/>
      <c r="P45" s="204" t="s">
        <v>577</v>
      </c>
      <c r="Q45" s="118"/>
      <c r="R45" s="118"/>
    </row>
    <row r="46" spans="1:18" ht="16.5" x14ac:dyDescent="0.3">
      <c r="A46" s="731">
        <v>2</v>
      </c>
      <c r="B46" s="192" t="s">
        <v>573</v>
      </c>
      <c r="C46" s="176">
        <v>1999</v>
      </c>
      <c r="D46" s="176" t="s">
        <v>5</v>
      </c>
      <c r="E46" s="168" t="s">
        <v>159</v>
      </c>
      <c r="F46" s="269"/>
      <c r="G46" s="733">
        <v>4.5</v>
      </c>
      <c r="H46" s="733">
        <v>4.2</v>
      </c>
      <c r="I46" s="733">
        <v>3.9</v>
      </c>
      <c r="J46" s="735">
        <v>4.2</v>
      </c>
      <c r="K46" s="738">
        <v>7.5</v>
      </c>
      <c r="L46" s="738">
        <v>7.5</v>
      </c>
      <c r="M46" s="738">
        <v>3.3</v>
      </c>
      <c r="N46" s="728">
        <v>2</v>
      </c>
      <c r="O46" s="270"/>
      <c r="P46" s="204" t="s">
        <v>577</v>
      </c>
      <c r="Q46" s="118"/>
      <c r="R46" s="118"/>
    </row>
    <row r="47" spans="1:18" ht="16.5" x14ac:dyDescent="0.3">
      <c r="A47" s="741"/>
      <c r="B47" s="192" t="s">
        <v>574</v>
      </c>
      <c r="C47" s="168">
        <v>2001</v>
      </c>
      <c r="D47" s="171" t="s">
        <v>5</v>
      </c>
      <c r="E47" s="168" t="s">
        <v>159</v>
      </c>
      <c r="F47" s="180"/>
      <c r="G47" s="743"/>
      <c r="H47" s="743"/>
      <c r="I47" s="743"/>
      <c r="J47" s="742"/>
      <c r="K47" s="739"/>
      <c r="L47" s="739"/>
      <c r="M47" s="739"/>
      <c r="N47" s="729"/>
      <c r="O47" s="222"/>
      <c r="P47" s="554" t="s">
        <v>577</v>
      </c>
      <c r="Q47" s="118"/>
      <c r="R47" s="118"/>
    </row>
    <row r="48" spans="1:18" ht="16.5" x14ac:dyDescent="0.3">
      <c r="A48" s="731">
        <v>3</v>
      </c>
      <c r="B48" s="192" t="s">
        <v>572</v>
      </c>
      <c r="C48" s="176">
        <v>2002</v>
      </c>
      <c r="D48" s="171" t="s">
        <v>5</v>
      </c>
      <c r="E48" s="168" t="s">
        <v>159</v>
      </c>
      <c r="F48" s="269"/>
      <c r="G48" s="733">
        <v>5.6</v>
      </c>
      <c r="H48" s="733">
        <v>5.6</v>
      </c>
      <c r="I48" s="733">
        <v>5.4</v>
      </c>
      <c r="J48" s="735">
        <v>5.53</v>
      </c>
      <c r="K48" s="735">
        <v>7.3</v>
      </c>
      <c r="L48" s="735">
        <v>7.3</v>
      </c>
      <c r="M48" s="735">
        <v>1.77</v>
      </c>
      <c r="N48" s="728">
        <v>3</v>
      </c>
      <c r="O48" s="726"/>
      <c r="P48" s="204" t="s">
        <v>578</v>
      </c>
      <c r="Q48" s="118"/>
      <c r="R48" s="118"/>
    </row>
    <row r="49" spans="1:18" ht="17.25" thickBot="1" x14ac:dyDescent="0.35">
      <c r="A49" s="732"/>
      <c r="B49" s="214" t="s">
        <v>576</v>
      </c>
      <c r="C49" s="211">
        <v>2003</v>
      </c>
      <c r="D49" s="211">
        <v>1</v>
      </c>
      <c r="E49" s="216" t="s">
        <v>159</v>
      </c>
      <c r="F49" s="209"/>
      <c r="G49" s="734"/>
      <c r="H49" s="734"/>
      <c r="I49" s="734"/>
      <c r="J49" s="736"/>
      <c r="K49" s="736"/>
      <c r="L49" s="736"/>
      <c r="M49" s="736"/>
      <c r="N49" s="737"/>
      <c r="O49" s="727"/>
      <c r="P49" s="555" t="s">
        <v>578</v>
      </c>
      <c r="Q49" s="118"/>
      <c r="R49" s="118"/>
    </row>
    <row r="50" spans="1:18" ht="16.5" x14ac:dyDescent="0.3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</row>
    <row r="51" spans="1:18" ht="16.5" x14ac:dyDescent="0.3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</row>
    <row r="52" spans="1:18" ht="16.5" x14ac:dyDescent="0.3">
      <c r="A52" s="118"/>
      <c r="B52" s="89" t="s">
        <v>16</v>
      </c>
      <c r="C52" s="245"/>
      <c r="D52" s="245"/>
      <c r="E52" s="106" t="s">
        <v>413</v>
      </c>
      <c r="F52" s="34"/>
      <c r="G52" s="3"/>
      <c r="H52" s="89" t="s">
        <v>103</v>
      </c>
      <c r="I52" s="34"/>
      <c r="J52" s="245"/>
      <c r="K52" s="245"/>
      <c r="L52" s="245" t="s">
        <v>579</v>
      </c>
      <c r="M52" s="245"/>
      <c r="N52" s="245"/>
      <c r="O52" s="34"/>
      <c r="P52" s="118"/>
      <c r="Q52" s="118"/>
      <c r="R52" s="118"/>
    </row>
    <row r="53" spans="1:18" ht="16.5" x14ac:dyDescent="0.3">
      <c r="A53" s="118"/>
      <c r="B53" s="89"/>
      <c r="C53" s="245"/>
      <c r="D53" s="245"/>
      <c r="E53" s="90"/>
      <c r="F53" s="34"/>
      <c r="G53" s="3"/>
      <c r="H53" s="89"/>
      <c r="I53" s="34"/>
      <c r="J53" s="245"/>
      <c r="K53" s="245"/>
      <c r="L53" s="245"/>
      <c r="M53" s="245"/>
      <c r="N53" s="245"/>
      <c r="O53" s="34"/>
      <c r="P53" s="118"/>
      <c r="Q53" s="118"/>
      <c r="R53" s="118"/>
    </row>
    <row r="54" spans="1:18" ht="16.5" x14ac:dyDescent="0.3">
      <c r="A54" s="118"/>
      <c r="B54" s="89" t="s">
        <v>17</v>
      </c>
      <c r="C54" s="245"/>
      <c r="D54" s="245"/>
      <c r="E54" s="388" t="s">
        <v>179</v>
      </c>
      <c r="F54" s="267"/>
      <c r="G54" s="245"/>
      <c r="H54" s="89" t="s">
        <v>104</v>
      </c>
      <c r="I54" s="34"/>
      <c r="J54" s="245"/>
      <c r="K54" s="245"/>
      <c r="L54" s="245" t="s">
        <v>580</v>
      </c>
      <c r="M54" s="245"/>
      <c r="N54" s="245"/>
      <c r="O54" s="34"/>
      <c r="P54" s="118"/>
      <c r="Q54" s="118"/>
      <c r="R54" s="118"/>
    </row>
    <row r="55" spans="1:18" ht="16.5" x14ac:dyDescent="0.3">
      <c r="Q55" s="118"/>
      <c r="R55" s="118"/>
    </row>
  </sheetData>
  <sortState ref="B29:P32">
    <sortCondition ref="N21:N27"/>
  </sortState>
  <mergeCells count="98">
    <mergeCell ref="O48:O49"/>
    <mergeCell ref="K46:K47"/>
    <mergeCell ref="L46:L47"/>
    <mergeCell ref="M46:M47"/>
    <mergeCell ref="N46:N47"/>
    <mergeCell ref="K48:K49"/>
    <mergeCell ref="L48:L49"/>
    <mergeCell ref="M48:M49"/>
    <mergeCell ref="N48:N49"/>
    <mergeCell ref="A48:A49"/>
    <mergeCell ref="G48:G49"/>
    <mergeCell ref="H48:H49"/>
    <mergeCell ref="I48:I49"/>
    <mergeCell ref="J48:J49"/>
    <mergeCell ref="A46:A47"/>
    <mergeCell ref="G46:G47"/>
    <mergeCell ref="H46:H47"/>
    <mergeCell ref="I46:I47"/>
    <mergeCell ref="J46:J47"/>
    <mergeCell ref="K44:K45"/>
    <mergeCell ref="L44:L45"/>
    <mergeCell ref="M44:M45"/>
    <mergeCell ref="N44:N45"/>
    <mergeCell ref="O44:O45"/>
    <mergeCell ref="A44:A45"/>
    <mergeCell ref="G44:G45"/>
    <mergeCell ref="H44:H45"/>
    <mergeCell ref="I44:I45"/>
    <mergeCell ref="J44:J45"/>
    <mergeCell ref="K40:K41"/>
    <mergeCell ref="L40:L41"/>
    <mergeCell ref="M40:M41"/>
    <mergeCell ref="N40:N41"/>
    <mergeCell ref="O40:O41"/>
    <mergeCell ref="A40:A41"/>
    <mergeCell ref="G40:G41"/>
    <mergeCell ref="H40:H41"/>
    <mergeCell ref="I40:I41"/>
    <mergeCell ref="J40:J41"/>
    <mergeCell ref="K38:K39"/>
    <mergeCell ref="L38:L39"/>
    <mergeCell ref="M38:M39"/>
    <mergeCell ref="N38:N39"/>
    <mergeCell ref="N36:N37"/>
    <mergeCell ref="A38:A39"/>
    <mergeCell ref="G38:G39"/>
    <mergeCell ref="H38:H39"/>
    <mergeCell ref="I38:I39"/>
    <mergeCell ref="J38:J39"/>
    <mergeCell ref="O31:O32"/>
    <mergeCell ref="O29:O30"/>
    <mergeCell ref="A36:A37"/>
    <mergeCell ref="G36:G37"/>
    <mergeCell ref="H36:H37"/>
    <mergeCell ref="I36:I37"/>
    <mergeCell ref="J36:J37"/>
    <mergeCell ref="K36:K37"/>
    <mergeCell ref="L36:L37"/>
    <mergeCell ref="M36:M37"/>
    <mergeCell ref="M29:M30"/>
    <mergeCell ref="K29:K30"/>
    <mergeCell ref="H29:H30"/>
    <mergeCell ref="O36:O37"/>
    <mergeCell ref="G29:G30"/>
    <mergeCell ref="I29:I30"/>
    <mergeCell ref="J29:J30"/>
    <mergeCell ref="L29:L30"/>
    <mergeCell ref="A1:P1"/>
    <mergeCell ref="A2:P2"/>
    <mergeCell ref="E9:L9"/>
    <mergeCell ref="A7:B7"/>
    <mergeCell ref="A3:P3"/>
    <mergeCell ref="E7:L7"/>
    <mergeCell ref="E8:L8"/>
    <mergeCell ref="A4:P4"/>
    <mergeCell ref="E6:L6"/>
    <mergeCell ref="A8:B8"/>
    <mergeCell ref="L31:L32"/>
    <mergeCell ref="H31:H32"/>
    <mergeCell ref="G31:G32"/>
    <mergeCell ref="J31:J32"/>
    <mergeCell ref="I31:I32"/>
    <mergeCell ref="O33:O34"/>
    <mergeCell ref="N31:N32"/>
    <mergeCell ref="N29:N30"/>
    <mergeCell ref="A33:A34"/>
    <mergeCell ref="G33:G34"/>
    <mergeCell ref="H33:H34"/>
    <mergeCell ref="I33:I34"/>
    <mergeCell ref="J33:J34"/>
    <mergeCell ref="K33:K34"/>
    <mergeCell ref="L33:L34"/>
    <mergeCell ref="M33:M34"/>
    <mergeCell ref="N33:N34"/>
    <mergeCell ref="K31:K32"/>
    <mergeCell ref="A29:A30"/>
    <mergeCell ref="A31:A32"/>
    <mergeCell ref="M31:M32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54" firstPageNumber="0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view="pageLayout" topLeftCell="A13" zoomScaleNormal="100" workbookViewId="0">
      <selection activeCell="G66" sqref="G66"/>
    </sheetView>
  </sheetViews>
  <sheetFormatPr defaultColWidth="8.7109375" defaultRowHeight="15" x14ac:dyDescent="0.25"/>
  <cols>
    <col min="1" max="1" width="4.5703125" style="256" customWidth="1"/>
    <col min="2" max="2" width="33.28515625" style="257" customWidth="1"/>
    <col min="3" max="3" width="21.42578125" style="257" customWidth="1"/>
    <col min="4" max="4" width="9.5703125" style="257" customWidth="1"/>
    <col min="5" max="5" width="24" style="257" customWidth="1"/>
    <col min="6" max="6" width="13.7109375" style="257" customWidth="1"/>
    <col min="7" max="256" width="8.7109375" style="257"/>
    <col min="257" max="257" width="4.5703125" style="257" customWidth="1"/>
    <col min="258" max="258" width="36.42578125" style="257" customWidth="1"/>
    <col min="259" max="259" width="26.28515625" style="257" customWidth="1"/>
    <col min="260" max="260" width="9.5703125" style="257" customWidth="1"/>
    <col min="261" max="261" width="36.42578125" style="257" customWidth="1"/>
    <col min="262" max="262" width="13.7109375" style="257" customWidth="1"/>
    <col min="263" max="512" width="8.7109375" style="257"/>
    <col min="513" max="513" width="4.5703125" style="257" customWidth="1"/>
    <col min="514" max="514" width="36.42578125" style="257" customWidth="1"/>
    <col min="515" max="515" width="26.28515625" style="257" customWidth="1"/>
    <col min="516" max="516" width="9.5703125" style="257" customWidth="1"/>
    <col min="517" max="517" width="36.42578125" style="257" customWidth="1"/>
    <col min="518" max="518" width="13.7109375" style="257" customWidth="1"/>
    <col min="519" max="768" width="8.7109375" style="257"/>
    <col min="769" max="769" width="4.5703125" style="257" customWidth="1"/>
    <col min="770" max="770" width="36.42578125" style="257" customWidth="1"/>
    <col min="771" max="771" width="26.28515625" style="257" customWidth="1"/>
    <col min="772" max="772" width="9.5703125" style="257" customWidth="1"/>
    <col min="773" max="773" width="36.42578125" style="257" customWidth="1"/>
    <col min="774" max="774" width="13.7109375" style="257" customWidth="1"/>
    <col min="775" max="16384" width="8.7109375" style="257"/>
  </cols>
  <sheetData>
    <row r="1" spans="1:6" x14ac:dyDescent="0.25">
      <c r="A1" s="752" t="s">
        <v>30</v>
      </c>
      <c r="B1" s="752"/>
      <c r="C1" s="752"/>
      <c r="D1" s="752"/>
      <c r="E1" s="752"/>
      <c r="F1" s="752"/>
    </row>
    <row r="2" spans="1:6" x14ac:dyDescent="0.25">
      <c r="A2" s="752" t="s">
        <v>105</v>
      </c>
      <c r="B2" s="752"/>
      <c r="C2" s="752"/>
      <c r="D2" s="752"/>
      <c r="E2" s="752"/>
      <c r="F2" s="752"/>
    </row>
    <row r="3" spans="1:6" x14ac:dyDescent="0.25">
      <c r="A3" s="753" t="s">
        <v>615</v>
      </c>
      <c r="B3" s="753"/>
      <c r="C3" s="753"/>
      <c r="D3" s="753"/>
      <c r="E3" s="753"/>
      <c r="F3" s="753"/>
    </row>
    <row r="4" spans="1:6" x14ac:dyDescent="0.25">
      <c r="A4" s="752" t="s">
        <v>607</v>
      </c>
      <c r="B4" s="752"/>
      <c r="C4" s="752"/>
      <c r="D4" s="752"/>
      <c r="E4" s="752"/>
      <c r="F4" s="752"/>
    </row>
    <row r="5" spans="1:6" x14ac:dyDescent="0.25">
      <c r="A5" s="512"/>
      <c r="B5" s="512"/>
      <c r="C5" s="512"/>
      <c r="D5" s="512"/>
      <c r="E5" s="512"/>
      <c r="F5" s="512"/>
    </row>
    <row r="6" spans="1:6" ht="15.75" x14ac:dyDescent="0.25">
      <c r="A6" s="754" t="s">
        <v>608</v>
      </c>
      <c r="B6" s="754"/>
      <c r="C6" s="754"/>
      <c r="D6" s="754"/>
      <c r="E6" s="754"/>
      <c r="F6" s="754"/>
    </row>
    <row r="7" spans="1:6" ht="15.75" x14ac:dyDescent="0.25">
      <c r="A7" s="754" t="s">
        <v>609</v>
      </c>
      <c r="B7" s="754"/>
      <c r="C7" s="754"/>
      <c r="D7" s="754"/>
      <c r="E7" s="754"/>
      <c r="F7" s="754"/>
    </row>
    <row r="8" spans="1:6" x14ac:dyDescent="0.25">
      <c r="A8" s="512"/>
      <c r="B8" s="512"/>
      <c r="C8" s="512"/>
      <c r="D8" s="512"/>
      <c r="E8" s="512"/>
      <c r="F8" s="512"/>
    </row>
    <row r="9" spans="1:6" x14ac:dyDescent="0.25">
      <c r="A9" s="512"/>
      <c r="B9" s="513" t="s">
        <v>180</v>
      </c>
      <c r="C9" s="514"/>
      <c r="D9" s="514"/>
      <c r="E9" s="512"/>
      <c r="F9" s="512"/>
    </row>
    <row r="10" spans="1:6" x14ac:dyDescent="0.25">
      <c r="A10" s="512"/>
      <c r="B10" s="513" t="s">
        <v>182</v>
      </c>
      <c r="C10" s="514"/>
      <c r="D10" s="514"/>
      <c r="E10" s="515"/>
      <c r="F10" s="515"/>
    </row>
    <row r="11" spans="1:6" x14ac:dyDescent="0.25">
      <c r="A11" s="752"/>
      <c r="B11" s="752"/>
      <c r="C11" s="752"/>
      <c r="D11" s="752"/>
      <c r="E11" s="752"/>
      <c r="F11" s="752"/>
    </row>
    <row r="12" spans="1:6" ht="30" customHeight="1" x14ac:dyDescent="0.25">
      <c r="A12" s="258" t="s">
        <v>187</v>
      </c>
      <c r="B12" s="259" t="s">
        <v>188</v>
      </c>
      <c r="C12" s="258" t="s">
        <v>506</v>
      </c>
      <c r="D12" s="260" t="s">
        <v>507</v>
      </c>
      <c r="E12" s="258" t="s">
        <v>508</v>
      </c>
      <c r="F12" s="261" t="s">
        <v>509</v>
      </c>
    </row>
    <row r="13" spans="1:6" x14ac:dyDescent="0.25">
      <c r="A13" s="258">
        <v>1</v>
      </c>
      <c r="B13" s="262" t="s">
        <v>510</v>
      </c>
      <c r="C13" s="258" t="s">
        <v>16</v>
      </c>
      <c r="D13" s="258" t="s">
        <v>31</v>
      </c>
      <c r="E13" s="258" t="s">
        <v>511</v>
      </c>
      <c r="F13" s="258" t="s">
        <v>616</v>
      </c>
    </row>
    <row r="14" spans="1:6" x14ac:dyDescent="0.25">
      <c r="A14" s="258">
        <v>2</v>
      </c>
      <c r="B14" s="262" t="s">
        <v>512</v>
      </c>
      <c r="C14" s="258" t="s">
        <v>17</v>
      </c>
      <c r="D14" s="258" t="s">
        <v>31</v>
      </c>
      <c r="E14" s="258" t="s">
        <v>504</v>
      </c>
      <c r="F14" s="258" t="s">
        <v>616</v>
      </c>
    </row>
    <row r="15" spans="1:6" x14ac:dyDescent="0.25">
      <c r="A15" s="258">
        <v>3</v>
      </c>
      <c r="B15" s="262" t="s">
        <v>513</v>
      </c>
      <c r="C15" s="258" t="s">
        <v>514</v>
      </c>
      <c r="D15" s="258" t="s">
        <v>31</v>
      </c>
      <c r="E15" s="258" t="s">
        <v>492</v>
      </c>
      <c r="F15" s="258" t="s">
        <v>616</v>
      </c>
    </row>
    <row r="16" spans="1:6" x14ac:dyDescent="0.25">
      <c r="A16" s="258">
        <v>4</v>
      </c>
      <c r="B16" s="262" t="s">
        <v>515</v>
      </c>
      <c r="C16" s="258" t="s">
        <v>33</v>
      </c>
      <c r="D16" s="258" t="s">
        <v>31</v>
      </c>
      <c r="E16" s="258" t="s">
        <v>516</v>
      </c>
      <c r="F16" s="258" t="s">
        <v>616</v>
      </c>
    </row>
    <row r="17" spans="1:6" x14ac:dyDescent="0.25">
      <c r="A17" s="258">
        <v>5</v>
      </c>
      <c r="B17" s="262" t="s">
        <v>517</v>
      </c>
      <c r="C17" s="258" t="s">
        <v>611</v>
      </c>
      <c r="D17" s="258" t="s">
        <v>31</v>
      </c>
      <c r="E17" s="258" t="s">
        <v>519</v>
      </c>
      <c r="F17" s="258" t="s">
        <v>616</v>
      </c>
    </row>
    <row r="18" spans="1:6" x14ac:dyDescent="0.25">
      <c r="A18" s="258">
        <v>6</v>
      </c>
      <c r="B18" s="262" t="s">
        <v>520</v>
      </c>
      <c r="C18" s="258" t="s">
        <v>102</v>
      </c>
      <c r="D18" s="258" t="s">
        <v>31</v>
      </c>
      <c r="E18" s="258" t="s">
        <v>521</v>
      </c>
      <c r="F18" s="258" t="s">
        <v>616</v>
      </c>
    </row>
    <row r="19" spans="1:6" x14ac:dyDescent="0.25">
      <c r="A19" s="258">
        <v>7</v>
      </c>
      <c r="B19" s="262" t="s">
        <v>522</v>
      </c>
      <c r="C19" s="258" t="s">
        <v>518</v>
      </c>
      <c r="D19" s="258" t="s">
        <v>31</v>
      </c>
      <c r="E19" s="258" t="s">
        <v>521</v>
      </c>
      <c r="F19" s="258" t="s">
        <v>616</v>
      </c>
    </row>
    <row r="20" spans="1:6" x14ac:dyDescent="0.25">
      <c r="A20" s="258">
        <v>8</v>
      </c>
      <c r="B20" s="262" t="s">
        <v>523</v>
      </c>
      <c r="C20" s="258" t="s">
        <v>518</v>
      </c>
      <c r="D20" s="258" t="s">
        <v>31</v>
      </c>
      <c r="E20" s="258" t="s">
        <v>501</v>
      </c>
      <c r="F20" s="258" t="s">
        <v>616</v>
      </c>
    </row>
    <row r="21" spans="1:6" x14ac:dyDescent="0.25">
      <c r="A21" s="258">
        <v>9</v>
      </c>
      <c r="B21" s="262" t="s">
        <v>524</v>
      </c>
      <c r="C21" s="258" t="s">
        <v>518</v>
      </c>
      <c r="D21" s="258" t="s">
        <v>31</v>
      </c>
      <c r="E21" s="258" t="s">
        <v>525</v>
      </c>
      <c r="F21" s="258" t="s">
        <v>616</v>
      </c>
    </row>
    <row r="22" spans="1:6" x14ac:dyDescent="0.25">
      <c r="A22" s="263">
        <v>10</v>
      </c>
      <c r="B22" s="264" t="s">
        <v>526</v>
      </c>
      <c r="C22" s="258" t="s">
        <v>518</v>
      </c>
      <c r="D22" s="258" t="s">
        <v>31</v>
      </c>
      <c r="E22" s="258" t="s">
        <v>501</v>
      </c>
      <c r="F22" s="258" t="s">
        <v>618</v>
      </c>
    </row>
    <row r="23" spans="1:6" x14ac:dyDescent="0.25">
      <c r="A23" s="263">
        <v>11</v>
      </c>
      <c r="B23" s="264" t="s">
        <v>527</v>
      </c>
      <c r="C23" s="258" t="s">
        <v>611</v>
      </c>
      <c r="D23" s="258" t="s">
        <v>31</v>
      </c>
      <c r="E23" s="258" t="s">
        <v>499</v>
      </c>
      <c r="F23" s="258" t="s">
        <v>616</v>
      </c>
    </row>
    <row r="24" spans="1:6" x14ac:dyDescent="0.25">
      <c r="A24" s="263">
        <v>12</v>
      </c>
      <c r="B24" s="264" t="s">
        <v>528</v>
      </c>
      <c r="C24" s="258" t="s">
        <v>518</v>
      </c>
      <c r="D24" s="258" t="s">
        <v>31</v>
      </c>
      <c r="E24" s="258" t="s">
        <v>529</v>
      </c>
      <c r="F24" s="258" t="s">
        <v>616</v>
      </c>
    </row>
    <row r="25" spans="1:6" x14ac:dyDescent="0.25">
      <c r="A25" s="263">
        <v>13</v>
      </c>
      <c r="B25" s="264" t="s">
        <v>530</v>
      </c>
      <c r="C25" s="258" t="s">
        <v>518</v>
      </c>
      <c r="D25" s="258" t="s">
        <v>31</v>
      </c>
      <c r="E25" s="258" t="s">
        <v>501</v>
      </c>
      <c r="F25" s="258" t="s">
        <v>616</v>
      </c>
    </row>
    <row r="26" spans="1:6" x14ac:dyDescent="0.25">
      <c r="A26" s="263">
        <v>14</v>
      </c>
      <c r="B26" s="264" t="s">
        <v>531</v>
      </c>
      <c r="C26" s="258" t="s">
        <v>518</v>
      </c>
      <c r="D26" s="258" t="s">
        <v>31</v>
      </c>
      <c r="E26" s="258" t="s">
        <v>503</v>
      </c>
      <c r="F26" s="258" t="s">
        <v>616</v>
      </c>
    </row>
    <row r="27" spans="1:6" x14ac:dyDescent="0.25">
      <c r="A27" s="263">
        <v>15</v>
      </c>
      <c r="B27" s="264" t="s">
        <v>532</v>
      </c>
      <c r="C27" s="258" t="s">
        <v>518</v>
      </c>
      <c r="D27" s="258" t="s">
        <v>31</v>
      </c>
      <c r="E27" s="258" t="s">
        <v>487</v>
      </c>
      <c r="F27" s="258" t="s">
        <v>616</v>
      </c>
    </row>
    <row r="28" spans="1:6" x14ac:dyDescent="0.25">
      <c r="A28" s="263">
        <v>16</v>
      </c>
      <c r="B28" s="264" t="s">
        <v>533</v>
      </c>
      <c r="C28" s="258" t="s">
        <v>518</v>
      </c>
      <c r="D28" s="258" t="s">
        <v>31</v>
      </c>
      <c r="E28" s="258" t="s">
        <v>503</v>
      </c>
      <c r="F28" s="258" t="s">
        <v>616</v>
      </c>
    </row>
    <row r="29" spans="1:6" x14ac:dyDescent="0.25">
      <c r="A29" s="263">
        <v>17</v>
      </c>
      <c r="B29" s="264" t="s">
        <v>534</v>
      </c>
      <c r="C29" s="258" t="s">
        <v>612</v>
      </c>
      <c r="D29" s="258" t="s">
        <v>31</v>
      </c>
      <c r="E29" s="258" t="s">
        <v>503</v>
      </c>
      <c r="F29" s="258" t="s">
        <v>616</v>
      </c>
    </row>
    <row r="30" spans="1:6" x14ac:dyDescent="0.25">
      <c r="A30" s="263">
        <v>18</v>
      </c>
      <c r="B30" s="264" t="s">
        <v>535</v>
      </c>
      <c r="C30" s="258" t="s">
        <v>518</v>
      </c>
      <c r="D30" s="258" t="s">
        <v>31</v>
      </c>
      <c r="E30" s="258" t="s">
        <v>448</v>
      </c>
      <c r="F30" s="258" t="s">
        <v>616</v>
      </c>
    </row>
    <row r="31" spans="1:6" x14ac:dyDescent="0.25">
      <c r="A31" s="263">
        <v>19</v>
      </c>
      <c r="B31" s="264" t="s">
        <v>536</v>
      </c>
      <c r="C31" s="258" t="s">
        <v>518</v>
      </c>
      <c r="D31" s="258" t="s">
        <v>31</v>
      </c>
      <c r="E31" s="258" t="s">
        <v>537</v>
      </c>
      <c r="F31" s="258" t="s">
        <v>618</v>
      </c>
    </row>
    <row r="32" spans="1:6" x14ac:dyDescent="0.25">
      <c r="A32" s="263">
        <v>20</v>
      </c>
      <c r="B32" s="264" t="s">
        <v>538</v>
      </c>
      <c r="C32" s="258" t="s">
        <v>518</v>
      </c>
      <c r="D32" s="258" t="s">
        <v>31</v>
      </c>
      <c r="E32" s="258" t="s">
        <v>504</v>
      </c>
      <c r="F32" s="258" t="s">
        <v>618</v>
      </c>
    </row>
    <row r="33" spans="1:6" x14ac:dyDescent="0.25">
      <c r="A33" s="263">
        <v>21</v>
      </c>
      <c r="B33" s="264" t="s">
        <v>539</v>
      </c>
      <c r="C33" s="258" t="s">
        <v>518</v>
      </c>
      <c r="D33" s="258" t="s">
        <v>31</v>
      </c>
      <c r="E33" s="258" t="s">
        <v>493</v>
      </c>
      <c r="F33" s="258" t="s">
        <v>616</v>
      </c>
    </row>
    <row r="34" spans="1:6" x14ac:dyDescent="0.25">
      <c r="A34" s="263">
        <v>22</v>
      </c>
      <c r="B34" s="264" t="s">
        <v>540</v>
      </c>
      <c r="C34" s="258" t="s">
        <v>518</v>
      </c>
      <c r="D34" s="258" t="s">
        <v>31</v>
      </c>
      <c r="E34" s="258" t="s">
        <v>541</v>
      </c>
      <c r="F34" s="258" t="s">
        <v>618</v>
      </c>
    </row>
    <row r="35" spans="1:6" x14ac:dyDescent="0.25">
      <c r="A35" s="263">
        <v>23</v>
      </c>
      <c r="B35" s="264" t="s">
        <v>603</v>
      </c>
      <c r="C35" s="258" t="s">
        <v>518</v>
      </c>
      <c r="D35" s="258" t="s">
        <v>31</v>
      </c>
      <c r="E35" s="258" t="s">
        <v>486</v>
      </c>
      <c r="F35" s="258" t="s">
        <v>618</v>
      </c>
    </row>
    <row r="36" spans="1:6" x14ac:dyDescent="0.25">
      <c r="A36" s="263">
        <v>24</v>
      </c>
      <c r="B36" s="265" t="s">
        <v>542</v>
      </c>
      <c r="C36" s="258" t="s">
        <v>518</v>
      </c>
      <c r="D36" s="258" t="s">
        <v>31</v>
      </c>
      <c r="E36" s="258" t="s">
        <v>485</v>
      </c>
      <c r="F36" s="258" t="s">
        <v>618</v>
      </c>
    </row>
    <row r="37" spans="1:6" x14ac:dyDescent="0.25">
      <c r="A37" s="263">
        <v>25</v>
      </c>
      <c r="B37" s="264" t="s">
        <v>543</v>
      </c>
      <c r="C37" s="258" t="s">
        <v>518</v>
      </c>
      <c r="D37" s="258" t="s">
        <v>31</v>
      </c>
      <c r="E37" s="258" t="s">
        <v>486</v>
      </c>
      <c r="F37" s="258" t="s">
        <v>618</v>
      </c>
    </row>
    <row r="38" spans="1:6" ht="30" x14ac:dyDescent="0.25">
      <c r="A38" s="263">
        <v>26</v>
      </c>
      <c r="B38" s="264" t="s">
        <v>581</v>
      </c>
      <c r="C38" s="556" t="s">
        <v>583</v>
      </c>
      <c r="D38" s="258" t="s">
        <v>31</v>
      </c>
      <c r="E38" s="258" t="s">
        <v>487</v>
      </c>
      <c r="F38" s="258" t="s">
        <v>616</v>
      </c>
    </row>
    <row r="39" spans="1:6" x14ac:dyDescent="0.25">
      <c r="A39" s="263">
        <v>27</v>
      </c>
      <c r="B39" s="264" t="s">
        <v>582</v>
      </c>
      <c r="C39" s="258" t="s">
        <v>518</v>
      </c>
      <c r="D39" s="258" t="s">
        <v>31</v>
      </c>
      <c r="E39" s="258" t="s">
        <v>487</v>
      </c>
      <c r="F39" s="258" t="s">
        <v>616</v>
      </c>
    </row>
    <row r="40" spans="1:6" x14ac:dyDescent="0.25">
      <c r="A40" s="263">
        <v>28</v>
      </c>
      <c r="B40" s="264" t="s">
        <v>544</v>
      </c>
      <c r="C40" s="258" t="s">
        <v>518</v>
      </c>
      <c r="D40" s="258" t="s">
        <v>31</v>
      </c>
      <c r="E40" s="258" t="s">
        <v>493</v>
      </c>
      <c r="F40" s="258" t="s">
        <v>616</v>
      </c>
    </row>
    <row r="41" spans="1:6" x14ac:dyDescent="0.25">
      <c r="A41" s="263">
        <v>29</v>
      </c>
      <c r="B41" s="264" t="s">
        <v>599</v>
      </c>
      <c r="C41" s="258" t="s">
        <v>518</v>
      </c>
      <c r="D41" s="258" t="s">
        <v>31</v>
      </c>
      <c r="E41" s="258" t="s">
        <v>500</v>
      </c>
      <c r="F41" s="258" t="s">
        <v>616</v>
      </c>
    </row>
    <row r="42" spans="1:6" x14ac:dyDescent="0.25">
      <c r="A42" s="263">
        <v>30</v>
      </c>
      <c r="B42" s="264" t="s">
        <v>600</v>
      </c>
      <c r="C42" s="258" t="s">
        <v>518</v>
      </c>
      <c r="D42" s="258" t="s">
        <v>31</v>
      </c>
      <c r="E42" s="258" t="s">
        <v>521</v>
      </c>
      <c r="F42" s="258" t="s">
        <v>616</v>
      </c>
    </row>
    <row r="43" spans="1:6" x14ac:dyDescent="0.25">
      <c r="A43" s="263">
        <v>31</v>
      </c>
      <c r="B43" s="264" t="s">
        <v>601</v>
      </c>
      <c r="C43" s="258" t="s">
        <v>518</v>
      </c>
      <c r="D43" s="258" t="s">
        <v>31</v>
      </c>
      <c r="E43" s="258" t="s">
        <v>553</v>
      </c>
      <c r="F43" s="258" t="s">
        <v>618</v>
      </c>
    </row>
    <row r="44" spans="1:6" x14ac:dyDescent="0.25">
      <c r="A44" s="263">
        <v>32</v>
      </c>
      <c r="B44" s="264" t="s">
        <v>545</v>
      </c>
      <c r="C44" s="258" t="s">
        <v>518</v>
      </c>
      <c r="D44" s="258" t="s">
        <v>546</v>
      </c>
      <c r="E44" s="258" t="s">
        <v>547</v>
      </c>
      <c r="F44" s="258" t="s">
        <v>618</v>
      </c>
    </row>
    <row r="45" spans="1:6" x14ac:dyDescent="0.25">
      <c r="A45" s="263">
        <v>33</v>
      </c>
      <c r="B45" s="264" t="s">
        <v>548</v>
      </c>
      <c r="C45" s="258" t="s">
        <v>518</v>
      </c>
      <c r="D45" s="258" t="s">
        <v>546</v>
      </c>
      <c r="E45" s="258" t="s">
        <v>504</v>
      </c>
      <c r="F45" s="258" t="s">
        <v>618</v>
      </c>
    </row>
    <row r="46" spans="1:6" x14ac:dyDescent="0.25">
      <c r="A46" s="263">
        <v>34</v>
      </c>
      <c r="B46" s="264" t="s">
        <v>549</v>
      </c>
      <c r="C46" s="258" t="s">
        <v>518</v>
      </c>
      <c r="D46" s="258" t="s">
        <v>546</v>
      </c>
      <c r="E46" s="258" t="s">
        <v>504</v>
      </c>
      <c r="F46" s="258" t="s">
        <v>618</v>
      </c>
    </row>
    <row r="47" spans="1:6" ht="24" customHeight="1" x14ac:dyDescent="0.25">
      <c r="A47" s="263">
        <v>35</v>
      </c>
      <c r="B47" s="264" t="s">
        <v>550</v>
      </c>
      <c r="C47" s="556" t="s">
        <v>613</v>
      </c>
      <c r="D47" s="258" t="s">
        <v>546</v>
      </c>
      <c r="E47" s="258" t="s">
        <v>521</v>
      </c>
      <c r="F47" s="258" t="s">
        <v>618</v>
      </c>
    </row>
    <row r="48" spans="1:6" x14ac:dyDescent="0.25">
      <c r="A48" s="263">
        <v>36</v>
      </c>
      <c r="B48" s="264" t="s">
        <v>551</v>
      </c>
      <c r="C48" s="258" t="s">
        <v>518</v>
      </c>
      <c r="D48" s="258" t="s">
        <v>546</v>
      </c>
      <c r="E48" s="258" t="s">
        <v>499</v>
      </c>
      <c r="F48" s="258" t="s">
        <v>616</v>
      </c>
    </row>
    <row r="49" spans="1:6" x14ac:dyDescent="0.25">
      <c r="A49" s="263">
        <v>37</v>
      </c>
      <c r="B49" s="264" t="s">
        <v>552</v>
      </c>
      <c r="C49" s="258" t="s">
        <v>518</v>
      </c>
      <c r="D49" s="258" t="s">
        <v>546</v>
      </c>
      <c r="E49" s="258" t="s">
        <v>553</v>
      </c>
      <c r="F49" s="258" t="s">
        <v>616</v>
      </c>
    </row>
    <row r="50" spans="1:6" x14ac:dyDescent="0.25">
      <c r="A50" s="263">
        <v>38</v>
      </c>
      <c r="B50" s="264" t="s">
        <v>554</v>
      </c>
      <c r="C50" s="258" t="s">
        <v>518</v>
      </c>
      <c r="D50" s="258" t="s">
        <v>546</v>
      </c>
      <c r="E50" s="258" t="s">
        <v>500</v>
      </c>
      <c r="F50" s="258" t="s">
        <v>616</v>
      </c>
    </row>
    <row r="51" spans="1:6" x14ac:dyDescent="0.25">
      <c r="A51" s="263">
        <v>39</v>
      </c>
      <c r="B51" s="264" t="s">
        <v>555</v>
      </c>
      <c r="C51" s="258" t="s">
        <v>518</v>
      </c>
      <c r="D51" s="258" t="s">
        <v>546</v>
      </c>
      <c r="E51" s="258" t="s">
        <v>556</v>
      </c>
      <c r="F51" s="258" t="s">
        <v>618</v>
      </c>
    </row>
    <row r="52" spans="1:6" x14ac:dyDescent="0.25">
      <c r="A52" s="263">
        <v>40</v>
      </c>
      <c r="B52" s="264" t="s">
        <v>557</v>
      </c>
      <c r="C52" s="258" t="s">
        <v>518</v>
      </c>
      <c r="D52" s="258" t="s">
        <v>546</v>
      </c>
      <c r="E52" s="258" t="s">
        <v>556</v>
      </c>
      <c r="F52" s="258" t="s">
        <v>618</v>
      </c>
    </row>
    <row r="53" spans="1:6" x14ac:dyDescent="0.25">
      <c r="A53" s="263">
        <v>41</v>
      </c>
      <c r="B53" s="264" t="s">
        <v>558</v>
      </c>
      <c r="C53" s="258" t="s">
        <v>518</v>
      </c>
      <c r="D53" s="258" t="s">
        <v>546</v>
      </c>
      <c r="E53" s="258" t="s">
        <v>489</v>
      </c>
      <c r="F53" s="258" t="s">
        <v>618</v>
      </c>
    </row>
    <row r="54" spans="1:6" x14ac:dyDescent="0.25">
      <c r="A54" s="263">
        <v>42</v>
      </c>
      <c r="B54" s="264" t="s">
        <v>559</v>
      </c>
      <c r="C54" s="258" t="s">
        <v>518</v>
      </c>
      <c r="D54" s="258" t="s">
        <v>546</v>
      </c>
      <c r="E54" s="258" t="s">
        <v>315</v>
      </c>
      <c r="F54" s="258" t="s">
        <v>618</v>
      </c>
    </row>
    <row r="55" spans="1:6" x14ac:dyDescent="0.25">
      <c r="A55" s="263">
        <v>43</v>
      </c>
      <c r="B55" s="264" t="s">
        <v>560</v>
      </c>
      <c r="C55" s="258" t="s">
        <v>518</v>
      </c>
      <c r="D55" s="258" t="s">
        <v>546</v>
      </c>
      <c r="E55" s="258" t="s">
        <v>492</v>
      </c>
      <c r="F55" s="258" t="s">
        <v>618</v>
      </c>
    </row>
    <row r="56" spans="1:6" x14ac:dyDescent="0.25">
      <c r="A56" s="263">
        <v>44</v>
      </c>
      <c r="B56" s="264" t="s">
        <v>561</v>
      </c>
      <c r="C56" s="258" t="s">
        <v>518</v>
      </c>
      <c r="D56" s="258" t="s">
        <v>546</v>
      </c>
      <c r="E56" s="258" t="s">
        <v>335</v>
      </c>
      <c r="F56" s="258" t="s">
        <v>618</v>
      </c>
    </row>
    <row r="57" spans="1:6" x14ac:dyDescent="0.25">
      <c r="A57" s="263">
        <v>45</v>
      </c>
      <c r="B57" s="264" t="s">
        <v>562</v>
      </c>
      <c r="C57" s="258" t="s">
        <v>518</v>
      </c>
      <c r="D57" s="258" t="s">
        <v>546</v>
      </c>
      <c r="E57" s="258" t="s">
        <v>563</v>
      </c>
      <c r="F57" s="258" t="s">
        <v>618</v>
      </c>
    </row>
    <row r="58" spans="1:6" x14ac:dyDescent="0.25">
      <c r="A58" s="263">
        <v>46</v>
      </c>
      <c r="B58" s="264" t="s">
        <v>617</v>
      </c>
      <c r="C58" s="258" t="s">
        <v>518</v>
      </c>
      <c r="D58" s="258" t="s">
        <v>546</v>
      </c>
      <c r="E58" s="258" t="s">
        <v>494</v>
      </c>
      <c r="F58" s="258" t="s">
        <v>618</v>
      </c>
    </row>
    <row r="59" spans="1:6" x14ac:dyDescent="0.25">
      <c r="A59" s="263">
        <v>47</v>
      </c>
      <c r="B59" s="264" t="s">
        <v>564</v>
      </c>
      <c r="C59" s="258" t="s">
        <v>518</v>
      </c>
      <c r="D59" s="258" t="s">
        <v>565</v>
      </c>
      <c r="E59" s="258" t="s">
        <v>566</v>
      </c>
      <c r="F59" s="258" t="s">
        <v>618</v>
      </c>
    </row>
    <row r="60" spans="1:6" x14ac:dyDescent="0.25">
      <c r="A60" s="263">
        <v>48</v>
      </c>
      <c r="B60" s="264" t="s">
        <v>602</v>
      </c>
      <c r="C60" s="258" t="s">
        <v>614</v>
      </c>
      <c r="D60" s="258" t="s">
        <v>565</v>
      </c>
      <c r="E60" s="258" t="s">
        <v>521</v>
      </c>
      <c r="F60" s="258" t="s">
        <v>618</v>
      </c>
    </row>
    <row r="61" spans="1:6" x14ac:dyDescent="0.25">
      <c r="A61" s="781">
        <v>49</v>
      </c>
      <c r="B61" s="782" t="s">
        <v>624</v>
      </c>
      <c r="C61" s="783" t="s">
        <v>518</v>
      </c>
      <c r="D61" s="783" t="s">
        <v>546</v>
      </c>
      <c r="E61" s="783" t="s">
        <v>448</v>
      </c>
      <c r="F61" s="783" t="s">
        <v>618</v>
      </c>
    </row>
    <row r="62" spans="1:6" x14ac:dyDescent="0.25">
      <c r="A62" s="263">
        <v>50</v>
      </c>
      <c r="B62" s="264" t="s">
        <v>567</v>
      </c>
      <c r="C62" s="258" t="s">
        <v>518</v>
      </c>
      <c r="D62" s="258" t="s">
        <v>568</v>
      </c>
      <c r="E62" s="258" t="s">
        <v>521</v>
      </c>
      <c r="F62" s="258" t="s">
        <v>618</v>
      </c>
    </row>
    <row r="63" spans="1:6" ht="10.9" customHeight="1" x14ac:dyDescent="0.25">
      <c r="A63" s="512"/>
      <c r="B63" s="515"/>
      <c r="C63" s="515"/>
      <c r="D63" s="515"/>
      <c r="E63" s="515"/>
      <c r="F63" s="515"/>
    </row>
    <row r="64" spans="1:6" x14ac:dyDescent="0.25">
      <c r="A64" s="385" t="s">
        <v>16</v>
      </c>
      <c r="B64" s="386"/>
      <c r="C64" s="386"/>
      <c r="D64" s="387" t="s">
        <v>413</v>
      </c>
      <c r="E64" s="388"/>
    </row>
    <row r="65" spans="1:5" ht="9" customHeight="1" x14ac:dyDescent="0.25">
      <c r="A65" s="385"/>
      <c r="B65" s="386"/>
      <c r="C65" s="386"/>
      <c r="D65" s="390"/>
      <c r="E65" s="388"/>
    </row>
    <row r="66" spans="1:5" x14ac:dyDescent="0.25">
      <c r="A66" s="385" t="s">
        <v>17</v>
      </c>
      <c r="B66" s="386"/>
      <c r="C66" s="386"/>
      <c r="D66" s="388" t="s">
        <v>179</v>
      </c>
      <c r="E66" s="386"/>
    </row>
  </sheetData>
  <mergeCells count="7">
    <mergeCell ref="A1:F1"/>
    <mergeCell ref="A2:F2"/>
    <mergeCell ref="A3:F3"/>
    <mergeCell ref="A4:F4"/>
    <mergeCell ref="A11:F11"/>
    <mergeCell ref="A6:F6"/>
    <mergeCell ref="A7:F7"/>
  </mergeCells>
  <phoneticPr fontId="8" type="noConversion"/>
  <pageMargins left="0.51181102362204722" right="0.51181102362204722" top="0.55118110236220474" bottom="0.55118110236220474" header="0.31496062992125984" footer="0.31496062992125984"/>
  <pageSetup paperSize="9" scale="77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G52"/>
  <sheetViews>
    <sheetView view="pageBreakPreview" zoomScale="90" zoomScaleNormal="55" zoomScaleSheetLayoutView="90" workbookViewId="0">
      <selection activeCell="AI32" sqref="AI32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6" customWidth="1"/>
    <col min="6" max="6" width="4.7109375" customWidth="1"/>
    <col min="7" max="7" width="4.7109375" style="190" customWidth="1"/>
    <col min="8" max="8" width="4.7109375" customWidth="1"/>
    <col min="9" max="9" width="4.7109375" style="190" customWidth="1"/>
    <col min="10" max="10" width="4.7109375" customWidth="1"/>
    <col min="11" max="11" width="4.7109375" style="190" customWidth="1"/>
    <col min="12" max="12" width="4.7109375" customWidth="1"/>
    <col min="13" max="13" width="4.7109375" style="190" customWidth="1"/>
    <col min="14" max="14" width="4.7109375" customWidth="1"/>
    <col min="15" max="15" width="4.7109375" style="190" customWidth="1"/>
    <col min="16" max="16" width="4.7109375" customWidth="1"/>
    <col min="17" max="17" width="4.7109375" style="190" customWidth="1"/>
    <col min="18" max="18" width="4.7109375" style="6" customWidth="1"/>
    <col min="19" max="19" width="4.7109375" style="190" customWidth="1"/>
    <col min="20" max="20" width="4.7109375" style="6" customWidth="1"/>
    <col min="21" max="21" width="8.85546875" style="190" customWidth="1"/>
    <col min="22" max="22" width="4.7109375" style="6" customWidth="1"/>
    <col min="23" max="25" width="4.7109375" customWidth="1"/>
    <col min="26" max="26" width="4.7109375" style="6" customWidth="1"/>
    <col min="27" max="27" width="4.7109375" customWidth="1"/>
    <col min="28" max="28" width="4.7109375" style="6" customWidth="1"/>
    <col min="29" max="29" width="4.7109375" customWidth="1"/>
    <col min="30" max="30" width="4.7109375" style="6" customWidth="1"/>
    <col min="31" max="31" width="4.7109375" customWidth="1"/>
    <col min="32" max="32" width="9.140625" style="107" customWidth="1"/>
    <col min="33" max="228" width="9.140625" customWidth="1"/>
    <col min="229" max="229" width="5.5703125" customWidth="1"/>
    <col min="230" max="230" width="26.140625" customWidth="1"/>
    <col min="231" max="231" width="3.140625" customWidth="1"/>
    <col min="232" max="232" width="1.5703125" customWidth="1"/>
    <col min="233" max="233" width="0" hidden="1" customWidth="1"/>
    <col min="234" max="234" width="3.140625" customWidth="1"/>
    <col min="235" max="235" width="2.28515625" customWidth="1"/>
    <col min="236" max="236" width="0.7109375" customWidth="1"/>
    <col min="237" max="237" width="3.5703125" customWidth="1"/>
    <col min="238" max="238" width="1.140625" customWidth="1"/>
    <col min="239" max="239" width="3.140625" customWidth="1"/>
    <col min="240" max="240" width="2.85546875" customWidth="1"/>
    <col min="241" max="242" width="2.28515625" customWidth="1"/>
    <col min="243" max="243" width="2.7109375" customWidth="1"/>
  </cols>
  <sheetData>
    <row r="1" spans="1:33" s="34" customFormat="1" x14ac:dyDescent="0.2">
      <c r="A1" s="772" t="s">
        <v>30</v>
      </c>
      <c r="B1" s="772"/>
      <c r="C1" s="772"/>
      <c r="D1" s="772"/>
      <c r="E1" s="772"/>
      <c r="F1" s="772"/>
      <c r="G1" s="772"/>
      <c r="H1" s="772"/>
      <c r="I1" s="772"/>
      <c r="J1" s="772"/>
      <c r="K1" s="772"/>
      <c r="L1" s="772"/>
      <c r="M1" s="772"/>
      <c r="N1" s="772"/>
      <c r="O1" s="772"/>
      <c r="P1" s="772"/>
      <c r="Q1" s="772"/>
      <c r="R1" s="772"/>
      <c r="S1" s="772"/>
      <c r="T1" s="772"/>
      <c r="U1" s="772"/>
      <c r="V1" s="772"/>
      <c r="W1" s="772"/>
      <c r="X1" s="772"/>
      <c r="Y1" s="772"/>
      <c r="Z1" s="772"/>
      <c r="AA1" s="772"/>
      <c r="AB1" s="772"/>
      <c r="AC1" s="772"/>
      <c r="AD1" s="772"/>
      <c r="AE1" s="772"/>
      <c r="AF1" s="772"/>
    </row>
    <row r="2" spans="1:33" s="34" customFormat="1" x14ac:dyDescent="0.2">
      <c r="A2" s="716" t="s">
        <v>105</v>
      </c>
      <c r="B2" s="716"/>
      <c r="C2" s="716"/>
      <c r="D2" s="716"/>
      <c r="E2" s="716"/>
      <c r="F2" s="716"/>
      <c r="G2" s="716"/>
      <c r="H2" s="716"/>
      <c r="I2" s="716"/>
      <c r="J2" s="716"/>
      <c r="K2" s="716"/>
      <c r="L2" s="716"/>
      <c r="M2" s="716"/>
      <c r="N2" s="716"/>
      <c r="O2" s="716"/>
      <c r="P2" s="716"/>
      <c r="Q2" s="716"/>
      <c r="R2" s="716"/>
      <c r="S2" s="716"/>
      <c r="T2" s="716"/>
      <c r="U2" s="716"/>
      <c r="V2" s="716"/>
      <c r="W2" s="716"/>
      <c r="X2" s="716"/>
      <c r="Y2" s="716"/>
      <c r="Z2" s="716"/>
      <c r="AA2" s="716"/>
      <c r="AB2" s="716"/>
      <c r="AC2" s="716"/>
      <c r="AD2" s="716"/>
      <c r="AE2" s="716"/>
      <c r="AF2" s="716"/>
    </row>
    <row r="3" spans="1:33" s="34" customFormat="1" ht="12.75" customHeight="1" x14ac:dyDescent="0.2">
      <c r="A3" s="772" t="s">
        <v>605</v>
      </c>
      <c r="B3" s="772"/>
      <c r="C3" s="772"/>
      <c r="D3" s="772"/>
      <c r="E3" s="772"/>
      <c r="F3" s="772"/>
      <c r="G3" s="772"/>
      <c r="H3" s="772"/>
      <c r="I3" s="772"/>
      <c r="J3" s="772"/>
      <c r="K3" s="772"/>
      <c r="L3" s="772"/>
      <c r="M3" s="772"/>
      <c r="N3" s="772"/>
      <c r="O3" s="772"/>
      <c r="P3" s="772"/>
      <c r="Q3" s="772"/>
      <c r="R3" s="772"/>
      <c r="S3" s="772"/>
      <c r="T3" s="772"/>
      <c r="U3" s="772"/>
      <c r="V3" s="772"/>
      <c r="W3" s="772"/>
      <c r="X3" s="772"/>
      <c r="Y3" s="772"/>
      <c r="Z3" s="772"/>
      <c r="AA3" s="772"/>
      <c r="AB3" s="772"/>
      <c r="AC3" s="772"/>
      <c r="AD3" s="772"/>
      <c r="AE3" s="772"/>
      <c r="AF3" s="772"/>
    </row>
    <row r="4" spans="1:33" s="34" customFormat="1" x14ac:dyDescent="0.2">
      <c r="A4" s="772" t="s">
        <v>606</v>
      </c>
      <c r="B4" s="772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2"/>
      <c r="Q4" s="772"/>
      <c r="R4" s="772"/>
      <c r="S4" s="772"/>
      <c r="T4" s="772"/>
      <c r="U4" s="772"/>
      <c r="V4" s="772"/>
      <c r="W4" s="772"/>
      <c r="X4" s="772"/>
      <c r="Y4" s="772"/>
      <c r="Z4" s="772"/>
      <c r="AA4" s="772"/>
      <c r="AB4" s="772"/>
      <c r="AC4" s="772"/>
      <c r="AD4" s="772"/>
      <c r="AE4" s="772"/>
      <c r="AF4" s="772"/>
    </row>
    <row r="5" spans="1:33" s="34" customFormat="1" x14ac:dyDescent="0.2">
      <c r="A5" s="723"/>
      <c r="B5" s="723"/>
      <c r="C5" s="723"/>
      <c r="D5" s="723"/>
      <c r="E5" s="723"/>
      <c r="F5" s="723"/>
      <c r="G5" s="723"/>
      <c r="H5" s="723"/>
      <c r="I5" s="723"/>
      <c r="J5" s="723"/>
      <c r="K5" s="723"/>
      <c r="L5" s="723"/>
      <c r="M5" s="723"/>
      <c r="N5" s="723"/>
      <c r="O5" s="230"/>
      <c r="P5" s="35"/>
      <c r="Q5" s="230"/>
      <c r="R5" s="5"/>
      <c r="S5" s="230"/>
      <c r="T5" s="5"/>
      <c r="U5" s="230"/>
      <c r="V5" s="5"/>
      <c r="W5" s="35"/>
      <c r="X5" s="35"/>
      <c r="Y5" s="35"/>
      <c r="Z5" s="5"/>
      <c r="AA5" s="35"/>
      <c r="AB5" s="5"/>
      <c r="AC5" s="35"/>
      <c r="AD5" s="5"/>
      <c r="AE5" s="35"/>
      <c r="AF5" s="1"/>
    </row>
    <row r="6" spans="1:33" s="34" customFormat="1" ht="18" customHeight="1" x14ac:dyDescent="0.25">
      <c r="A6" s="108"/>
      <c r="B6" s="108"/>
      <c r="C6" s="108"/>
      <c r="D6" s="112"/>
      <c r="E6" s="102"/>
      <c r="F6" s="633" t="s">
        <v>95</v>
      </c>
      <c r="G6" s="633"/>
      <c r="H6" s="633"/>
      <c r="I6" s="633"/>
      <c r="J6" s="633"/>
      <c r="K6" s="633"/>
      <c r="L6" s="633"/>
      <c r="M6" s="633"/>
      <c r="N6" s="633"/>
      <c r="O6" s="633"/>
      <c r="P6" s="633"/>
      <c r="Q6" s="633"/>
      <c r="R6" s="633"/>
      <c r="S6" s="633"/>
      <c r="T6" s="633"/>
      <c r="U6" s="633"/>
      <c r="V6" s="633"/>
      <c r="W6" s="633"/>
      <c r="X6" s="633"/>
      <c r="Y6" s="103"/>
      <c r="Z6" s="104"/>
      <c r="AA6" s="103"/>
      <c r="AB6" s="104"/>
      <c r="AC6" s="35"/>
      <c r="AD6" s="5"/>
      <c r="AE6" s="35"/>
      <c r="AF6" s="1"/>
    </row>
    <row r="7" spans="1:33" s="34" customFormat="1" ht="15.75" x14ac:dyDescent="0.2">
      <c r="A7" s="624" t="s">
        <v>180</v>
      </c>
      <c r="B7" s="624"/>
      <c r="C7" s="624"/>
      <c r="D7" s="110"/>
      <c r="E7" s="105"/>
      <c r="F7" s="633" t="s">
        <v>435</v>
      </c>
      <c r="G7" s="633"/>
      <c r="H7" s="633"/>
      <c r="I7" s="633"/>
      <c r="J7" s="633"/>
      <c r="K7" s="633"/>
      <c r="L7" s="633"/>
      <c r="M7" s="633"/>
      <c r="N7" s="633"/>
      <c r="O7" s="633"/>
      <c r="P7" s="633"/>
      <c r="Q7" s="633"/>
      <c r="R7" s="633"/>
      <c r="S7" s="633"/>
      <c r="T7" s="633"/>
      <c r="U7" s="633"/>
      <c r="V7" s="633"/>
      <c r="W7" s="633"/>
      <c r="X7" s="633"/>
      <c r="Y7" s="103"/>
      <c r="Z7" s="104"/>
      <c r="AA7" s="103"/>
      <c r="AB7" s="104"/>
      <c r="AC7" s="35"/>
      <c r="AD7" s="5"/>
      <c r="AE7" s="35"/>
      <c r="AF7" s="1"/>
    </row>
    <row r="8" spans="1:33" s="34" customFormat="1" ht="15.75" x14ac:dyDescent="0.2">
      <c r="A8" s="624" t="s">
        <v>181</v>
      </c>
      <c r="B8" s="624"/>
      <c r="C8" s="624"/>
      <c r="D8" s="110"/>
      <c r="E8" s="105"/>
      <c r="F8" s="771" t="s">
        <v>432</v>
      </c>
      <c r="G8" s="771"/>
      <c r="H8" s="771"/>
      <c r="I8" s="771"/>
      <c r="J8" s="771"/>
      <c r="K8" s="771"/>
      <c r="L8" s="771"/>
      <c r="M8" s="771"/>
      <c r="N8" s="771"/>
      <c r="O8" s="771"/>
      <c r="P8" s="771"/>
      <c r="Q8" s="771"/>
      <c r="R8" s="771"/>
      <c r="S8" s="771"/>
      <c r="T8" s="771"/>
      <c r="U8" s="771"/>
      <c r="V8" s="771"/>
      <c r="W8" s="771"/>
      <c r="X8" s="771"/>
      <c r="Y8" s="103"/>
      <c r="Z8" s="104"/>
      <c r="AA8" s="103"/>
      <c r="AB8" s="104"/>
      <c r="AC8" s="35"/>
      <c r="AD8" s="5"/>
      <c r="AE8" s="35"/>
      <c r="AF8" s="1"/>
    </row>
    <row r="9" spans="1:33" s="34" customFormat="1" ht="13.9" customHeight="1" thickBot="1" x14ac:dyDescent="0.25">
      <c r="E9" s="724"/>
      <c r="F9" s="724"/>
      <c r="G9" s="724"/>
      <c r="H9" s="724"/>
      <c r="I9" s="724"/>
      <c r="J9" s="724"/>
      <c r="K9" s="724"/>
      <c r="L9" s="724"/>
      <c r="M9" s="713"/>
      <c r="N9" s="713"/>
      <c r="O9" s="233"/>
      <c r="P9" s="23"/>
      <c r="Q9" s="233"/>
      <c r="R9" s="23"/>
      <c r="S9" s="233"/>
      <c r="T9" s="23"/>
      <c r="U9" s="233"/>
      <c r="V9" s="13"/>
      <c r="W9" s="13"/>
      <c r="X9" s="13"/>
      <c r="Y9" s="15"/>
      <c r="Z9" s="15"/>
      <c r="AA9" s="111"/>
      <c r="AB9" s="107"/>
      <c r="AC9" s="107"/>
      <c r="AD9" s="5"/>
      <c r="AE9" s="35"/>
      <c r="AF9" s="1"/>
    </row>
    <row r="10" spans="1:33" s="34" customFormat="1" ht="33" customHeight="1" thickBot="1" x14ac:dyDescent="0.25">
      <c r="A10" s="769" t="s">
        <v>6</v>
      </c>
      <c r="B10" s="779" t="s">
        <v>24</v>
      </c>
      <c r="C10" s="774" t="s">
        <v>26</v>
      </c>
      <c r="D10" s="775"/>
      <c r="E10" s="775"/>
      <c r="F10" s="776"/>
      <c r="G10" s="777" t="s">
        <v>27</v>
      </c>
      <c r="H10" s="775"/>
      <c r="I10" s="775"/>
      <c r="J10" s="778"/>
      <c r="K10" s="757" t="s">
        <v>28</v>
      </c>
      <c r="L10" s="758"/>
      <c r="M10" s="758"/>
      <c r="N10" s="758"/>
      <c r="O10" s="759"/>
      <c r="P10" s="759"/>
      <c r="Q10" s="759"/>
      <c r="R10" s="759"/>
      <c r="S10" s="760"/>
      <c r="T10" s="760"/>
      <c r="U10" s="760"/>
      <c r="V10" s="757" t="s">
        <v>29</v>
      </c>
      <c r="W10" s="758"/>
      <c r="X10" s="758"/>
      <c r="Y10" s="758"/>
      <c r="Z10" s="759"/>
      <c r="AA10" s="759"/>
      <c r="AB10" s="759"/>
      <c r="AC10" s="759"/>
      <c r="AD10" s="773"/>
      <c r="AE10" s="773"/>
      <c r="AF10" s="764" t="s">
        <v>23</v>
      </c>
    </row>
    <row r="11" spans="1:33" ht="18" customHeight="1" thickBot="1" x14ac:dyDescent="0.25">
      <c r="A11" s="770"/>
      <c r="B11" s="780"/>
      <c r="C11" s="766">
        <v>63</v>
      </c>
      <c r="D11" s="762"/>
      <c r="E11" s="767" t="s">
        <v>597</v>
      </c>
      <c r="F11" s="762"/>
      <c r="G11" s="761">
        <v>63</v>
      </c>
      <c r="H11" s="768"/>
      <c r="I11" s="767" t="s">
        <v>597</v>
      </c>
      <c r="J11" s="762"/>
      <c r="K11" s="766">
        <v>63</v>
      </c>
      <c r="L11" s="762"/>
      <c r="M11" s="761">
        <v>68</v>
      </c>
      <c r="N11" s="762"/>
      <c r="O11" s="761">
        <v>73</v>
      </c>
      <c r="P11" s="762"/>
      <c r="Q11" s="767">
        <v>85</v>
      </c>
      <c r="R11" s="762"/>
      <c r="S11" s="757" t="s">
        <v>83</v>
      </c>
      <c r="T11" s="758"/>
      <c r="U11" s="506" t="s">
        <v>151</v>
      </c>
      <c r="V11" s="762">
        <v>63</v>
      </c>
      <c r="W11" s="762"/>
      <c r="X11" s="761">
        <v>68</v>
      </c>
      <c r="Y11" s="762"/>
      <c r="Z11" s="761">
        <v>73</v>
      </c>
      <c r="AA11" s="762"/>
      <c r="AB11" s="767">
        <v>85</v>
      </c>
      <c r="AC11" s="762"/>
      <c r="AD11" s="767" t="s">
        <v>83</v>
      </c>
      <c r="AE11" s="762"/>
      <c r="AF11" s="765"/>
      <c r="AG11" s="34"/>
    </row>
    <row r="12" spans="1:33" s="16" customFormat="1" x14ac:dyDescent="0.2">
      <c r="A12" s="535">
        <v>1</v>
      </c>
      <c r="B12" s="536" t="s">
        <v>521</v>
      </c>
      <c r="C12" s="537"/>
      <c r="D12" s="538"/>
      <c r="E12" s="539">
        <v>20</v>
      </c>
      <c r="F12" s="538">
        <v>16</v>
      </c>
      <c r="G12" s="539"/>
      <c r="H12" s="540"/>
      <c r="I12" s="539">
        <v>18</v>
      </c>
      <c r="J12" s="541"/>
      <c r="K12" s="537">
        <v>12</v>
      </c>
      <c r="L12" s="538"/>
      <c r="M12" s="539">
        <v>18</v>
      </c>
      <c r="N12" s="538">
        <v>15</v>
      </c>
      <c r="O12" s="539">
        <v>18</v>
      </c>
      <c r="P12" s="538"/>
      <c r="Q12" s="539"/>
      <c r="R12" s="538"/>
      <c r="S12" s="539">
        <v>16</v>
      </c>
      <c r="T12" s="538"/>
      <c r="U12" s="542">
        <v>16</v>
      </c>
      <c r="V12" s="538">
        <v>20</v>
      </c>
      <c r="W12" s="538"/>
      <c r="X12" s="539">
        <v>18</v>
      </c>
      <c r="Y12" s="538"/>
      <c r="Z12" s="539">
        <v>12</v>
      </c>
      <c r="AA12" s="538"/>
      <c r="AB12" s="539"/>
      <c r="AC12" s="538"/>
      <c r="AD12" s="539">
        <v>13</v>
      </c>
      <c r="AE12" s="538">
        <v>12</v>
      </c>
      <c r="AF12" s="543">
        <f t="shared" ref="AF12:AF42" si="0">SUM(C12:AE12)</f>
        <v>224</v>
      </c>
      <c r="AG12" s="34"/>
    </row>
    <row r="13" spans="1:33" s="16" customFormat="1" x14ac:dyDescent="0.2">
      <c r="A13" s="544">
        <v>2</v>
      </c>
      <c r="B13" s="14" t="s">
        <v>501</v>
      </c>
      <c r="C13" s="224">
        <v>13</v>
      </c>
      <c r="D13" s="239">
        <v>11</v>
      </c>
      <c r="E13" s="100"/>
      <c r="F13" s="239"/>
      <c r="G13" s="100"/>
      <c r="H13" s="533"/>
      <c r="I13" s="100"/>
      <c r="J13" s="534"/>
      <c r="K13" s="224">
        <v>18</v>
      </c>
      <c r="L13" s="239"/>
      <c r="M13" s="100"/>
      <c r="N13" s="239"/>
      <c r="O13" s="100">
        <v>15</v>
      </c>
      <c r="P13" s="239"/>
      <c r="Q13" s="100">
        <v>20</v>
      </c>
      <c r="R13" s="239"/>
      <c r="S13" s="100">
        <v>12</v>
      </c>
      <c r="T13" s="239"/>
      <c r="U13" s="237">
        <v>18</v>
      </c>
      <c r="V13" s="239">
        <v>15</v>
      </c>
      <c r="W13" s="239"/>
      <c r="X13" s="100">
        <v>13</v>
      </c>
      <c r="Y13" s="239"/>
      <c r="Z13" s="100">
        <v>20</v>
      </c>
      <c r="AA13" s="239"/>
      <c r="AB13" s="100">
        <v>15</v>
      </c>
      <c r="AC13" s="239"/>
      <c r="AD13" s="100">
        <v>18</v>
      </c>
      <c r="AE13" s="239"/>
      <c r="AF13" s="116">
        <f t="shared" si="0"/>
        <v>188</v>
      </c>
      <c r="AG13" s="34"/>
    </row>
    <row r="14" spans="1:33" s="16" customFormat="1" x14ac:dyDescent="0.2">
      <c r="A14" s="544">
        <v>3</v>
      </c>
      <c r="B14" s="14" t="s">
        <v>500</v>
      </c>
      <c r="C14" s="224"/>
      <c r="D14" s="239"/>
      <c r="E14" s="100">
        <v>11</v>
      </c>
      <c r="F14" s="239"/>
      <c r="G14" s="100"/>
      <c r="H14" s="533"/>
      <c r="I14" s="100">
        <v>9</v>
      </c>
      <c r="J14" s="534"/>
      <c r="K14" s="224">
        <v>13</v>
      </c>
      <c r="L14" s="239"/>
      <c r="M14" s="100"/>
      <c r="N14" s="239"/>
      <c r="O14" s="100">
        <v>13</v>
      </c>
      <c r="P14" s="239">
        <v>12</v>
      </c>
      <c r="Q14" s="100">
        <v>18</v>
      </c>
      <c r="R14" s="239"/>
      <c r="S14" s="100"/>
      <c r="T14" s="239"/>
      <c r="U14" s="237">
        <v>20</v>
      </c>
      <c r="V14" s="239"/>
      <c r="W14" s="239"/>
      <c r="X14" s="100"/>
      <c r="Y14" s="239"/>
      <c r="Z14" s="100">
        <v>13</v>
      </c>
      <c r="AA14" s="239"/>
      <c r="AB14" s="100">
        <v>20</v>
      </c>
      <c r="AC14" s="239">
        <v>9</v>
      </c>
      <c r="AD14" s="100">
        <v>10</v>
      </c>
      <c r="AE14" s="239">
        <v>16</v>
      </c>
      <c r="AF14" s="116">
        <f t="shared" si="0"/>
        <v>164</v>
      </c>
      <c r="AG14" s="34"/>
    </row>
    <row r="15" spans="1:33" s="16" customFormat="1" x14ac:dyDescent="0.2">
      <c r="A15" s="544">
        <v>4</v>
      </c>
      <c r="B15" s="14" t="s">
        <v>499</v>
      </c>
      <c r="C15" s="224"/>
      <c r="D15" s="239"/>
      <c r="E15" s="100">
        <v>15</v>
      </c>
      <c r="F15" s="239"/>
      <c r="G15" s="100"/>
      <c r="H15" s="533"/>
      <c r="I15" s="100">
        <v>14</v>
      </c>
      <c r="J15" s="534"/>
      <c r="K15" s="224">
        <v>14</v>
      </c>
      <c r="L15" s="239"/>
      <c r="M15" s="100">
        <v>16</v>
      </c>
      <c r="N15" s="239">
        <v>14</v>
      </c>
      <c r="O15" s="100"/>
      <c r="P15" s="239"/>
      <c r="Q15" s="100">
        <v>14</v>
      </c>
      <c r="R15" s="239"/>
      <c r="S15" s="100"/>
      <c r="T15" s="239"/>
      <c r="U15" s="237"/>
      <c r="V15" s="239"/>
      <c r="W15" s="239"/>
      <c r="X15" s="100">
        <v>15</v>
      </c>
      <c r="Y15" s="239"/>
      <c r="Z15" s="100">
        <v>15</v>
      </c>
      <c r="AA15" s="239">
        <v>14</v>
      </c>
      <c r="AB15" s="100">
        <v>16</v>
      </c>
      <c r="AC15" s="239"/>
      <c r="AD15" s="100"/>
      <c r="AE15" s="239"/>
      <c r="AF15" s="116">
        <f t="shared" si="0"/>
        <v>147</v>
      </c>
      <c r="AG15" s="34"/>
    </row>
    <row r="16" spans="1:33" s="16" customFormat="1" x14ac:dyDescent="0.2">
      <c r="A16" s="544">
        <v>5</v>
      </c>
      <c r="B16" s="14" t="s">
        <v>485</v>
      </c>
      <c r="C16" s="224">
        <v>2</v>
      </c>
      <c r="D16" s="239"/>
      <c r="E16" s="100">
        <v>14</v>
      </c>
      <c r="F16" s="239"/>
      <c r="G16" s="100"/>
      <c r="H16" s="533"/>
      <c r="I16" s="100">
        <v>13</v>
      </c>
      <c r="J16" s="534"/>
      <c r="K16" s="224">
        <v>16</v>
      </c>
      <c r="L16" s="239"/>
      <c r="M16" s="100">
        <v>11</v>
      </c>
      <c r="N16" s="239"/>
      <c r="O16" s="100">
        <v>14</v>
      </c>
      <c r="P16" s="239"/>
      <c r="Q16" s="100"/>
      <c r="R16" s="239"/>
      <c r="S16" s="100">
        <v>15</v>
      </c>
      <c r="T16" s="239"/>
      <c r="U16" s="237">
        <v>11</v>
      </c>
      <c r="V16" s="239">
        <v>12</v>
      </c>
      <c r="W16" s="239"/>
      <c r="X16" s="100"/>
      <c r="Y16" s="239"/>
      <c r="Z16" s="100">
        <v>16</v>
      </c>
      <c r="AA16" s="239">
        <v>8</v>
      </c>
      <c r="AB16" s="100"/>
      <c r="AC16" s="239"/>
      <c r="AD16" s="100">
        <v>9</v>
      </c>
      <c r="AE16" s="239">
        <v>6</v>
      </c>
      <c r="AF16" s="116">
        <f t="shared" si="0"/>
        <v>147</v>
      </c>
      <c r="AG16" s="34"/>
    </row>
    <row r="17" spans="1:33" s="16" customFormat="1" x14ac:dyDescent="0.2">
      <c r="A17" s="544">
        <v>6</v>
      </c>
      <c r="B17" s="14" t="s">
        <v>492</v>
      </c>
      <c r="C17" s="224">
        <v>8</v>
      </c>
      <c r="D17" s="239"/>
      <c r="E17" s="100">
        <v>13</v>
      </c>
      <c r="F17" s="239"/>
      <c r="G17" s="100"/>
      <c r="H17" s="533"/>
      <c r="I17" s="100">
        <v>15</v>
      </c>
      <c r="J17" s="534">
        <v>12</v>
      </c>
      <c r="K17" s="224">
        <v>20</v>
      </c>
      <c r="L17" s="239"/>
      <c r="M17" s="100"/>
      <c r="N17" s="239"/>
      <c r="O17" s="100">
        <v>8</v>
      </c>
      <c r="P17" s="239"/>
      <c r="Q17" s="100">
        <v>8</v>
      </c>
      <c r="R17" s="239">
        <v>7</v>
      </c>
      <c r="S17" s="100"/>
      <c r="T17" s="239"/>
      <c r="U17" s="237">
        <v>13</v>
      </c>
      <c r="V17" s="239"/>
      <c r="W17" s="239"/>
      <c r="X17" s="100">
        <v>12</v>
      </c>
      <c r="Y17" s="239"/>
      <c r="Z17" s="100">
        <v>6</v>
      </c>
      <c r="AA17" s="239">
        <v>5</v>
      </c>
      <c r="AB17" s="100">
        <v>8</v>
      </c>
      <c r="AC17" s="239">
        <v>5</v>
      </c>
      <c r="AD17" s="100"/>
      <c r="AE17" s="239"/>
      <c r="AF17" s="116">
        <f t="shared" si="0"/>
        <v>140</v>
      </c>
      <c r="AG17" s="34"/>
    </row>
    <row r="18" spans="1:33" s="16" customFormat="1" x14ac:dyDescent="0.2">
      <c r="A18" s="544">
        <v>7</v>
      </c>
      <c r="B18" s="14" t="s">
        <v>487</v>
      </c>
      <c r="C18" s="224">
        <v>14</v>
      </c>
      <c r="D18" s="239"/>
      <c r="E18" s="100">
        <v>18</v>
      </c>
      <c r="F18" s="239"/>
      <c r="G18" s="100">
        <v>14</v>
      </c>
      <c r="H18" s="533"/>
      <c r="I18" s="100">
        <v>20</v>
      </c>
      <c r="J18" s="534"/>
      <c r="K18" s="224"/>
      <c r="L18" s="239"/>
      <c r="M18" s="100"/>
      <c r="N18" s="239"/>
      <c r="O18" s="100"/>
      <c r="P18" s="239"/>
      <c r="Q18" s="100">
        <v>13</v>
      </c>
      <c r="R18" s="239"/>
      <c r="S18" s="100">
        <v>13</v>
      </c>
      <c r="T18" s="239"/>
      <c r="U18" s="237"/>
      <c r="V18" s="239"/>
      <c r="W18" s="239"/>
      <c r="X18" s="100"/>
      <c r="Y18" s="239"/>
      <c r="Z18" s="100">
        <v>13</v>
      </c>
      <c r="AA18" s="239"/>
      <c r="AB18" s="100"/>
      <c r="AC18" s="239"/>
      <c r="AD18" s="100">
        <v>14</v>
      </c>
      <c r="AE18" s="239"/>
      <c r="AF18" s="116">
        <f t="shared" si="0"/>
        <v>119</v>
      </c>
      <c r="AG18" s="34"/>
    </row>
    <row r="19" spans="1:33" s="16" customFormat="1" x14ac:dyDescent="0.2">
      <c r="A19" s="544">
        <v>8</v>
      </c>
      <c r="B19" s="14" t="s">
        <v>502</v>
      </c>
      <c r="C19" s="224">
        <v>5</v>
      </c>
      <c r="D19" s="239">
        <v>4</v>
      </c>
      <c r="E19" s="100"/>
      <c r="F19" s="239"/>
      <c r="G19" s="100">
        <v>16</v>
      </c>
      <c r="H19" s="533">
        <v>15</v>
      </c>
      <c r="I19" s="100"/>
      <c r="J19" s="534"/>
      <c r="K19" s="224">
        <v>11</v>
      </c>
      <c r="L19" s="239"/>
      <c r="M19" s="100">
        <v>13</v>
      </c>
      <c r="N19" s="239"/>
      <c r="O19" s="100"/>
      <c r="P19" s="239"/>
      <c r="Q19" s="100">
        <v>6</v>
      </c>
      <c r="R19" s="239"/>
      <c r="S19" s="100"/>
      <c r="T19" s="239"/>
      <c r="U19" s="237"/>
      <c r="V19" s="239"/>
      <c r="W19" s="239"/>
      <c r="X19" s="100">
        <v>14</v>
      </c>
      <c r="Y19" s="239"/>
      <c r="Z19" s="100"/>
      <c r="AA19" s="533"/>
      <c r="AB19" s="100">
        <v>3</v>
      </c>
      <c r="AC19" s="239"/>
      <c r="AD19" s="100">
        <v>11</v>
      </c>
      <c r="AE19" s="239"/>
      <c r="AF19" s="116">
        <f t="shared" si="0"/>
        <v>98</v>
      </c>
      <c r="AG19" s="34"/>
    </row>
    <row r="20" spans="1:33" s="16" customFormat="1" x14ac:dyDescent="0.2">
      <c r="A20" s="544">
        <v>9</v>
      </c>
      <c r="B20" s="14" t="s">
        <v>493</v>
      </c>
      <c r="C20" s="224">
        <v>7</v>
      </c>
      <c r="D20" s="239"/>
      <c r="E20" s="100"/>
      <c r="F20" s="239"/>
      <c r="G20" s="100">
        <v>18</v>
      </c>
      <c r="H20" s="533"/>
      <c r="I20" s="100">
        <v>16</v>
      </c>
      <c r="J20" s="534"/>
      <c r="K20" s="224"/>
      <c r="L20" s="239"/>
      <c r="M20" s="100">
        <v>12</v>
      </c>
      <c r="N20" s="239"/>
      <c r="O20" s="100">
        <v>16</v>
      </c>
      <c r="P20" s="239">
        <v>7</v>
      </c>
      <c r="Q20" s="100">
        <v>12</v>
      </c>
      <c r="R20" s="239"/>
      <c r="S20" s="100"/>
      <c r="T20" s="239"/>
      <c r="U20" s="237"/>
      <c r="V20" s="239">
        <v>9</v>
      </c>
      <c r="W20" s="239"/>
      <c r="X20" s="100"/>
      <c r="Y20" s="239"/>
      <c r="Z20" s="100"/>
      <c r="AA20" s="239"/>
      <c r="AB20" s="100"/>
      <c r="AC20" s="239"/>
      <c r="AD20" s="100"/>
      <c r="AE20" s="239"/>
      <c r="AF20" s="116">
        <f t="shared" si="0"/>
        <v>97</v>
      </c>
      <c r="AG20" s="34"/>
    </row>
    <row r="21" spans="1:33" s="16" customFormat="1" x14ac:dyDescent="0.2">
      <c r="A21" s="544">
        <v>10</v>
      </c>
      <c r="B21" s="14" t="s">
        <v>495</v>
      </c>
      <c r="C21" s="224">
        <v>10</v>
      </c>
      <c r="D21" s="239"/>
      <c r="E21" s="100"/>
      <c r="F21" s="239"/>
      <c r="G21" s="100"/>
      <c r="H21" s="533"/>
      <c r="I21" s="100"/>
      <c r="J21" s="534"/>
      <c r="K21" s="224">
        <v>15</v>
      </c>
      <c r="L21" s="239"/>
      <c r="M21" s="100">
        <v>20</v>
      </c>
      <c r="N21" s="239"/>
      <c r="O21" s="100"/>
      <c r="P21" s="239"/>
      <c r="Q21" s="100"/>
      <c r="R21" s="239"/>
      <c r="S21" s="100"/>
      <c r="T21" s="239"/>
      <c r="U21" s="237"/>
      <c r="V21" s="239"/>
      <c r="W21" s="239"/>
      <c r="X21" s="100">
        <v>20</v>
      </c>
      <c r="Y21" s="239"/>
      <c r="Z21" s="100">
        <v>11</v>
      </c>
      <c r="AA21" s="239"/>
      <c r="AB21" s="100">
        <v>12</v>
      </c>
      <c r="AC21" s="239"/>
      <c r="AD21" s="100"/>
      <c r="AE21" s="239"/>
      <c r="AF21" s="116">
        <f t="shared" si="0"/>
        <v>88</v>
      </c>
      <c r="AG21" s="34"/>
    </row>
    <row r="22" spans="1:33" s="16" customFormat="1" x14ac:dyDescent="0.2">
      <c r="A22" s="544">
        <v>11</v>
      </c>
      <c r="B22" s="14" t="s">
        <v>486</v>
      </c>
      <c r="C22" s="224"/>
      <c r="D22" s="239"/>
      <c r="E22" s="100"/>
      <c r="F22" s="239"/>
      <c r="G22" s="100"/>
      <c r="H22" s="533"/>
      <c r="I22" s="100"/>
      <c r="J22" s="534"/>
      <c r="K22" s="224"/>
      <c r="L22" s="239"/>
      <c r="M22" s="100"/>
      <c r="N22" s="239"/>
      <c r="O22" s="100">
        <v>20</v>
      </c>
      <c r="P22" s="239">
        <v>10</v>
      </c>
      <c r="Q22" s="100"/>
      <c r="R22" s="239"/>
      <c r="S22" s="100"/>
      <c r="T22" s="239"/>
      <c r="U22" s="237">
        <v>14</v>
      </c>
      <c r="V22" s="239"/>
      <c r="W22" s="239"/>
      <c r="X22" s="100">
        <v>16</v>
      </c>
      <c r="Y22" s="239"/>
      <c r="Z22" s="100">
        <v>10</v>
      </c>
      <c r="AA22" s="239"/>
      <c r="AB22" s="100"/>
      <c r="AC22" s="239"/>
      <c r="AD22" s="100"/>
      <c r="AE22" s="239"/>
      <c r="AF22" s="116">
        <f t="shared" si="0"/>
        <v>70</v>
      </c>
      <c r="AG22" s="34"/>
    </row>
    <row r="23" spans="1:33" s="16" customFormat="1" x14ac:dyDescent="0.2">
      <c r="A23" s="544">
        <v>12</v>
      </c>
      <c r="B23" s="14" t="s">
        <v>315</v>
      </c>
      <c r="C23" s="224">
        <v>6</v>
      </c>
      <c r="D23" s="239"/>
      <c r="E23" s="100">
        <v>10</v>
      </c>
      <c r="F23" s="239"/>
      <c r="G23" s="100"/>
      <c r="H23" s="533"/>
      <c r="I23" s="100"/>
      <c r="J23" s="534"/>
      <c r="K23" s="224"/>
      <c r="L23" s="239"/>
      <c r="M23" s="100"/>
      <c r="N23" s="239"/>
      <c r="O23" s="100"/>
      <c r="P23" s="239"/>
      <c r="Q23" s="100">
        <v>9</v>
      </c>
      <c r="R23" s="239"/>
      <c r="S23" s="100">
        <v>14</v>
      </c>
      <c r="T23" s="239"/>
      <c r="U23" s="237"/>
      <c r="V23" s="239"/>
      <c r="W23" s="239"/>
      <c r="X23" s="100"/>
      <c r="Y23" s="239"/>
      <c r="Z23" s="100"/>
      <c r="AA23" s="239">
        <v>1</v>
      </c>
      <c r="AB23" s="100">
        <v>11</v>
      </c>
      <c r="AC23" s="239">
        <v>7</v>
      </c>
      <c r="AD23" s="100"/>
      <c r="AE23" s="239"/>
      <c r="AF23" s="116">
        <f t="shared" si="0"/>
        <v>58</v>
      </c>
      <c r="AG23" s="34"/>
    </row>
    <row r="24" spans="1:33" s="16" customFormat="1" x14ac:dyDescent="0.2">
      <c r="A24" s="544">
        <v>13</v>
      </c>
      <c r="B24" s="14" t="s">
        <v>491</v>
      </c>
      <c r="C24" s="224"/>
      <c r="D24" s="239"/>
      <c r="E24" s="100"/>
      <c r="F24" s="239"/>
      <c r="G24" s="100"/>
      <c r="H24" s="533"/>
      <c r="I24" s="100"/>
      <c r="J24" s="534"/>
      <c r="K24" s="224"/>
      <c r="L24" s="239"/>
      <c r="M24" s="100"/>
      <c r="N24" s="239"/>
      <c r="O24" s="100"/>
      <c r="P24" s="239"/>
      <c r="Q24" s="100"/>
      <c r="R24" s="239"/>
      <c r="S24" s="100">
        <v>20</v>
      </c>
      <c r="T24" s="239"/>
      <c r="U24" s="237"/>
      <c r="V24" s="239">
        <v>16</v>
      </c>
      <c r="W24" s="239"/>
      <c r="X24" s="100"/>
      <c r="Y24" s="239"/>
      <c r="Z24" s="100"/>
      <c r="AA24" s="239"/>
      <c r="AB24" s="100"/>
      <c r="AC24" s="239"/>
      <c r="AD24" s="100">
        <v>20</v>
      </c>
      <c r="AE24" s="239"/>
      <c r="AF24" s="116">
        <f t="shared" si="0"/>
        <v>56</v>
      </c>
      <c r="AG24" s="34"/>
    </row>
    <row r="25" spans="1:33" s="16" customFormat="1" x14ac:dyDescent="0.2">
      <c r="A25" s="544">
        <v>14</v>
      </c>
      <c r="B25" s="14" t="s">
        <v>488</v>
      </c>
      <c r="C25" s="224"/>
      <c r="D25" s="239"/>
      <c r="E25" s="100"/>
      <c r="F25" s="239"/>
      <c r="G25" s="100"/>
      <c r="H25" s="533"/>
      <c r="I25" s="100"/>
      <c r="J25" s="534"/>
      <c r="K25" s="224"/>
      <c r="L25" s="239"/>
      <c r="M25" s="100"/>
      <c r="N25" s="239"/>
      <c r="O25" s="100"/>
      <c r="P25" s="239"/>
      <c r="Q25" s="100">
        <v>2</v>
      </c>
      <c r="R25" s="239"/>
      <c r="S25" s="100">
        <v>18</v>
      </c>
      <c r="T25" s="239"/>
      <c r="U25" s="237">
        <v>15</v>
      </c>
      <c r="V25" s="239"/>
      <c r="W25" s="239"/>
      <c r="X25" s="100"/>
      <c r="Y25" s="239"/>
      <c r="Z25" s="100">
        <v>4</v>
      </c>
      <c r="AA25" s="239"/>
      <c r="AB25" s="100"/>
      <c r="AC25" s="239"/>
      <c r="AD25" s="100">
        <v>15</v>
      </c>
      <c r="AE25" s="239"/>
      <c r="AF25" s="116">
        <f t="shared" si="0"/>
        <v>54</v>
      </c>
      <c r="AG25" s="34"/>
    </row>
    <row r="26" spans="1:33" s="16" customFormat="1" x14ac:dyDescent="0.2">
      <c r="A26" s="544">
        <v>15</v>
      </c>
      <c r="B26" s="14" t="s">
        <v>503</v>
      </c>
      <c r="C26" s="224"/>
      <c r="D26" s="239"/>
      <c r="E26" s="100"/>
      <c r="F26" s="239"/>
      <c r="G26" s="100">
        <v>20</v>
      </c>
      <c r="H26" s="533"/>
      <c r="I26" s="100"/>
      <c r="J26" s="534"/>
      <c r="K26" s="224"/>
      <c r="L26" s="239"/>
      <c r="M26" s="100"/>
      <c r="N26" s="239"/>
      <c r="O26" s="100"/>
      <c r="P26" s="239"/>
      <c r="Q26" s="100"/>
      <c r="R26" s="239"/>
      <c r="S26" s="100"/>
      <c r="T26" s="239"/>
      <c r="U26" s="237"/>
      <c r="V26" s="239">
        <v>18</v>
      </c>
      <c r="W26" s="239"/>
      <c r="X26" s="100"/>
      <c r="Y26" s="239"/>
      <c r="Z26" s="100">
        <v>2</v>
      </c>
      <c r="AA26" s="239"/>
      <c r="AB26" s="100"/>
      <c r="AC26" s="239"/>
      <c r="AD26" s="100">
        <v>7</v>
      </c>
      <c r="AE26" s="239"/>
      <c r="AF26" s="116">
        <f t="shared" si="0"/>
        <v>47</v>
      </c>
      <c r="AG26" s="34"/>
    </row>
    <row r="27" spans="1:33" s="16" customFormat="1" x14ac:dyDescent="0.2">
      <c r="A27" s="544">
        <v>16</v>
      </c>
      <c r="B27" s="14" t="s">
        <v>117</v>
      </c>
      <c r="C27" s="224"/>
      <c r="D27" s="239"/>
      <c r="E27" s="100"/>
      <c r="F27" s="239"/>
      <c r="G27" s="100">
        <v>12</v>
      </c>
      <c r="H27" s="533"/>
      <c r="I27" s="100"/>
      <c r="J27" s="534"/>
      <c r="K27" s="224"/>
      <c r="L27" s="239"/>
      <c r="M27" s="100"/>
      <c r="N27" s="239"/>
      <c r="O27" s="100"/>
      <c r="P27" s="239"/>
      <c r="Q27" s="100">
        <v>15</v>
      </c>
      <c r="R27" s="239"/>
      <c r="S27" s="100"/>
      <c r="T27" s="239"/>
      <c r="U27" s="237">
        <v>12</v>
      </c>
      <c r="V27" s="239"/>
      <c r="W27" s="239"/>
      <c r="X27" s="100"/>
      <c r="Y27" s="239"/>
      <c r="Z27" s="100"/>
      <c r="AA27" s="239"/>
      <c r="AB27" s="100"/>
      <c r="AC27" s="239"/>
      <c r="AD27" s="100"/>
      <c r="AE27" s="239"/>
      <c r="AF27" s="116">
        <f t="shared" si="0"/>
        <v>39</v>
      </c>
      <c r="AG27" s="34"/>
    </row>
    <row r="28" spans="1:33" s="16" customFormat="1" x14ac:dyDescent="0.2">
      <c r="A28" s="544">
        <v>17</v>
      </c>
      <c r="B28" s="14" t="s">
        <v>335</v>
      </c>
      <c r="C28" s="224"/>
      <c r="D28" s="239"/>
      <c r="E28" s="100"/>
      <c r="F28" s="239"/>
      <c r="G28" s="100"/>
      <c r="H28" s="533"/>
      <c r="I28" s="100"/>
      <c r="J28" s="534"/>
      <c r="K28" s="224"/>
      <c r="L28" s="239"/>
      <c r="M28" s="100"/>
      <c r="N28" s="239"/>
      <c r="O28" s="100"/>
      <c r="P28" s="239"/>
      <c r="Q28" s="100"/>
      <c r="R28" s="239"/>
      <c r="S28" s="100"/>
      <c r="T28" s="239"/>
      <c r="U28" s="237">
        <v>10</v>
      </c>
      <c r="V28" s="239"/>
      <c r="W28" s="239"/>
      <c r="X28" s="100"/>
      <c r="Y28" s="239"/>
      <c r="Z28" s="100">
        <v>3</v>
      </c>
      <c r="AA28" s="239">
        <v>1</v>
      </c>
      <c r="AB28" s="100">
        <v>18</v>
      </c>
      <c r="AC28" s="239">
        <v>2</v>
      </c>
      <c r="AD28" s="100">
        <v>5</v>
      </c>
      <c r="AE28" s="239"/>
      <c r="AF28" s="116">
        <f t="shared" si="0"/>
        <v>39</v>
      </c>
      <c r="AG28" s="34"/>
    </row>
    <row r="29" spans="1:33" s="16" customFormat="1" x14ac:dyDescent="0.2">
      <c r="A29" s="544">
        <v>18</v>
      </c>
      <c r="B29" s="14" t="s">
        <v>496</v>
      </c>
      <c r="C29" s="224"/>
      <c r="D29" s="239"/>
      <c r="E29" s="100"/>
      <c r="F29" s="239"/>
      <c r="G29" s="100"/>
      <c r="H29" s="533"/>
      <c r="I29" s="100"/>
      <c r="J29" s="534"/>
      <c r="K29" s="224"/>
      <c r="L29" s="239"/>
      <c r="M29" s="100"/>
      <c r="N29" s="239"/>
      <c r="O29" s="100"/>
      <c r="P29" s="239"/>
      <c r="Q29" s="100"/>
      <c r="R29" s="239"/>
      <c r="S29" s="100"/>
      <c r="T29" s="239"/>
      <c r="U29" s="237"/>
      <c r="V29" s="239">
        <v>14</v>
      </c>
      <c r="W29" s="239">
        <v>10</v>
      </c>
      <c r="X29" s="100"/>
      <c r="Y29" s="239"/>
      <c r="Z29" s="100">
        <v>1</v>
      </c>
      <c r="AA29" s="239"/>
      <c r="AB29" s="100">
        <v>10</v>
      </c>
      <c r="AC29" s="239"/>
      <c r="AD29" s="100"/>
      <c r="AE29" s="239"/>
      <c r="AF29" s="116">
        <f t="shared" si="0"/>
        <v>35</v>
      </c>
      <c r="AG29" s="34"/>
    </row>
    <row r="30" spans="1:33" s="16" customFormat="1" x14ac:dyDescent="0.2">
      <c r="A30" s="544">
        <v>19</v>
      </c>
      <c r="B30" s="14" t="s">
        <v>498</v>
      </c>
      <c r="C30" s="224">
        <v>18</v>
      </c>
      <c r="D30" s="239">
        <v>15</v>
      </c>
      <c r="E30" s="100"/>
      <c r="F30" s="239"/>
      <c r="G30" s="100"/>
      <c r="H30" s="533"/>
      <c r="I30" s="100"/>
      <c r="J30" s="534"/>
      <c r="K30" s="224"/>
      <c r="L30" s="239"/>
      <c r="M30" s="100"/>
      <c r="N30" s="239"/>
      <c r="O30" s="100"/>
      <c r="P30" s="239"/>
      <c r="Q30" s="100"/>
      <c r="R30" s="239"/>
      <c r="S30" s="100"/>
      <c r="T30" s="239"/>
      <c r="U30" s="237"/>
      <c r="V30" s="239"/>
      <c r="W30" s="239"/>
      <c r="X30" s="100"/>
      <c r="Y30" s="239"/>
      <c r="Z30" s="100"/>
      <c r="AA30" s="239"/>
      <c r="AB30" s="100"/>
      <c r="AC30" s="239"/>
      <c r="AD30" s="100"/>
      <c r="AE30" s="239"/>
      <c r="AF30" s="116">
        <f t="shared" si="0"/>
        <v>33</v>
      </c>
      <c r="AG30" s="34"/>
    </row>
    <row r="31" spans="1:33" s="16" customFormat="1" x14ac:dyDescent="0.2">
      <c r="A31" s="544">
        <v>20</v>
      </c>
      <c r="B31" s="14" t="s">
        <v>462</v>
      </c>
      <c r="C31" s="224">
        <v>9</v>
      </c>
      <c r="D31" s="239"/>
      <c r="E31" s="100">
        <v>9</v>
      </c>
      <c r="F31" s="239"/>
      <c r="G31" s="100"/>
      <c r="H31" s="533"/>
      <c r="I31" s="100"/>
      <c r="J31" s="534"/>
      <c r="K31" s="224"/>
      <c r="L31" s="239"/>
      <c r="M31" s="100"/>
      <c r="N31" s="239"/>
      <c r="O31" s="100"/>
      <c r="P31" s="239"/>
      <c r="Q31" s="100"/>
      <c r="R31" s="239"/>
      <c r="S31" s="100"/>
      <c r="T31" s="239"/>
      <c r="U31" s="237"/>
      <c r="V31" s="239"/>
      <c r="W31" s="239"/>
      <c r="X31" s="100"/>
      <c r="Y31" s="239"/>
      <c r="Z31" s="100">
        <v>1</v>
      </c>
      <c r="AA31" s="239"/>
      <c r="AB31" s="100"/>
      <c r="AC31" s="239"/>
      <c r="AD31" s="100">
        <v>8</v>
      </c>
      <c r="AE31" s="239">
        <v>4</v>
      </c>
      <c r="AF31" s="116">
        <f t="shared" si="0"/>
        <v>31</v>
      </c>
      <c r="AG31" s="34"/>
    </row>
    <row r="32" spans="1:33" s="16" customFormat="1" x14ac:dyDescent="0.2">
      <c r="A32" s="544">
        <v>21</v>
      </c>
      <c r="B32" s="14" t="s">
        <v>163</v>
      </c>
      <c r="C32" s="224"/>
      <c r="D32" s="239"/>
      <c r="E32" s="100"/>
      <c r="F32" s="239"/>
      <c r="G32" s="100"/>
      <c r="H32" s="533"/>
      <c r="I32" s="100"/>
      <c r="J32" s="534"/>
      <c r="K32" s="224"/>
      <c r="L32" s="239"/>
      <c r="M32" s="100"/>
      <c r="N32" s="239"/>
      <c r="O32" s="100"/>
      <c r="P32" s="239"/>
      <c r="Q32" s="100">
        <v>16</v>
      </c>
      <c r="R32" s="239"/>
      <c r="S32" s="100"/>
      <c r="T32" s="239"/>
      <c r="U32" s="237"/>
      <c r="V32" s="239"/>
      <c r="W32" s="239"/>
      <c r="X32" s="100"/>
      <c r="Y32" s="239"/>
      <c r="Z32" s="100"/>
      <c r="AA32" s="239"/>
      <c r="AB32" s="100">
        <v>14</v>
      </c>
      <c r="AC32" s="239"/>
      <c r="AD32" s="100"/>
      <c r="AE32" s="239"/>
      <c r="AF32" s="116">
        <f t="shared" si="0"/>
        <v>30</v>
      </c>
      <c r="AG32" s="34"/>
    </row>
    <row r="33" spans="1:33" s="16" customFormat="1" x14ac:dyDescent="0.2">
      <c r="A33" s="544">
        <v>22</v>
      </c>
      <c r="B33" s="14" t="s">
        <v>428</v>
      </c>
      <c r="C33" s="224"/>
      <c r="D33" s="239"/>
      <c r="E33" s="100">
        <v>7</v>
      </c>
      <c r="F33" s="239"/>
      <c r="G33" s="100"/>
      <c r="H33" s="533"/>
      <c r="I33" s="100"/>
      <c r="J33" s="534"/>
      <c r="K33" s="224">
        <v>9</v>
      </c>
      <c r="L33" s="239"/>
      <c r="M33" s="100"/>
      <c r="N33" s="239"/>
      <c r="O33" s="100"/>
      <c r="P33" s="239"/>
      <c r="Q33" s="100"/>
      <c r="R33" s="239"/>
      <c r="S33" s="100"/>
      <c r="T33" s="239"/>
      <c r="U33" s="237"/>
      <c r="V33" s="239">
        <v>11</v>
      </c>
      <c r="W33" s="239"/>
      <c r="X33" s="100"/>
      <c r="Y33" s="239"/>
      <c r="Z33" s="100"/>
      <c r="AA33" s="239"/>
      <c r="AB33" s="100"/>
      <c r="AC33" s="239"/>
      <c r="AD33" s="100"/>
      <c r="AE33" s="239"/>
      <c r="AF33" s="116">
        <f t="shared" si="0"/>
        <v>27</v>
      </c>
      <c r="AG33" s="34"/>
    </row>
    <row r="34" spans="1:33" s="16" customFormat="1" x14ac:dyDescent="0.2">
      <c r="A34" s="544">
        <v>23</v>
      </c>
      <c r="B34" s="14" t="s">
        <v>504</v>
      </c>
      <c r="C34" s="224"/>
      <c r="D34" s="239"/>
      <c r="E34" s="100">
        <v>20</v>
      </c>
      <c r="F34" s="239"/>
      <c r="G34" s="100"/>
      <c r="H34" s="533"/>
      <c r="I34" s="100"/>
      <c r="J34" s="534"/>
      <c r="K34" s="224"/>
      <c r="L34" s="239"/>
      <c r="M34" s="100"/>
      <c r="N34" s="239"/>
      <c r="O34" s="100"/>
      <c r="P34" s="239"/>
      <c r="Q34" s="100"/>
      <c r="R34" s="239"/>
      <c r="S34" s="100"/>
      <c r="T34" s="239"/>
      <c r="U34" s="237"/>
      <c r="V34" s="239"/>
      <c r="W34" s="239"/>
      <c r="X34" s="100"/>
      <c r="Y34" s="239"/>
      <c r="Z34" s="100">
        <v>7</v>
      </c>
      <c r="AA34" s="239"/>
      <c r="AB34" s="100"/>
      <c r="AC34" s="239"/>
      <c r="AD34" s="100"/>
      <c r="AE34" s="239"/>
      <c r="AF34" s="116">
        <f t="shared" si="0"/>
        <v>27</v>
      </c>
      <c r="AG34" s="34"/>
    </row>
    <row r="35" spans="1:33" s="16" customFormat="1" x14ac:dyDescent="0.2">
      <c r="A35" s="544">
        <v>24</v>
      </c>
      <c r="B35" s="14" t="s">
        <v>444</v>
      </c>
      <c r="C35" s="224"/>
      <c r="D35" s="239"/>
      <c r="E35" s="100"/>
      <c r="F35" s="239"/>
      <c r="G35" s="100"/>
      <c r="H35" s="533"/>
      <c r="I35" s="100"/>
      <c r="J35" s="534"/>
      <c r="K35" s="224"/>
      <c r="L35" s="239"/>
      <c r="M35" s="100">
        <v>10</v>
      </c>
      <c r="N35" s="239"/>
      <c r="O35" s="100">
        <v>11</v>
      </c>
      <c r="P35" s="239"/>
      <c r="Q35" s="100">
        <v>3</v>
      </c>
      <c r="R35" s="239"/>
      <c r="S35" s="100"/>
      <c r="T35" s="239"/>
      <c r="U35" s="237"/>
      <c r="V35" s="239"/>
      <c r="W35" s="239"/>
      <c r="X35" s="100"/>
      <c r="Y35" s="239"/>
      <c r="Z35" s="100"/>
      <c r="AA35" s="239"/>
      <c r="AB35" s="100"/>
      <c r="AC35" s="239"/>
      <c r="AD35" s="100"/>
      <c r="AE35" s="239"/>
      <c r="AF35" s="116">
        <f t="shared" si="0"/>
        <v>24</v>
      </c>
      <c r="AG35" s="34"/>
    </row>
    <row r="36" spans="1:33" s="16" customFormat="1" x14ac:dyDescent="0.2">
      <c r="A36" s="544">
        <v>25</v>
      </c>
      <c r="B36" s="14" t="s">
        <v>489</v>
      </c>
      <c r="C36" s="224"/>
      <c r="D36" s="239"/>
      <c r="E36" s="100"/>
      <c r="F36" s="239"/>
      <c r="G36" s="100"/>
      <c r="H36" s="533"/>
      <c r="I36" s="100"/>
      <c r="J36" s="534"/>
      <c r="K36" s="224"/>
      <c r="L36" s="239"/>
      <c r="M36" s="100"/>
      <c r="N36" s="239"/>
      <c r="O36" s="100"/>
      <c r="P36" s="239"/>
      <c r="Q36" s="100"/>
      <c r="R36" s="239"/>
      <c r="S36" s="100"/>
      <c r="T36" s="239"/>
      <c r="U36" s="237"/>
      <c r="V36" s="239">
        <v>13</v>
      </c>
      <c r="W36" s="239">
        <v>8</v>
      </c>
      <c r="X36" s="100"/>
      <c r="Y36" s="239"/>
      <c r="Z36" s="100"/>
      <c r="AA36" s="239"/>
      <c r="AB36" s="100"/>
      <c r="AC36" s="239"/>
      <c r="AD36" s="100"/>
      <c r="AE36" s="239"/>
      <c r="AF36" s="116">
        <f t="shared" si="0"/>
        <v>21</v>
      </c>
      <c r="AG36" s="34"/>
    </row>
    <row r="37" spans="1:33" s="16" customFormat="1" x14ac:dyDescent="0.2">
      <c r="A37" s="544">
        <v>26</v>
      </c>
      <c r="B37" s="14" t="s">
        <v>220</v>
      </c>
      <c r="C37" s="224">
        <v>20</v>
      </c>
      <c r="D37" s="239"/>
      <c r="E37" s="100"/>
      <c r="F37" s="239"/>
      <c r="G37" s="100"/>
      <c r="H37" s="533"/>
      <c r="I37" s="100"/>
      <c r="J37" s="534"/>
      <c r="K37" s="224"/>
      <c r="L37" s="239"/>
      <c r="M37" s="100"/>
      <c r="N37" s="239"/>
      <c r="O37" s="100"/>
      <c r="P37" s="239"/>
      <c r="Q37" s="100"/>
      <c r="R37" s="239"/>
      <c r="S37" s="100"/>
      <c r="T37" s="239"/>
      <c r="U37" s="237"/>
      <c r="V37" s="239"/>
      <c r="W37" s="239"/>
      <c r="X37" s="100"/>
      <c r="Y37" s="239"/>
      <c r="Z37" s="100"/>
      <c r="AA37" s="239"/>
      <c r="AB37" s="100"/>
      <c r="AC37" s="239"/>
      <c r="AD37" s="100"/>
      <c r="AE37" s="239"/>
      <c r="AF37" s="116">
        <f t="shared" si="0"/>
        <v>20</v>
      </c>
      <c r="AG37" s="34"/>
    </row>
    <row r="38" spans="1:33" s="16" customFormat="1" x14ac:dyDescent="0.2">
      <c r="A38" s="544">
        <v>27</v>
      </c>
      <c r="B38" s="14" t="s">
        <v>497</v>
      </c>
      <c r="C38" s="224"/>
      <c r="D38" s="239"/>
      <c r="E38" s="100"/>
      <c r="F38" s="239"/>
      <c r="G38" s="100"/>
      <c r="H38" s="533"/>
      <c r="I38" s="100"/>
      <c r="J38" s="534"/>
      <c r="K38" s="224"/>
      <c r="L38" s="239"/>
      <c r="M38" s="100"/>
      <c r="N38" s="239"/>
      <c r="O38" s="100"/>
      <c r="P38" s="239"/>
      <c r="Q38" s="100"/>
      <c r="R38" s="239"/>
      <c r="S38" s="100"/>
      <c r="T38" s="239"/>
      <c r="U38" s="237"/>
      <c r="V38" s="239"/>
      <c r="W38" s="239"/>
      <c r="X38" s="100"/>
      <c r="Y38" s="239"/>
      <c r="Z38" s="100">
        <v>18</v>
      </c>
      <c r="AA38" s="239"/>
      <c r="AB38" s="100"/>
      <c r="AC38" s="239"/>
      <c r="AD38" s="100"/>
      <c r="AE38" s="239"/>
      <c r="AF38" s="116">
        <f t="shared" si="0"/>
        <v>18</v>
      </c>
      <c r="AG38" s="34"/>
    </row>
    <row r="39" spans="1:33" s="16" customFormat="1" x14ac:dyDescent="0.2">
      <c r="A39" s="544">
        <v>28</v>
      </c>
      <c r="B39" s="14" t="s">
        <v>448</v>
      </c>
      <c r="C39" s="224">
        <v>16</v>
      </c>
      <c r="D39" s="239"/>
      <c r="E39" s="100"/>
      <c r="F39" s="239"/>
      <c r="G39" s="100"/>
      <c r="H39" s="533"/>
      <c r="I39" s="100"/>
      <c r="J39" s="534"/>
      <c r="K39" s="224"/>
      <c r="L39" s="239"/>
      <c r="M39" s="100"/>
      <c r="N39" s="239"/>
      <c r="O39" s="100"/>
      <c r="P39" s="239"/>
      <c r="Q39" s="100"/>
      <c r="R39" s="239"/>
      <c r="S39" s="100"/>
      <c r="T39" s="239"/>
      <c r="U39" s="237"/>
      <c r="V39" s="239"/>
      <c r="W39" s="239"/>
      <c r="X39" s="100"/>
      <c r="Y39" s="239"/>
      <c r="Z39" s="100"/>
      <c r="AA39" s="239"/>
      <c r="AB39" s="100"/>
      <c r="AC39" s="239"/>
      <c r="AD39" s="100"/>
      <c r="AE39" s="239"/>
      <c r="AF39" s="116">
        <f t="shared" si="0"/>
        <v>16</v>
      </c>
      <c r="AG39" s="34"/>
    </row>
    <row r="40" spans="1:33" s="16" customFormat="1" x14ac:dyDescent="0.2">
      <c r="A40" s="544">
        <v>29</v>
      </c>
      <c r="B40" s="14" t="s">
        <v>229</v>
      </c>
      <c r="C40" s="224"/>
      <c r="D40" s="239"/>
      <c r="E40" s="100">
        <v>12</v>
      </c>
      <c r="F40" s="239"/>
      <c r="G40" s="100"/>
      <c r="H40" s="533"/>
      <c r="I40" s="100"/>
      <c r="J40" s="534"/>
      <c r="K40" s="224"/>
      <c r="L40" s="239"/>
      <c r="M40" s="100"/>
      <c r="N40" s="239"/>
      <c r="O40" s="100"/>
      <c r="P40" s="239"/>
      <c r="Q40" s="100"/>
      <c r="R40" s="239"/>
      <c r="S40" s="100"/>
      <c r="T40" s="239"/>
      <c r="U40" s="237"/>
      <c r="V40" s="239"/>
      <c r="W40" s="239"/>
      <c r="X40" s="100"/>
      <c r="Y40" s="239"/>
      <c r="Z40" s="100"/>
      <c r="AA40" s="239"/>
      <c r="AB40" s="100"/>
      <c r="AC40" s="239"/>
      <c r="AD40" s="100"/>
      <c r="AE40" s="239"/>
      <c r="AF40" s="116">
        <f t="shared" si="0"/>
        <v>12</v>
      </c>
      <c r="AG40" s="34"/>
    </row>
    <row r="41" spans="1:33" s="16" customFormat="1" x14ac:dyDescent="0.2">
      <c r="A41" s="544">
        <v>30</v>
      </c>
      <c r="B41" s="14" t="s">
        <v>490</v>
      </c>
      <c r="C41" s="224">
        <v>12</v>
      </c>
      <c r="D41" s="239"/>
      <c r="E41" s="100"/>
      <c r="F41" s="239"/>
      <c r="G41" s="100"/>
      <c r="H41" s="533"/>
      <c r="I41" s="100"/>
      <c r="J41" s="534"/>
      <c r="K41" s="224"/>
      <c r="L41" s="239"/>
      <c r="M41" s="100"/>
      <c r="N41" s="239"/>
      <c r="O41" s="100"/>
      <c r="P41" s="239"/>
      <c r="Q41" s="100"/>
      <c r="R41" s="239"/>
      <c r="S41" s="100"/>
      <c r="T41" s="239"/>
      <c r="U41" s="237"/>
      <c r="V41" s="239"/>
      <c r="W41" s="239"/>
      <c r="X41" s="100"/>
      <c r="Y41" s="239"/>
      <c r="Z41" s="100"/>
      <c r="AA41" s="239"/>
      <c r="AB41" s="100"/>
      <c r="AC41" s="239"/>
      <c r="AD41" s="100"/>
      <c r="AE41" s="239"/>
      <c r="AF41" s="116">
        <f t="shared" si="0"/>
        <v>12</v>
      </c>
      <c r="AG41" s="34"/>
    </row>
    <row r="42" spans="1:33" s="16" customFormat="1" ht="13.5" thickBot="1" x14ac:dyDescent="0.25">
      <c r="A42" s="545">
        <v>31</v>
      </c>
      <c r="B42" s="546" t="s">
        <v>494</v>
      </c>
      <c r="C42" s="547"/>
      <c r="D42" s="548"/>
      <c r="E42" s="549"/>
      <c r="F42" s="548"/>
      <c r="G42" s="549"/>
      <c r="H42" s="550"/>
      <c r="I42" s="549"/>
      <c r="J42" s="551"/>
      <c r="K42" s="547"/>
      <c r="L42" s="548"/>
      <c r="M42" s="549"/>
      <c r="N42" s="548"/>
      <c r="O42" s="549"/>
      <c r="P42" s="548"/>
      <c r="Q42" s="549"/>
      <c r="R42" s="548"/>
      <c r="S42" s="549"/>
      <c r="T42" s="548"/>
      <c r="U42" s="238"/>
      <c r="V42" s="548"/>
      <c r="W42" s="548"/>
      <c r="X42" s="549"/>
      <c r="Y42" s="548"/>
      <c r="Z42" s="549"/>
      <c r="AA42" s="548"/>
      <c r="AB42" s="549"/>
      <c r="AC42" s="548"/>
      <c r="AD42" s="549"/>
      <c r="AE42" s="548"/>
      <c r="AF42" s="552">
        <f t="shared" si="0"/>
        <v>0</v>
      </c>
      <c r="AG42" s="34"/>
    </row>
    <row r="43" spans="1:33" s="16" customFormat="1" ht="9" customHeight="1" x14ac:dyDescent="0.2">
      <c r="A43" s="20"/>
      <c r="B43" s="26"/>
      <c r="C43" s="24"/>
      <c r="D43" s="24"/>
      <c r="E43" s="24"/>
      <c r="F43" s="19"/>
      <c r="G43" s="231"/>
      <c r="H43" s="19"/>
      <c r="I43" s="231"/>
      <c r="J43" s="19"/>
      <c r="K43" s="226"/>
      <c r="L43" s="19"/>
      <c r="M43" s="231"/>
      <c r="N43" s="19"/>
      <c r="O43" s="231"/>
      <c r="P43" s="19"/>
      <c r="Q43" s="231"/>
      <c r="R43" s="24"/>
      <c r="S43" s="231"/>
      <c r="T43" s="24"/>
      <c r="U43" s="231"/>
      <c r="V43" s="24"/>
      <c r="W43" s="19"/>
      <c r="X43" s="19"/>
      <c r="Y43" s="19"/>
      <c r="Z43" s="24"/>
      <c r="AA43" s="19"/>
      <c r="AB43" s="24"/>
      <c r="AC43" s="19"/>
      <c r="AD43" s="24"/>
      <c r="AE43" s="19"/>
      <c r="AF43" s="25"/>
    </row>
    <row r="44" spans="1:33" s="16" customFormat="1" ht="28.5" customHeight="1" thickBot="1" x14ac:dyDescent="0.25">
      <c r="A44" s="763" t="s">
        <v>153</v>
      </c>
      <c r="B44" s="763"/>
      <c r="C44" s="763"/>
      <c r="D44" s="763"/>
      <c r="E44" s="763"/>
      <c r="F44" s="763"/>
      <c r="G44" s="763"/>
      <c r="H44" s="763"/>
      <c r="I44" s="763"/>
      <c r="J44" s="763"/>
      <c r="K44" s="763"/>
      <c r="L44" s="763"/>
      <c r="M44" s="763"/>
      <c r="N44" s="763"/>
      <c r="O44" s="763"/>
      <c r="P44" s="763"/>
      <c r="Q44" s="763"/>
      <c r="R44" s="763"/>
      <c r="S44" s="763"/>
      <c r="T44" s="763"/>
      <c r="U44" s="763"/>
      <c r="V44" s="763"/>
      <c r="W44" s="763"/>
      <c r="X44" s="763"/>
      <c r="Y44" s="763"/>
      <c r="Z44" s="763"/>
      <c r="AA44" s="763"/>
      <c r="AB44" s="763"/>
      <c r="AC44" s="763"/>
      <c r="AD44" s="763"/>
      <c r="AE44" s="763"/>
      <c r="AF44" s="763"/>
    </row>
    <row r="45" spans="1:33" s="16" customFormat="1" ht="20.45" customHeight="1" thickBot="1" x14ac:dyDescent="0.25">
      <c r="B45" s="27" t="s">
        <v>6</v>
      </c>
      <c r="C45" s="28">
        <v>1</v>
      </c>
      <c r="D45" s="28">
        <v>2</v>
      </c>
      <c r="E45" s="28">
        <v>3</v>
      </c>
      <c r="F45" s="28">
        <v>4</v>
      </c>
      <c r="G45" s="227">
        <v>5</v>
      </c>
      <c r="H45" s="28">
        <v>6</v>
      </c>
      <c r="I45" s="227">
        <v>7</v>
      </c>
      <c r="J45" s="28">
        <v>8</v>
      </c>
      <c r="K45" s="227">
        <v>9</v>
      </c>
      <c r="L45" s="28">
        <v>10</v>
      </c>
      <c r="M45" s="227">
        <v>11</v>
      </c>
      <c r="N45" s="28">
        <v>12</v>
      </c>
      <c r="O45" s="227">
        <v>13</v>
      </c>
      <c r="P45" s="28">
        <v>14</v>
      </c>
      <c r="Q45" s="227">
        <v>15</v>
      </c>
      <c r="R45" s="28">
        <v>16</v>
      </c>
      <c r="S45" s="227">
        <v>17</v>
      </c>
      <c r="T45" s="29">
        <v>18</v>
      </c>
      <c r="U45" s="234"/>
      <c r="W45" s="109"/>
      <c r="X45" s="109"/>
      <c r="Y45" s="109"/>
      <c r="Z45" s="109"/>
      <c r="AA45" s="113"/>
      <c r="AB45" s="109"/>
      <c r="AC45" s="109"/>
      <c r="AD45" s="109"/>
      <c r="AE45" s="109"/>
      <c r="AF45" s="109"/>
    </row>
    <row r="46" spans="1:33" s="16" customFormat="1" ht="20.45" customHeight="1" thickBot="1" x14ac:dyDescent="0.25">
      <c r="B46" s="135" t="s">
        <v>23</v>
      </c>
      <c r="C46" s="136">
        <v>20</v>
      </c>
      <c r="D46" s="136">
        <v>18</v>
      </c>
      <c r="E46" s="136">
        <v>16</v>
      </c>
      <c r="F46" s="136">
        <v>15</v>
      </c>
      <c r="G46" s="228">
        <v>14</v>
      </c>
      <c r="H46" s="136">
        <v>13</v>
      </c>
      <c r="I46" s="228">
        <v>12</v>
      </c>
      <c r="J46" s="136">
        <v>11</v>
      </c>
      <c r="K46" s="228">
        <v>10</v>
      </c>
      <c r="L46" s="136">
        <v>9</v>
      </c>
      <c r="M46" s="228">
        <v>8</v>
      </c>
      <c r="N46" s="136">
        <v>7</v>
      </c>
      <c r="O46" s="228">
        <v>6</v>
      </c>
      <c r="P46" s="136">
        <v>5</v>
      </c>
      <c r="Q46" s="228">
        <v>4</v>
      </c>
      <c r="R46" s="136">
        <v>3</v>
      </c>
      <c r="S46" s="228">
        <v>2</v>
      </c>
      <c r="T46" s="137">
        <v>1</v>
      </c>
      <c r="U46" s="235"/>
      <c r="W46" s="109"/>
      <c r="X46" s="109"/>
      <c r="Y46" s="109"/>
      <c r="Z46" s="109"/>
      <c r="AA46" s="113"/>
      <c r="AB46" s="109"/>
      <c r="AC46" s="109"/>
      <c r="AD46" s="109"/>
      <c r="AE46" s="109"/>
      <c r="AF46" s="109"/>
    </row>
    <row r="47" spans="1:33" s="16" customFormat="1" x14ac:dyDescent="0.2">
      <c r="B47" s="19"/>
      <c r="C47" s="19"/>
      <c r="D47" s="19"/>
      <c r="E47" s="19"/>
      <c r="F47" s="19"/>
      <c r="G47" s="229"/>
      <c r="I47" s="229"/>
      <c r="K47" s="229"/>
      <c r="M47" s="229"/>
      <c r="O47" s="229"/>
      <c r="Q47" s="229"/>
      <c r="S47" s="229"/>
      <c r="U47" s="229"/>
    </row>
    <row r="48" spans="1:33" s="34" customFormat="1" x14ac:dyDescent="0.2">
      <c r="B48" s="89" t="s">
        <v>16</v>
      </c>
      <c r="C48" s="35"/>
      <c r="D48" s="35"/>
      <c r="E48" s="106" t="s">
        <v>413</v>
      </c>
      <c r="G48" s="236"/>
      <c r="H48" s="89"/>
      <c r="I48" s="83"/>
      <c r="J48" s="35"/>
      <c r="K48" s="230"/>
      <c r="L48" s="35"/>
      <c r="M48" s="83"/>
      <c r="N48" s="89" t="s">
        <v>103</v>
      </c>
      <c r="O48" s="83"/>
      <c r="P48" s="35"/>
      <c r="Q48" s="230"/>
      <c r="R48" s="35"/>
      <c r="S48" s="83"/>
      <c r="U48" s="83"/>
    </row>
    <row r="49" spans="1:32" s="34" customFormat="1" ht="4.5" customHeight="1" x14ac:dyDescent="0.2">
      <c r="B49" s="89"/>
      <c r="C49" s="35"/>
      <c r="D49" s="35"/>
      <c r="E49" s="90"/>
      <c r="G49" s="236"/>
      <c r="H49" s="89"/>
      <c r="I49" s="83"/>
      <c r="J49" s="35"/>
      <c r="K49" s="230"/>
      <c r="L49" s="35"/>
      <c r="M49" s="83"/>
      <c r="N49" s="106"/>
      <c r="O49" s="83"/>
      <c r="Q49" s="83"/>
      <c r="S49" s="83"/>
      <c r="U49" s="83"/>
    </row>
    <row r="50" spans="1:32" s="34" customFormat="1" x14ac:dyDescent="0.2">
      <c r="B50" s="89" t="s">
        <v>17</v>
      </c>
      <c r="C50" s="35"/>
      <c r="D50" s="35"/>
      <c r="E50" s="755" t="s">
        <v>142</v>
      </c>
      <c r="F50" s="756"/>
      <c r="G50" s="756"/>
      <c r="H50" s="756"/>
      <c r="I50" s="756"/>
      <c r="J50" s="756"/>
      <c r="K50" s="756"/>
      <c r="L50" s="756"/>
      <c r="M50" s="83"/>
      <c r="N50" s="106" t="s">
        <v>152</v>
      </c>
      <c r="O50" s="83"/>
      <c r="Q50" s="83"/>
      <c r="S50" s="83"/>
      <c r="U50" s="83"/>
    </row>
    <row r="51" spans="1:32" s="16" customFormat="1" x14ac:dyDescent="0.2">
      <c r="A51" s="19"/>
      <c r="B51" s="19"/>
      <c r="C51" s="24"/>
      <c r="D51" s="24"/>
      <c r="E51" s="24"/>
      <c r="F51" s="19"/>
      <c r="G51" s="231"/>
      <c r="H51" s="19"/>
      <c r="I51" s="231"/>
      <c r="J51" s="19"/>
      <c r="K51" s="231"/>
      <c r="L51" s="19"/>
      <c r="M51" s="231"/>
      <c r="N51" s="19"/>
      <c r="O51" s="231"/>
      <c r="P51" s="19"/>
      <c r="Q51" s="231"/>
      <c r="R51" s="24"/>
      <c r="S51" s="231"/>
      <c r="T51" s="24"/>
      <c r="U51" s="231"/>
      <c r="V51" s="24"/>
      <c r="W51" s="19"/>
      <c r="X51" s="19"/>
      <c r="Y51" s="19"/>
      <c r="Z51" s="24"/>
      <c r="AA51" s="19"/>
      <c r="AB51" s="24"/>
      <c r="AC51" s="19"/>
      <c r="AD51" s="24"/>
      <c r="AE51" s="19"/>
      <c r="AF51" s="25"/>
    </row>
    <row r="52" spans="1:32" x14ac:dyDescent="0.2">
      <c r="A52" s="2"/>
      <c r="B52" s="2"/>
      <c r="C52" s="7"/>
      <c r="D52" s="7"/>
      <c r="E52" s="7"/>
      <c r="F52" s="2"/>
      <c r="G52" s="232"/>
      <c r="H52" s="2"/>
      <c r="I52" s="232"/>
      <c r="J52" s="2"/>
      <c r="K52" s="232"/>
      <c r="L52" s="2"/>
      <c r="M52" s="232"/>
      <c r="N52" s="2"/>
      <c r="O52" s="232"/>
      <c r="P52" s="2"/>
      <c r="Q52" s="232"/>
      <c r="R52" s="7"/>
      <c r="S52" s="232"/>
      <c r="T52" s="7"/>
      <c r="U52" s="232"/>
      <c r="V52" s="7"/>
      <c r="W52" s="2"/>
      <c r="X52" s="2"/>
      <c r="Y52" s="2"/>
      <c r="Z52" s="7"/>
      <c r="AA52" s="2"/>
      <c r="AB52" s="7"/>
      <c r="AC52" s="2"/>
      <c r="AD52" s="7"/>
      <c r="AE52" s="2"/>
    </row>
  </sheetData>
  <sheetProtection selectLockedCells="1" selectUnlockedCells="1"/>
  <autoFilter ref="A10:AF42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hiddenButton="1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sortState ref="A13:AS43">
      <sortCondition ref="A11:A43"/>
    </sortState>
  </autoFilter>
  <sortState ref="B15:AF16">
    <sortCondition descending="1" ref="B15:B16"/>
  </sortState>
  <mergeCells count="35">
    <mergeCell ref="V10:AE10"/>
    <mergeCell ref="V11:W11"/>
    <mergeCell ref="AB11:AC11"/>
    <mergeCell ref="A7:C7"/>
    <mergeCell ref="A8:C8"/>
    <mergeCell ref="S11:T11"/>
    <mergeCell ref="C10:F10"/>
    <mergeCell ref="G10:J10"/>
    <mergeCell ref="Z11:AA11"/>
    <mergeCell ref="AD11:AE11"/>
    <mergeCell ref="B10:B11"/>
    <mergeCell ref="F6:X6"/>
    <mergeCell ref="F7:X7"/>
    <mergeCell ref="F8:X8"/>
    <mergeCell ref="A1:AF1"/>
    <mergeCell ref="A2:AF2"/>
    <mergeCell ref="A3:AF3"/>
    <mergeCell ref="A4:AF4"/>
    <mergeCell ref="A5:N5"/>
    <mergeCell ref="E50:L50"/>
    <mergeCell ref="E9:L9"/>
    <mergeCell ref="M9:N9"/>
    <mergeCell ref="K10:U10"/>
    <mergeCell ref="X11:Y11"/>
    <mergeCell ref="A44:AF44"/>
    <mergeCell ref="AF10:AF11"/>
    <mergeCell ref="C11:D11"/>
    <mergeCell ref="E11:F11"/>
    <mergeCell ref="G11:H11"/>
    <mergeCell ref="I11:J11"/>
    <mergeCell ref="K11:L11"/>
    <mergeCell ref="M11:N11"/>
    <mergeCell ref="O11:P11"/>
    <mergeCell ref="Q11:R11"/>
    <mergeCell ref="A10:A11"/>
  </mergeCells>
  <printOptions horizontalCentered="1"/>
  <pageMargins left="0.59055118110236227" right="0.19685039370078741" top="0.23" bottom="0.38" header="0" footer="0"/>
  <pageSetup paperSize="9" scale="77" firstPageNumber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9</vt:i4>
      </vt:variant>
    </vt:vector>
  </HeadingPairs>
  <TitlesOfParts>
    <vt:vector size="29" baseType="lpstr">
      <vt:lpstr>ДЦ 63</vt:lpstr>
      <vt:lpstr>ДЦ 68</vt:lpstr>
      <vt:lpstr>ДЦ 73</vt:lpstr>
      <vt:lpstr>ДЦ 85</vt:lpstr>
      <vt:lpstr>ДЦ 85+</vt:lpstr>
      <vt:lpstr>ДЦЖ 63 </vt:lpstr>
      <vt:lpstr>ДЦЖ 63+</vt:lpstr>
      <vt:lpstr>Эстафета ДЦ (1)</vt:lpstr>
      <vt:lpstr>Эстафета ДЦ (2)</vt:lpstr>
      <vt:lpstr>Р 63</vt:lpstr>
      <vt:lpstr>Р 63 +</vt:lpstr>
      <vt:lpstr>ДВ 63</vt:lpstr>
      <vt:lpstr>ДВ 68</vt:lpstr>
      <vt:lpstr>ДВ 73</vt:lpstr>
      <vt:lpstr>ДВ 85</vt:lpstr>
      <vt:lpstr>ДВ 85+</vt:lpstr>
      <vt:lpstr>ЭстафетаТ</vt:lpstr>
      <vt:lpstr>Жонглирование</vt:lpstr>
      <vt:lpstr>судьи</vt:lpstr>
      <vt:lpstr>Сводная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Сводная!Область_печати</vt:lpstr>
      <vt:lpstr>'Эстафета ДЦ (1)'!Область_печати</vt:lpstr>
      <vt:lpstr>'Эстафета ДЦ (2)'!Область_печати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Константин Баштанник</cp:lastModifiedBy>
  <cp:lastPrinted>2022-03-20T15:26:32Z</cp:lastPrinted>
  <dcterms:created xsi:type="dcterms:W3CDTF">2018-03-14T18:24:49Z</dcterms:created>
  <dcterms:modified xsi:type="dcterms:W3CDTF">2022-03-22T14:07:51Z</dcterms:modified>
</cp:coreProperties>
</file>