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F56C83C9-EF94-470B-BB9B-515B0927C158}" xr6:coauthVersionLast="47" xr6:coauthVersionMax="47" xr10:uidLastSave="{00000000-0000-0000-0000-000000000000}"/>
  <bookViews>
    <workbookView xWindow="-108" yWindow="-108" windowWidth="23256" windowHeight="12576" firstSheet="18" activeTab="23" xr2:uid="{15E44E83-A3CD-401C-B986-E5B4CD5AD7B3}"/>
  </bookViews>
  <sheets>
    <sheet name="ДЦ 63" sheetId="1" r:id="rId1"/>
    <sheet name="ДЦ 68" sheetId="9" r:id="rId2"/>
    <sheet name="ДЦ 73" sheetId="10" r:id="rId3"/>
    <sheet name="ДЦ 78" sheetId="11" r:id="rId4"/>
    <sheet name="ДЦ 85" sheetId="12" r:id="rId5"/>
    <sheet name="ДЦ 95" sheetId="13" r:id="rId6"/>
    <sheet name="ДЦ 95+" sheetId="14" r:id="rId7"/>
    <sheet name="ДЦ Ж 58" sheetId="2" r:id="rId8"/>
    <sheet name="ДЦ Ж 63" sheetId="15" r:id="rId9"/>
    <sheet name="ДЦ Ж 68" sheetId="16" r:id="rId10"/>
    <sheet name="ДЦ Ж 68+" sheetId="17" r:id="rId11"/>
    <sheet name="Эстафета ДЦ(м)" sheetId="3" r:id="rId12"/>
    <sheet name="Эстафета ДЦ(ж) " sheetId="31" r:id="rId13"/>
    <sheet name="Р 58" sheetId="4" r:id="rId14"/>
    <sheet name="Р 63" sheetId="18" r:id="rId15"/>
    <sheet name="Р 68" sheetId="19" r:id="rId16"/>
    <sheet name="Р 68+" sheetId="20" r:id="rId17"/>
    <sheet name="ДВ 63" sheetId="5" r:id="rId18"/>
    <sheet name="ДВ 68" sheetId="21" r:id="rId19"/>
    <sheet name="ДВ 73" sheetId="22" r:id="rId20"/>
    <sheet name="ДВ 78" sheetId="23" r:id="rId21"/>
    <sheet name="ДВ 85" sheetId="24" r:id="rId22"/>
    <sheet name="ДВ 95" sheetId="25" r:id="rId23"/>
    <sheet name="ДВ 95+" sheetId="26" r:id="rId24"/>
    <sheet name="СЖГ м1 " sheetId="32" r:id="rId25"/>
    <sheet name="СЖГ ж1" sheetId="28" r:id="rId26"/>
    <sheet name="СЖГ пары" sheetId="29" r:id="rId27"/>
    <sheet name="Сводная (2)" sheetId="33" r:id="rId28"/>
    <sheet name="Судьи" sheetId="8" r:id="rId29"/>
  </sheets>
  <definedNames>
    <definedName name="_xlnm._FilterDatabase" localSheetId="17" hidden="1">'ДВ 63'!$A$15:$R$28</definedName>
    <definedName name="_xlnm._FilterDatabase" localSheetId="18" hidden="1">'ДВ 68'!$A$15:$R$30</definedName>
    <definedName name="_xlnm._FilterDatabase" localSheetId="19" hidden="1">'ДВ 73'!$A$15:$R$34</definedName>
    <definedName name="_xlnm._FilterDatabase" localSheetId="20" hidden="1">'ДВ 78'!$A$15:$R$32</definedName>
    <definedName name="_xlnm._FilterDatabase" localSheetId="21" hidden="1">'ДВ 85'!$A$15:$R$30</definedName>
    <definedName name="_xlnm._FilterDatabase" localSheetId="22" hidden="1">'ДВ 95'!$A$15:$R$31</definedName>
    <definedName name="_xlnm._FilterDatabase" localSheetId="23" hidden="1">'ДВ 95+'!$A$15:$R$27</definedName>
    <definedName name="_xlnm._FilterDatabase" localSheetId="0" hidden="1">'ДЦ 63'!$A$15:$M$26</definedName>
    <definedName name="_xlnm._FilterDatabase" localSheetId="1" hidden="1">'ДЦ 68'!$A$15:$M$28</definedName>
    <definedName name="_xlnm._FilterDatabase" localSheetId="2" hidden="1">'ДЦ 73'!$A$15:$M$25</definedName>
    <definedName name="_xlnm._FilterDatabase" localSheetId="3" hidden="1">'ДЦ 78'!$A$15:$M$27</definedName>
    <definedName name="_xlnm._FilterDatabase" localSheetId="4" hidden="1">'ДЦ 85'!$A$15:$M$24</definedName>
    <definedName name="_xlnm._FilterDatabase" localSheetId="5" hidden="1">'ДЦ 95'!$A$15:$M$25</definedName>
    <definedName name="_xlnm._FilterDatabase" localSheetId="6" hidden="1">'ДЦ 95+'!$A$15:$M$23</definedName>
    <definedName name="_xlnm._FilterDatabase" localSheetId="7" hidden="1">'ДЦ Ж 58'!$A$15:$M$23</definedName>
    <definedName name="_xlnm._FilterDatabase" localSheetId="8" hidden="1">'ДЦ Ж 63'!$A$15:$M$22</definedName>
    <definedName name="_xlnm._FilterDatabase" localSheetId="9" hidden="1">'ДЦ Ж 68'!$A$15:$M$25</definedName>
    <definedName name="_xlnm._FilterDatabase" localSheetId="10" hidden="1">'ДЦ Ж 68+'!$A$15:$M$23</definedName>
    <definedName name="_xlnm._FilterDatabase" localSheetId="13" hidden="1">'Р 58'!$A$15:$M$34</definedName>
    <definedName name="_xlnm._FilterDatabase" localSheetId="14" hidden="1">'Р 63'!$A$15:$M$30</definedName>
    <definedName name="_xlnm._FilterDatabase" localSheetId="15" hidden="1">'Р 68'!$A$15:$M$30</definedName>
    <definedName name="_xlnm._FilterDatabase" localSheetId="16" hidden="1">'Р 68+'!$A$15:$M$31</definedName>
    <definedName name="_xlnm._FilterDatabase" localSheetId="27" hidden="1">'Сводная (2)'!$A$10:$AX$57</definedName>
    <definedName name="_xlnm.Print_Area" localSheetId="17">'ДВ 63'!$A$1:$R$33</definedName>
    <definedName name="_xlnm.Print_Area" localSheetId="18">'ДВ 68'!$A$1:$R$36</definedName>
    <definedName name="_xlnm.Print_Area" localSheetId="19">'ДВ 73'!$A$1:$R$39</definedName>
    <definedName name="_xlnm.Print_Area" localSheetId="20">'ДВ 78'!$A$1:$R$40</definedName>
    <definedName name="_xlnm.Print_Area" localSheetId="21">'ДВ 85'!$A$1:$R$35</definedName>
    <definedName name="_xlnm.Print_Area" localSheetId="22">'ДВ 95'!$A$1:$R$39</definedName>
    <definedName name="_xlnm.Print_Area" localSheetId="23">'ДВ 95+'!$A$1:$R$35</definedName>
    <definedName name="_xlnm.Print_Area" localSheetId="0">'ДЦ 63'!$A$1:$M$34</definedName>
    <definedName name="_xlnm.Print_Area" localSheetId="1">'ДЦ 68'!$A$1:$M$37</definedName>
    <definedName name="_xlnm.Print_Area" localSheetId="2">'ДЦ 73'!$A$1:$M$32</definedName>
    <definedName name="_xlnm.Print_Area" localSheetId="3">'ДЦ 78'!$A$1:$M$40</definedName>
    <definedName name="_xlnm.Print_Area" localSheetId="4">'ДЦ 85'!$A$1:$M$39</definedName>
    <definedName name="_xlnm.Print_Area" localSheetId="5">'ДЦ 95'!$A$1:$M$32</definedName>
    <definedName name="_xlnm.Print_Area" localSheetId="6">'ДЦ 95+'!$A$1:$M$34</definedName>
    <definedName name="_xlnm.Print_Area" localSheetId="27">'Сводная (2)'!$A$1:$AX$65</definedName>
    <definedName name="_xlnm.Print_Area" localSheetId="25">'СЖГ ж1'!$A$1:$R$34</definedName>
    <definedName name="_xlnm.Print_Area" localSheetId="24">'СЖГ м1 '!$A$1:$R$37</definedName>
    <definedName name="_xlnm.Print_Area" localSheetId="26">'СЖГ пары'!$A$1:$R$45</definedName>
    <definedName name="_xlnm.Print_Area" localSheetId="28">Судьи!$A$1:$G$38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X57" i="33" l="1"/>
  <c r="AX56" i="33"/>
  <c r="AX55" i="33"/>
  <c r="AX54" i="33"/>
  <c r="AX53" i="33"/>
  <c r="AX52" i="33"/>
  <c r="AX51" i="33"/>
  <c r="AX50" i="33"/>
  <c r="AX49" i="33"/>
  <c r="AX47" i="33"/>
  <c r="AX48" i="33"/>
  <c r="AX46" i="33"/>
  <c r="AX45" i="33"/>
  <c r="AX44" i="33"/>
  <c r="AX43" i="33"/>
  <c r="AX42" i="33"/>
  <c r="AX41" i="33"/>
  <c r="AX40" i="33"/>
  <c r="AX39" i="33"/>
  <c r="AX38" i="33"/>
  <c r="AX37" i="33"/>
  <c r="AX36" i="33"/>
  <c r="AX33" i="33"/>
  <c r="AX35" i="33"/>
  <c r="AX34" i="33"/>
  <c r="AX29" i="33"/>
  <c r="AX32" i="33"/>
  <c r="AX31" i="33"/>
  <c r="AX30" i="33"/>
  <c r="AX28" i="33"/>
  <c r="AX27" i="33"/>
  <c r="AX26" i="33"/>
  <c r="AX25" i="33"/>
  <c r="AX23" i="33"/>
  <c r="AX24" i="33"/>
  <c r="AX22" i="33"/>
  <c r="AX21" i="33"/>
  <c r="AX20" i="33"/>
  <c r="AX19" i="33"/>
  <c r="AX18" i="33"/>
  <c r="AX17" i="33"/>
  <c r="AX16" i="33"/>
  <c r="AX15" i="33"/>
  <c r="AX14" i="33"/>
  <c r="AX13" i="33"/>
  <c r="A13" i="33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X12" i="33"/>
  <c r="A15" i="32" l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L25" i="22" l="1"/>
  <c r="N25" i="22" s="1"/>
  <c r="P25" i="22" s="1"/>
  <c r="L32" i="22"/>
  <c r="H52" i="3"/>
  <c r="H53" i="3" s="1"/>
  <c r="H54" i="3" s="1"/>
  <c r="H55" i="3" s="1"/>
  <c r="H57" i="3" s="1"/>
  <c r="H43" i="3"/>
  <c r="H44" i="3" s="1"/>
  <c r="H45" i="3" s="1"/>
  <c r="H46" i="3" s="1"/>
  <c r="H48" i="3" s="1"/>
  <c r="F47" i="3"/>
  <c r="K17" i="2"/>
  <c r="J30" i="1" l="1"/>
  <c r="K30" i="1"/>
  <c r="A15" i="28" l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F47" i="31" l="1"/>
  <c r="H43" i="31"/>
  <c r="H44" i="31" s="1"/>
  <c r="H45" i="31" s="1"/>
  <c r="H133" i="3"/>
  <c r="H134" i="3" s="1"/>
  <c r="H135" i="3" s="1"/>
  <c r="H136" i="3" s="1"/>
  <c r="H138" i="3" s="1"/>
  <c r="K19" i="12"/>
  <c r="L30" i="24"/>
  <c r="N30" i="24" s="1"/>
  <c r="J30" i="24"/>
  <c r="A34" i="4"/>
  <c r="L34" i="22"/>
  <c r="N34" i="22" s="1"/>
  <c r="J34" i="22"/>
  <c r="L28" i="5"/>
  <c r="N28" i="5" s="1"/>
  <c r="P28" i="5" s="1"/>
  <c r="J28" i="5"/>
  <c r="J26" i="21"/>
  <c r="L26" i="21"/>
  <c r="F93" i="31"/>
  <c r="H89" i="31"/>
  <c r="H90" i="31" s="1"/>
  <c r="H91" i="31" s="1"/>
  <c r="H92" i="31" s="1"/>
  <c r="H94" i="31" s="1"/>
  <c r="F20" i="31"/>
  <c r="H16" i="31"/>
  <c r="H17" i="31" s="1"/>
  <c r="H18" i="31" s="1"/>
  <c r="F83" i="31"/>
  <c r="H79" i="31"/>
  <c r="H80" i="31" s="1"/>
  <c r="H81" i="31" s="1"/>
  <c r="H82" i="31" s="1"/>
  <c r="H84" i="31" s="1"/>
  <c r="F74" i="31"/>
  <c r="H70" i="31"/>
  <c r="H71" i="31" s="1"/>
  <c r="H72" i="31" s="1"/>
  <c r="H73" i="31" s="1"/>
  <c r="H75" i="31" s="1"/>
  <c r="F65" i="31"/>
  <c r="H61" i="31"/>
  <c r="H62" i="31" s="1"/>
  <c r="H63" i="31" s="1"/>
  <c r="H64" i="31" s="1"/>
  <c r="H66" i="31" s="1"/>
  <c r="F56" i="31"/>
  <c r="H52" i="31"/>
  <c r="H53" i="31" s="1"/>
  <c r="H54" i="31" s="1"/>
  <c r="H55" i="31" s="1"/>
  <c r="H57" i="31" s="1"/>
  <c r="F38" i="31"/>
  <c r="H34" i="31"/>
  <c r="H35" i="31" s="1"/>
  <c r="H36" i="31" s="1"/>
  <c r="H37" i="31" s="1"/>
  <c r="H39" i="31" s="1"/>
  <c r="F29" i="31"/>
  <c r="H25" i="31"/>
  <c r="H26" i="31" s="1"/>
  <c r="H27" i="31" s="1"/>
  <c r="H28" i="31" s="1"/>
  <c r="H30" i="31" s="1"/>
  <c r="F92" i="3"/>
  <c r="H88" i="3"/>
  <c r="H89" i="3" s="1"/>
  <c r="H90" i="3" s="1"/>
  <c r="F173" i="3"/>
  <c r="H169" i="3"/>
  <c r="H170" i="3" s="1"/>
  <c r="H171" i="3" s="1"/>
  <c r="F231" i="3"/>
  <c r="H227" i="3"/>
  <c r="H228" i="3" s="1"/>
  <c r="H229" i="3" s="1"/>
  <c r="H230" i="3" s="1"/>
  <c r="H232" i="3" s="1"/>
  <c r="F222" i="3"/>
  <c r="H218" i="3"/>
  <c r="H219" i="3" s="1"/>
  <c r="H220" i="3" s="1"/>
  <c r="H221" i="3" s="1"/>
  <c r="H223" i="3" s="1"/>
  <c r="F213" i="3"/>
  <c r="H209" i="3"/>
  <c r="H210" i="3" s="1"/>
  <c r="H211" i="3" s="1"/>
  <c r="H212" i="3" s="1"/>
  <c r="H214" i="3" s="1"/>
  <c r="F182" i="3"/>
  <c r="H178" i="3"/>
  <c r="H179" i="3" s="1"/>
  <c r="H180" i="3" s="1"/>
  <c r="H181" i="3" s="1"/>
  <c r="H183" i="3" s="1"/>
  <c r="F203" i="3"/>
  <c r="H199" i="3"/>
  <c r="H200" i="3" s="1"/>
  <c r="H201" i="3" s="1"/>
  <c r="H202" i="3" s="1"/>
  <c r="H204" i="3" s="1"/>
  <c r="F191" i="3"/>
  <c r="H187" i="3"/>
  <c r="H188" i="3" s="1"/>
  <c r="H189" i="3" s="1"/>
  <c r="H190" i="3" s="1"/>
  <c r="H192" i="3" s="1"/>
  <c r="F164" i="3"/>
  <c r="H160" i="3"/>
  <c r="H161" i="3" s="1"/>
  <c r="H162" i="3" s="1"/>
  <c r="H163" i="3" s="1"/>
  <c r="H165" i="3" s="1"/>
  <c r="F155" i="3"/>
  <c r="H151" i="3"/>
  <c r="H152" i="3" s="1"/>
  <c r="H153" i="3" s="1"/>
  <c r="H154" i="3" s="1"/>
  <c r="H156" i="3" s="1"/>
  <c r="F146" i="3"/>
  <c r="H142" i="3"/>
  <c r="H143" i="3" s="1"/>
  <c r="H144" i="3" s="1"/>
  <c r="H145" i="3" s="1"/>
  <c r="H147" i="3" s="1"/>
  <c r="F137" i="3"/>
  <c r="F83" i="3"/>
  <c r="H79" i="3"/>
  <c r="H80" i="3" s="1"/>
  <c r="H81" i="3" s="1"/>
  <c r="H82" i="3" s="1"/>
  <c r="H84" i="3" s="1"/>
  <c r="F20" i="3"/>
  <c r="H16" i="3"/>
  <c r="H17" i="3" s="1"/>
  <c r="H18" i="3" s="1"/>
  <c r="H19" i="3" s="1"/>
  <c r="H21" i="3" s="1"/>
  <c r="F74" i="3"/>
  <c r="H70" i="3"/>
  <c r="H71" i="3" s="1"/>
  <c r="H72" i="3" s="1"/>
  <c r="H73" i="3" s="1"/>
  <c r="H75" i="3" s="1"/>
  <c r="H46" i="31" l="1"/>
  <c r="H48" i="31" s="1"/>
  <c r="H19" i="31"/>
  <c r="H21" i="31" s="1"/>
  <c r="H91" i="3"/>
  <c r="H93" i="3" s="1"/>
  <c r="H172" i="3"/>
  <c r="H174" i="3" s="1"/>
  <c r="P30" i="24"/>
  <c r="P34" i="22"/>
  <c r="N26" i="21"/>
  <c r="P26" i="21" l="1"/>
  <c r="K30" i="11" l="1"/>
  <c r="K23" i="16"/>
  <c r="L26" i="26"/>
  <c r="N26" i="26" s="1"/>
  <c r="P26" i="26" s="1"/>
  <c r="J26" i="26"/>
  <c r="L21" i="26"/>
  <c r="N21" i="26" s="1"/>
  <c r="J21" i="26"/>
  <c r="L24" i="26"/>
  <c r="N24" i="26" s="1"/>
  <c r="J24" i="26"/>
  <c r="L25" i="26"/>
  <c r="N25" i="26" s="1"/>
  <c r="J25" i="26"/>
  <c r="L22" i="26"/>
  <c r="J22" i="26"/>
  <c r="L20" i="26"/>
  <c r="N20" i="26" s="1"/>
  <c r="J20" i="26"/>
  <c r="L27" i="26"/>
  <c r="N27" i="26" s="1"/>
  <c r="J27" i="26"/>
  <c r="L23" i="26"/>
  <c r="N23" i="26" s="1"/>
  <c r="J23" i="26"/>
  <c r="L19" i="26"/>
  <c r="N19" i="26" s="1"/>
  <c r="J19" i="26"/>
  <c r="L18" i="26"/>
  <c r="N18" i="26" s="1"/>
  <c r="P18" i="26" s="1"/>
  <c r="J18" i="26"/>
  <c r="L17" i="26"/>
  <c r="J17" i="26"/>
  <c r="L30" i="25"/>
  <c r="N30" i="25" s="1"/>
  <c r="J30" i="25"/>
  <c r="L31" i="25"/>
  <c r="N31" i="25" s="1"/>
  <c r="J31" i="25"/>
  <c r="L22" i="25"/>
  <c r="N22" i="25" s="1"/>
  <c r="J22" i="25"/>
  <c r="L29" i="25"/>
  <c r="N29" i="25" s="1"/>
  <c r="J29" i="25"/>
  <c r="L27" i="25"/>
  <c r="N27" i="25" s="1"/>
  <c r="J27" i="25"/>
  <c r="L25" i="25"/>
  <c r="L28" i="25"/>
  <c r="N28" i="25" s="1"/>
  <c r="P28" i="25" s="1"/>
  <c r="J28" i="25"/>
  <c r="L26" i="25"/>
  <c r="N26" i="25" s="1"/>
  <c r="L23" i="25"/>
  <c r="N23" i="25" s="1"/>
  <c r="J23" i="25"/>
  <c r="L24" i="25"/>
  <c r="N24" i="25" s="1"/>
  <c r="P24" i="25" s="1"/>
  <c r="J24" i="25"/>
  <c r="L21" i="25"/>
  <c r="J21" i="25"/>
  <c r="L20" i="25"/>
  <c r="N20" i="25" s="1"/>
  <c r="J20" i="25"/>
  <c r="L19" i="25"/>
  <c r="N19" i="25" s="1"/>
  <c r="J19" i="25"/>
  <c r="L17" i="25"/>
  <c r="L18" i="25"/>
  <c r="J18" i="25"/>
  <c r="L27" i="24"/>
  <c r="N27" i="24" s="1"/>
  <c r="L23" i="24"/>
  <c r="N23" i="24" s="1"/>
  <c r="L28" i="24"/>
  <c r="N28" i="24" s="1"/>
  <c r="J28" i="24"/>
  <c r="L26" i="24"/>
  <c r="N26" i="24" s="1"/>
  <c r="J26" i="24"/>
  <c r="L25" i="24"/>
  <c r="N25" i="24" s="1"/>
  <c r="J25" i="24"/>
  <c r="L24" i="24"/>
  <c r="N24" i="24" s="1"/>
  <c r="J24" i="24"/>
  <c r="L22" i="24"/>
  <c r="N22" i="24" s="1"/>
  <c r="J22" i="24"/>
  <c r="L29" i="24"/>
  <c r="N29" i="24" s="1"/>
  <c r="J29" i="24"/>
  <c r="L19" i="24"/>
  <c r="N19" i="24" s="1"/>
  <c r="J19" i="24"/>
  <c r="L21" i="24"/>
  <c r="N21" i="24" s="1"/>
  <c r="J21" i="24"/>
  <c r="L18" i="24"/>
  <c r="N18" i="24" s="1"/>
  <c r="J18" i="24"/>
  <c r="L20" i="24"/>
  <c r="N20" i="24" s="1"/>
  <c r="J20" i="24"/>
  <c r="L17" i="24"/>
  <c r="J17" i="24"/>
  <c r="J32" i="23"/>
  <c r="L31" i="23"/>
  <c r="N31" i="23" s="1"/>
  <c r="P31" i="23" s="1"/>
  <c r="J31" i="23"/>
  <c r="L28" i="23"/>
  <c r="N28" i="23" s="1"/>
  <c r="J28" i="23"/>
  <c r="L29" i="23"/>
  <c r="N29" i="23" s="1"/>
  <c r="L30" i="23"/>
  <c r="J30" i="23"/>
  <c r="L24" i="23"/>
  <c r="N24" i="23" s="1"/>
  <c r="J24" i="23"/>
  <c r="L26" i="23"/>
  <c r="N26" i="23" s="1"/>
  <c r="P26" i="23" s="1"/>
  <c r="J26" i="23"/>
  <c r="L19" i="23"/>
  <c r="N19" i="23" s="1"/>
  <c r="P19" i="23" s="1"/>
  <c r="J19" i="23"/>
  <c r="L25" i="23"/>
  <c r="N25" i="23" s="1"/>
  <c r="J25" i="23"/>
  <c r="L23" i="23"/>
  <c r="N23" i="23" s="1"/>
  <c r="J23" i="23"/>
  <c r="L27" i="23"/>
  <c r="N27" i="23" s="1"/>
  <c r="J27" i="23"/>
  <c r="L21" i="23"/>
  <c r="N21" i="23" s="1"/>
  <c r="J21" i="23"/>
  <c r="L22" i="23"/>
  <c r="N22" i="23" s="1"/>
  <c r="J22" i="23"/>
  <c r="L20" i="23"/>
  <c r="N20" i="23" s="1"/>
  <c r="J20" i="23"/>
  <c r="L18" i="23"/>
  <c r="N18" i="23" s="1"/>
  <c r="P18" i="23" s="1"/>
  <c r="J18" i="23"/>
  <c r="L17" i="23"/>
  <c r="J17" i="23"/>
  <c r="N32" i="22"/>
  <c r="J32" i="22"/>
  <c r="L29" i="22"/>
  <c r="N29" i="22" s="1"/>
  <c r="J29" i="22"/>
  <c r="L27" i="22"/>
  <c r="N27" i="22" s="1"/>
  <c r="J27" i="22"/>
  <c r="L30" i="22"/>
  <c r="N30" i="22" s="1"/>
  <c r="J30" i="22"/>
  <c r="L28" i="22"/>
  <c r="J28" i="22"/>
  <c r="L33" i="22"/>
  <c r="N33" i="22" s="1"/>
  <c r="J33" i="22"/>
  <c r="L26" i="22"/>
  <c r="N26" i="22" s="1"/>
  <c r="J26" i="22"/>
  <c r="L31" i="22"/>
  <c r="N31" i="22" s="1"/>
  <c r="J31" i="22"/>
  <c r="L23" i="22"/>
  <c r="N23" i="22" s="1"/>
  <c r="J23" i="22"/>
  <c r="L22" i="22"/>
  <c r="N22" i="22" s="1"/>
  <c r="J22" i="22"/>
  <c r="L21" i="22"/>
  <c r="N21" i="22" s="1"/>
  <c r="J21" i="22"/>
  <c r="L24" i="22"/>
  <c r="N24" i="22" s="1"/>
  <c r="J24" i="22"/>
  <c r="L20" i="22"/>
  <c r="N20" i="22" s="1"/>
  <c r="J20" i="22"/>
  <c r="L18" i="22"/>
  <c r="N18" i="22" s="1"/>
  <c r="J18" i="22"/>
  <c r="L19" i="22"/>
  <c r="J19" i="22"/>
  <c r="L17" i="22"/>
  <c r="J17" i="22"/>
  <c r="L28" i="21"/>
  <c r="N28" i="21" s="1"/>
  <c r="J28" i="21"/>
  <c r="L30" i="21"/>
  <c r="N30" i="21" s="1"/>
  <c r="J30" i="21"/>
  <c r="L18" i="21"/>
  <c r="N18" i="21" s="1"/>
  <c r="J18" i="21"/>
  <c r="L25" i="21"/>
  <c r="N25" i="21" s="1"/>
  <c r="L29" i="21"/>
  <c r="N29" i="21" s="1"/>
  <c r="P29" i="21" s="1"/>
  <c r="J29" i="21"/>
  <c r="L21" i="21"/>
  <c r="N21" i="21" s="1"/>
  <c r="J21" i="21"/>
  <c r="L27" i="21"/>
  <c r="N27" i="21" s="1"/>
  <c r="P27" i="21" s="1"/>
  <c r="J27" i="21"/>
  <c r="L23" i="21"/>
  <c r="J23" i="21"/>
  <c r="L24" i="21"/>
  <c r="N24" i="21" s="1"/>
  <c r="P24" i="21" s="1"/>
  <c r="J24" i="21"/>
  <c r="L20" i="21"/>
  <c r="J20" i="21"/>
  <c r="L22" i="21"/>
  <c r="N22" i="21" s="1"/>
  <c r="J22" i="21"/>
  <c r="L19" i="21"/>
  <c r="N19" i="21" s="1"/>
  <c r="P19" i="21" s="1"/>
  <c r="J19" i="21"/>
  <c r="L17" i="21"/>
  <c r="J17" i="21"/>
  <c r="K18" i="20"/>
  <c r="A31" i="20"/>
  <c r="K31" i="20"/>
  <c r="A30" i="20"/>
  <c r="K28" i="20"/>
  <c r="A29" i="20"/>
  <c r="K29" i="20"/>
  <c r="A28" i="20"/>
  <c r="K30" i="20"/>
  <c r="A27" i="20"/>
  <c r="K24" i="20"/>
  <c r="A26" i="20"/>
  <c r="K27" i="20"/>
  <c r="A25" i="20"/>
  <c r="K23" i="20"/>
  <c r="A24" i="20"/>
  <c r="K25" i="20"/>
  <c r="K26" i="20"/>
  <c r="A22" i="20"/>
  <c r="K21" i="20"/>
  <c r="A21" i="20"/>
  <c r="K22" i="20"/>
  <c r="A20" i="20"/>
  <c r="K19" i="20"/>
  <c r="A19" i="20"/>
  <c r="K20" i="20"/>
  <c r="A18" i="20"/>
  <c r="K17" i="20"/>
  <c r="A17" i="20"/>
  <c r="J17" i="20" s="1"/>
  <c r="K24" i="19"/>
  <c r="K17" i="19"/>
  <c r="K25" i="19"/>
  <c r="K30" i="19"/>
  <c r="K29" i="19"/>
  <c r="K26" i="19"/>
  <c r="K28" i="19"/>
  <c r="K27" i="19"/>
  <c r="K23" i="19"/>
  <c r="K22" i="19"/>
  <c r="K20" i="19"/>
  <c r="K21" i="19"/>
  <c r="K19" i="19"/>
  <c r="K18" i="19"/>
  <c r="A17" i="19"/>
  <c r="K30" i="18"/>
  <c r="J30" i="18"/>
  <c r="K29" i="18"/>
  <c r="J29" i="18"/>
  <c r="K28" i="18"/>
  <c r="J28" i="18"/>
  <c r="K27" i="18"/>
  <c r="J27" i="18"/>
  <c r="K25" i="18"/>
  <c r="K21" i="18"/>
  <c r="J21" i="18"/>
  <c r="K22" i="18"/>
  <c r="K26" i="18"/>
  <c r="K24" i="18"/>
  <c r="J24" i="18"/>
  <c r="K23" i="18"/>
  <c r="J23" i="18"/>
  <c r="K20" i="18"/>
  <c r="J20" i="18"/>
  <c r="K17" i="18"/>
  <c r="K19" i="18"/>
  <c r="K18" i="18"/>
  <c r="A17" i="18"/>
  <c r="J17" i="18" s="1"/>
  <c r="K19" i="17"/>
  <c r="K18" i="17"/>
  <c r="A26" i="17"/>
  <c r="J26" i="17" s="1"/>
  <c r="K26" i="17"/>
  <c r="A25" i="17"/>
  <c r="K25" i="17"/>
  <c r="A24" i="17"/>
  <c r="K24" i="17"/>
  <c r="A23" i="17"/>
  <c r="K22" i="17"/>
  <c r="A22" i="17"/>
  <c r="K23" i="17"/>
  <c r="A21" i="17"/>
  <c r="K21" i="17"/>
  <c r="A20" i="17"/>
  <c r="K20" i="17"/>
  <c r="A19" i="17"/>
  <c r="A18" i="17"/>
  <c r="K17" i="17"/>
  <c r="A17" i="17"/>
  <c r="J17" i="17" s="1"/>
  <c r="K25" i="16"/>
  <c r="A25" i="16"/>
  <c r="J25" i="16" s="1"/>
  <c r="K22" i="16"/>
  <c r="A23" i="16"/>
  <c r="K24" i="16"/>
  <c r="A24" i="16"/>
  <c r="J24" i="16" s="1"/>
  <c r="K19" i="16"/>
  <c r="A22" i="16"/>
  <c r="K20" i="16"/>
  <c r="A21" i="16"/>
  <c r="K21" i="16"/>
  <c r="A20" i="16"/>
  <c r="J21" i="16" s="1"/>
  <c r="K18" i="16"/>
  <c r="A19" i="16"/>
  <c r="A18" i="16"/>
  <c r="K17" i="16"/>
  <c r="A17" i="16"/>
  <c r="J17" i="16" s="1"/>
  <c r="K21" i="15"/>
  <c r="A22" i="15"/>
  <c r="K22" i="15"/>
  <c r="A21" i="15"/>
  <c r="J22" i="15" s="1"/>
  <c r="K20" i="15"/>
  <c r="A20" i="15"/>
  <c r="J20" i="15" s="1"/>
  <c r="K19" i="15"/>
  <c r="A19" i="15"/>
  <c r="J19" i="15" s="1"/>
  <c r="A18" i="15"/>
  <c r="J18" i="15" s="1"/>
  <c r="K17" i="15"/>
  <c r="A17" i="15"/>
  <c r="J17" i="15" s="1"/>
  <c r="K21" i="14"/>
  <c r="K27" i="14"/>
  <c r="K26" i="14"/>
  <c r="K25" i="14"/>
  <c r="K28" i="14"/>
  <c r="K24" i="14"/>
  <c r="K23" i="14"/>
  <c r="K22" i="14"/>
  <c r="J22" i="14"/>
  <c r="K18" i="14"/>
  <c r="J18" i="14"/>
  <c r="K20" i="14"/>
  <c r="J20" i="14"/>
  <c r="K19" i="14"/>
  <c r="K17" i="14"/>
  <c r="A17" i="14"/>
  <c r="J17" i="14" s="1"/>
  <c r="K25" i="13"/>
  <c r="J25" i="13"/>
  <c r="K26" i="13"/>
  <c r="J26" i="13"/>
  <c r="K23" i="13"/>
  <c r="K22" i="13"/>
  <c r="J22" i="13"/>
  <c r="K24" i="13"/>
  <c r="K18" i="13"/>
  <c r="K19" i="13"/>
  <c r="K20" i="13"/>
  <c r="J20" i="13"/>
  <c r="K21" i="13"/>
  <c r="J21" i="13"/>
  <c r="K17" i="13"/>
  <c r="A17" i="13"/>
  <c r="J17" i="13" s="1"/>
  <c r="K31" i="12"/>
  <c r="J31" i="12"/>
  <c r="K21" i="12"/>
  <c r="K32" i="12"/>
  <c r="K17" i="12"/>
  <c r="K30" i="12"/>
  <c r="K27" i="12"/>
  <c r="K22" i="12"/>
  <c r="K29" i="12"/>
  <c r="K24" i="12"/>
  <c r="K28" i="12"/>
  <c r="K26" i="12"/>
  <c r="K33" i="12"/>
  <c r="K23" i="12"/>
  <c r="K25" i="12"/>
  <c r="K20" i="12"/>
  <c r="K18" i="12"/>
  <c r="A17" i="12"/>
  <c r="J18" i="12" s="1"/>
  <c r="J30" i="11"/>
  <c r="K28" i="11"/>
  <c r="K32" i="11"/>
  <c r="K24" i="11"/>
  <c r="K25" i="11"/>
  <c r="K31" i="11"/>
  <c r="K21" i="11"/>
  <c r="K23" i="11"/>
  <c r="K26" i="11"/>
  <c r="K27" i="11"/>
  <c r="K22" i="11"/>
  <c r="K29" i="11"/>
  <c r="J29" i="11"/>
  <c r="K20" i="11"/>
  <c r="J20" i="11"/>
  <c r="K19" i="11"/>
  <c r="A19" i="11"/>
  <c r="J19" i="11" s="1"/>
  <c r="K17" i="11"/>
  <c r="A18" i="11"/>
  <c r="K18" i="11"/>
  <c r="A17" i="11"/>
  <c r="K25" i="10"/>
  <c r="K24" i="10"/>
  <c r="K27" i="10"/>
  <c r="K22" i="10"/>
  <c r="J22" i="10"/>
  <c r="K20" i="10"/>
  <c r="K26" i="10"/>
  <c r="K23" i="10"/>
  <c r="K21" i="10"/>
  <c r="J21" i="10"/>
  <c r="K28" i="10"/>
  <c r="A20" i="10"/>
  <c r="K19" i="10"/>
  <c r="A19" i="10"/>
  <c r="K18" i="10"/>
  <c r="A18" i="10"/>
  <c r="K17" i="10"/>
  <c r="A17" i="10"/>
  <c r="K29" i="9"/>
  <c r="J29" i="9"/>
  <c r="K31" i="9"/>
  <c r="K30" i="9"/>
  <c r="K33" i="9"/>
  <c r="J33" i="9"/>
  <c r="K26" i="9"/>
  <c r="J26" i="9"/>
  <c r="K27" i="9"/>
  <c r="J27" i="9"/>
  <c r="K23" i="9"/>
  <c r="K28" i="9"/>
  <c r="J28" i="9"/>
  <c r="K24" i="9"/>
  <c r="K25" i="9"/>
  <c r="K32" i="9"/>
  <c r="J32" i="9"/>
  <c r="K22" i="9"/>
  <c r="K21" i="9"/>
  <c r="J21" i="9"/>
  <c r="K20" i="9"/>
  <c r="J20" i="9"/>
  <c r="K19" i="9"/>
  <c r="A19" i="9"/>
  <c r="J19" i="9" s="1"/>
  <c r="K18" i="9"/>
  <c r="A18" i="9"/>
  <c r="J18" i="9" s="1"/>
  <c r="K17" i="9"/>
  <c r="A17" i="9"/>
  <c r="J17" i="9" s="1"/>
  <c r="L25" i="5"/>
  <c r="N25" i="5" s="1"/>
  <c r="L17" i="5"/>
  <c r="L27" i="5"/>
  <c r="N27" i="5" s="1"/>
  <c r="L23" i="5"/>
  <c r="N23" i="5" s="1"/>
  <c r="L26" i="5"/>
  <c r="N26" i="5" s="1"/>
  <c r="L24" i="5"/>
  <c r="N24" i="5" s="1"/>
  <c r="L22" i="5"/>
  <c r="N22" i="5" s="1"/>
  <c r="L21" i="5"/>
  <c r="N21" i="5" s="1"/>
  <c r="L20" i="5"/>
  <c r="N20" i="5" s="1"/>
  <c r="L19" i="5"/>
  <c r="J25" i="5"/>
  <c r="J17" i="5"/>
  <c r="J27" i="5"/>
  <c r="J23" i="5"/>
  <c r="J26" i="5"/>
  <c r="J24" i="5"/>
  <c r="J22" i="5"/>
  <c r="J21" i="5"/>
  <c r="J20" i="5"/>
  <c r="J19" i="5"/>
  <c r="K18" i="4"/>
  <c r="K34" i="4"/>
  <c r="K33" i="4"/>
  <c r="K29" i="4"/>
  <c r="K31" i="4"/>
  <c r="K28" i="4"/>
  <c r="K25" i="4"/>
  <c r="A33" i="4"/>
  <c r="A32" i="4"/>
  <c r="J34" i="4" s="1"/>
  <c r="A31" i="4"/>
  <c r="A30" i="4"/>
  <c r="A29" i="4"/>
  <c r="A28" i="4"/>
  <c r="A27" i="4"/>
  <c r="A26" i="4"/>
  <c r="A25" i="4"/>
  <c r="A24" i="4"/>
  <c r="A23" i="4"/>
  <c r="A22" i="4"/>
  <c r="A21" i="4"/>
  <c r="A20" i="4"/>
  <c r="A19" i="4"/>
  <c r="A18" i="4"/>
  <c r="A24" i="2"/>
  <c r="J24" i="2" s="1"/>
  <c r="A23" i="2"/>
  <c r="J23" i="2" s="1"/>
  <c r="A22" i="2"/>
  <c r="A21" i="2"/>
  <c r="A20" i="2"/>
  <c r="A19" i="2"/>
  <c r="J19" i="2" s="1"/>
  <c r="A18" i="2"/>
  <c r="A17" i="2"/>
  <c r="J18" i="2" s="1"/>
  <c r="K24" i="2"/>
  <c r="A17" i="1"/>
  <c r="J17" i="1" s="1"/>
  <c r="K22" i="1"/>
  <c r="K25" i="1"/>
  <c r="L18" i="5"/>
  <c r="J18" i="5"/>
  <c r="K27" i="4"/>
  <c r="K26" i="4"/>
  <c r="K32" i="4"/>
  <c r="K24" i="4"/>
  <c r="K23" i="4"/>
  <c r="K21" i="4"/>
  <c r="K19" i="4"/>
  <c r="K22" i="4"/>
  <c r="K20" i="4"/>
  <c r="K17" i="4"/>
  <c r="A17" i="4"/>
  <c r="F65" i="3"/>
  <c r="H61" i="3"/>
  <c r="H62" i="3" s="1"/>
  <c r="H63" i="3" s="1"/>
  <c r="H64" i="3" s="1"/>
  <c r="H66" i="3" s="1"/>
  <c r="F56" i="3"/>
  <c r="F128" i="3"/>
  <c r="H124" i="3"/>
  <c r="H125" i="3" s="1"/>
  <c r="H126" i="3" s="1"/>
  <c r="H127" i="3" s="1"/>
  <c r="H129" i="3" s="1"/>
  <c r="F119" i="3"/>
  <c r="H115" i="3"/>
  <c r="H116" i="3" s="1"/>
  <c r="H117" i="3" s="1"/>
  <c r="H118" i="3" s="1"/>
  <c r="H120" i="3" s="1"/>
  <c r="F110" i="3"/>
  <c r="H106" i="3"/>
  <c r="H107" i="3" s="1"/>
  <c r="H108" i="3" s="1"/>
  <c r="H109" i="3" s="1"/>
  <c r="H111" i="3" s="1"/>
  <c r="F101" i="3"/>
  <c r="H97" i="3"/>
  <c r="H98" i="3" s="1"/>
  <c r="H99" i="3" s="1"/>
  <c r="H100" i="3" s="1"/>
  <c r="H102" i="3" s="1"/>
  <c r="F38" i="3"/>
  <c r="H34" i="3"/>
  <c r="H35" i="3" s="1"/>
  <c r="H36" i="3" s="1"/>
  <c r="H37" i="3" s="1"/>
  <c r="H39" i="3" s="1"/>
  <c r="F29" i="3"/>
  <c r="H25" i="3"/>
  <c r="H26" i="3" s="1"/>
  <c r="H27" i="3" s="1"/>
  <c r="H28" i="3" s="1"/>
  <c r="H30" i="3" s="1"/>
  <c r="K23" i="2"/>
  <c r="K20" i="2"/>
  <c r="K22" i="2"/>
  <c r="K21" i="2"/>
  <c r="K19" i="2"/>
  <c r="K18" i="2"/>
  <c r="K29" i="1"/>
  <c r="K27" i="1"/>
  <c r="K23" i="1"/>
  <c r="K19" i="1"/>
  <c r="K26" i="1"/>
  <c r="K18" i="1"/>
  <c r="K28" i="1"/>
  <c r="K24" i="1"/>
  <c r="K20" i="1"/>
  <c r="K21" i="1"/>
  <c r="K17" i="1"/>
  <c r="J26" i="20" l="1"/>
  <c r="J31" i="4"/>
  <c r="J23" i="16"/>
  <c r="J22" i="2"/>
  <c r="N20" i="21"/>
  <c r="P20" i="21" s="1"/>
  <c r="M26" i="21"/>
  <c r="J22" i="18"/>
  <c r="J18" i="18"/>
  <c r="J19" i="18"/>
  <c r="J25" i="18"/>
  <c r="J26" i="18"/>
  <c r="J30" i="4"/>
  <c r="J20" i="16"/>
  <c r="J21" i="15"/>
  <c r="J22" i="16"/>
  <c r="J21" i="2"/>
  <c r="J17" i="11"/>
  <c r="J18" i="16"/>
  <c r="J20" i="2"/>
  <c r="J17" i="2"/>
  <c r="J19" i="13"/>
  <c r="J23" i="13"/>
  <c r="J18" i="13"/>
  <c r="J24" i="13"/>
  <c r="J19" i="14"/>
  <c r="J19" i="16"/>
  <c r="J22" i="11"/>
  <c r="J18" i="11"/>
  <c r="J27" i="11"/>
  <c r="J23" i="11"/>
  <c r="J32" i="11"/>
  <c r="J28" i="11"/>
  <c r="J26" i="11"/>
  <c r="J23" i="9"/>
  <c r="J21" i="11"/>
  <c r="J31" i="11"/>
  <c r="J25" i="11"/>
  <c r="J24" i="11"/>
  <c r="J24" i="9"/>
  <c r="J26" i="14"/>
  <c r="J25" i="12"/>
  <c r="J29" i="12"/>
  <c r="P33" i="22"/>
  <c r="P22" i="22"/>
  <c r="P32" i="22"/>
  <c r="P24" i="22"/>
  <c r="P21" i="22"/>
  <c r="P29" i="22"/>
  <c r="J27" i="4"/>
  <c r="J25" i="14"/>
  <c r="J28" i="12"/>
  <c r="J17" i="12"/>
  <c r="J23" i="1"/>
  <c r="J17" i="10"/>
  <c r="J23" i="12"/>
  <c r="J28" i="4"/>
  <c r="J24" i="14"/>
  <c r="J23" i="19"/>
  <c r="J21" i="14"/>
  <c r="J28" i="14"/>
  <c r="J22" i="12"/>
  <c r="J33" i="12"/>
  <c r="J22" i="19"/>
  <c r="J24" i="10"/>
  <c r="J26" i="10"/>
  <c r="J23" i="14"/>
  <c r="J27" i="14"/>
  <c r="J22" i="9"/>
  <c r="J30" i="9"/>
  <c r="J26" i="12"/>
  <c r="J19" i="12"/>
  <c r="J20" i="12"/>
  <c r="J24" i="12"/>
  <c r="J32" i="12"/>
  <c r="J22" i="4"/>
  <c r="J29" i="4"/>
  <c r="J31" i="20"/>
  <c r="J19" i="17"/>
  <c r="J22" i="20"/>
  <c r="J24" i="20"/>
  <c r="J27" i="10"/>
  <c r="J18" i="10"/>
  <c r="J20" i="17"/>
  <c r="J24" i="17"/>
  <c r="J27" i="12"/>
  <c r="J30" i="12"/>
  <c r="J25" i="9"/>
  <c r="J24" i="19"/>
  <c r="J29" i="19"/>
  <c r="J26" i="19"/>
  <c r="J30" i="19"/>
  <c r="P27" i="5"/>
  <c r="N17" i="5"/>
  <c r="P25" i="5"/>
  <c r="P20" i="5"/>
  <c r="P21" i="5"/>
  <c r="P22" i="5"/>
  <c r="P24" i="5"/>
  <c r="P26" i="5"/>
  <c r="P23" i="5"/>
  <c r="M28" i="5"/>
  <c r="J30" i="20"/>
  <c r="J20" i="19"/>
  <c r="J18" i="19"/>
  <c r="J23" i="17"/>
  <c r="J22" i="1"/>
  <c r="J25" i="1"/>
  <c r="J19" i="1"/>
  <c r="J28" i="1"/>
  <c r="J18" i="1"/>
  <c r="P18" i="21"/>
  <c r="P22" i="24"/>
  <c r="P24" i="24"/>
  <c r="J21" i="4"/>
  <c r="J21" i="12"/>
  <c r="N17" i="22"/>
  <c r="M34" i="22"/>
  <c r="N17" i="24"/>
  <c r="M30" i="24"/>
  <c r="J19" i="4"/>
  <c r="J33" i="4"/>
  <c r="J23" i="4"/>
  <c r="J32" i="4"/>
  <c r="J27" i="1"/>
  <c r="J21" i="1"/>
  <c r="J24" i="1"/>
  <c r="J31" i="9"/>
  <c r="J19" i="20"/>
  <c r="J27" i="20"/>
  <c r="J28" i="20"/>
  <c r="J21" i="20"/>
  <c r="J18" i="20"/>
  <c r="J25" i="20"/>
  <c r="J20" i="20"/>
  <c r="J29" i="20"/>
  <c r="J19" i="19"/>
  <c r="J27" i="19"/>
  <c r="J25" i="19"/>
  <c r="J21" i="19"/>
  <c r="J28" i="19"/>
  <c r="J17" i="19"/>
  <c r="J17" i="4"/>
  <c r="J18" i="4"/>
  <c r="J24" i="4"/>
  <c r="J26" i="4"/>
  <c r="J25" i="4"/>
  <c r="J20" i="4"/>
  <c r="J21" i="17"/>
  <c r="J25" i="17"/>
  <c r="J22" i="17"/>
  <c r="J18" i="17"/>
  <c r="J19" i="10"/>
  <c r="J20" i="10"/>
  <c r="J23" i="10"/>
  <c r="J25" i="10"/>
  <c r="J26" i="1"/>
  <c r="J20" i="1"/>
  <c r="J29" i="1"/>
  <c r="M18" i="26"/>
  <c r="M22" i="26"/>
  <c r="N22" i="26"/>
  <c r="P22" i="26" s="1"/>
  <c r="M18" i="25"/>
  <c r="N18" i="25"/>
  <c r="P18" i="25" s="1"/>
  <c r="M25" i="25"/>
  <c r="M17" i="25"/>
  <c r="N17" i="25"/>
  <c r="P17" i="25" s="1"/>
  <c r="M19" i="25"/>
  <c r="M17" i="24"/>
  <c r="M18" i="24"/>
  <c r="M26" i="23"/>
  <c r="M18" i="23"/>
  <c r="M30" i="23"/>
  <c r="N30" i="23"/>
  <c r="P30" i="23" s="1"/>
  <c r="M20" i="23"/>
  <c r="M22" i="22"/>
  <c r="M33" i="22"/>
  <c r="M31" i="22"/>
  <c r="M32" i="22"/>
  <c r="M28" i="22"/>
  <c r="N28" i="22"/>
  <c r="M17" i="22"/>
  <c r="M23" i="21"/>
  <c r="P23" i="26"/>
  <c r="P21" i="26"/>
  <c r="P27" i="26"/>
  <c r="P24" i="26"/>
  <c r="P19" i="26"/>
  <c r="M23" i="26"/>
  <c r="P20" i="26"/>
  <c r="M24" i="26"/>
  <c r="P25" i="26"/>
  <c r="M27" i="26"/>
  <c r="M21" i="26"/>
  <c r="M26" i="26"/>
  <c r="M19" i="26"/>
  <c r="M17" i="26"/>
  <c r="M25" i="26"/>
  <c r="N17" i="26"/>
  <c r="M20" i="26"/>
  <c r="P29" i="25"/>
  <c r="P27" i="25"/>
  <c r="P23" i="25"/>
  <c r="P22" i="25"/>
  <c r="P20" i="25"/>
  <c r="P31" i="25"/>
  <c r="P30" i="25"/>
  <c r="M31" i="25"/>
  <c r="M21" i="25"/>
  <c r="P26" i="25"/>
  <c r="N25" i="25"/>
  <c r="M23" i="25"/>
  <c r="M29" i="25"/>
  <c r="N21" i="25"/>
  <c r="M28" i="25"/>
  <c r="M22" i="25"/>
  <c r="M20" i="25"/>
  <c r="M27" i="25"/>
  <c r="M30" i="25"/>
  <c r="P19" i="25"/>
  <c r="M24" i="25"/>
  <c r="M26" i="25"/>
  <c r="P25" i="24"/>
  <c r="P19" i="24"/>
  <c r="P26" i="24"/>
  <c r="P29" i="24"/>
  <c r="P20" i="24"/>
  <c r="P23" i="24"/>
  <c r="P27" i="24"/>
  <c r="P21" i="24"/>
  <c r="P28" i="24"/>
  <c r="M29" i="24"/>
  <c r="M27" i="24"/>
  <c r="M28" i="24"/>
  <c r="P18" i="24"/>
  <c r="M24" i="24"/>
  <c r="M21" i="24"/>
  <c r="M26" i="24"/>
  <c r="M19" i="24"/>
  <c r="M23" i="24"/>
  <c r="M22" i="24"/>
  <c r="M25" i="24"/>
  <c r="P22" i="23"/>
  <c r="P21" i="23"/>
  <c r="P27" i="23"/>
  <c r="P29" i="23"/>
  <c r="P23" i="23"/>
  <c r="P28" i="23"/>
  <c r="P20" i="23"/>
  <c r="P24" i="23"/>
  <c r="P32" i="23"/>
  <c r="M21" i="23"/>
  <c r="P25" i="23"/>
  <c r="M28" i="23"/>
  <c r="M23" i="23"/>
  <c r="M31" i="23"/>
  <c r="M22" i="23"/>
  <c r="M29" i="23"/>
  <c r="M27" i="23"/>
  <c r="M17" i="23"/>
  <c r="M24" i="23"/>
  <c r="N17" i="23"/>
  <c r="M25" i="23"/>
  <c r="P20" i="22"/>
  <c r="P26" i="22"/>
  <c r="P30" i="22"/>
  <c r="P27" i="22"/>
  <c r="P23" i="22"/>
  <c r="M27" i="22"/>
  <c r="M18" i="22"/>
  <c r="P18" i="22"/>
  <c r="M26" i="22"/>
  <c r="M21" i="22"/>
  <c r="P31" i="22"/>
  <c r="M19" i="22"/>
  <c r="N19" i="22"/>
  <c r="M23" i="22"/>
  <c r="M20" i="22"/>
  <c r="M30" i="22"/>
  <c r="M24" i="22"/>
  <c r="M29" i="22"/>
  <c r="P22" i="21"/>
  <c r="P30" i="21"/>
  <c r="P21" i="21"/>
  <c r="P25" i="21"/>
  <c r="N23" i="21"/>
  <c r="M21" i="21"/>
  <c r="P28" i="21"/>
  <c r="M22" i="21"/>
  <c r="M25" i="21"/>
  <c r="M30" i="21"/>
  <c r="M17" i="21"/>
  <c r="M24" i="21"/>
  <c r="M27" i="21"/>
  <c r="M28" i="21"/>
  <c r="N17" i="21"/>
  <c r="M19" i="21"/>
  <c r="M29" i="21"/>
  <c r="M18" i="21"/>
  <c r="M20" i="21"/>
  <c r="N19" i="5"/>
  <c r="M17" i="5"/>
  <c r="M24" i="5"/>
  <c r="M25" i="5"/>
  <c r="M26" i="5"/>
  <c r="M23" i="5"/>
  <c r="M19" i="5"/>
  <c r="M20" i="5"/>
  <c r="M27" i="5"/>
  <c r="M21" i="5"/>
  <c r="M22" i="5"/>
  <c r="M18" i="5"/>
  <c r="N18" i="5"/>
  <c r="O26" i="22" l="1"/>
  <c r="O22" i="22"/>
  <c r="A21" i="5"/>
  <c r="O21" i="5" s="1"/>
  <c r="O18" i="22"/>
  <c r="P17" i="22"/>
  <c r="P28" i="22"/>
  <c r="O28" i="22"/>
  <c r="O30" i="22"/>
  <c r="A30" i="21"/>
  <c r="A19" i="24"/>
  <c r="A27" i="5"/>
  <c r="O27" i="5" s="1"/>
  <c r="A25" i="5"/>
  <c r="O23" i="5" s="1"/>
  <c r="A20" i="5"/>
  <c r="O20" i="5" s="1"/>
  <c r="A24" i="5"/>
  <c r="A23" i="5"/>
  <c r="A26" i="5"/>
  <c r="A22" i="5"/>
  <c r="O22" i="5" s="1"/>
  <c r="P19" i="5"/>
  <c r="A19" i="5"/>
  <c r="O19" i="5" s="1"/>
  <c r="P17" i="5"/>
  <c r="A28" i="5"/>
  <c r="O28" i="5" s="1"/>
  <c r="A30" i="24"/>
  <c r="A27" i="24"/>
  <c r="O28" i="24" s="1"/>
  <c r="A25" i="24"/>
  <c r="O25" i="24" s="1"/>
  <c r="A29" i="24"/>
  <c r="P17" i="24"/>
  <c r="A22" i="24"/>
  <c r="O29" i="24" s="1"/>
  <c r="A24" i="24"/>
  <c r="O24" i="24" s="1"/>
  <c r="A21" i="24"/>
  <c r="A28" i="24"/>
  <c r="A26" i="24"/>
  <c r="O26" i="24" s="1"/>
  <c r="A23" i="24"/>
  <c r="O22" i="24" s="1"/>
  <c r="A20" i="24"/>
  <c r="O21" i="24" s="1"/>
  <c r="O20" i="22"/>
  <c r="O31" i="22"/>
  <c r="O27" i="22"/>
  <c r="O32" i="22"/>
  <c r="A29" i="25"/>
  <c r="A20" i="21"/>
  <c r="A19" i="25"/>
  <c r="O19" i="25" s="1"/>
  <c r="A17" i="24"/>
  <c r="O17" i="24" s="1"/>
  <c r="A17" i="22"/>
  <c r="O17" i="22" s="1"/>
  <c r="A18" i="21"/>
  <c r="A23" i="21"/>
  <c r="P17" i="26"/>
  <c r="A17" i="26"/>
  <c r="O17" i="26" s="1"/>
  <c r="A27" i="26"/>
  <c r="O26" i="26" s="1"/>
  <c r="A18" i="26"/>
  <c r="O18" i="26" s="1"/>
  <c r="A21" i="26"/>
  <c r="A19" i="26"/>
  <c r="O19" i="26" s="1"/>
  <c r="A24" i="26"/>
  <c r="A22" i="26"/>
  <c r="A26" i="26"/>
  <c r="A25" i="26"/>
  <c r="A20" i="26"/>
  <c r="A30" i="25"/>
  <c r="A28" i="25"/>
  <c r="A20" i="25"/>
  <c r="O20" i="25" s="1"/>
  <c r="A17" i="25"/>
  <c r="O18" i="25" s="1"/>
  <c r="A26" i="25"/>
  <c r="P25" i="25"/>
  <c r="A24" i="25"/>
  <c r="A23" i="25"/>
  <c r="A18" i="25"/>
  <c r="A27" i="25"/>
  <c r="A22" i="25"/>
  <c r="O24" i="25" s="1"/>
  <c r="A21" i="25"/>
  <c r="O21" i="25" s="1"/>
  <c r="P21" i="25"/>
  <c r="A31" i="25"/>
  <c r="A25" i="25"/>
  <c r="A18" i="24"/>
  <c r="O20" i="24" s="1"/>
  <c r="A17" i="23"/>
  <c r="O17" i="23" s="1"/>
  <c r="A26" i="23"/>
  <c r="P17" i="23"/>
  <c r="A28" i="23"/>
  <c r="A18" i="23"/>
  <c r="O18" i="23" s="1"/>
  <c r="A19" i="23"/>
  <c r="A29" i="23"/>
  <c r="O29" i="23" s="1"/>
  <c r="A27" i="23"/>
  <c r="A24" i="23"/>
  <c r="A31" i="23"/>
  <c r="A32" i="23"/>
  <c r="A22" i="23"/>
  <c r="A30" i="23"/>
  <c r="A25" i="23"/>
  <c r="A23" i="23"/>
  <c r="A21" i="23"/>
  <c r="O21" i="23" s="1"/>
  <c r="A20" i="23"/>
  <c r="P19" i="22"/>
  <c r="A22" i="21"/>
  <c r="P23" i="21"/>
  <c r="A19" i="21"/>
  <c r="A28" i="21"/>
  <c r="A27" i="21"/>
  <c r="A26" i="21"/>
  <c r="A17" i="21"/>
  <c r="A21" i="21"/>
  <c r="P17" i="21"/>
  <c r="A24" i="21"/>
  <c r="A29" i="21"/>
  <c r="A25" i="21"/>
  <c r="A18" i="5"/>
  <c r="O18" i="5" s="1"/>
  <c r="P18" i="5"/>
  <c r="A17" i="5"/>
  <c r="O24" i="26" l="1"/>
  <c r="O20" i="26"/>
  <c r="O27" i="26"/>
  <c r="O21" i="26"/>
  <c r="O17" i="25"/>
  <c r="O26" i="25"/>
  <c r="O28" i="25"/>
  <c r="O18" i="24"/>
  <c r="O23" i="24"/>
  <c r="O19" i="24"/>
  <c r="O27" i="24"/>
  <c r="O22" i="26"/>
  <c r="O23" i="25"/>
  <c r="O25" i="23"/>
  <c r="O22" i="23"/>
  <c r="O25" i="26"/>
  <c r="O25" i="25"/>
  <c r="O26" i="21"/>
  <c r="O20" i="23"/>
  <c r="O27" i="23"/>
  <c r="O30" i="23"/>
  <c r="O24" i="23"/>
  <c r="O23" i="22"/>
  <c r="O24" i="22"/>
  <c r="O19" i="22"/>
  <c r="O21" i="22"/>
  <c r="O33" i="22"/>
  <c r="O24" i="5"/>
  <c r="O26" i="23"/>
  <c r="O19" i="23"/>
  <c r="O23" i="23"/>
  <c r="O28" i="23"/>
  <c r="O25" i="5"/>
  <c r="O26" i="5"/>
  <c r="O29" i="22"/>
  <c r="O34" i="22"/>
  <c r="O22" i="21"/>
  <c r="O23" i="21"/>
  <c r="O30" i="25"/>
  <c r="O31" i="25"/>
  <c r="O27" i="25"/>
  <c r="O29" i="25"/>
  <c r="O30" i="21"/>
  <c r="O30" i="24"/>
  <c r="O17" i="5"/>
  <c r="O25" i="21"/>
  <c r="O18" i="21"/>
  <c r="O22" i="25"/>
  <c r="O31" i="23"/>
  <c r="O21" i="21"/>
  <c r="O24" i="21"/>
  <c r="O29" i="21"/>
  <c r="O17" i="21"/>
  <c r="O27" i="21"/>
  <c r="O19" i="21"/>
  <c r="O20" i="21"/>
  <c r="O28" i="21"/>
</calcChain>
</file>

<file path=xl/sharedStrings.xml><?xml version="1.0" encoding="utf-8"?>
<sst xmlns="http://schemas.openxmlformats.org/spreadsheetml/2006/main" count="3761" uniqueCount="873">
  <si>
    <t>Министерство спорта Российской Федерации</t>
  </si>
  <si>
    <t>Общероссийская общественная организация «Всероссийская федерация гиревого спорта»</t>
  </si>
  <si>
    <t>Комитет по физической культуре и спорту Правительства Санкт-Петербурга</t>
  </si>
  <si>
    <t>РОО "Федерация гиревого спорта Санкт-Петербурга"</t>
  </si>
  <si>
    <t>ПРОТОКОЛ</t>
  </si>
  <si>
    <t>Вес гирь  32 кг.</t>
  </si>
  <si>
    <t>г. Санкт-Петербург</t>
  </si>
  <si>
    <t>Регламент времени - 10 мин.</t>
  </si>
  <si>
    <t>Рекорд России</t>
  </si>
  <si>
    <t>Разрядные нормативы</t>
  </si>
  <si>
    <t>Толчок длинный цикл (мужчины)</t>
  </si>
  <si>
    <t>МСМК</t>
  </si>
  <si>
    <t>МС</t>
  </si>
  <si>
    <t>КМС</t>
  </si>
  <si>
    <t>Весовая категория 63 кг</t>
  </si>
  <si>
    <t>Количество участников всего</t>
  </si>
  <si>
    <t>Количество регионов всего</t>
  </si>
  <si>
    <t>Место</t>
  </si>
  <si>
    <t>Фамилия Имя</t>
  </si>
  <si>
    <t>Год рождения</t>
  </si>
  <si>
    <t>Звание</t>
  </si>
  <si>
    <t>Команда</t>
  </si>
  <si>
    <t>ДСО, ведомство</t>
  </si>
  <si>
    <t>Соб. вес</t>
  </si>
  <si>
    <t>Толчок</t>
  </si>
  <si>
    <t>Рывок</t>
  </si>
  <si>
    <t>Сумма дв-рья</t>
  </si>
  <si>
    <t>Ком. очки</t>
  </si>
  <si>
    <t>Вып. разряд</t>
  </si>
  <si>
    <t>ФИО тренера(тренеров)</t>
  </si>
  <si>
    <t>Сумма</t>
  </si>
  <si>
    <t>Очки</t>
  </si>
  <si>
    <t>СШОР им. В.Ф. Краевского</t>
  </si>
  <si>
    <t>Барков А.П.</t>
  </si>
  <si>
    <t>Главный судья</t>
  </si>
  <si>
    <t>Барков А.П., ВК (г. Санкт-Петербург)</t>
  </si>
  <si>
    <t xml:space="preserve">Зам. главного судьи            </t>
  </si>
  <si>
    <t>Главный секретарь</t>
  </si>
  <si>
    <t xml:space="preserve">Зам. главного секретаря             </t>
  </si>
  <si>
    <t>Вес гирь  24 кг.</t>
  </si>
  <si>
    <t>г.Санкт-Петербург</t>
  </si>
  <si>
    <t>Толчок длинный цикл (женщины)</t>
  </si>
  <si>
    <t>Весовая категория 58 кг</t>
  </si>
  <si>
    <t>Петров В.М.</t>
  </si>
  <si>
    <t>Общероссийская общественная организация "Всероссийская  федерация гиревого спорта"</t>
  </si>
  <si>
    <t>Вес гирь 32 кг.</t>
  </si>
  <si>
    <t>Регламент времени-4 * 3 мин.</t>
  </si>
  <si>
    <t>по гиревому спорту</t>
  </si>
  <si>
    <t>Эстафета толчок длинный цикл (мужчины)</t>
  </si>
  <si>
    <t>Этап</t>
  </si>
  <si>
    <t>Дата рождения</t>
  </si>
  <si>
    <t>Собств. вес</t>
  </si>
  <si>
    <t>Результат участника</t>
  </si>
  <si>
    <t>Рез-т команды после этапа</t>
  </si>
  <si>
    <t>ФИО тренера</t>
  </si>
  <si>
    <t>Брюханов Данила</t>
  </si>
  <si>
    <t>Общий вес команды :</t>
  </si>
  <si>
    <t>Результат команды (количество подъёмов )</t>
  </si>
  <si>
    <t>КОМАНДА : г. Санкт-Петербург 2</t>
  </si>
  <si>
    <t xml:space="preserve">Зверев Рафаэль </t>
  </si>
  <si>
    <t>Катаев И.В., Бирюков С.Н.</t>
  </si>
  <si>
    <t xml:space="preserve">Козлов Дмитрий </t>
  </si>
  <si>
    <t>Дубровин Д.А.</t>
  </si>
  <si>
    <t xml:space="preserve">Ермаков Михаил </t>
  </si>
  <si>
    <t>Виноградов М.Е.</t>
  </si>
  <si>
    <t xml:space="preserve">Косухин Владислав </t>
  </si>
  <si>
    <t>-</t>
  </si>
  <si>
    <t>Маклаков В.А.</t>
  </si>
  <si>
    <t>Бурлаков Егор</t>
  </si>
  <si>
    <t>Трофимов С.Н.</t>
  </si>
  <si>
    <t>КОМАНДА : Смоленская обл.</t>
  </si>
  <si>
    <t>Калякин Сергей</t>
  </si>
  <si>
    <t>Сергеев С.В.</t>
  </si>
  <si>
    <t xml:space="preserve">Михаевский  Иван </t>
  </si>
  <si>
    <t>Калякин С.В.</t>
  </si>
  <si>
    <t xml:space="preserve">Калистратов Артем </t>
  </si>
  <si>
    <t xml:space="preserve">Овчинников Никита </t>
  </si>
  <si>
    <t>КОМАНДА : Белгородская обл.</t>
  </si>
  <si>
    <t>Кирюхин Сергей</t>
  </si>
  <si>
    <t>Вильган А.П.</t>
  </si>
  <si>
    <t>Волосовцев Дмитрий</t>
  </si>
  <si>
    <t>Меркулин С.В.</t>
  </si>
  <si>
    <t>Мальцев Андрей</t>
  </si>
  <si>
    <t>Конев А.В.</t>
  </si>
  <si>
    <t>Власов Александр</t>
  </si>
  <si>
    <t>б/р</t>
  </si>
  <si>
    <t>Самостоятельно</t>
  </si>
  <si>
    <t>КОМАНДА : Калужская обл.</t>
  </si>
  <si>
    <t>Береза Егор</t>
  </si>
  <si>
    <t>Пянко И.А.</t>
  </si>
  <si>
    <t xml:space="preserve">Смирнов Владимир </t>
  </si>
  <si>
    <t>Трофимов М.А.</t>
  </si>
  <si>
    <t xml:space="preserve">Чирков Леонид </t>
  </si>
  <si>
    <t>Гуров В.А.</t>
  </si>
  <si>
    <t>Гуров Владимир</t>
  </si>
  <si>
    <t>ЗМС</t>
  </si>
  <si>
    <t>Олехнович Олег</t>
  </si>
  <si>
    <t>Чегорев Александр</t>
  </si>
  <si>
    <t>КОМАНДА : Р. Коми</t>
  </si>
  <si>
    <t>Воробьев Виталий</t>
  </si>
  <si>
    <t>Воробьев Олег</t>
  </si>
  <si>
    <t>Двоеборье</t>
  </si>
  <si>
    <t>Резонов А.В.</t>
  </si>
  <si>
    <t>Вологодская обл.</t>
  </si>
  <si>
    <t>М</t>
  </si>
  <si>
    <t>Жонглирование</t>
  </si>
  <si>
    <t>Ж</t>
  </si>
  <si>
    <t>пары</t>
  </si>
  <si>
    <t xml:space="preserve">Боковой судья № 1 </t>
  </si>
  <si>
    <t xml:space="preserve">Боковой судья № 2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</si>
  <si>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</si>
  <si>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</si>
  <si>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</si>
  <si>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</si>
  <si>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Вып. Разряд</t>
  </si>
  <si>
    <t>ФИО тренера (тренеров)</t>
  </si>
  <si>
    <t>ОДИНОЧНЫЙ РАЗРЯД — Мужчины</t>
  </si>
  <si>
    <t>Синцов Леонид</t>
  </si>
  <si>
    <t>Никифор О.А.</t>
  </si>
  <si>
    <t>Брюханов Максим</t>
  </si>
  <si>
    <t>Синцов Л.А.</t>
  </si>
  <si>
    <t>Никифоров Сергей</t>
  </si>
  <si>
    <t>Леньков Дмитрий</t>
  </si>
  <si>
    <t>Брюханов Константин</t>
  </si>
  <si>
    <t>ОДИНОЧНЫЙ РАЗРЯД — Женщины</t>
  </si>
  <si>
    <t>Тарвердиева Мария</t>
  </si>
  <si>
    <t>Бушуева Эльвира</t>
  </si>
  <si>
    <t>Руднева А.С.</t>
  </si>
  <si>
    <t>Шарова Елена</t>
  </si>
  <si>
    <t>Подпружникова Маргарита</t>
  </si>
  <si>
    <t>Ленинградская обл.</t>
  </si>
  <si>
    <t>Синцов Л.С.</t>
  </si>
  <si>
    <t xml:space="preserve">Синцов Леонид </t>
  </si>
  <si>
    <t>ИТОГОВЫЙ ПРОТОКОЛ</t>
  </si>
  <si>
    <t>Регион/ команда</t>
  </si>
  <si>
    <t>Женщины (толчок ДЦ)</t>
  </si>
  <si>
    <t>Женщины (рывок)</t>
  </si>
  <si>
    <t>Мужчины (длинный цикл)</t>
  </si>
  <si>
    <t>Мужчины ( двоеборье)</t>
  </si>
  <si>
    <t>Эстафета</t>
  </si>
  <si>
    <t>68+</t>
  </si>
  <si>
    <t>95+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</si>
  <si>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</si>
  <si>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</si>
  <si>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</si>
  <si>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</si>
  <si>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 регион</t>
  </si>
  <si>
    <t>Дни работы</t>
  </si>
  <si>
    <t>Оценка</t>
  </si>
  <si>
    <t>ВК</t>
  </si>
  <si>
    <t>"отлично "</t>
  </si>
  <si>
    <t>ЕКП № 29119</t>
  </si>
  <si>
    <t>8-12 июня 2023 г.</t>
  </si>
  <si>
    <t>Максимов А.В., ВК (г. Вологда)</t>
  </si>
  <si>
    <t>Чемпионат России по гиревому спорту</t>
  </si>
  <si>
    <t>Чемпионат России</t>
  </si>
  <si>
    <t>Список судей чемпионата России по гиревому спорту</t>
  </si>
  <si>
    <t>Весовая категория 68 кг</t>
  </si>
  <si>
    <t>Весовая категория 73 кг</t>
  </si>
  <si>
    <t>Весовая категория 78 кг</t>
  </si>
  <si>
    <t>Весовая категория 85 кг</t>
  </si>
  <si>
    <t>Весовая категория 95 кг</t>
  </si>
  <si>
    <t>Весовая категория 95+ кг</t>
  </si>
  <si>
    <t>Весовая категория 68+ кг</t>
  </si>
  <si>
    <t>Бутенко Евгений</t>
  </si>
  <si>
    <t>Новосибирская область</t>
  </si>
  <si>
    <t>РЦСП СКиСР НСО</t>
  </si>
  <si>
    <t>Жбанов Алексей</t>
  </si>
  <si>
    <t>Руднев Руслан</t>
  </si>
  <si>
    <t>Якушев Роман</t>
  </si>
  <si>
    <t>Республика Бурятия</t>
  </si>
  <si>
    <t>ВС</t>
  </si>
  <si>
    <t>Лупандин Сергей</t>
  </si>
  <si>
    <t>Белгородская область</t>
  </si>
  <si>
    <t>СШОР Губкин</t>
  </si>
  <si>
    <t xml:space="preserve">Черепанов Антон </t>
  </si>
  <si>
    <t>ХМАО-Югра</t>
  </si>
  <si>
    <t>Недорезов Василий</t>
  </si>
  <si>
    <t xml:space="preserve">Тананин Вячеслав </t>
  </si>
  <si>
    <t>ЯНАО</t>
  </si>
  <si>
    <t>Курунов Анатолий</t>
  </si>
  <si>
    <t>Оренбургская обл.</t>
  </si>
  <si>
    <t>СШ № 1 им Л.Д. Ковалевского</t>
  </si>
  <si>
    <t>Бедный Даниил</t>
  </si>
  <si>
    <t>Краснодарский край</t>
  </si>
  <si>
    <t>ДЮСШ"Юность"</t>
  </si>
  <si>
    <t>Цвик Данил</t>
  </si>
  <si>
    <t>Смоленская область</t>
  </si>
  <si>
    <t>СШОР№1,ВС</t>
  </si>
  <si>
    <t>Кривко Никита</t>
  </si>
  <si>
    <t>СШОР№5 г. Белгород</t>
  </si>
  <si>
    <t xml:space="preserve">Сухинин Арсений </t>
  </si>
  <si>
    <t>I</t>
  </si>
  <si>
    <t>Тюменская область</t>
  </si>
  <si>
    <t xml:space="preserve">Петелин Александр </t>
  </si>
  <si>
    <t>Томская область</t>
  </si>
  <si>
    <t>Пермский край</t>
  </si>
  <si>
    <t>Бутенко А.А., Бутенко И.А.</t>
  </si>
  <si>
    <t>Руднев С.Л.</t>
  </si>
  <si>
    <t>Любимский С.А., Леонов С.Т.</t>
  </si>
  <si>
    <t>Пестерева А.А., Садыков Р.И., Барков А.П.</t>
  </si>
  <si>
    <t>Рассадин А.А., Любимский С.А., Леонов С.Т.</t>
  </si>
  <si>
    <t>Латыпов Е.А.</t>
  </si>
  <si>
    <t>Баранов В.В.</t>
  </si>
  <si>
    <t>Кацюба А.И.</t>
  </si>
  <si>
    <t>Дубровин Д.А., Кириллов С.А.</t>
  </si>
  <si>
    <t>Ермаков К.И., Сушков В.В.</t>
  </si>
  <si>
    <t>Айдбаев И.Н.</t>
  </si>
  <si>
    <t>Калмаков С.И., Айдбаев И.Н.</t>
  </si>
  <si>
    <t xml:space="preserve">Рябков Алексей </t>
  </si>
  <si>
    <t xml:space="preserve">Усольцев Александр </t>
  </si>
  <si>
    <t>Иванов Евгений</t>
  </si>
  <si>
    <t>Морозович Владислав</t>
  </si>
  <si>
    <t>Омская область</t>
  </si>
  <si>
    <t>Коломин Дмитрий</t>
  </si>
  <si>
    <t>Гетман Максим</t>
  </si>
  <si>
    <t>Республика Башкортостан</t>
  </si>
  <si>
    <t xml:space="preserve">СШ  </t>
  </si>
  <si>
    <t xml:space="preserve">Сергеев Алексей </t>
  </si>
  <si>
    <t>Оленов Владимир</t>
  </si>
  <si>
    <t>Республика Саха (Якутия)</t>
  </si>
  <si>
    <t>Курганская область</t>
  </si>
  <si>
    <t>Абдразаков Рафик</t>
  </si>
  <si>
    <t>Новоселов Андрей</t>
  </si>
  <si>
    <t>Кировская обл.</t>
  </si>
  <si>
    <t>КОГАУ "СШОР "Юность"</t>
  </si>
  <si>
    <t>Кананцов Михаил</t>
  </si>
  <si>
    <t>Воронежская область</t>
  </si>
  <si>
    <t>ВС РФ</t>
  </si>
  <si>
    <t>Гаврик  Вячеслав</t>
  </si>
  <si>
    <t xml:space="preserve">Балашов Максим </t>
  </si>
  <si>
    <t>Ивановская область</t>
  </si>
  <si>
    <t>Нижегородская обл.</t>
  </si>
  <si>
    <t>Челябинская область</t>
  </si>
  <si>
    <t>Ермолаев Артем</t>
  </si>
  <si>
    <t>СШОР№5 г. Белгород / 
СШ «Юность»</t>
  </si>
  <si>
    <t>Шпартко М.А., Алтухов Д.В., Войнов А.Б.</t>
  </si>
  <si>
    <t>Ефимов А.В., Емельянов Н.А.</t>
  </si>
  <si>
    <t>Шванев В.Б.</t>
  </si>
  <si>
    <t>Сагандыков К.К.</t>
  </si>
  <si>
    <t>Рассадин А.А., Хлебодаров А.Г., Леонов С.Т.</t>
  </si>
  <si>
    <t>Хвостов А.Ф., Руднев С.Л., Ажермачев А.Б.</t>
  </si>
  <si>
    <t>Абзалова И.В., Абзалов В.М.</t>
  </si>
  <si>
    <t xml:space="preserve">Пестерева А.А., Садыков Р. И. </t>
  </si>
  <si>
    <t>Меркулин С.В., Дьячковский В.Н.</t>
  </si>
  <si>
    <t>Малков Е.И.</t>
  </si>
  <si>
    <t>Карпов Ф.Н.</t>
  </si>
  <si>
    <t>Катаев И.В.</t>
  </si>
  <si>
    <t>самостоятельно</t>
  </si>
  <si>
    <t>Власов А.П., Меркулин С.В.</t>
  </si>
  <si>
    <t>Каргин Сергей</t>
  </si>
  <si>
    <t>Камардин Максим</t>
  </si>
  <si>
    <t>Неженцев Владислав</t>
  </si>
  <si>
    <t>г.Москва</t>
  </si>
  <si>
    <t xml:space="preserve">Сарсембаев Ильяс </t>
  </si>
  <si>
    <t>Жутенков Игорь</t>
  </si>
  <si>
    <t>Васин Артем</t>
  </si>
  <si>
    <t>Калужская область</t>
  </si>
  <si>
    <t>СШОР "Маршал"</t>
  </si>
  <si>
    <t>Жибинов Федор</t>
  </si>
  <si>
    <t>Республика Хакасия</t>
  </si>
  <si>
    <t>СШ</t>
  </si>
  <si>
    <t>Голиков Роман</t>
  </si>
  <si>
    <t>Красноярский край</t>
  </si>
  <si>
    <t>Ажермачев Данил</t>
  </si>
  <si>
    <t>Перминов Максим</t>
  </si>
  <si>
    <t>Карагаев Юрий</t>
  </si>
  <si>
    <t>Агабеков Рустам</t>
  </si>
  <si>
    <t>Республика Дагестан</t>
  </si>
  <si>
    <t>ГБУ РД "СШ Белиджи"</t>
  </si>
  <si>
    <t>Рассадин А.А., Каргин Я.Л., Леонов С.Т.</t>
  </si>
  <si>
    <t>Шаповалов Е.Г.</t>
  </si>
  <si>
    <t>Жибинов К.В.</t>
  </si>
  <si>
    <t>Рябков А.И.</t>
  </si>
  <si>
    <t>Ажермачев А.Б.</t>
  </si>
  <si>
    <t>Походяева А.А.</t>
  </si>
  <si>
    <t>Бутенко А.А., Шевелев Д.В.</t>
  </si>
  <si>
    <t>Саидов М.С.</t>
  </si>
  <si>
    <t>Любимский Сергей</t>
  </si>
  <si>
    <t>Порцев Роман</t>
  </si>
  <si>
    <t>ДС ДЮ "Прикамье"</t>
  </si>
  <si>
    <t>Синицын Сергей</t>
  </si>
  <si>
    <t>Ляукин Кирилл</t>
  </si>
  <si>
    <t>Республика Татарстан</t>
  </si>
  <si>
    <t>Фомин Федор</t>
  </si>
  <si>
    <t xml:space="preserve">МС </t>
  </si>
  <si>
    <t xml:space="preserve">Баев Константин </t>
  </si>
  <si>
    <t>Косухин Владислав</t>
  </si>
  <si>
    <t xml:space="preserve">Дубель Алексей </t>
  </si>
  <si>
    <t>Сарлаев Андрей</t>
  </si>
  <si>
    <t>Молчанов Дианисий</t>
  </si>
  <si>
    <t>Тимошаров Кирилл</t>
  </si>
  <si>
    <t>ДЮСШ№2</t>
  </si>
  <si>
    <t xml:space="preserve">Береза Егор </t>
  </si>
  <si>
    <t>Астахов Евгений</t>
  </si>
  <si>
    <t>Алцыбеев Никита</t>
  </si>
  <si>
    <t>Коломеец Владислав</t>
  </si>
  <si>
    <t>Заварзин Павел</t>
  </si>
  <si>
    <t>Брянская область</t>
  </si>
  <si>
    <t>Динамо</t>
  </si>
  <si>
    <t>Ташланов И.С., Блохин И.А., Леонов С.Т.</t>
  </si>
  <si>
    <t>Мошев Д.И.</t>
  </si>
  <si>
    <t>Колесниченко Н.А., Частихин А.А.</t>
  </si>
  <si>
    <t>Низамова А.А.</t>
  </si>
  <si>
    <t>Даричев Е.Н.</t>
  </si>
  <si>
    <t>Щекотов И.В.</t>
  </si>
  <si>
    <t>Дубровин Д.А., Бирюков С.Н.</t>
  </si>
  <si>
    <t>Козленко В.Н., Чудаков Ф.А.</t>
  </si>
  <si>
    <t>Танаев А.Ю.</t>
  </si>
  <si>
    <t>Турищев Д.В.</t>
  </si>
  <si>
    <t>Сагандыков К.К., Бабичев М.И.</t>
  </si>
  <si>
    <t>Гомонов В.Н.</t>
  </si>
  <si>
    <t>Чуев Павел</t>
  </si>
  <si>
    <t xml:space="preserve">Самочернов Иван </t>
  </si>
  <si>
    <t>Черкашин Дмитрий</t>
  </si>
  <si>
    <t>Загороднев Максим</t>
  </si>
  <si>
    <t>Росгвардия</t>
  </si>
  <si>
    <t>Ахмедов Эдик</t>
  </si>
  <si>
    <t>Разживин Андрей</t>
  </si>
  <si>
    <t>Лапшин Николай</t>
  </si>
  <si>
    <t>Псковская обл.</t>
  </si>
  <si>
    <t>Булдаков Никита</t>
  </si>
  <si>
    <t>Удмуртская Республика</t>
  </si>
  <si>
    <t xml:space="preserve">Рассказов Илья </t>
  </si>
  <si>
    <t>Пешков Виталий</t>
  </si>
  <si>
    <t>Ветров Денис</t>
  </si>
  <si>
    <t>Ефремов Сергей</t>
  </si>
  <si>
    <t xml:space="preserve">Минуллин Марсель </t>
  </si>
  <si>
    <t xml:space="preserve">Николаев Аркадий </t>
  </si>
  <si>
    <t>Маликов Данил</t>
  </si>
  <si>
    <t>Бородынкин Олег</t>
  </si>
  <si>
    <t>Коршунов Сергей</t>
  </si>
  <si>
    <t>Кириллов С.А</t>
  </si>
  <si>
    <t>Стрекаловских С.К.</t>
  </si>
  <si>
    <t>Тимофеев Н.А.</t>
  </si>
  <si>
    <t>Дягилев А.В.</t>
  </si>
  <si>
    <t>Кириллов С.А., Сливкин В.В.</t>
  </si>
  <si>
    <t>Веретенников С.А.</t>
  </si>
  <si>
    <t>Даричев Е.Н., Чагин С.Г.</t>
  </si>
  <si>
    <t>Лавринов В.А.</t>
  </si>
  <si>
    <t>Бутенко А.А.</t>
  </si>
  <si>
    <t>Гарифуллин Р.Ф., Лавринович Ю.Я.</t>
  </si>
  <si>
    <t>Шпартко М.А.</t>
  </si>
  <si>
    <t>Мошев Д.И., Панфилов Г.Н.</t>
  </si>
  <si>
    <t>Баер П.А., Бутенко И.А.</t>
  </si>
  <si>
    <t xml:space="preserve">Кулаков Иван </t>
  </si>
  <si>
    <t>Рязанская область</t>
  </si>
  <si>
    <t>ДДЮ «Алые Паруса»</t>
  </si>
  <si>
    <t xml:space="preserve">Селиверстов Семен </t>
  </si>
  <si>
    <t>Черкашин Иван</t>
  </si>
  <si>
    <t>Клепиков Артем</t>
  </si>
  <si>
    <t>Мухитов Андрей</t>
  </si>
  <si>
    <t>Профсоюзы</t>
  </si>
  <si>
    <t>Кудашев Денис</t>
  </si>
  <si>
    <t>Стаханов Валентин</t>
  </si>
  <si>
    <t>ДС ДЮ Прикамье</t>
  </si>
  <si>
    <t>Новгородская обл.</t>
  </si>
  <si>
    <t>Ростовская область</t>
  </si>
  <si>
    <t>Чувашская Республика</t>
  </si>
  <si>
    <t>Шматов И.Б.</t>
  </si>
  <si>
    <t>Нестеренко Д.В., Ташланов И.С.</t>
  </si>
  <si>
    <t>Тимофеев Н.А., Черкашин Д.А.</t>
  </si>
  <si>
    <t>Леонов С.Т.</t>
  </si>
  <si>
    <t>Анасенко А.В.</t>
  </si>
  <si>
    <t>Глинкин Б.Н.</t>
  </si>
  <si>
    <t>Балабанов Сергей</t>
  </si>
  <si>
    <t>Калистратов Артем</t>
  </si>
  <si>
    <t>Шевелев Дмитрий</t>
  </si>
  <si>
    <t>Тихомиров Владислав</t>
  </si>
  <si>
    <t>Проничев Сергей</t>
  </si>
  <si>
    <t>Константинов Александр</t>
  </si>
  <si>
    <t>СШ "Энергия"</t>
  </si>
  <si>
    <t>Лежнев Даниил</t>
  </si>
  <si>
    <t>Ярославская область</t>
  </si>
  <si>
    <t>Пирожников Александр</t>
  </si>
  <si>
    <t>Бутин Алексей</t>
  </si>
  <si>
    <t>Афонин Игорь</t>
  </si>
  <si>
    <t>Станкович Боян</t>
  </si>
  <si>
    <t>Пастухов И.В.,Трофимов М.А.,Потапов С.В.</t>
  </si>
  <si>
    <t>Трофимов М.А.,Гуров В.А.</t>
  </si>
  <si>
    <t>Бутенко А.А., Рябченко А.В.</t>
  </si>
  <si>
    <t>Федулов А.Ю.</t>
  </si>
  <si>
    <t>Шевелев Д.В.</t>
  </si>
  <si>
    <t>Разживин А.Е.</t>
  </si>
  <si>
    <t>Сатлыкова Эльвира</t>
  </si>
  <si>
    <t>Трофимова Милена</t>
  </si>
  <si>
    <t>Лазарева Анастасия</t>
  </si>
  <si>
    <t>Прохорова Ангелина</t>
  </si>
  <si>
    <t xml:space="preserve">Пестерева Алена </t>
  </si>
  <si>
    <t>Матвеева Елена</t>
  </si>
  <si>
    <t>Семирунняя Александра</t>
  </si>
  <si>
    <t>Фукс Карина</t>
  </si>
  <si>
    <t>Бутенко И.А.</t>
  </si>
  <si>
    <t>Садыков Р. И., Лепехов Г.А.</t>
  </si>
  <si>
    <t>Семирунний В.А.</t>
  </si>
  <si>
    <t xml:space="preserve">Барбакова Александра </t>
  </si>
  <si>
    <t>Гаврилова Виктория</t>
  </si>
  <si>
    <t>Васькина Алина</t>
  </si>
  <si>
    <t xml:space="preserve">Берчатова Мария </t>
  </si>
  <si>
    <t>Кутенкова Анастасия</t>
  </si>
  <si>
    <t xml:space="preserve">Походяева Александра </t>
  </si>
  <si>
    <t>Кузнецов О.Г.</t>
  </si>
  <si>
    <t>Шарипов Д.Т.</t>
  </si>
  <si>
    <t>Рассадин А.А., Леонов С.Т.</t>
  </si>
  <si>
    <t>Жилин А.В.</t>
  </si>
  <si>
    <t>Воропаева Виктория</t>
  </si>
  <si>
    <t xml:space="preserve">Кошурникова Анастасия </t>
  </si>
  <si>
    <t>Билибина Елизавета</t>
  </si>
  <si>
    <t>МБУ ДО СШ «Старт»</t>
  </si>
  <si>
    <t>Ельчанинова Вероника</t>
  </si>
  <si>
    <t>Куцанова Анастасия</t>
  </si>
  <si>
    <t xml:space="preserve">Фирулева Василиса </t>
  </si>
  <si>
    <t>Бадашкова Нина</t>
  </si>
  <si>
    <t>Башарова Виктория</t>
  </si>
  <si>
    <t>Альянова Виктория</t>
  </si>
  <si>
    <t>Сорокин Н. Н.</t>
  </si>
  <si>
    <t>Кадыков П.А.</t>
  </si>
  <si>
    <t>Елисеева Н.А., Переверзев Н.И.</t>
  </si>
  <si>
    <t>Панов А.А., Новиков А.В.</t>
  </si>
  <si>
    <t>Бабичев М.А.</t>
  </si>
  <si>
    <t>Каргин С.Я., Рассадин А.А.</t>
  </si>
  <si>
    <t>Гомонов В.Н.Лукьянчиков Ю.В.</t>
  </si>
  <si>
    <t xml:space="preserve">Мартынова Ирина </t>
  </si>
  <si>
    <t>Круглова Виктория</t>
  </si>
  <si>
    <t>Ландина Алена</t>
  </si>
  <si>
    <t>Врубель Дарья</t>
  </si>
  <si>
    <t>Берест Александра</t>
  </si>
  <si>
    <t>Иванова Анна</t>
  </si>
  <si>
    <t>Кузьмичева Ксения</t>
  </si>
  <si>
    <t>МАУ ДО "Тюльганская ДЮСШ"</t>
  </si>
  <si>
    <t>Щекина Алеся</t>
  </si>
  <si>
    <t>Насонова Виктория</t>
  </si>
  <si>
    <t>Лысенко Дарья</t>
  </si>
  <si>
    <t xml:space="preserve">I </t>
  </si>
  <si>
    <t>Яськова Елена</t>
  </si>
  <si>
    <t>Ландин А.Ю.,Турищев Д.В.</t>
  </si>
  <si>
    <t>Сагандыков К.К., Переверзев Н.И.</t>
  </si>
  <si>
    <t>Ерохин А.В.</t>
  </si>
  <si>
    <t>Шаров Н.Ф., Чепуштанов И.В.</t>
  </si>
  <si>
    <t>Беликова Олеся</t>
  </si>
  <si>
    <t>СШ «Юность»</t>
  </si>
  <si>
    <t>Мажаева Наталия</t>
  </si>
  <si>
    <t>Самарская обл.</t>
  </si>
  <si>
    <t>ЦВР</t>
  </si>
  <si>
    <t>Иванова Алиса</t>
  </si>
  <si>
    <t>СШОР№1</t>
  </si>
  <si>
    <t>Бахтова Ирина</t>
  </si>
  <si>
    <t xml:space="preserve">Карпова Анна </t>
  </si>
  <si>
    <t>Постникова Анастасия</t>
  </si>
  <si>
    <t>СШ"Юность"</t>
  </si>
  <si>
    <t>Кулик Елена</t>
  </si>
  <si>
    <t>Бурмакина Екатерина</t>
  </si>
  <si>
    <t xml:space="preserve">КМС </t>
  </si>
  <si>
    <t>ДЮСШ Татнефть "Олимп"</t>
  </si>
  <si>
    <t>Карцова Татьяна</t>
  </si>
  <si>
    <t xml:space="preserve">Коптяева Карина </t>
  </si>
  <si>
    <t>Кожеватова Василиса</t>
  </si>
  <si>
    <t>Иванова Елена</t>
  </si>
  <si>
    <t>Грибанова Ирина</t>
  </si>
  <si>
    <t xml:space="preserve">Руднева Анна </t>
  </si>
  <si>
    <t>Власов А.П., 
Вильган А.П.</t>
  </si>
  <si>
    <t>Барков А.П., Рябоконь О.Н.</t>
  </si>
  <si>
    <t>Бахтов И.В.</t>
  </si>
  <si>
    <t>Труш А.В.</t>
  </si>
  <si>
    <t>Семёнов А.Н.</t>
  </si>
  <si>
    <t>Гиниатуллин А.З.</t>
  </si>
  <si>
    <t>Ландин А.Ю.,Шаповалов Е.Г.,Сергеев В.В</t>
  </si>
  <si>
    <t>Калмаков С.И.,Айдбаев И.Н.</t>
  </si>
  <si>
    <t>Дьячковский В.Н.</t>
  </si>
  <si>
    <t>Шванев В.Б.,Алферова В.Я.</t>
  </si>
  <si>
    <t xml:space="preserve">Степанова Оксана </t>
  </si>
  <si>
    <t>Кашапова Розана</t>
  </si>
  <si>
    <t>МАУ СШ</t>
  </si>
  <si>
    <t>Сорокина Ольга</t>
  </si>
  <si>
    <t>Рязанова Алёна</t>
  </si>
  <si>
    <t xml:space="preserve">Уржумцева Светлана </t>
  </si>
  <si>
    <t>Горячкина Лусине</t>
  </si>
  <si>
    <t>Сергеева Юлия</t>
  </si>
  <si>
    <t>Камалова Зарина</t>
  </si>
  <si>
    <t>Минина Марина</t>
  </si>
  <si>
    <t>Денисов И.Н., Степанов С.В.</t>
  </si>
  <si>
    <t>Семёнов А.Н., Руднев С.Л.</t>
  </si>
  <si>
    <t>Минибаев Р.М.</t>
  </si>
  <si>
    <t>Афонин И.А.</t>
  </si>
  <si>
    <t>Дедюхин И.В.</t>
  </si>
  <si>
    <t>Бенидзе Д.Б.</t>
  </si>
  <si>
    <t xml:space="preserve">Барбакова Наталья </t>
  </si>
  <si>
    <t>Иванова Нина</t>
  </si>
  <si>
    <t>Фирса Анна</t>
  </si>
  <si>
    <t>Лизунова Наталья</t>
  </si>
  <si>
    <t>Кемеровская обл.-Кузбасс</t>
  </si>
  <si>
    <t xml:space="preserve">Баранова Ирина </t>
  </si>
  <si>
    <t>Липецкая область</t>
  </si>
  <si>
    <t>Кузьмичева Екатерина</t>
  </si>
  <si>
    <t>МАУ ДО Тюльганская ДЮСШ</t>
  </si>
  <si>
    <t>Рассадин А.А., Руднев Р.С.</t>
  </si>
  <si>
    <t>Полетаев Ф.И., Полетаев Н.И., Шевелев Д.В.</t>
  </si>
  <si>
    <t>Баранов П.Г</t>
  </si>
  <si>
    <t>Ходунова Ирина</t>
  </si>
  <si>
    <t xml:space="preserve">Островская Надежда </t>
  </si>
  <si>
    <t>Пименова Татьяна</t>
  </si>
  <si>
    <t>Архангельская обл.</t>
  </si>
  <si>
    <t>Шмидт Татьяна</t>
  </si>
  <si>
    <t>Дербенева Ольга</t>
  </si>
  <si>
    <t>Евдокимова Елизавета</t>
  </si>
  <si>
    <t>Вершинина Дарья</t>
  </si>
  <si>
    <t>Хайруллина Миляуша</t>
  </si>
  <si>
    <t>Шпартко М.А., Бакум К.Е.</t>
  </si>
  <si>
    <t>Марков И.Э., Читадзе З.Л.</t>
  </si>
  <si>
    <t>Чепуштанов И.В., Шаров Н.Ф.</t>
  </si>
  <si>
    <t>Блынду А.С., Шмидт С.А.</t>
  </si>
  <si>
    <t>Платунов В.В.</t>
  </si>
  <si>
    <t>Денисов И.Н.</t>
  </si>
  <si>
    <t>Смагулов Нурсултан</t>
  </si>
  <si>
    <t>Маринкин Егор</t>
  </si>
  <si>
    <t xml:space="preserve">Ховалко Василий </t>
  </si>
  <si>
    <t xml:space="preserve">Уметбаев Денислам </t>
  </si>
  <si>
    <t xml:space="preserve">Манаков Трофим </t>
  </si>
  <si>
    <t>Ильясов Какен</t>
  </si>
  <si>
    <t>Галеев Роман</t>
  </si>
  <si>
    <t>Катаев И.В., Смагулов Ш.А.</t>
  </si>
  <si>
    <t>Никольский С.А.Бирюков С.Н.</t>
  </si>
  <si>
    <t>Донских А.И., Бабичев М.А.</t>
  </si>
  <si>
    <t>Дементьев А.Ф.</t>
  </si>
  <si>
    <t>Зуев Владислав</t>
  </si>
  <si>
    <t xml:space="preserve">Шаров Максим </t>
  </si>
  <si>
    <t>Егоров Иван</t>
  </si>
  <si>
    <t xml:space="preserve">Метелёв Никита </t>
  </si>
  <si>
    <t>Алтайский край</t>
  </si>
  <si>
    <t xml:space="preserve">Подволоцкий Сергей </t>
  </si>
  <si>
    <t>Кулаков И.И.,Шматов И.Б.</t>
  </si>
  <si>
    <t>Бобров В.С.</t>
  </si>
  <si>
    <t>Егоров В.В.</t>
  </si>
  <si>
    <t>Рассадин Андрей</t>
  </si>
  <si>
    <t>сш</t>
  </si>
  <si>
    <t xml:space="preserve">Сулейманов Мовсар </t>
  </si>
  <si>
    <t xml:space="preserve">Семёнов Андрей </t>
  </si>
  <si>
    <t>Мащенко Олег</t>
  </si>
  <si>
    <t>Балдин Александр</t>
  </si>
  <si>
    <t xml:space="preserve">Стрекаловских Николай </t>
  </si>
  <si>
    <t>Лаптев Александр</t>
  </si>
  <si>
    <t>Воронов Иван</t>
  </si>
  <si>
    <t>Карнаухов Даниил</t>
  </si>
  <si>
    <t>Волдаев Александр</t>
  </si>
  <si>
    <t xml:space="preserve">Подгорный Иван </t>
  </si>
  <si>
    <t>Леонов С.Т., Руднев С.Л.</t>
  </si>
  <si>
    <t>Мащенко В.</t>
  </si>
  <si>
    <t>Стрекаловских С.К., Садыков Р.И.</t>
  </si>
  <si>
    <t>Калякин С.В., Леонов С.Т.</t>
  </si>
  <si>
    <t>Кудашев Д.А., Балагуров С.В.</t>
  </si>
  <si>
    <t>Рассадин А.А., Хлебодаров А.А.</t>
  </si>
  <si>
    <t>Ажермачев А.Б., Перемитин Ф.В.</t>
  </si>
  <si>
    <t>Квашнин Михаил</t>
  </si>
  <si>
    <t>Свердловская область</t>
  </si>
  <si>
    <t>Баранов Егор</t>
  </si>
  <si>
    <t xml:space="preserve">Бобров Владимир </t>
  </si>
  <si>
    <t xml:space="preserve">Кед Максим </t>
  </si>
  <si>
    <t>Иванов Алексей</t>
  </si>
  <si>
    <t xml:space="preserve">Щетков Иван </t>
  </si>
  <si>
    <t>Павлов Валерий</t>
  </si>
  <si>
    <t xml:space="preserve">Ванин Виктор </t>
  </si>
  <si>
    <t xml:space="preserve">Ташланов Илья </t>
  </si>
  <si>
    <t>Вахонин Егор</t>
  </si>
  <si>
    <t>Хвостов А.В., Чагаев А.Е.</t>
  </si>
  <si>
    <t>Лесников П.Я., Бакум К.Е.</t>
  </si>
  <si>
    <t xml:space="preserve">Малков Е.И. </t>
  </si>
  <si>
    <t xml:space="preserve">Анасенко Антон </t>
  </si>
  <si>
    <t xml:space="preserve">Плотников Вячеслав </t>
  </si>
  <si>
    <t>Дьячков Олег</t>
  </si>
  <si>
    <t>Поздеев Андрей</t>
  </si>
  <si>
    <t>Клочек Александр</t>
  </si>
  <si>
    <t>Курдюков Василий</t>
  </si>
  <si>
    <t>Жилин А.В., Козленко В.Н.</t>
  </si>
  <si>
    <t>Потапов О.Ю., Симушин А.М.</t>
  </si>
  <si>
    <t>Хвостов А.В., Сахаров Н.Л</t>
  </si>
  <si>
    <t>Шпартко М.А., Рябков А.И.</t>
  </si>
  <si>
    <t>Анасенко А.В., Климов А.В.</t>
  </si>
  <si>
    <t>Турищев Дмитрий</t>
  </si>
  <si>
    <t>Филиппов Максим</t>
  </si>
  <si>
    <t>Кирюхин Роман</t>
  </si>
  <si>
    <t>Юрастов Станислав</t>
  </si>
  <si>
    <t>Пивень Андрей</t>
  </si>
  <si>
    <t>Дунаев Дмитрий</t>
  </si>
  <si>
    <t xml:space="preserve">Минибаев Альзаф </t>
  </si>
  <si>
    <t xml:space="preserve">Антипов Пётр </t>
  </si>
  <si>
    <t>Дубков Артем</t>
  </si>
  <si>
    <t xml:space="preserve">Сисейкин Максим </t>
  </si>
  <si>
    <t>Владимирская область</t>
  </si>
  <si>
    <t>Бирюков А.С.Винтовкин Н.В.</t>
  </si>
  <si>
    <t>Соловьев А.В.Ландин А.Ю.</t>
  </si>
  <si>
    <t>Потапов С.В.</t>
  </si>
  <si>
    <t>Рассадин А.А., Корягин П.С.</t>
  </si>
  <si>
    <t>Минибаев А.М., Жилин А.В.</t>
  </si>
  <si>
    <t>Битунов Г.А.</t>
  </si>
  <si>
    <t>Елисеев В.С., Барков А.П., Ажермачев А.Б.</t>
  </si>
  <si>
    <t>Арифулин А.Н.,Крупин А.В.</t>
  </si>
  <si>
    <t>Марков Иван</t>
  </si>
  <si>
    <t>Розмазнин Илья</t>
  </si>
  <si>
    <t>НИУ БелГУ</t>
  </si>
  <si>
    <t>Июльский Дмитрий</t>
  </si>
  <si>
    <t>Потатуев Артем</t>
  </si>
  <si>
    <t>Донских Александр</t>
  </si>
  <si>
    <t>Орлов Сергей</t>
  </si>
  <si>
    <t>Ставропольский край</t>
  </si>
  <si>
    <t>Куваев Дмитрий</t>
  </si>
  <si>
    <t>Бурлака Сергей</t>
  </si>
  <si>
    <t>ДЮСШ №2</t>
  </si>
  <si>
    <t>Семёнов А.Н., Фадеев А.С.</t>
  </si>
  <si>
    <t>Сылка С.И.</t>
  </si>
  <si>
    <t>Салов П.С.Алфёрова В.Я.</t>
  </si>
  <si>
    <t>Петров В.А.</t>
  </si>
  <si>
    <t>Голиков В.В.</t>
  </si>
  <si>
    <t>Жумадилов Аслан</t>
  </si>
  <si>
    <t>Фадеев А.С.</t>
  </si>
  <si>
    <t>Гусев Владимир</t>
  </si>
  <si>
    <t>Зверев Рафаель</t>
  </si>
  <si>
    <t>Сотников Е.</t>
  </si>
  <si>
    <t>Лобанов Илья</t>
  </si>
  <si>
    <t>Янголенко Даниил</t>
  </si>
  <si>
    <t>Семедов Давид</t>
  </si>
  <si>
    <t>Полякова Полина</t>
  </si>
  <si>
    <t>Барков А.П.  Мартьянов А.В. Садыков Р.И.</t>
  </si>
  <si>
    <t>Кречун Елена</t>
  </si>
  <si>
    <t>Щербина Джанита</t>
  </si>
  <si>
    <t>Резонов А.В</t>
  </si>
  <si>
    <t>Никифоров А.В.</t>
  </si>
  <si>
    <t>Бенидзе Елизавета</t>
  </si>
  <si>
    <t>Бенидзе Джони</t>
  </si>
  <si>
    <t>Барков Егор</t>
  </si>
  <si>
    <t>Обаранчук Ростислав</t>
  </si>
  <si>
    <t>Щербин Олег</t>
  </si>
  <si>
    <t>Бенидзе Спартак</t>
  </si>
  <si>
    <t>Чендылов Александр</t>
  </si>
  <si>
    <t>Буянов Станислав</t>
  </si>
  <si>
    <t>Майоров Иван</t>
  </si>
  <si>
    <t>Микшин  Сергей</t>
  </si>
  <si>
    <t>Дубровин Д.А.  Кириллов С.А</t>
  </si>
  <si>
    <t>Сотников Е</t>
  </si>
  <si>
    <t>Козлов Дмитрий</t>
  </si>
  <si>
    <t>Ломов Михаил</t>
  </si>
  <si>
    <t>Литвинко В.С</t>
  </si>
  <si>
    <t xml:space="preserve">Боковой судья № 3 </t>
  </si>
  <si>
    <t>Дрожжин Богдан</t>
  </si>
  <si>
    <t>Мацюк Кирилл</t>
  </si>
  <si>
    <t>Сибикин Илья</t>
  </si>
  <si>
    <t>МАОУ "ЦРКМиСПМО"</t>
  </si>
  <si>
    <t>Лунев А.Г.</t>
  </si>
  <si>
    <t>Лопин Станислав</t>
  </si>
  <si>
    <t>Лунев Кирилл</t>
  </si>
  <si>
    <t>Лунев А.Г., Павленко Н.Г.</t>
  </si>
  <si>
    <t>Усенко Юрий</t>
  </si>
  <si>
    <t>Суров Иван</t>
  </si>
  <si>
    <t>Московская область</t>
  </si>
  <si>
    <t>1</t>
  </si>
  <si>
    <t>Закарлюка Алексей</t>
  </si>
  <si>
    <t>1977</t>
  </si>
  <si>
    <t>Ермаков Никита</t>
  </si>
  <si>
    <t>1998</t>
  </si>
  <si>
    <t>Закарлюка А.В.</t>
  </si>
  <si>
    <t>Корниенко Данил</t>
  </si>
  <si>
    <t>Глушкова О.А.</t>
  </si>
  <si>
    <t>Денисов Роман</t>
  </si>
  <si>
    <t>1989</t>
  </si>
  <si>
    <t>Кудашев Д.А., Руднева А.С.</t>
  </si>
  <si>
    <t xml:space="preserve">Ермураки Василий </t>
  </si>
  <si>
    <t>Латыпов Е.А., Синцов Л.А.</t>
  </si>
  <si>
    <t>Коркин Вадим</t>
  </si>
  <si>
    <t>Попова Анна</t>
  </si>
  <si>
    <t>МАОУ ДЮСШ "Вихрь"</t>
  </si>
  <si>
    <t>Лунев А.Г., Паклин П.А.</t>
  </si>
  <si>
    <t>Усс Милослава</t>
  </si>
  <si>
    <t xml:space="preserve">Бритова Анастасия </t>
  </si>
  <si>
    <t>Ощепкова Анна</t>
  </si>
  <si>
    <t>Щеголева Елена</t>
  </si>
  <si>
    <t>Умурзакова Яна</t>
  </si>
  <si>
    <t>1996</t>
  </si>
  <si>
    <t>ПАРНЫЙ РАЗРЯД — смешанная пара</t>
  </si>
  <si>
    <t>Глушкова Ольга</t>
  </si>
  <si>
    <t>Епанчин В.А.</t>
  </si>
  <si>
    <t>Попова Людмила</t>
  </si>
  <si>
    <t>Мошев Дмитрий</t>
  </si>
  <si>
    <t>Ческис О.И.</t>
  </si>
  <si>
    <t xml:space="preserve">Бабичев Максим </t>
  </si>
  <si>
    <t>Латыпов Е.А., Анасенко А.В.</t>
  </si>
  <si>
    <t>ПАРНЫЙ РАЗРЯД — женская пара</t>
  </si>
  <si>
    <t>ПАРНЫЙ РАЗРЯД — мужская пара</t>
  </si>
  <si>
    <t>Синцов Л.А</t>
  </si>
  <si>
    <t>Эстафета толчок длинный цикл (женщины)</t>
  </si>
  <si>
    <t>Вес гирь 24 кг.</t>
  </si>
  <si>
    <t>КОМАНДА : Калужская область</t>
  </si>
  <si>
    <t>КОМАНДА :  г. Санкт-Петербург</t>
  </si>
  <si>
    <t>КОМАНДА : Новосибирская область</t>
  </si>
  <si>
    <t>КОМАНДА : Кировская область</t>
  </si>
  <si>
    <t>КОМАНДА : Белгородская область</t>
  </si>
  <si>
    <t>КОМАНДА : Ростовская область</t>
  </si>
  <si>
    <t>КОМАНДА :  Брянская область</t>
  </si>
  <si>
    <t>КОМАНДА : Республика Бурятия</t>
  </si>
  <si>
    <t>КОМАНДА : Омская область</t>
  </si>
  <si>
    <t>КОМАНДА : ЯНАО</t>
  </si>
  <si>
    <t>КОМАНДА :  Калужская область</t>
  </si>
  <si>
    <t>КОМАНДА :  город Москва</t>
  </si>
  <si>
    <t>КОМАНДА : Томская область</t>
  </si>
  <si>
    <t>8-12 июня</t>
  </si>
  <si>
    <t>Остриков Максим</t>
  </si>
  <si>
    <t>Неверов Аким</t>
  </si>
  <si>
    <t>Юров Евгений</t>
  </si>
  <si>
    <t>Ныныч Маргарита</t>
  </si>
  <si>
    <t>Рассадин А.А.</t>
  </si>
  <si>
    <t>Житихин Владислав</t>
  </si>
  <si>
    <t>Балагуров С.В., Кудашев Д.А.</t>
  </si>
  <si>
    <t>Кодиров Абдумаъруф</t>
  </si>
  <si>
    <t xml:space="preserve">Юдин Дмитрий </t>
  </si>
  <si>
    <t xml:space="preserve">Бабичев М.А., Горбачёв В.В. </t>
  </si>
  <si>
    <t>Рябченко А.В.</t>
  </si>
  <si>
    <t>Козленко В.Н., Чудаков В.А</t>
  </si>
  <si>
    <t xml:space="preserve">Загороднев Максим </t>
  </si>
  <si>
    <t xml:space="preserve">Коршунов Сергей </t>
  </si>
  <si>
    <t xml:space="preserve">Медведев Максим </t>
  </si>
  <si>
    <t>Лопин Илья</t>
  </si>
  <si>
    <t>Сеченов Виктор</t>
  </si>
  <si>
    <t>Пестов В.М.</t>
  </si>
  <si>
    <t>Фоменко А.А.</t>
  </si>
  <si>
    <t xml:space="preserve">Власов Александр </t>
  </si>
  <si>
    <t>Кузьменков Алексей</t>
  </si>
  <si>
    <t>Дворцов Владимир</t>
  </si>
  <si>
    <t>Лукьянчиков Юрий</t>
  </si>
  <si>
    <t>Хитров Сергей</t>
  </si>
  <si>
    <t xml:space="preserve">Чуев Павел </t>
  </si>
  <si>
    <t xml:space="preserve">Кичимаев Николай </t>
  </si>
  <si>
    <t xml:space="preserve">Литвинко В.С., Семёнов М.М.
</t>
  </si>
  <si>
    <t>Кириллов С.А., Конев А.В.</t>
  </si>
  <si>
    <t>Семенов А.Н.</t>
  </si>
  <si>
    <t xml:space="preserve">Давыдов Антон </t>
  </si>
  <si>
    <t xml:space="preserve">Климков Дмитрий </t>
  </si>
  <si>
    <t>Давыдов А.А.</t>
  </si>
  <si>
    <t>КОМАНДА : УрФО</t>
  </si>
  <si>
    <t>КОМАНДА :  ЦФО</t>
  </si>
  <si>
    <t xml:space="preserve">Сукманов Александр </t>
  </si>
  <si>
    <t>Баландин А.А.</t>
  </si>
  <si>
    <t>Барков Александр Петрович (89222501586)</t>
  </si>
  <si>
    <t>Максимов Александр Викторович (89115435674)</t>
  </si>
  <si>
    <t>Елисеев Виктор Сергеевич</t>
  </si>
  <si>
    <t>Ракова Елена Викторовна</t>
  </si>
  <si>
    <t>Козленко Владимир Николаевич</t>
  </si>
  <si>
    <t>Сагандыков Кайрат Каиржанович</t>
  </si>
  <si>
    <t>Рассказов Владимир Семенович</t>
  </si>
  <si>
    <t>Танаев Юрий Михайлович</t>
  </si>
  <si>
    <t>Садыков Руслан Ильтизарович</t>
  </si>
  <si>
    <t>Потапов Сергей Васильевич</t>
  </si>
  <si>
    <t>Мартьянов Анатолий Васильевич</t>
  </si>
  <si>
    <t>Семенов Аркадий Николаевич</t>
  </si>
  <si>
    <t>Рогоза Александр Андреевич</t>
  </si>
  <si>
    <t>Лесных Павел Алексеевич</t>
  </si>
  <si>
    <t>Баранов Андрей Владимирович</t>
  </si>
  <si>
    <t>Сергеев Сергей Владимирович</t>
  </si>
  <si>
    <t>Никифор Оксана Александровна</t>
  </si>
  <si>
    <t>Трофимов Сергей Николаевич</t>
  </si>
  <si>
    <t>Фадеев Александр Сергеевич</t>
  </si>
  <si>
    <t>Гоголев Михаил Николаевич</t>
  </si>
  <si>
    <t>Егоров Валентин Владимирович</t>
  </si>
  <si>
    <t>Сорокин Сергей Игоревич</t>
  </si>
  <si>
    <t>Симушин Андрей Михайлович</t>
  </si>
  <si>
    <t>1кат.</t>
  </si>
  <si>
    <t>г. Москва</t>
  </si>
  <si>
    <t>Главный спортивный судья</t>
  </si>
  <si>
    <t>Заместитель главного спортивного судьи</t>
  </si>
  <si>
    <t>Заместитель главного секретаря</t>
  </si>
  <si>
    <t>Спортивный судья</t>
  </si>
  <si>
    <t>Судья-информатор</t>
  </si>
  <si>
    <t>г. Омск,             
 Омская область</t>
  </si>
  <si>
    <t>г. Тюмень,
Тюменская область</t>
  </si>
  <si>
    <t>г. Вологда,     Вологодская область</t>
  </si>
  <si>
    <t>г. Липецк,
Липецкая область</t>
  </si>
  <si>
    <t>г. Краснодар,
Краснодарский край</t>
  </si>
  <si>
    <t>г. Сургут,
ХМАО</t>
  </si>
  <si>
    <t>г. Ростов на Дону ,
Ростовская область</t>
  </si>
  <si>
    <t>г. Барнаул,
Алтайский край</t>
  </si>
  <si>
    <t>г. Оренбург,
Оренбургская область</t>
  </si>
  <si>
    <t>г. Смоленск,
Смоленская область</t>
  </si>
  <si>
    <t>г. Великий Новгород,
Новгородская область</t>
  </si>
  <si>
    <t>г. Рыбинск,
Ярославская область</t>
  </si>
  <si>
    <t>г. Челябинск,
Челябинская область</t>
  </si>
  <si>
    <t>Кухарева Мария</t>
  </si>
  <si>
    <t>Елисеев В.С.,ВК (г.Омск)</t>
  </si>
  <si>
    <t>Ракова Е.В., ВК (г.Тюмень)</t>
  </si>
  <si>
    <t xml:space="preserve">Командный зачет среди субъектов Российской Федерации определяется по наибольшей сумме очков, набранных участниками соревнований (5 ДЦ, 5 ДВ, 2 Рывок женщины, 2 ДЦ женщины, жонглирование и мужская эстафета) - следующим образом: 1 место - 20 очков, 2 место - 18 очков, 3 место - 16 очков, 4 место 15 -очков, последующие места на 1 очко меньше. </t>
  </si>
  <si>
    <t>74 НР</t>
  </si>
  <si>
    <t>89 НР</t>
  </si>
  <si>
    <t>96 НР</t>
  </si>
  <si>
    <t>48 НР</t>
  </si>
  <si>
    <t>45 НР</t>
  </si>
  <si>
    <t>83 НР</t>
  </si>
  <si>
    <t>184 НР</t>
  </si>
  <si>
    <t>183 НР</t>
  </si>
  <si>
    <t>144-нр</t>
  </si>
  <si>
    <t>170-нр</t>
  </si>
  <si>
    <t>217-нр</t>
  </si>
  <si>
    <t>140-нр</t>
  </si>
  <si>
    <t>180-нр</t>
  </si>
  <si>
    <t>230-нр</t>
  </si>
  <si>
    <t>171-нр</t>
  </si>
  <si>
    <t>286-нр</t>
  </si>
  <si>
    <t>Брянская обл.</t>
  </si>
  <si>
    <t>Владимирская обл.</t>
  </si>
  <si>
    <t>Калужская обл.</t>
  </si>
  <si>
    <t>Кемеровская обл.</t>
  </si>
  <si>
    <t>Курганская обл.</t>
  </si>
  <si>
    <t>Московская обл.</t>
  </si>
  <si>
    <t>Новосибирская обл</t>
  </si>
  <si>
    <t>Р.Башкортостан</t>
  </si>
  <si>
    <t>Р.Бурятия</t>
  </si>
  <si>
    <t>Р.Саха-Якутия</t>
  </si>
  <si>
    <t>Рязанская обл.</t>
  </si>
  <si>
    <t>Свердловская обл.</t>
  </si>
  <si>
    <t>Томская обл.</t>
  </si>
  <si>
    <t>Тюменская обл.</t>
  </si>
  <si>
    <t>Челябинская обл.</t>
  </si>
  <si>
    <t>Ярославская обл.</t>
  </si>
  <si>
    <t>г. Санкт-Петербург+Омская обл.</t>
  </si>
  <si>
    <t>76.45</t>
  </si>
  <si>
    <t>Денисов Антон</t>
  </si>
  <si>
    <t>снят врачом</t>
  </si>
  <si>
    <t>г. Санкт-Петербург+ Томская область</t>
  </si>
  <si>
    <t>Катаев И.В.Бирюков С.Н.</t>
  </si>
  <si>
    <t>Сагандыков К.К,Фадеев А.С.Катаев И .В.</t>
  </si>
  <si>
    <t>Бабичев М.А.,Анасенко А.В</t>
  </si>
  <si>
    <t>Катаев И.В.,Сагандыков К.К.</t>
  </si>
  <si>
    <t>85,,0</t>
  </si>
  <si>
    <t>Пастухов И.В.,Фоменко А.А.,Потапов С.В.</t>
  </si>
  <si>
    <t>Лазарева А.</t>
  </si>
  <si>
    <t>Сотников Е.,Гнездилов В.И.</t>
  </si>
  <si>
    <t>не явка</t>
  </si>
  <si>
    <t>Никифор О.А.Шпартко М.А.</t>
  </si>
  <si>
    <t>Никифор О.АСадыков Р.И.</t>
  </si>
  <si>
    <t>Никифор О.ААнасенко А.В.</t>
  </si>
  <si>
    <t>Тарвердиева М.А.</t>
  </si>
  <si>
    <t>Никифор О.А,Меркулин С.В.</t>
  </si>
  <si>
    <t>Лунев А.Г.Мошев Д.И.</t>
  </si>
  <si>
    <t>КМС+</t>
  </si>
  <si>
    <t>Ком. Очки</t>
  </si>
  <si>
    <t>Показан результат превышающий неофициальный  рекорд России в толчке по длинному циклу в в\к 78 кг , Порцев Роман-82 подъёма</t>
  </si>
  <si>
    <t>Показан результат превышающий неофициальный  рекорд России в толчке по длинному циклу в в\к 95 кг ,Кулаков Иван -102 подъёма</t>
  </si>
  <si>
    <t>Показан результат превышающий неофициальный  рекорд России в толчке по длинному циклу в в\к 95+ кг ,Балабанов Сергей -99 подъёмов</t>
  </si>
  <si>
    <t>Показан результат превышающий неофициальный  рекорд России в толчке по длинному циклу в в\к 58 кг ,Трофимова Милена -61 подъём</t>
  </si>
  <si>
    <t>Показан результат превышающий   рекорд России в толчке по длинному циклу в в\к 63 кг ,Барбакова Александра -66 подъёмов</t>
  </si>
  <si>
    <t>Показан результат превышающий неофициальный  рекорд России в толчке по длинному циклу в в\к 68 кг ,Воропаева Виктория -55 подъёмов</t>
  </si>
  <si>
    <t>Показан результат превышающий неофициальный  рекорд России в толчке по длинному циклу в в\к 68 + кг ,Мартынова Ирина -86 подъёмов</t>
  </si>
  <si>
    <t>Показан результат превышающий   рекорд России в толчке по длинному циклу в эстафете , г.Санкт-Петербург-153 подъёма</t>
  </si>
  <si>
    <t>Показан результат превышающий неофициальный  рекорд России в рывке в в\к 58 кг ,Беликова Олеся- 181 подъём</t>
  </si>
  <si>
    <t>Показан результат превышающий неофициальный  рекорд России в толчке в в\к 78 кг ,Квашнин Михаил- 144 подъёма</t>
  </si>
  <si>
    <t>Показан результат превышающий неофициальный  рекорд России в рывке в в\к 78 кг ,Квашнин Михаил- 211 подъёмов</t>
  </si>
  <si>
    <t>Показан результат превышающий неофициальный  рекорд России в сумме двоеборья в в\к 78 кг ,Квашнин Михаил- 249,5 очка</t>
  </si>
  <si>
    <t>Кириллов С.А.Огарев В.Я</t>
  </si>
  <si>
    <t>Бенидзе А.А.Огарев В.Я</t>
  </si>
  <si>
    <t>Бенидзе  А.А.,Огарев В.Я.Вильган А.</t>
  </si>
  <si>
    <t>Показан результат превышающий неофициальный  рекорд России в рывке в в\к 68,Бенидзе Елизавета-202 подъёма</t>
  </si>
  <si>
    <t>Показан результат превышающий неофициальный  рекорд России в рывке в в\к 68,Мартынова Ирина -206 подъёмов</t>
  </si>
  <si>
    <t>Показан результат превышающий   рекорд России в толчке в в\к 68 кг ,Рябков Алексей- 144 подъёма</t>
  </si>
  <si>
    <t>Показан результат превышающий неофициальный  рекорд России в толчке в в\к 95 кг ,Гуров Владимир- 164 подъёма</t>
  </si>
  <si>
    <t>Показан результат превышающий неофициальный  рекорд России в рывке в в\к 95кг ,Кирюхин Роман- 196 подъёмов</t>
  </si>
  <si>
    <t>Показан результат превышающий неофициальный  рекорд России в сумме двоеборья в в\к 95 кг , Турищев Дмитрий- 260 очков</t>
  </si>
  <si>
    <t>Показан результат превышающий неофициальный  рекорд России в толчке в в\к 95+ кг ,Марков Иван- 182 подъёма</t>
  </si>
  <si>
    <t>Показан результат превышающий неофициальный  рекорд России в рывке в в\к 95+кг ,Марков Иван-210 подъёмов</t>
  </si>
  <si>
    <t>Показан результат превышающий неофициальный  рекорд России в сумме двоеборья в в\к 95+ кг ,Марков Иван- 287 очков</t>
  </si>
  <si>
    <t>"удовлетворительно"</t>
  </si>
  <si>
    <t>"хорошо"</t>
  </si>
  <si>
    <t>8-11 июня</t>
  </si>
  <si>
    <t>9-11 июня</t>
  </si>
  <si>
    <t>Синцов Л.А,Тарвердиева М,А</t>
  </si>
  <si>
    <t>Никифор,О,А.Шпартко М.А.</t>
  </si>
  <si>
    <t>40-41</t>
  </si>
  <si>
    <t>42_43</t>
  </si>
  <si>
    <t>45-46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</si>
</sst>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62" x14ac:knownFonts="1">
    <font>
      <sz val="11"/>
      <name val="Calibri"/>
    </font>
    <font>
      <sz val="10"/>
      <name val="Arial Cyr"/>
    </font>
    <font>
      <i/>
      <sz val="10"/>
      <name val="Arial Cyr"/>
    </font>
    <font>
      <b/>
      <sz val="12"/>
      <name val="Arial Cyr"/>
    </font>
    <font>
      <b/>
      <sz val="10"/>
      <name val="Arial Cyr"/>
    </font>
    <font>
      <sz val="12"/>
      <name val="Arial Cyr"/>
    </font>
    <font>
      <sz val="8"/>
      <name val="Arial Cy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Arial"/>
      <family val="2"/>
      <charset val="204"/>
    </font>
    <font>
      <sz val="9"/>
      <name val="Arial Cyr"/>
    </font>
    <font>
      <sz val="16"/>
      <name val="Arial Cyr"/>
    </font>
    <font>
      <sz val="14"/>
      <name val="Arial"/>
      <family val="2"/>
      <charset val="204"/>
    </font>
    <font>
      <b/>
      <sz val="8"/>
      <name val="Arial Cyr"/>
    </font>
    <font>
      <sz val="10"/>
      <color theme="1"/>
      <name val="Arial Cyr"/>
    </font>
    <font>
      <sz val="8"/>
      <color theme="1"/>
      <name val="Arial Cyr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Book Antiqua"/>
      <family val="1"/>
      <charset val="204"/>
    </font>
    <font>
      <b/>
      <sz val="14"/>
      <name val="Book Antiqua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Book Antiqua"/>
      <family val="1"/>
      <charset val="204"/>
    </font>
    <font>
      <b/>
      <sz val="12"/>
      <name val="Book Antiqua"/>
      <family val="1"/>
      <charset val="204"/>
    </font>
    <font>
      <b/>
      <i/>
      <sz val="1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0"/>
      <color indexed="8"/>
      <name val="Arial"/>
      <family val="2"/>
      <charset val="204"/>
    </font>
    <font>
      <sz val="6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Arial Cyr"/>
      <charset val="204"/>
    </font>
    <font>
      <sz val="11"/>
      <color theme="1"/>
      <name val="Arial Cyr"/>
      <charset val="204"/>
    </font>
    <font>
      <sz val="12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</fills>
  <borders count="1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45" fillId="0" borderId="0"/>
    <xf numFmtId="0" fontId="47" fillId="0" borderId="0"/>
    <xf numFmtId="0" fontId="46" fillId="0" borderId="0"/>
    <xf numFmtId="0" fontId="61" fillId="0" borderId="0"/>
  </cellStyleXfs>
  <cellXfs count="7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1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4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17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4" fillId="0" borderId="7" xfId="0" applyFont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2" fillId="0" borderId="14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4" fillId="0" borderId="0" xfId="0" applyFont="1"/>
    <xf numFmtId="0" fontId="25" fillId="0" borderId="0" xfId="0" applyFont="1" applyAlignment="1">
      <alignment horizontal="left"/>
    </xf>
    <xf numFmtId="0" fontId="26" fillId="0" borderId="0" xfId="0" applyFont="1"/>
    <xf numFmtId="0" fontId="27" fillId="0" borderId="11" xfId="0" applyFont="1" applyBorder="1"/>
    <xf numFmtId="0" fontId="26" fillId="0" borderId="3" xfId="0" applyFont="1" applyBorder="1"/>
    <xf numFmtId="0" fontId="8" fillId="0" borderId="3" xfId="0" applyFont="1" applyBorder="1" applyAlignment="1">
      <alignment horizontal="left"/>
    </xf>
    <xf numFmtId="0" fontId="7" fillId="0" borderId="3" xfId="0" applyFont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0" fontId="7" fillId="0" borderId="9" xfId="0" applyFont="1" applyBorder="1"/>
    <xf numFmtId="0" fontId="8" fillId="0" borderId="10" xfId="0" applyFont="1" applyBorder="1"/>
    <xf numFmtId="165" fontId="28" fillId="0" borderId="12" xfId="0" applyNumberFormat="1" applyFont="1" applyBorder="1" applyAlignment="1">
      <alignment horizontal="center"/>
    </xf>
    <xf numFmtId="165" fontId="28" fillId="0" borderId="12" xfId="0" applyNumberFormat="1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26" fillId="0" borderId="10" xfId="0" applyFont="1" applyBorder="1"/>
    <xf numFmtId="0" fontId="7" fillId="0" borderId="11" xfId="0" applyFont="1" applyBorder="1"/>
    <xf numFmtId="0" fontId="8" fillId="0" borderId="4" xfId="0" applyFont="1" applyBorder="1"/>
    <xf numFmtId="165" fontId="28" fillId="0" borderId="2" xfId="0" applyNumberFormat="1" applyFont="1" applyBorder="1" applyAlignment="1">
      <alignment horizontal="center"/>
    </xf>
    <xf numFmtId="165" fontId="28" fillId="0" borderId="2" xfId="0" applyNumberFormat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26" fillId="0" borderId="4" xfId="0" applyFont="1" applyBorder="1"/>
    <xf numFmtId="0" fontId="8" fillId="0" borderId="1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4" fontId="7" fillId="0" borderId="11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/>
    </xf>
    <xf numFmtId="165" fontId="21" fillId="0" borderId="2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7" fillId="0" borderId="13" xfId="0" applyFont="1" applyBorder="1"/>
    <xf numFmtId="0" fontId="8" fillId="0" borderId="8" xfId="0" applyFont="1" applyBorder="1"/>
    <xf numFmtId="0" fontId="8" fillId="0" borderId="13" xfId="0" applyFont="1" applyBorder="1" applyAlignment="1">
      <alignment horizontal="center" vertical="center"/>
    </xf>
    <xf numFmtId="165" fontId="28" fillId="0" borderId="14" xfId="0" applyNumberFormat="1" applyFont="1" applyBorder="1" applyAlignment="1">
      <alignment horizontal="center"/>
    </xf>
    <xf numFmtId="165" fontId="28" fillId="0" borderId="14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26" fillId="0" borderId="8" xfId="0" applyFont="1" applyBorder="1"/>
    <xf numFmtId="0" fontId="22" fillId="0" borderId="12" xfId="0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20" fillId="0" borderId="21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/>
    </xf>
    <xf numFmtId="0" fontId="0" fillId="0" borderId="29" xfId="0" applyBorder="1" applyAlignment="1">
      <alignment horizontal="center" vertical="center"/>
    </xf>
    <xf numFmtId="0" fontId="39" fillId="4" borderId="20" xfId="0" applyFont="1" applyFill="1" applyBorder="1" applyAlignment="1">
      <alignment horizontal="left" vertical="center"/>
    </xf>
    <xf numFmtId="0" fontId="39" fillId="4" borderId="30" xfId="0" applyFont="1" applyFill="1" applyBorder="1" applyAlignment="1">
      <alignment vertical="center"/>
    </xf>
    <xf numFmtId="0" fontId="39" fillId="4" borderId="31" xfId="0" applyFont="1" applyFill="1" applyBorder="1" applyAlignment="1">
      <alignment horizontal="center" vertical="center"/>
    </xf>
    <xf numFmtId="0" fontId="39" fillId="4" borderId="32" xfId="0" applyFont="1" applyFill="1" applyBorder="1" applyAlignment="1">
      <alignment horizontal="left" vertical="center"/>
    </xf>
    <xf numFmtId="0" fontId="40" fillId="4" borderId="31" xfId="0" applyFont="1" applyFill="1" applyBorder="1" applyAlignment="1">
      <alignment horizontal="center" vertical="center"/>
    </xf>
    <xf numFmtId="0" fontId="40" fillId="0" borderId="31" xfId="0" applyFont="1" applyBorder="1" applyAlignment="1">
      <alignment horizontal="center" vertical="center"/>
    </xf>
    <xf numFmtId="0" fontId="39" fillId="4" borderId="32" xfId="0" applyFont="1" applyFill="1" applyBorder="1" applyAlignment="1">
      <alignment vertical="center"/>
    </xf>
    <xf numFmtId="0" fontId="40" fillId="0" borderId="33" xfId="0" applyFont="1" applyBorder="1" applyAlignment="1">
      <alignment horizontal="center" vertical="center" wrapText="1"/>
    </xf>
    <xf numFmtId="0" fontId="40" fillId="4" borderId="33" xfId="0" applyFont="1" applyFill="1" applyBorder="1" applyAlignment="1">
      <alignment horizontal="center" vertical="center" wrapText="1"/>
    </xf>
    <xf numFmtId="0" fontId="39" fillId="4" borderId="20" xfId="0" applyFont="1" applyFill="1" applyBorder="1" applyAlignment="1">
      <alignment vertical="center"/>
    </xf>
    <xf numFmtId="0" fontId="39" fillId="4" borderId="21" xfId="0" applyFont="1" applyFill="1" applyBorder="1" applyAlignment="1">
      <alignment vertical="center"/>
    </xf>
    <xf numFmtId="0" fontId="39" fillId="4" borderId="19" xfId="0" applyFont="1" applyFill="1" applyBorder="1" applyAlignment="1">
      <alignment horizontal="center" vertical="center"/>
    </xf>
    <xf numFmtId="0" fontId="41" fillId="4" borderId="20" xfId="0" applyFont="1" applyFill="1" applyBorder="1" applyAlignment="1">
      <alignment horizontal="left" vertical="center"/>
    </xf>
    <xf numFmtId="0" fontId="40" fillId="4" borderId="21" xfId="0" applyFont="1" applyFill="1" applyBorder="1" applyAlignment="1">
      <alignment vertical="center"/>
    </xf>
    <xf numFmtId="0" fontId="40" fillId="4" borderId="19" xfId="0" applyFont="1" applyFill="1" applyBorder="1" applyAlignment="1">
      <alignment horizontal="center" vertical="center" wrapText="1"/>
    </xf>
    <xf numFmtId="0" fontId="41" fillId="4" borderId="19" xfId="0" applyFont="1" applyFill="1" applyBorder="1" applyAlignment="1">
      <alignment horizontal="center" vertical="center"/>
    </xf>
    <xf numFmtId="0" fontId="40" fillId="4" borderId="19" xfId="0" applyFont="1" applyFill="1" applyBorder="1" applyAlignment="1">
      <alignment horizontal="center" vertical="center"/>
    </xf>
    <xf numFmtId="0" fontId="40" fillId="4" borderId="33" xfId="0" applyFont="1" applyFill="1" applyBorder="1" applyAlignment="1">
      <alignment horizontal="center" vertical="center"/>
    </xf>
    <xf numFmtId="0" fontId="40" fillId="0" borderId="19" xfId="0" applyFont="1" applyBorder="1" applyAlignment="1">
      <alignment horizontal="center" vertical="center"/>
    </xf>
    <xf numFmtId="0" fontId="40" fillId="0" borderId="33" xfId="0" applyFont="1" applyBorder="1" applyAlignment="1">
      <alignment horizontal="center" vertical="center"/>
    </xf>
    <xf numFmtId="0" fontId="40" fillId="4" borderId="20" xfId="0" applyFont="1" applyFill="1" applyBorder="1" applyAlignment="1">
      <alignment vertical="center"/>
    </xf>
    <xf numFmtId="0" fontId="40" fillId="0" borderId="19" xfId="0" applyFont="1" applyBorder="1" applyAlignment="1">
      <alignment horizontal="center" vertical="center" wrapText="1"/>
    </xf>
    <xf numFmtId="0" fontId="40" fillId="4" borderId="34" xfId="0" applyFont="1" applyFill="1" applyBorder="1" applyAlignment="1">
      <alignment vertical="center"/>
    </xf>
    <xf numFmtId="0" fontId="40" fillId="4" borderId="35" xfId="0" applyFont="1" applyFill="1" applyBorder="1" applyAlignment="1">
      <alignment horizontal="left" vertical="center"/>
    </xf>
    <xf numFmtId="0" fontId="42" fillId="4" borderId="35" xfId="0" applyFont="1" applyFill="1" applyBorder="1" applyAlignment="1">
      <alignment vertical="center"/>
    </xf>
    <xf numFmtId="0" fontId="43" fillId="4" borderId="36" xfId="0" applyFont="1" applyFill="1" applyBorder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37" fillId="4" borderId="30" xfId="0" applyFont="1" applyFill="1" applyBorder="1" applyAlignment="1">
      <alignment vertical="center"/>
    </xf>
    <xf numFmtId="0" fontId="37" fillId="4" borderId="31" xfId="0" applyFont="1" applyFill="1" applyBorder="1" applyAlignment="1">
      <alignment horizontal="center" vertical="center"/>
    </xf>
    <xf numFmtId="2" fontId="44" fillId="4" borderId="31" xfId="0" applyNumberFormat="1" applyFont="1" applyFill="1" applyBorder="1" applyAlignment="1">
      <alignment horizontal="center" vertical="center" wrapText="1"/>
    </xf>
    <xf numFmtId="0" fontId="34" fillId="4" borderId="31" xfId="0" applyFont="1" applyFill="1" applyBorder="1" applyAlignment="1">
      <alignment horizontal="center" vertical="center"/>
    </xf>
    <xf numFmtId="0" fontId="37" fillId="4" borderId="32" xfId="0" applyFont="1" applyFill="1" applyBorder="1" applyAlignment="1">
      <alignment vertical="center"/>
    </xf>
    <xf numFmtId="0" fontId="37" fillId="4" borderId="19" xfId="0" applyFont="1" applyFill="1" applyBorder="1" applyAlignment="1">
      <alignment horizontal="center" vertical="center"/>
    </xf>
    <xf numFmtId="2" fontId="44" fillId="4" borderId="19" xfId="0" applyNumberFormat="1" applyFont="1" applyFill="1" applyBorder="1" applyAlignment="1">
      <alignment horizontal="center" vertical="center" wrapText="1"/>
    </xf>
    <xf numFmtId="0" fontId="34" fillId="4" borderId="19" xfId="0" applyFont="1" applyFill="1" applyBorder="1" applyAlignment="1">
      <alignment horizontal="center" vertical="center"/>
    </xf>
    <xf numFmtId="0" fontId="22" fillId="0" borderId="39" xfId="2" applyFont="1" applyBorder="1" applyAlignment="1">
      <alignment horizontal="center" vertical="center" wrapText="1"/>
    </xf>
    <xf numFmtId="0" fontId="27" fillId="4" borderId="40" xfId="2" applyFont="1" applyFill="1" applyBorder="1"/>
    <xf numFmtId="0" fontId="37" fillId="4" borderId="43" xfId="1" applyFont="1" applyFill="1" applyBorder="1" applyAlignment="1">
      <alignment horizontal="center" vertical="center"/>
    </xf>
    <xf numFmtId="0" fontId="37" fillId="4" borderId="47" xfId="1" applyFont="1" applyFill="1" applyBorder="1" applyAlignment="1">
      <alignment horizontal="left" vertical="center"/>
    </xf>
    <xf numFmtId="0" fontId="37" fillId="4" borderId="48" xfId="1" applyFont="1" applyFill="1" applyBorder="1" applyAlignment="1">
      <alignment horizontal="center" vertical="center"/>
    </xf>
    <xf numFmtId="0" fontId="7" fillId="0" borderId="46" xfId="2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26" fillId="0" borderId="7" xfId="0" applyFont="1" applyBorder="1"/>
    <xf numFmtId="0" fontId="8" fillId="0" borderId="7" xfId="0" applyFont="1" applyBorder="1" applyAlignment="1">
      <alignment horizontal="left"/>
    </xf>
    <xf numFmtId="0" fontId="9" fillId="4" borderId="19" xfId="1" applyFont="1" applyFill="1" applyBorder="1" applyAlignment="1">
      <alignment horizontal="center" vertical="center"/>
    </xf>
    <xf numFmtId="0" fontId="36" fillId="4" borderId="19" xfId="1" applyFont="1" applyFill="1" applyBorder="1" applyAlignment="1">
      <alignment horizontal="center" vertical="center"/>
    </xf>
    <xf numFmtId="0" fontId="48" fillId="4" borderId="19" xfId="1" applyFont="1" applyFill="1" applyBorder="1" applyAlignment="1">
      <alignment horizontal="center" vertical="center"/>
    </xf>
    <xf numFmtId="0" fontId="8" fillId="4" borderId="20" xfId="2" applyFont="1" applyFill="1" applyBorder="1" applyAlignment="1">
      <alignment horizontal="left" vertical="center" wrapText="1"/>
    </xf>
    <xf numFmtId="0" fontId="8" fillId="4" borderId="30" xfId="0" applyFont="1" applyFill="1" applyBorder="1"/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165" fontId="7" fillId="0" borderId="7" xfId="0" applyNumberFormat="1" applyFont="1" applyBorder="1" applyAlignment="1">
      <alignment horizontal="center" vertical="center"/>
    </xf>
    <xf numFmtId="0" fontId="8" fillId="0" borderId="52" xfId="0" applyFont="1" applyBorder="1"/>
    <xf numFmtId="0" fontId="37" fillId="4" borderId="44" xfId="1" applyFont="1" applyFill="1" applyBorder="1" applyAlignment="1">
      <alignment vertical="center"/>
    </xf>
    <xf numFmtId="0" fontId="26" fillId="0" borderId="55" xfId="0" applyFont="1" applyBorder="1"/>
    <xf numFmtId="0" fontId="8" fillId="0" borderId="56" xfId="0" applyFont="1" applyBorder="1"/>
    <xf numFmtId="0" fontId="37" fillId="4" borderId="47" xfId="1" applyFont="1" applyFill="1" applyBorder="1" applyAlignment="1">
      <alignment vertical="center"/>
    </xf>
    <xf numFmtId="0" fontId="37" fillId="4" borderId="52" xfId="1" applyFont="1" applyFill="1" applyBorder="1" applyAlignment="1">
      <alignment horizontal="left" vertical="center"/>
    </xf>
    <xf numFmtId="0" fontId="37" fillId="4" borderId="52" xfId="1" applyFont="1" applyFill="1" applyBorder="1" applyAlignment="1">
      <alignment horizontal="center" vertical="center"/>
    </xf>
    <xf numFmtId="0" fontId="7" fillId="0" borderId="43" xfId="2" applyFont="1" applyBorder="1" applyAlignment="1">
      <alignment horizontal="center" vertical="center" wrapText="1"/>
    </xf>
    <xf numFmtId="0" fontId="37" fillId="4" borderId="56" xfId="1" applyFont="1" applyFill="1" applyBorder="1" applyAlignment="1">
      <alignment horizontal="left" vertical="center"/>
    </xf>
    <xf numFmtId="0" fontId="37" fillId="4" borderId="56" xfId="1" applyFont="1" applyFill="1" applyBorder="1" applyAlignment="1">
      <alignment horizontal="center" vertical="center"/>
    </xf>
    <xf numFmtId="0" fontId="7" fillId="0" borderId="48" xfId="2" applyFont="1" applyBorder="1" applyAlignment="1">
      <alignment horizontal="center" vertical="center" wrapText="1"/>
    </xf>
    <xf numFmtId="0" fontId="26" fillId="0" borderId="57" xfId="0" applyFont="1" applyBorder="1"/>
    <xf numFmtId="0" fontId="8" fillId="0" borderId="0" xfId="0" applyFont="1" applyAlignment="1">
      <alignment horizontal="left"/>
    </xf>
    <xf numFmtId="165" fontId="7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2" fontId="44" fillId="4" borderId="2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Border="1" applyAlignment="1">
      <alignment horizontal="center" vertical="center"/>
    </xf>
    <xf numFmtId="0" fontId="37" fillId="4" borderId="32" xfId="0" applyFont="1" applyFill="1" applyBorder="1" applyAlignment="1">
      <alignment horizontal="left" vertical="center"/>
    </xf>
    <xf numFmtId="0" fontId="39" fillId="4" borderId="38" xfId="0" applyFont="1" applyFill="1" applyBorder="1" applyAlignment="1">
      <alignment horizontal="left" vertical="center"/>
    </xf>
    <xf numFmtId="0" fontId="37" fillId="4" borderId="21" xfId="0" applyFont="1" applyFill="1" applyBorder="1" applyAlignment="1">
      <alignment vertical="center"/>
    </xf>
    <xf numFmtId="0" fontId="34" fillId="4" borderId="33" xfId="0" applyFont="1" applyFill="1" applyBorder="1" applyAlignment="1">
      <alignment horizontal="center" vertical="center"/>
    </xf>
    <xf numFmtId="0" fontId="37" fillId="4" borderId="20" xfId="0" applyFont="1" applyFill="1" applyBorder="1" applyAlignment="1">
      <alignment vertical="center"/>
    </xf>
    <xf numFmtId="0" fontId="34" fillId="4" borderId="2" xfId="0" applyFont="1" applyFill="1" applyBorder="1" applyAlignment="1">
      <alignment horizontal="center" vertical="center"/>
    </xf>
    <xf numFmtId="0" fontId="40" fillId="4" borderId="32" xfId="0" applyFont="1" applyFill="1" applyBorder="1" applyAlignment="1">
      <alignment vertical="center"/>
    </xf>
    <xf numFmtId="0" fontId="37" fillId="4" borderId="35" xfId="0" applyFont="1" applyFill="1" applyBorder="1" applyAlignment="1">
      <alignment vertical="center"/>
    </xf>
    <xf numFmtId="0" fontId="37" fillId="4" borderId="36" xfId="0" applyFont="1" applyFill="1" applyBorder="1" applyAlignment="1">
      <alignment vertical="center"/>
    </xf>
    <xf numFmtId="0" fontId="37" fillId="4" borderId="34" xfId="0" applyFont="1" applyFill="1" applyBorder="1" applyAlignment="1">
      <alignment vertical="center"/>
    </xf>
    <xf numFmtId="0" fontId="37" fillId="4" borderId="38" xfId="0" applyFont="1" applyFill="1" applyBorder="1" applyAlignment="1">
      <alignment horizontal="left" vertical="center"/>
    </xf>
    <xf numFmtId="0" fontId="34" fillId="0" borderId="19" xfId="0" applyFont="1" applyBorder="1" applyAlignment="1">
      <alignment horizontal="center" vertical="center"/>
    </xf>
    <xf numFmtId="0" fontId="37" fillId="4" borderId="38" xfId="0" applyFont="1" applyFill="1" applyBorder="1" applyAlignment="1">
      <alignment vertical="center"/>
    </xf>
    <xf numFmtId="0" fontId="37" fillId="4" borderId="2" xfId="0" applyFont="1" applyFill="1" applyBorder="1" applyAlignment="1">
      <alignment horizontal="center" vertical="center"/>
    </xf>
    <xf numFmtId="0" fontId="37" fillId="4" borderId="60" xfId="0" applyFont="1" applyFill="1" applyBorder="1" applyAlignment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4" borderId="32" xfId="0" applyFont="1" applyFill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40" fillId="4" borderId="38" xfId="0" applyFont="1" applyFill="1" applyBorder="1" applyAlignment="1">
      <alignment vertical="center"/>
    </xf>
    <xf numFmtId="0" fontId="37" fillId="4" borderId="20" xfId="0" applyFont="1" applyFill="1" applyBorder="1" applyAlignment="1">
      <alignment horizontal="left" vertical="center"/>
    </xf>
    <xf numFmtId="0" fontId="7" fillId="0" borderId="62" xfId="0" applyFont="1" applyBorder="1" applyAlignment="1">
      <alignment horizontal="center" vertical="center"/>
    </xf>
    <xf numFmtId="0" fontId="37" fillId="4" borderId="63" xfId="0" applyFont="1" applyFill="1" applyBorder="1" applyAlignment="1">
      <alignment vertical="center"/>
    </xf>
    <xf numFmtId="0" fontId="39" fillId="4" borderId="63" xfId="0" applyFont="1" applyFill="1" applyBorder="1" applyAlignment="1">
      <alignment vertical="center"/>
    </xf>
    <xf numFmtId="0" fontId="39" fillId="4" borderId="2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37" fillId="4" borderId="46" xfId="1" applyFont="1" applyFill="1" applyBorder="1" applyAlignment="1">
      <alignment horizontal="center" vertical="center"/>
    </xf>
    <xf numFmtId="0" fontId="34" fillId="0" borderId="66" xfId="0" applyFont="1" applyBorder="1" applyAlignment="1">
      <alignment horizontal="center" vertical="center"/>
    </xf>
    <xf numFmtId="0" fontId="34" fillId="0" borderId="66" xfId="0" applyFont="1" applyBorder="1" applyAlignment="1">
      <alignment horizontal="center" vertical="center" wrapText="1"/>
    </xf>
    <xf numFmtId="0" fontId="38" fillId="0" borderId="66" xfId="0" applyFont="1" applyBorder="1" applyAlignment="1">
      <alignment horizontal="left" vertical="center" wrapText="1"/>
    </xf>
    <xf numFmtId="0" fontId="38" fillId="0" borderId="66" xfId="0" applyFont="1" applyBorder="1" applyAlignment="1">
      <alignment horizontal="center" vertical="center" wrapText="1"/>
    </xf>
    <xf numFmtId="0" fontId="37" fillId="0" borderId="66" xfId="0" applyFont="1" applyBorder="1" applyAlignment="1">
      <alignment horizontal="left" vertical="center" wrapText="1"/>
    </xf>
    <xf numFmtId="0" fontId="50" fillId="0" borderId="66" xfId="0" applyFont="1" applyBorder="1" applyAlignment="1">
      <alignment vertical="center" wrapText="1"/>
    </xf>
    <xf numFmtId="0" fontId="36" fillId="0" borderId="66" xfId="0" applyFont="1" applyBorder="1" applyAlignment="1">
      <alignment horizontal="center" vertical="center" wrapText="1"/>
    </xf>
    <xf numFmtId="0" fontId="34" fillId="0" borderId="42" xfId="0" applyFont="1" applyBorder="1" applyAlignment="1">
      <alignment horizontal="center" vertical="center"/>
    </xf>
    <xf numFmtId="0" fontId="38" fillId="0" borderId="42" xfId="0" applyFont="1" applyBorder="1" applyAlignment="1">
      <alignment horizontal="left" vertical="center" wrapText="1"/>
    </xf>
    <xf numFmtId="0" fontId="38" fillId="0" borderId="42" xfId="0" applyFont="1" applyBorder="1" applyAlignment="1">
      <alignment horizontal="center" vertical="center" wrapText="1"/>
    </xf>
    <xf numFmtId="0" fontId="50" fillId="0" borderId="42" xfId="0" applyFont="1" applyBorder="1" applyAlignment="1">
      <alignment horizontal="left" vertical="center" wrapText="1"/>
    </xf>
    <xf numFmtId="0" fontId="37" fillId="0" borderId="42" xfId="0" applyFont="1" applyBorder="1" applyAlignment="1">
      <alignment horizontal="left" vertical="center" wrapText="1"/>
    </xf>
    <xf numFmtId="0" fontId="34" fillId="0" borderId="67" xfId="0" applyFont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4" fillId="0" borderId="68" xfId="0" applyFont="1" applyBorder="1" applyAlignment="1">
      <alignment horizontal="center" vertical="center"/>
    </xf>
    <xf numFmtId="0" fontId="34" fillId="0" borderId="69" xfId="0" applyFont="1" applyBorder="1" applyAlignment="1">
      <alignment horizontal="center" vertical="center"/>
    </xf>
    <xf numFmtId="0" fontId="34" fillId="0" borderId="70" xfId="0" applyFont="1" applyBorder="1" applyAlignment="1">
      <alignment horizontal="center" vertical="center"/>
    </xf>
    <xf numFmtId="0" fontId="34" fillId="0" borderId="71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8" fillId="0" borderId="48" xfId="0" applyFont="1" applyBorder="1" applyAlignment="1">
      <alignment horizontal="left" vertical="center" wrapText="1"/>
    </xf>
    <xf numFmtId="0" fontId="38" fillId="0" borderId="48" xfId="0" applyFont="1" applyBorder="1" applyAlignment="1">
      <alignment horizontal="center" vertical="center" wrapText="1"/>
    </xf>
    <xf numFmtId="0" fontId="50" fillId="0" borderId="48" xfId="0" applyFont="1" applyBorder="1" applyAlignment="1">
      <alignment vertical="center" wrapText="1"/>
    </xf>
    <xf numFmtId="0" fontId="36" fillId="0" borderId="48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38" fillId="0" borderId="66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34" fillId="4" borderId="20" xfId="0" applyFont="1" applyFill="1" applyBorder="1" applyAlignment="1">
      <alignment vertical="center"/>
    </xf>
    <xf numFmtId="0" fontId="35" fillId="4" borderId="20" xfId="0" applyFont="1" applyFill="1" applyBorder="1" applyAlignment="1">
      <alignment vertical="center"/>
    </xf>
    <xf numFmtId="0" fontId="43" fillId="4" borderId="20" xfId="0" applyFont="1" applyFill="1" applyBorder="1" applyAlignment="1">
      <alignment vertical="center"/>
    </xf>
    <xf numFmtId="0" fontId="43" fillId="4" borderId="19" xfId="0" applyFont="1" applyFill="1" applyBorder="1" applyAlignment="1">
      <alignment horizontal="center" vertical="center"/>
    </xf>
    <xf numFmtId="0" fontId="35" fillId="4" borderId="19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20" fillId="0" borderId="73" xfId="0" applyFont="1" applyBorder="1" applyAlignment="1">
      <alignment vertical="center"/>
    </xf>
    <xf numFmtId="0" fontId="51" fillId="0" borderId="8" xfId="0" applyFont="1" applyBorder="1" applyAlignment="1">
      <alignment vertical="center"/>
    </xf>
    <xf numFmtId="0" fontId="35" fillId="4" borderId="35" xfId="0" applyFont="1" applyFill="1" applyBorder="1" applyAlignment="1">
      <alignment horizontal="left" vertical="center"/>
    </xf>
    <xf numFmtId="0" fontId="52" fillId="0" borderId="8" xfId="0" applyFont="1" applyBorder="1" applyAlignment="1">
      <alignment vertical="center"/>
    </xf>
    <xf numFmtId="0" fontId="52" fillId="0" borderId="21" xfId="0" applyFont="1" applyBorder="1" applyAlignment="1">
      <alignment vertical="center"/>
    </xf>
    <xf numFmtId="0" fontId="35" fillId="4" borderId="36" xfId="0" applyFont="1" applyFill="1" applyBorder="1" applyAlignment="1">
      <alignment vertical="center"/>
    </xf>
    <xf numFmtId="165" fontId="53" fillId="0" borderId="12" xfId="0" applyNumberFormat="1" applyFont="1" applyBorder="1" applyAlignment="1">
      <alignment horizontal="center" vertical="center"/>
    </xf>
    <xf numFmtId="0" fontId="53" fillId="0" borderId="12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59" fillId="4" borderId="19" xfId="2" applyFont="1" applyFill="1" applyBorder="1" applyAlignment="1">
      <alignment horizontal="center" vertical="center" wrapText="1"/>
    </xf>
    <xf numFmtId="0" fontId="53" fillId="0" borderId="19" xfId="0" applyFont="1" applyBorder="1" applyAlignment="1">
      <alignment horizontal="center" vertical="center"/>
    </xf>
    <xf numFmtId="0" fontId="59" fillId="4" borderId="20" xfId="2" applyFont="1" applyFill="1" applyBorder="1" applyAlignment="1">
      <alignment vertical="center"/>
    </xf>
    <xf numFmtId="0" fontId="53" fillId="4" borderId="10" xfId="0" applyFont="1" applyFill="1" applyBorder="1" applyAlignment="1">
      <alignment vertical="center"/>
    </xf>
    <xf numFmtId="0" fontId="58" fillId="0" borderId="30" xfId="0" applyFont="1" applyBorder="1" applyAlignment="1">
      <alignment vertical="center"/>
    </xf>
    <xf numFmtId="0" fontId="50" fillId="4" borderId="20" xfId="0" applyFont="1" applyFill="1" applyBorder="1" applyAlignment="1">
      <alignment horizontal="left" vertical="center"/>
    </xf>
    <xf numFmtId="0" fontId="50" fillId="4" borderId="19" xfId="0" applyFont="1" applyFill="1" applyBorder="1" applyAlignment="1">
      <alignment horizontal="center" vertical="center"/>
    </xf>
    <xf numFmtId="0" fontId="50" fillId="4" borderId="20" xfId="0" applyFont="1" applyFill="1" applyBorder="1" applyAlignment="1">
      <alignment vertical="center"/>
    </xf>
    <xf numFmtId="0" fontId="53" fillId="4" borderId="20" xfId="2" applyFont="1" applyFill="1" applyBorder="1" applyAlignment="1">
      <alignment horizontal="left" vertical="center"/>
    </xf>
    <xf numFmtId="0" fontId="11" fillId="4" borderId="19" xfId="2" applyFont="1" applyFill="1" applyBorder="1" applyAlignment="1">
      <alignment horizontal="center" vertical="center" wrapText="1"/>
    </xf>
    <xf numFmtId="0" fontId="58" fillId="0" borderId="63" xfId="0" applyFont="1" applyBorder="1" applyAlignment="1">
      <alignment vertical="center"/>
    </xf>
    <xf numFmtId="0" fontId="37" fillId="4" borderId="44" xfId="1" applyFont="1" applyFill="1" applyBorder="1" applyAlignment="1">
      <alignment horizontal="left" vertical="center"/>
    </xf>
    <xf numFmtId="0" fontId="37" fillId="4" borderId="72" xfId="0" applyFont="1" applyFill="1" applyBorder="1" applyAlignment="1">
      <alignment horizontal="left" vertical="center"/>
    </xf>
    <xf numFmtId="0" fontId="37" fillId="4" borderId="66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/>
    </xf>
    <xf numFmtId="0" fontId="39" fillId="4" borderId="38" xfId="0" applyFont="1" applyFill="1" applyBorder="1" applyAlignment="1">
      <alignment vertical="center"/>
    </xf>
    <xf numFmtId="0" fontId="49" fillId="4" borderId="31" xfId="0" applyFont="1" applyFill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31" xfId="0" applyNumberFormat="1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 wrapText="1"/>
    </xf>
    <xf numFmtId="0" fontId="50" fillId="4" borderId="20" xfId="1" applyFont="1" applyFill="1" applyBorder="1" applyAlignment="1">
      <alignment vertical="center"/>
    </xf>
    <xf numFmtId="0" fontId="53" fillId="4" borderId="47" xfId="2" applyFont="1" applyFill="1" applyBorder="1" applyAlignment="1">
      <alignment horizontal="left" vertical="center"/>
    </xf>
    <xf numFmtId="0" fontId="1" fillId="2" borderId="126" xfId="0" applyFont="1" applyFill="1" applyBorder="1" applyAlignment="1">
      <alignment horizontal="center" vertical="center"/>
    </xf>
    <xf numFmtId="0" fontId="37" fillId="4" borderId="72" xfId="0" applyFont="1" applyFill="1" applyBorder="1" applyAlignment="1">
      <alignment vertical="center"/>
    </xf>
    <xf numFmtId="0" fontId="20" fillId="0" borderId="127" xfId="0" applyFont="1" applyBorder="1" applyAlignment="1">
      <alignment vertical="center"/>
    </xf>
    <xf numFmtId="0" fontId="39" fillId="4" borderId="72" xfId="0" applyFont="1" applyFill="1" applyBorder="1" applyAlignment="1">
      <alignment horizontal="left" vertical="center"/>
    </xf>
    <xf numFmtId="0" fontId="39" fillId="4" borderId="66" xfId="0" applyFont="1" applyFill="1" applyBorder="1" applyAlignment="1">
      <alignment horizontal="center" vertical="center"/>
    </xf>
    <xf numFmtId="0" fontId="41" fillId="4" borderId="72" xfId="0" applyFont="1" applyFill="1" applyBorder="1" applyAlignment="1">
      <alignment horizontal="left" vertical="center"/>
    </xf>
    <xf numFmtId="0" fontId="1" fillId="2" borderId="128" xfId="0" applyFont="1" applyFill="1" applyBorder="1" applyAlignment="1">
      <alignment horizontal="center" vertical="center"/>
    </xf>
    <xf numFmtId="0" fontId="37" fillId="4" borderId="47" xfId="0" applyFont="1" applyFill="1" applyBorder="1" applyAlignment="1">
      <alignment horizontal="left" vertical="center"/>
    </xf>
    <xf numFmtId="0" fontId="37" fillId="4" borderId="56" xfId="0" applyFont="1" applyFill="1" applyBorder="1" applyAlignment="1">
      <alignment vertical="center"/>
    </xf>
    <xf numFmtId="0" fontId="37" fillId="4" borderId="48" xfId="0" applyFont="1" applyFill="1" applyBorder="1" applyAlignment="1">
      <alignment horizontal="center" vertical="center"/>
    </xf>
    <xf numFmtId="2" fontId="44" fillId="4" borderId="129" xfId="0" applyNumberFormat="1" applyFont="1" applyFill="1" applyBorder="1" applyAlignment="1">
      <alignment horizontal="center" vertical="center" wrapText="1"/>
    </xf>
    <xf numFmtId="0" fontId="34" fillId="4" borderId="129" xfId="0" applyFont="1" applyFill="1" applyBorder="1" applyAlignment="1">
      <alignment horizontal="center" vertical="center"/>
    </xf>
    <xf numFmtId="0" fontId="1" fillId="0" borderId="129" xfId="0" applyFont="1" applyBorder="1" applyAlignment="1">
      <alignment horizontal="center" vertical="center"/>
    </xf>
    <xf numFmtId="0" fontId="19" fillId="0" borderId="129" xfId="0" applyFont="1" applyBorder="1" applyAlignment="1">
      <alignment horizontal="center" vertical="center"/>
    </xf>
    <xf numFmtId="0" fontId="7" fillId="0" borderId="129" xfId="0" applyFont="1" applyBorder="1" applyAlignment="1">
      <alignment horizontal="center" vertical="center"/>
    </xf>
    <xf numFmtId="0" fontId="37" fillId="4" borderId="47" xfId="0" applyFont="1" applyFill="1" applyBorder="1" applyAlignment="1">
      <alignment vertical="center"/>
    </xf>
    <xf numFmtId="0" fontId="20" fillId="0" borderId="97" xfId="0" applyFont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 wrapText="1"/>
    </xf>
    <xf numFmtId="0" fontId="34" fillId="0" borderId="31" xfId="0" applyFont="1" applyBorder="1" applyAlignment="1">
      <alignment horizontal="right" vertical="center"/>
    </xf>
    <xf numFmtId="0" fontId="43" fillId="4" borderId="32" xfId="0" applyFont="1" applyFill="1" applyBorder="1" applyAlignment="1">
      <alignment vertical="center"/>
    </xf>
    <xf numFmtId="0" fontId="60" fillId="4" borderId="2" xfId="0" applyFont="1" applyFill="1" applyBorder="1" applyAlignment="1">
      <alignment horizontal="left" vertical="center"/>
    </xf>
    <xf numFmtId="0" fontId="37" fillId="3" borderId="2" xfId="0" applyFont="1" applyFill="1" applyBorder="1" applyAlignment="1">
      <alignment horizontal="center" vertical="center" wrapText="1"/>
    </xf>
    <xf numFmtId="2" fontId="37" fillId="0" borderId="2" xfId="0" applyNumberFormat="1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/>
    <xf numFmtId="2" fontId="37" fillId="0" borderId="2" xfId="0" applyNumberFormat="1" applyFont="1" applyBorder="1" applyAlignment="1">
      <alignment horizontal="center" vertical="center"/>
    </xf>
    <xf numFmtId="0" fontId="60" fillId="3" borderId="2" xfId="0" applyFont="1" applyFill="1" applyBorder="1" applyAlignment="1">
      <alignment horizontal="left" vertical="center"/>
    </xf>
    <xf numFmtId="0" fontId="37" fillId="0" borderId="11" xfId="0" applyFont="1" applyBorder="1"/>
    <xf numFmtId="0" fontId="37" fillId="0" borderId="2" xfId="0" applyFont="1" applyBorder="1"/>
    <xf numFmtId="1" fontId="34" fillId="4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9" xfId="0" applyNumberFormat="1" applyFont="1" applyBorder="1" applyAlignment="1">
      <alignment horizontal="center" vertical="center"/>
    </xf>
    <xf numFmtId="1" fontId="34" fillId="4" borderId="19" xfId="0" applyNumberFormat="1" applyFont="1" applyFill="1" applyBorder="1" applyAlignment="1">
      <alignment horizontal="center" vertical="center"/>
    </xf>
    <xf numFmtId="1" fontId="34" fillId="0" borderId="2" xfId="0" applyNumberFormat="1" applyFont="1" applyBorder="1" applyAlignment="1">
      <alignment horizontal="center" vertical="center"/>
    </xf>
    <xf numFmtId="0" fontId="37" fillId="4" borderId="11" xfId="0" applyFont="1" applyFill="1" applyBorder="1"/>
    <xf numFmtId="2" fontId="1" fillId="0" borderId="66" xfId="0" applyNumberFormat="1" applyFont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2" borderId="138" xfId="0" applyFont="1" applyFill="1" applyBorder="1" applyAlignment="1">
      <alignment horizontal="center" vertical="center"/>
    </xf>
    <xf numFmtId="0" fontId="39" fillId="4" borderId="73" xfId="0" applyFont="1" applyFill="1" applyBorder="1" applyAlignment="1">
      <alignment vertical="center"/>
    </xf>
    <xf numFmtId="0" fontId="40" fillId="4" borderId="60" xfId="0" applyFont="1" applyFill="1" applyBorder="1" applyAlignment="1">
      <alignment horizontal="left" vertical="center"/>
    </xf>
    <xf numFmtId="0" fontId="20" fillId="0" borderId="139" xfId="0" applyFont="1" applyBorder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0" fontId="1" fillId="0" borderId="61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 wrapText="1"/>
    </xf>
    <xf numFmtId="164" fontId="1" fillId="0" borderId="61" xfId="0" applyNumberFormat="1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6" fillId="0" borderId="61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35" fillId="4" borderId="60" xfId="0" applyFont="1" applyFill="1" applyBorder="1" applyAlignment="1">
      <alignment horizontal="left" vertical="center"/>
    </xf>
    <xf numFmtId="0" fontId="43" fillId="4" borderId="60" xfId="0" applyFont="1" applyFill="1" applyBorder="1" applyAlignment="1">
      <alignment horizontal="left" vertical="center"/>
    </xf>
    <xf numFmtId="0" fontId="1" fillId="0" borderId="133" xfId="0" applyFont="1" applyBorder="1" applyAlignment="1">
      <alignment horizontal="center" vertical="center"/>
    </xf>
    <xf numFmtId="0" fontId="1" fillId="0" borderId="0" xfId="4" applyFont="1" applyAlignment="1">
      <alignment horizontal="center" vertical="center"/>
    </xf>
    <xf numFmtId="0" fontId="1" fillId="0" borderId="0" xfId="4" applyFont="1" applyAlignment="1">
      <alignment vertical="center"/>
    </xf>
    <xf numFmtId="0" fontId="1" fillId="0" borderId="0" xfId="4" applyFont="1"/>
    <xf numFmtId="0" fontId="12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3" fillId="0" borderId="0" xfId="4" applyFont="1" applyAlignment="1">
      <alignment horizontal="center"/>
    </xf>
    <xf numFmtId="0" fontId="5" fillId="0" borderId="0" xfId="4" applyFont="1"/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" vertical="center"/>
    </xf>
    <xf numFmtId="0" fontId="4" fillId="0" borderId="0" xfId="4" applyFont="1" applyAlignment="1">
      <alignment vertical="center"/>
    </xf>
    <xf numFmtId="0" fontId="4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/>
    </xf>
    <xf numFmtId="0" fontId="21" fillId="0" borderId="2" xfId="4" applyFont="1" applyBorder="1" applyAlignment="1">
      <alignment horizontal="center" vertical="center"/>
    </xf>
    <xf numFmtId="0" fontId="21" fillId="0" borderId="2" xfId="4" applyFont="1" applyBorder="1" applyAlignment="1">
      <alignment horizontal="center"/>
    </xf>
    <xf numFmtId="0" fontId="4" fillId="0" borderId="0" xfId="4" applyFont="1"/>
    <xf numFmtId="0" fontId="1" fillId="0" borderId="2" xfId="4" applyFont="1" applyBorder="1" applyAlignment="1">
      <alignment horizontal="left"/>
    </xf>
    <xf numFmtId="0" fontId="1" fillId="0" borderId="2" xfId="4" applyFont="1" applyBorder="1" applyAlignment="1">
      <alignment horizontal="center"/>
    </xf>
    <xf numFmtId="0" fontId="1" fillId="0" borderId="15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1" fillId="0" borderId="11" xfId="4" applyFont="1" applyBorder="1" applyAlignment="1">
      <alignment horizontal="left"/>
    </xf>
    <xf numFmtId="0" fontId="1" fillId="0" borderId="3" xfId="4" applyFont="1" applyBorder="1" applyAlignment="1">
      <alignment horizontal="center"/>
    </xf>
    <xf numFmtId="0" fontId="1" fillId="0" borderId="4" xfId="4" applyFont="1" applyBorder="1" applyAlignment="1">
      <alignment horizontal="center"/>
    </xf>
    <xf numFmtId="0" fontId="1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22" fillId="0" borderId="14" xfId="4" applyFont="1" applyBorder="1" applyAlignment="1">
      <alignment horizontal="center" vertical="center" wrapText="1"/>
    </xf>
    <xf numFmtId="0" fontId="22" fillId="0" borderId="14" xfId="4" applyFont="1" applyBorder="1" applyAlignment="1">
      <alignment horizontal="center" vertical="center"/>
    </xf>
    <xf numFmtId="0" fontId="22" fillId="0" borderId="13" xfId="4" applyFont="1" applyBorder="1" applyAlignment="1">
      <alignment horizontal="center" vertical="center" wrapText="1"/>
    </xf>
    <xf numFmtId="0" fontId="22" fillId="0" borderId="13" xfId="4" applyFont="1" applyBorder="1" applyAlignment="1">
      <alignment horizontal="center" vertical="center"/>
    </xf>
    <xf numFmtId="0" fontId="22" fillId="0" borderId="8" xfId="4" applyFont="1" applyBorder="1" applyAlignment="1">
      <alignment horizontal="center" vertical="center" wrapText="1"/>
    </xf>
    <xf numFmtId="0" fontId="24" fillId="0" borderId="0" xfId="4" applyFont="1"/>
    <xf numFmtId="0" fontId="25" fillId="0" borderId="0" xfId="4" applyFont="1" applyAlignment="1">
      <alignment horizontal="left"/>
    </xf>
    <xf numFmtId="0" fontId="26" fillId="0" borderId="0" xfId="4" applyFont="1"/>
    <xf numFmtId="0" fontId="27" fillId="0" borderId="13" xfId="4" applyFont="1" applyBorder="1"/>
    <xf numFmtId="0" fontId="26" fillId="0" borderId="7" xfId="4" applyFont="1" applyBorder="1"/>
    <xf numFmtId="0" fontId="8" fillId="0" borderId="7" xfId="4" applyFont="1" applyBorder="1" applyAlignment="1">
      <alignment horizontal="left"/>
    </xf>
    <xf numFmtId="0" fontId="7" fillId="0" borderId="7" xfId="4" applyFont="1" applyBorder="1" applyAlignment="1">
      <alignment horizontal="center" vertical="center"/>
    </xf>
    <xf numFmtId="165" fontId="7" fillId="0" borderId="3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8" fillId="0" borderId="8" xfId="4" applyFont="1" applyBorder="1" applyAlignment="1">
      <alignment horizontal="left" vertical="center"/>
    </xf>
    <xf numFmtId="0" fontId="53" fillId="0" borderId="66" xfId="4" applyFont="1" applyBorder="1" applyAlignment="1">
      <alignment horizontal="center"/>
    </xf>
    <xf numFmtId="0" fontId="54" fillId="6" borderId="72" xfId="1" applyFont="1" applyFill="1" applyBorder="1" applyAlignment="1">
      <alignment horizontal="left" vertical="center"/>
    </xf>
    <xf numFmtId="0" fontId="53" fillId="4" borderId="73" xfId="4" applyFont="1" applyFill="1" applyBorder="1"/>
    <xf numFmtId="0" fontId="55" fillId="4" borderId="66" xfId="1" applyFont="1" applyFill="1" applyBorder="1" applyAlignment="1">
      <alignment horizontal="center" vertical="center"/>
    </xf>
    <xf numFmtId="0" fontId="56" fillId="4" borderId="66" xfId="1" applyFont="1" applyFill="1" applyBorder="1" applyAlignment="1">
      <alignment horizontal="center" vertical="center"/>
    </xf>
    <xf numFmtId="0" fontId="57" fillId="4" borderId="66" xfId="1" applyFont="1" applyFill="1" applyBorder="1" applyAlignment="1">
      <alignment horizontal="center" vertical="center"/>
    </xf>
    <xf numFmtId="165" fontId="53" fillId="0" borderId="10" xfId="4" applyNumberFormat="1" applyFont="1" applyBorder="1" applyAlignment="1">
      <alignment horizontal="center"/>
    </xf>
    <xf numFmtId="165" fontId="53" fillId="0" borderId="12" xfId="4" applyNumberFormat="1" applyFont="1" applyBorder="1" applyAlignment="1">
      <alignment horizontal="center" vertical="center"/>
    </xf>
    <xf numFmtId="0" fontId="53" fillId="0" borderId="12" xfId="4" applyFont="1" applyBorder="1" applyAlignment="1">
      <alignment horizontal="center" vertical="center"/>
    </xf>
    <xf numFmtId="0" fontId="27" fillId="0" borderId="9" xfId="4" applyFont="1" applyBorder="1" applyAlignment="1">
      <alignment horizontal="center" vertical="center"/>
    </xf>
    <xf numFmtId="0" fontId="54" fillId="4" borderId="72" xfId="1" applyFont="1" applyFill="1" applyBorder="1" applyAlignment="1">
      <alignment horizontal="left" vertical="center"/>
    </xf>
    <xf numFmtId="0" fontId="58" fillId="0" borderId="73" xfId="4" applyFont="1" applyBorder="1"/>
    <xf numFmtId="0" fontId="8" fillId="0" borderId="2" xfId="4" applyFont="1" applyBorder="1" applyAlignment="1">
      <alignment horizontal="center"/>
    </xf>
    <xf numFmtId="0" fontId="7" fillId="0" borderId="11" xfId="4" applyFont="1" applyBorder="1"/>
    <xf numFmtId="0" fontId="8" fillId="0" borderId="4" xfId="4" applyFont="1" applyBorder="1"/>
    <xf numFmtId="0" fontId="7" fillId="0" borderId="2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/>
    </xf>
    <xf numFmtId="165" fontId="28" fillId="0" borderId="2" xfId="4" applyNumberFormat="1" applyFont="1" applyBorder="1" applyAlignment="1">
      <alignment horizontal="center"/>
    </xf>
    <xf numFmtId="165" fontId="28" fillId="0" borderId="2" xfId="4" applyNumberFormat="1" applyFont="1" applyBorder="1" applyAlignment="1">
      <alignment horizontal="center" vertical="center"/>
    </xf>
    <xf numFmtId="0" fontId="28" fillId="0" borderId="2" xfId="4" applyFont="1" applyBorder="1" applyAlignment="1">
      <alignment horizontal="center" vertical="center"/>
    </xf>
    <xf numFmtId="0" fontId="22" fillId="0" borderId="2" xfId="4" applyFont="1" applyBorder="1" applyAlignment="1">
      <alignment horizontal="center" vertical="center"/>
    </xf>
    <xf numFmtId="0" fontId="8" fillId="0" borderId="11" xfId="4" applyFont="1" applyBorder="1" applyAlignment="1">
      <alignment horizontal="left" vertical="center"/>
    </xf>
    <xf numFmtId="0" fontId="26" fillId="0" borderId="4" xfId="4" applyFont="1" applyBorder="1"/>
    <xf numFmtId="0" fontId="7" fillId="0" borderId="2" xfId="4" applyFont="1" applyBorder="1" applyAlignment="1">
      <alignment horizontal="center"/>
    </xf>
    <xf numFmtId="164" fontId="7" fillId="0" borderId="11" xfId="4" applyNumberFormat="1" applyFont="1" applyBorder="1" applyAlignment="1">
      <alignment horizontal="center" vertical="center"/>
    </xf>
    <xf numFmtId="165" fontId="21" fillId="0" borderId="2" xfId="4" applyNumberFormat="1" applyFont="1" applyBorder="1" applyAlignment="1">
      <alignment horizontal="center" vertical="center"/>
    </xf>
    <xf numFmtId="165" fontId="21" fillId="0" borderId="2" xfId="4" applyNumberFormat="1" applyFont="1" applyBorder="1" applyAlignment="1">
      <alignment horizontal="center" vertical="center" wrapText="1"/>
    </xf>
    <xf numFmtId="0" fontId="8" fillId="0" borderId="14" xfId="4" applyFont="1" applyBorder="1" applyAlignment="1">
      <alignment horizontal="center"/>
    </xf>
    <xf numFmtId="0" fontId="7" fillId="0" borderId="13" xfId="4" applyFont="1" applyBorder="1"/>
    <xf numFmtId="0" fontId="8" fillId="0" borderId="8" xfId="4" applyFont="1" applyBorder="1"/>
    <xf numFmtId="0" fontId="7" fillId="0" borderId="14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/>
    </xf>
    <xf numFmtId="165" fontId="28" fillId="0" borderId="14" xfId="4" applyNumberFormat="1" applyFont="1" applyBorder="1" applyAlignment="1">
      <alignment horizontal="center"/>
    </xf>
    <xf numFmtId="165" fontId="28" fillId="0" borderId="14" xfId="4" applyNumberFormat="1" applyFont="1" applyBorder="1" applyAlignment="1">
      <alignment horizontal="center" vertical="center"/>
    </xf>
    <xf numFmtId="0" fontId="28" fillId="0" borderId="14" xfId="4" applyFont="1" applyBorder="1" applyAlignment="1">
      <alignment horizontal="center" vertical="center"/>
    </xf>
    <xf numFmtId="0" fontId="8" fillId="0" borderId="13" xfId="4" applyFont="1" applyBorder="1" applyAlignment="1">
      <alignment horizontal="left" vertical="center"/>
    </xf>
    <xf numFmtId="0" fontId="26" fillId="0" borderId="8" xfId="4" applyFont="1" applyBorder="1"/>
    <xf numFmtId="0" fontId="29" fillId="0" borderId="0" xfId="4" applyFont="1"/>
    <xf numFmtId="0" fontId="30" fillId="0" borderId="0" xfId="4" applyFont="1"/>
    <xf numFmtId="0" fontId="59" fillId="0" borderId="9" xfId="0" applyFont="1" applyBorder="1" applyAlignment="1">
      <alignment horizontal="center" vertical="center"/>
    </xf>
    <xf numFmtId="0" fontId="41" fillId="6" borderId="20" xfId="1" applyFont="1" applyFill="1" applyBorder="1" applyAlignment="1">
      <alignment horizontal="left" vertical="center"/>
    </xf>
    <xf numFmtId="0" fontId="39" fillId="4" borderId="0" xfId="0" applyFont="1" applyFill="1" applyAlignment="1">
      <alignment horizontal="left" vertical="center"/>
    </xf>
    <xf numFmtId="0" fontId="39" fillId="4" borderId="0" xfId="0" applyFont="1" applyFill="1" applyAlignment="1">
      <alignment vertical="center"/>
    </xf>
    <xf numFmtId="0" fontId="39" fillId="4" borderId="0" xfId="0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0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4" borderId="0" xfId="0" applyFont="1" applyFill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39" fillId="4" borderId="72" xfId="0" applyFont="1" applyFill="1" applyBorder="1" applyAlignment="1">
      <alignment vertical="center"/>
    </xf>
    <xf numFmtId="0" fontId="11" fillId="0" borderId="94" xfId="0" applyFont="1" applyBorder="1" applyAlignment="1">
      <alignment vertical="center"/>
    </xf>
    <xf numFmtId="0" fontId="37" fillId="4" borderId="73" xfId="0" applyFont="1" applyFill="1" applyBorder="1" applyAlignment="1">
      <alignment vertical="center"/>
    </xf>
    <xf numFmtId="0" fontId="43" fillId="4" borderId="72" xfId="0" applyFont="1" applyFill="1" applyBorder="1" applyAlignment="1">
      <alignment vertical="center"/>
    </xf>
    <xf numFmtId="0" fontId="14" fillId="0" borderId="94" xfId="0" applyFont="1" applyBorder="1" applyAlignment="1">
      <alignment vertical="center"/>
    </xf>
    <xf numFmtId="0" fontId="43" fillId="4" borderId="66" xfId="0" applyFont="1" applyFill="1" applyBorder="1" applyAlignment="1">
      <alignment horizontal="center" vertical="center"/>
    </xf>
    <xf numFmtId="0" fontId="34" fillId="4" borderId="72" xfId="0" applyFont="1" applyFill="1" applyBorder="1" applyAlignment="1">
      <alignment vertical="center"/>
    </xf>
    <xf numFmtId="0" fontId="7" fillId="0" borderId="94" xfId="0" applyFont="1" applyBorder="1" applyAlignment="1">
      <alignment vertical="center"/>
    </xf>
    <xf numFmtId="0" fontId="39" fillId="4" borderId="47" xfId="0" applyFont="1" applyFill="1" applyBorder="1" applyAlignment="1">
      <alignment horizontal="left" vertical="center"/>
    </xf>
    <xf numFmtId="0" fontId="39" fillId="4" borderId="56" xfId="0" applyFont="1" applyFill="1" applyBorder="1" applyAlignment="1">
      <alignment vertical="center"/>
    </xf>
    <xf numFmtId="0" fontId="39" fillId="4" borderId="48" xfId="0" applyFont="1" applyFill="1" applyBorder="1" applyAlignment="1">
      <alignment horizontal="center" vertical="center"/>
    </xf>
    <xf numFmtId="2" fontId="7" fillId="0" borderId="48" xfId="0" applyNumberFormat="1" applyFont="1" applyBorder="1" applyAlignment="1">
      <alignment horizontal="center" vertical="center"/>
    </xf>
    <xf numFmtId="0" fontId="40" fillId="0" borderId="48" xfId="0" applyFont="1" applyBorder="1" applyAlignment="1">
      <alignment horizontal="center" vertical="center"/>
    </xf>
    <xf numFmtId="0" fontId="8" fillId="0" borderId="129" xfId="0" applyFont="1" applyBorder="1" applyAlignment="1">
      <alignment horizontal="center" vertical="center"/>
    </xf>
    <xf numFmtId="0" fontId="39" fillId="4" borderId="47" xfId="0" applyFont="1" applyFill="1" applyBorder="1" applyAlignment="1">
      <alignment vertical="center"/>
    </xf>
    <xf numFmtId="0" fontId="11" fillId="0" borderId="97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left" vertical="center"/>
    </xf>
    <xf numFmtId="0" fontId="37" fillId="4" borderId="0" xfId="0" applyFont="1" applyFill="1" applyAlignment="1">
      <alignment vertical="center"/>
    </xf>
    <xf numFmtId="0" fontId="37" fillId="4" borderId="0" xfId="0" applyFont="1" applyFill="1" applyAlignment="1">
      <alignment horizontal="center" vertical="center"/>
    </xf>
    <xf numFmtId="2" fontId="44" fillId="4" borderId="0" xfId="0" applyNumberFormat="1" applyFont="1" applyFill="1" applyAlignment="1">
      <alignment horizontal="center" vertical="center" wrapText="1"/>
    </xf>
    <xf numFmtId="0" fontId="34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" fontId="1" fillId="5" borderId="2" xfId="0" applyNumberFormat="1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36" fillId="4" borderId="35" xfId="0" applyFont="1" applyFill="1" applyBorder="1" applyAlignment="1">
      <alignment vertical="center"/>
    </xf>
    <xf numFmtId="0" fontId="42" fillId="4" borderId="60" xfId="0" applyFont="1" applyFill="1" applyBorder="1" applyAlignment="1">
      <alignment vertical="center"/>
    </xf>
    <xf numFmtId="0" fontId="0" fillId="0" borderId="19" xfId="0" applyBorder="1" applyAlignment="1">
      <alignment horizontal="center"/>
    </xf>
    <xf numFmtId="0" fontId="34" fillId="0" borderId="2" xfId="0" applyFont="1" applyBorder="1" applyAlignment="1">
      <alignment horizontal="center" vertical="center"/>
    </xf>
    <xf numFmtId="2" fontId="1" fillId="4" borderId="2" xfId="0" applyNumberFormat="1" applyFont="1" applyFill="1" applyBorder="1" applyAlignment="1">
      <alignment horizontal="center" vertical="center"/>
    </xf>
    <xf numFmtId="0" fontId="1" fillId="2" borderId="141" xfId="0" applyFont="1" applyFill="1" applyBorder="1" applyAlignment="1">
      <alignment horizontal="center" vertical="center"/>
    </xf>
    <xf numFmtId="2" fontId="1" fillId="0" borderId="133" xfId="0" applyNumberFormat="1" applyFont="1" applyBorder="1" applyAlignment="1">
      <alignment horizontal="center" vertical="center"/>
    </xf>
    <xf numFmtId="0" fontId="19" fillId="0" borderId="133" xfId="0" applyFont="1" applyBorder="1" applyAlignment="1">
      <alignment horizontal="center" vertical="center"/>
    </xf>
    <xf numFmtId="0" fontId="7" fillId="0" borderId="133" xfId="0" applyFont="1" applyBorder="1" applyAlignment="1">
      <alignment horizontal="center" vertical="center"/>
    </xf>
    <xf numFmtId="0" fontId="20" fillId="0" borderId="135" xfId="0" applyFont="1" applyBorder="1" applyAlignment="1">
      <alignment vertical="center"/>
    </xf>
    <xf numFmtId="0" fontId="1" fillId="2" borderId="142" xfId="0" applyFont="1" applyFill="1" applyBorder="1" applyAlignment="1">
      <alignment horizontal="center" vertical="center"/>
    </xf>
    <xf numFmtId="0" fontId="39" fillId="4" borderId="143" xfId="0" applyFont="1" applyFill="1" applyBorder="1" applyAlignment="1">
      <alignment horizontal="center" vertical="center"/>
    </xf>
    <xf numFmtId="2" fontId="1" fillId="0" borderId="143" xfId="0" applyNumberFormat="1" applyFont="1" applyBorder="1" applyAlignment="1">
      <alignment horizontal="center" vertical="center"/>
    </xf>
    <xf numFmtId="0" fontId="1" fillId="0" borderId="143" xfId="0" applyFont="1" applyBorder="1" applyAlignment="1">
      <alignment horizontal="center" vertical="center"/>
    </xf>
    <xf numFmtId="0" fontId="19" fillId="0" borderId="143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20" fillId="0" borderId="144" xfId="0" applyFont="1" applyBorder="1" applyAlignment="1">
      <alignment vertical="center"/>
    </xf>
    <xf numFmtId="0" fontId="1" fillId="3" borderId="0" xfId="4" applyFont="1" applyFill="1"/>
    <xf numFmtId="0" fontId="1" fillId="3" borderId="0" xfId="4" applyFont="1" applyFill="1" applyAlignment="1">
      <alignment vertical="center"/>
    </xf>
    <xf numFmtId="0" fontId="1" fillId="3" borderId="0" xfId="4" applyFont="1" applyFill="1" applyAlignment="1">
      <alignment horizontal="center" vertical="center"/>
    </xf>
    <xf numFmtId="0" fontId="1" fillId="0" borderId="50" xfId="4" applyFont="1" applyBorder="1" applyAlignment="1">
      <alignment horizontal="center" vertical="center"/>
    </xf>
    <xf numFmtId="0" fontId="1" fillId="0" borderId="113" xfId="4" applyFont="1" applyBorder="1" applyAlignment="1">
      <alignment horizontal="center" vertical="center"/>
    </xf>
    <xf numFmtId="0" fontId="1" fillId="0" borderId="104" xfId="4" applyFont="1" applyBorder="1" applyAlignment="1">
      <alignment horizontal="center" vertical="center"/>
    </xf>
    <xf numFmtId="0" fontId="1" fillId="0" borderId="28" xfId="4" applyFont="1" applyBorder="1" applyAlignment="1">
      <alignment horizontal="center" vertical="center"/>
    </xf>
    <xf numFmtId="0" fontId="1" fillId="0" borderId="64" xfId="4" applyFont="1" applyBorder="1" applyAlignment="1">
      <alignment horizontal="center" vertical="center"/>
    </xf>
    <xf numFmtId="0" fontId="4" fillId="0" borderId="118" xfId="4" applyFont="1" applyBorder="1" applyAlignment="1">
      <alignment horizontal="center" vertical="center"/>
    </xf>
    <xf numFmtId="0" fontId="1" fillId="3" borderId="1" xfId="4" applyFont="1" applyFill="1" applyBorder="1" applyAlignment="1">
      <alignment vertical="center"/>
    </xf>
    <xf numFmtId="0" fontId="1" fillId="4" borderId="69" xfId="4" applyFont="1" applyFill="1" applyBorder="1" applyAlignment="1">
      <alignment horizontal="center" vertical="center"/>
    </xf>
    <xf numFmtId="0" fontId="1" fillId="4" borderId="1" xfId="4" applyFont="1" applyFill="1" applyBorder="1" applyAlignment="1">
      <alignment horizontal="center" vertical="center"/>
    </xf>
    <xf numFmtId="0" fontId="1" fillId="4" borderId="9" xfId="4" applyFont="1" applyFill="1" applyBorder="1" applyAlignment="1">
      <alignment horizontal="center" vertical="center"/>
    </xf>
    <xf numFmtId="0" fontId="1" fillId="4" borderId="99" xfId="4" applyFont="1" applyFill="1" applyBorder="1" applyAlignment="1">
      <alignment horizontal="center" vertical="center"/>
    </xf>
    <xf numFmtId="0" fontId="1" fillId="4" borderId="61" xfId="4" applyFont="1" applyFill="1" applyBorder="1" applyAlignment="1">
      <alignment horizontal="center" vertical="center"/>
    </xf>
    <xf numFmtId="0" fontId="1" fillId="4" borderId="49" xfId="4" applyFont="1" applyFill="1" applyBorder="1" applyAlignment="1">
      <alignment horizontal="center" vertical="center"/>
    </xf>
    <xf numFmtId="0" fontId="1" fillId="4" borderId="41" xfId="4" applyFont="1" applyFill="1" applyBorder="1" applyAlignment="1">
      <alignment horizontal="center" vertical="center"/>
    </xf>
    <xf numFmtId="0" fontId="1" fillId="4" borderId="80" xfId="4" applyFont="1" applyFill="1" applyBorder="1" applyAlignment="1">
      <alignment horizontal="center" vertical="center"/>
    </xf>
    <xf numFmtId="0" fontId="1" fillId="4" borderId="59" xfId="4" applyFont="1" applyFill="1" applyBorder="1" applyAlignment="1">
      <alignment horizontal="center" vertical="center"/>
    </xf>
    <xf numFmtId="0" fontId="1" fillId="4" borderId="91" xfId="4" applyFont="1" applyFill="1" applyBorder="1" applyAlignment="1">
      <alignment horizontal="center" vertical="center"/>
    </xf>
    <xf numFmtId="0" fontId="1" fillId="4" borderId="92" xfId="4" applyFont="1" applyFill="1" applyBorder="1" applyAlignment="1">
      <alignment horizontal="center" vertical="center"/>
    </xf>
    <xf numFmtId="0" fontId="1" fillId="4" borderId="85" xfId="4" applyFont="1" applyFill="1" applyBorder="1" applyAlignment="1">
      <alignment horizontal="center" vertical="center"/>
    </xf>
    <xf numFmtId="0" fontId="1" fillId="4" borderId="65" xfId="4" applyFont="1" applyFill="1" applyBorder="1" applyAlignment="1">
      <alignment horizontal="center" vertical="center"/>
    </xf>
    <xf numFmtId="0" fontId="4" fillId="0" borderId="119" xfId="4" applyFont="1" applyBorder="1" applyAlignment="1">
      <alignment horizontal="center" vertical="center"/>
    </xf>
    <xf numFmtId="0" fontId="4" fillId="0" borderId="120" xfId="4" applyFont="1" applyBorder="1" applyAlignment="1">
      <alignment horizontal="center" vertical="center"/>
    </xf>
    <xf numFmtId="0" fontId="1" fillId="3" borderId="7" xfId="4" applyFont="1" applyFill="1" applyBorder="1" applyAlignment="1">
      <alignment vertical="center"/>
    </xf>
    <xf numFmtId="0" fontId="1" fillId="4" borderId="71" xfId="4" applyFont="1" applyFill="1" applyBorder="1" applyAlignment="1">
      <alignment horizontal="center" vertical="center"/>
    </xf>
    <xf numFmtId="0" fontId="1" fillId="4" borderId="3" xfId="4" applyFont="1" applyFill="1" applyBorder="1" applyAlignment="1">
      <alignment horizontal="center" vertical="center"/>
    </xf>
    <xf numFmtId="0" fontId="1" fillId="4" borderId="11" xfId="4" applyFont="1" applyFill="1" applyBorder="1" applyAlignment="1">
      <alignment horizontal="center" vertical="center"/>
    </xf>
    <xf numFmtId="0" fontId="1" fillId="4" borderId="100" xfId="4" applyFont="1" applyFill="1" applyBorder="1" applyAlignment="1">
      <alignment horizontal="center" vertical="center"/>
    </xf>
    <xf numFmtId="0" fontId="1" fillId="4" borderId="74" xfId="4" applyFont="1" applyFill="1" applyBorder="1" applyAlignment="1">
      <alignment horizontal="center" vertical="center"/>
    </xf>
    <xf numFmtId="0" fontId="1" fillId="4" borderId="73" xfId="4" applyFont="1" applyFill="1" applyBorder="1" applyAlignment="1">
      <alignment horizontal="center" vertical="center"/>
    </xf>
    <xf numFmtId="0" fontId="1" fillId="4" borderId="72" xfId="4" applyFont="1" applyFill="1" applyBorder="1" applyAlignment="1">
      <alignment horizontal="center" vertical="center"/>
    </xf>
    <xf numFmtId="0" fontId="1" fillId="4" borderId="81" xfId="4" applyFont="1" applyFill="1" applyBorder="1" applyAlignment="1">
      <alignment horizontal="center" vertical="center"/>
    </xf>
    <xf numFmtId="0" fontId="1" fillId="4" borderId="82" xfId="4" applyFont="1" applyFill="1" applyBorder="1" applyAlignment="1">
      <alignment horizontal="center" vertical="center"/>
    </xf>
    <xf numFmtId="0" fontId="1" fillId="4" borderId="93" xfId="4" applyFont="1" applyFill="1" applyBorder="1" applyAlignment="1">
      <alignment horizontal="center" vertical="center"/>
    </xf>
    <xf numFmtId="0" fontId="1" fillId="4" borderId="94" xfId="4" applyFont="1" applyFill="1" applyBorder="1" applyAlignment="1">
      <alignment horizontal="center" vertical="center"/>
    </xf>
    <xf numFmtId="0" fontId="1" fillId="4" borderId="86" xfId="4" applyFont="1" applyFill="1" applyBorder="1" applyAlignment="1">
      <alignment horizontal="center" vertical="center"/>
    </xf>
    <xf numFmtId="0" fontId="1" fillId="4" borderId="88" xfId="4" applyFont="1" applyFill="1" applyBorder="1" applyAlignment="1">
      <alignment horizontal="center" vertical="center"/>
    </xf>
    <xf numFmtId="0" fontId="1" fillId="4" borderId="89" xfId="4" applyFont="1" applyFill="1" applyBorder="1" applyAlignment="1">
      <alignment horizontal="center" vertical="center"/>
    </xf>
    <xf numFmtId="0" fontId="1" fillId="3" borderId="3" xfId="4" applyFont="1" applyFill="1" applyBorder="1" applyAlignment="1">
      <alignment vertical="center"/>
    </xf>
    <xf numFmtId="0" fontId="1" fillId="4" borderId="18" xfId="4" applyFont="1" applyFill="1" applyBorder="1" applyAlignment="1">
      <alignment horizontal="center" vertical="center"/>
    </xf>
    <xf numFmtId="0" fontId="1" fillId="4" borderId="16" xfId="4" applyFont="1" applyFill="1" applyBorder="1" applyAlignment="1">
      <alignment horizontal="center" vertical="center"/>
    </xf>
    <xf numFmtId="0" fontId="1" fillId="3" borderId="96" xfId="4" applyFont="1" applyFill="1" applyBorder="1" applyAlignment="1">
      <alignment vertical="center"/>
    </xf>
    <xf numFmtId="0" fontId="1" fillId="4" borderId="50" xfId="4" applyFont="1" applyFill="1" applyBorder="1" applyAlignment="1">
      <alignment horizontal="center" vertical="center"/>
    </xf>
    <xf numFmtId="0" fontId="1" fillId="4" borderId="96" xfId="4" applyFont="1" applyFill="1" applyBorder="1" applyAlignment="1">
      <alignment horizontal="center" vertical="center"/>
    </xf>
    <xf numFmtId="0" fontId="1" fillId="4" borderId="101" xfId="4" applyFont="1" applyFill="1" applyBorder="1" applyAlignment="1">
      <alignment horizontal="center" vertical="center"/>
    </xf>
    <xf numFmtId="0" fontId="1" fillId="4" borderId="102" xfId="4" applyFont="1" applyFill="1" applyBorder="1" applyAlignment="1">
      <alignment horizontal="center" vertical="center"/>
    </xf>
    <xf numFmtId="0" fontId="1" fillId="4" borderId="84" xfId="4" applyFont="1" applyFill="1" applyBorder="1" applyAlignment="1">
      <alignment horizontal="center" vertical="center"/>
    </xf>
    <xf numFmtId="0" fontId="1" fillId="4" borderId="56" xfId="4" applyFont="1" applyFill="1" applyBorder="1" applyAlignment="1">
      <alignment horizontal="center" vertical="center"/>
    </xf>
    <xf numFmtId="0" fontId="1" fillId="4" borderId="47" xfId="4" applyFont="1" applyFill="1" applyBorder="1" applyAlignment="1">
      <alignment horizontal="center" vertical="center"/>
    </xf>
    <xf numFmtId="0" fontId="1" fillId="4" borderId="83" xfId="4" applyFont="1" applyFill="1" applyBorder="1" applyAlignment="1">
      <alignment horizontal="center" vertical="center"/>
    </xf>
    <xf numFmtId="0" fontId="1" fillId="4" borderId="57" xfId="4" applyFont="1" applyFill="1" applyBorder="1" applyAlignment="1">
      <alignment horizontal="center" vertical="center"/>
    </xf>
    <xf numFmtId="0" fontId="1" fillId="4" borderId="95" xfId="4" applyFont="1" applyFill="1" applyBorder="1" applyAlignment="1">
      <alignment horizontal="center" vertical="center"/>
    </xf>
    <xf numFmtId="0" fontId="1" fillId="4" borderId="97" xfId="4" applyFont="1" applyFill="1" applyBorder="1" applyAlignment="1">
      <alignment horizontal="center" vertical="center"/>
    </xf>
    <xf numFmtId="0" fontId="1" fillId="4" borderId="87" xfId="4" applyFont="1" applyFill="1" applyBorder="1" applyAlignment="1">
      <alignment horizontal="center" vertical="center"/>
    </xf>
    <xf numFmtId="0" fontId="1" fillId="4" borderId="90" xfId="4" applyFont="1" applyFill="1" applyBorder="1" applyAlignment="1">
      <alignment horizontal="center" vertical="center"/>
    </xf>
    <xf numFmtId="0" fontId="4" fillId="0" borderId="117" xfId="4" applyFont="1" applyBorder="1" applyAlignment="1">
      <alignment horizontal="center" vertical="center"/>
    </xf>
    <xf numFmtId="0" fontId="31" fillId="0" borderId="0" xfId="4" applyFont="1"/>
    <xf numFmtId="0" fontId="32" fillId="0" borderId="0" xfId="4" applyFont="1" applyAlignment="1">
      <alignment horizontal="left" wrapText="1"/>
    </xf>
    <xf numFmtId="0" fontId="32" fillId="0" borderId="0" xfId="4" applyFont="1" applyAlignment="1">
      <alignment wrapText="1"/>
    </xf>
    <xf numFmtId="0" fontId="33" fillId="0" borderId="22" xfId="4" applyFont="1" applyBorder="1" applyAlignment="1">
      <alignment horizontal="center" vertical="center" wrapText="1"/>
    </xf>
    <xf numFmtId="0" fontId="33" fillId="0" borderId="23" xfId="4" applyFont="1" applyBorder="1" applyAlignment="1">
      <alignment horizontal="center" vertical="center" wrapText="1"/>
    </xf>
    <xf numFmtId="0" fontId="33" fillId="0" borderId="24" xfId="4" applyFont="1" applyBorder="1" applyAlignment="1">
      <alignment horizontal="center" vertical="center" wrapText="1"/>
    </xf>
    <xf numFmtId="0" fontId="33" fillId="0" borderId="25" xfId="4" applyFont="1" applyBorder="1" applyAlignment="1">
      <alignment horizontal="center" vertical="center" wrapText="1"/>
    </xf>
    <xf numFmtId="0" fontId="33" fillId="0" borderId="0" xfId="4" applyFont="1" applyAlignment="1">
      <alignment horizontal="center" vertical="center" wrapText="1"/>
    </xf>
    <xf numFmtId="0" fontId="32" fillId="0" borderId="26" xfId="4" applyFont="1" applyBorder="1" applyAlignment="1">
      <alignment horizontal="center" vertical="center" wrapText="1"/>
    </xf>
    <xf numFmtId="0" fontId="32" fillId="0" borderId="27" xfId="4" applyFont="1" applyBorder="1" applyAlignment="1">
      <alignment horizontal="center" vertical="center" wrapText="1"/>
    </xf>
    <xf numFmtId="0" fontId="32" fillId="0" borderId="28" xfId="4" applyFont="1" applyBorder="1" applyAlignment="1">
      <alignment horizontal="center" vertical="center" wrapText="1"/>
    </xf>
    <xf numFmtId="0" fontId="32" fillId="0" borderId="0" xfId="4" applyFont="1" applyAlignment="1">
      <alignment horizontal="center" vertical="center" wrapText="1"/>
    </xf>
    <xf numFmtId="0" fontId="1" fillId="3" borderId="0" xfId="4" applyFont="1" applyFill="1" applyAlignment="1">
      <alignment horizontal="left"/>
    </xf>
    <xf numFmtId="0" fontId="35" fillId="0" borderId="70" xfId="0" applyFont="1" applyBorder="1" applyAlignment="1">
      <alignment horizontal="center" vertical="center"/>
    </xf>
    <xf numFmtId="0" fontId="1" fillId="4" borderId="17" xfId="4" applyFont="1" applyFill="1" applyBorder="1" applyAlignment="1">
      <alignment horizontal="center" vertical="center"/>
    </xf>
    <xf numFmtId="0" fontId="1" fillId="4" borderId="116" xfId="4" applyFont="1" applyFill="1" applyBorder="1" applyAlignment="1">
      <alignment horizontal="center" vertical="center"/>
    </xf>
    <xf numFmtId="0" fontId="1" fillId="4" borderId="112" xfId="4" applyFont="1" applyFill="1" applyBorder="1" applyAlignment="1">
      <alignment horizontal="center" vertical="center"/>
    </xf>
    <xf numFmtId="0" fontId="1" fillId="4" borderId="3" xfId="4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4" fillId="0" borderId="72" xfId="0" applyFont="1" applyBorder="1" applyAlignment="1">
      <alignment horizontal="center" vertical="center"/>
    </xf>
    <xf numFmtId="0" fontId="34" fillId="0" borderId="6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2" xfId="0" applyFont="1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 wrapText="1"/>
    </xf>
    <xf numFmtId="0" fontId="1" fillId="0" borderId="125" xfId="0" applyFont="1" applyBorder="1" applyAlignment="1">
      <alignment horizontal="center" vertical="center" wrapText="1"/>
    </xf>
    <xf numFmtId="0" fontId="1" fillId="0" borderId="121" xfId="0" applyFont="1" applyBorder="1" applyAlignment="1">
      <alignment horizontal="center" vertical="center" wrapText="1"/>
    </xf>
    <xf numFmtId="0" fontId="1" fillId="0" borderId="124" xfId="0" applyFont="1" applyBorder="1" applyAlignment="1">
      <alignment horizontal="center" vertical="center" wrapText="1"/>
    </xf>
    <xf numFmtId="0" fontId="1" fillId="0" borderId="12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/>
    </xf>
    <xf numFmtId="0" fontId="37" fillId="0" borderId="1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7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4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31" xfId="0" applyFont="1" applyBorder="1" applyAlignment="1">
      <alignment horizontal="center" vertical="center" wrapText="1"/>
    </xf>
    <xf numFmtId="0" fontId="1" fillId="0" borderId="135" xfId="0" applyFont="1" applyBorder="1" applyAlignment="1">
      <alignment horizontal="center" vertical="center" wrapText="1"/>
    </xf>
    <xf numFmtId="0" fontId="1" fillId="0" borderId="137" xfId="0" applyFont="1" applyBorder="1" applyAlignment="1">
      <alignment horizontal="center" vertical="center" wrapText="1"/>
    </xf>
    <xf numFmtId="0" fontId="1" fillId="0" borderId="133" xfId="0" applyFont="1" applyBorder="1" applyAlignment="1">
      <alignment horizontal="center" vertical="center"/>
    </xf>
    <xf numFmtId="0" fontId="1" fillId="0" borderId="134" xfId="0" applyFont="1" applyBorder="1" applyAlignment="1">
      <alignment horizontal="center" vertical="center"/>
    </xf>
    <xf numFmtId="0" fontId="1" fillId="0" borderId="130" xfId="0" applyFont="1" applyBorder="1" applyAlignment="1">
      <alignment horizontal="center" vertical="center" wrapText="1"/>
    </xf>
    <xf numFmtId="0" fontId="1" fillId="0" borderId="136" xfId="0" applyFont="1" applyBorder="1" applyAlignment="1">
      <alignment horizontal="center" vertical="center" wrapText="1"/>
    </xf>
    <xf numFmtId="0" fontId="1" fillId="0" borderId="13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1" fillId="0" borderId="0" xfId="4" applyFont="1" applyAlignment="1">
      <alignment horizontal="center" vertical="center"/>
    </xf>
    <xf numFmtId="0" fontId="22" fillId="0" borderId="14" xfId="4" applyFont="1" applyBorder="1" applyAlignment="1">
      <alignment horizontal="center" vertical="center"/>
    </xf>
    <xf numFmtId="0" fontId="22" fillId="0" borderId="8" xfId="4" applyFont="1" applyBorder="1" applyAlignment="1">
      <alignment horizontal="center" vertical="center"/>
    </xf>
    <xf numFmtId="0" fontId="23" fillId="0" borderId="14" xfId="4" applyFont="1" applyBorder="1" applyAlignment="1">
      <alignment horizontal="center" vertical="center"/>
    </xf>
    <xf numFmtId="0" fontId="23" fillId="0" borderId="8" xfId="4" applyFont="1" applyBorder="1" applyAlignment="1">
      <alignment horizontal="center" vertical="center"/>
    </xf>
    <xf numFmtId="0" fontId="3" fillId="0" borderId="0" xfId="4" applyFont="1" applyAlignment="1">
      <alignment horizontal="center"/>
    </xf>
    <xf numFmtId="0" fontId="2" fillId="0" borderId="0" xfId="4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0" xfId="4" applyFont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7" fillId="4" borderId="58" xfId="2" applyFont="1" applyFill="1" applyBorder="1" applyAlignment="1">
      <alignment horizontal="center" vertical="center"/>
    </xf>
    <xf numFmtId="0" fontId="7" fillId="4" borderId="45" xfId="2" applyFont="1" applyFill="1" applyBorder="1" applyAlignment="1">
      <alignment horizontal="center" vertical="center"/>
    </xf>
    <xf numFmtId="0" fontId="13" fillId="4" borderId="51" xfId="2" applyFont="1" applyFill="1" applyBorder="1" applyAlignment="1">
      <alignment horizontal="center" vertical="center"/>
    </xf>
    <xf numFmtId="0" fontId="13" fillId="4" borderId="50" xfId="2" applyFont="1" applyFill="1" applyBorder="1" applyAlignment="1">
      <alignment horizontal="center" vertical="center"/>
    </xf>
    <xf numFmtId="164" fontId="28" fillId="0" borderId="140" xfId="0" applyNumberFormat="1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1" fontId="28" fillId="0" borderId="140" xfId="0" applyNumberFormat="1" applyFont="1" applyBorder="1" applyAlignment="1">
      <alignment horizontal="center" vertical="center"/>
    </xf>
    <xf numFmtId="1" fontId="0" fillId="0" borderId="46" xfId="0" applyNumberFormat="1" applyBorder="1" applyAlignment="1">
      <alignment horizontal="center" vertical="center"/>
    </xf>
    <xf numFmtId="164" fontId="0" fillId="0" borderId="46" xfId="0" applyNumberFormat="1" applyBorder="1" applyAlignment="1">
      <alignment horizontal="center" vertical="center"/>
    </xf>
    <xf numFmtId="0" fontId="1" fillId="0" borderId="75" xfId="4" applyFont="1" applyBorder="1" applyAlignment="1">
      <alignment horizontal="center" vertical="center"/>
    </xf>
    <xf numFmtId="0" fontId="61" fillId="0" borderId="77" xfId="4" applyBorder="1" applyAlignment="1">
      <alignment horizontal="center" vertical="center"/>
    </xf>
    <xf numFmtId="0" fontId="32" fillId="0" borderId="0" xfId="4" applyFont="1" applyAlignment="1">
      <alignment horizontal="left" wrapText="1"/>
    </xf>
    <xf numFmtId="0" fontId="61" fillId="0" borderId="75" xfId="4" applyBorder="1" applyAlignment="1">
      <alignment horizontal="center" vertical="center"/>
    </xf>
    <xf numFmtId="0" fontId="61" fillId="0" borderId="76" xfId="4" applyBorder="1" applyAlignment="1">
      <alignment horizontal="center" vertical="center"/>
    </xf>
    <xf numFmtId="0" fontId="1" fillId="0" borderId="105" xfId="4" applyFont="1" applyBorder="1" applyAlignment="1">
      <alignment horizontal="center" vertical="center"/>
    </xf>
    <xf numFmtId="0" fontId="1" fillId="0" borderId="77" xfId="4" applyFont="1" applyBorder="1" applyAlignment="1">
      <alignment horizontal="center" vertical="center"/>
    </xf>
    <xf numFmtId="0" fontId="1" fillId="0" borderId="113" xfId="4" applyFont="1" applyBorder="1" applyAlignment="1">
      <alignment horizontal="center" vertical="center"/>
    </xf>
    <xf numFmtId="0" fontId="6" fillId="0" borderId="109" xfId="4" applyFont="1" applyBorder="1" applyAlignment="1">
      <alignment horizontal="center" vertical="center" textRotation="180"/>
    </xf>
    <xf numFmtId="0" fontId="6" fillId="0" borderId="115" xfId="4" applyFont="1" applyBorder="1" applyAlignment="1">
      <alignment horizontal="center" vertical="center" textRotation="180"/>
    </xf>
    <xf numFmtId="0" fontId="1" fillId="0" borderId="109" xfId="4" applyFont="1" applyBorder="1" applyAlignment="1">
      <alignment horizontal="center" vertical="center" textRotation="180"/>
    </xf>
    <xf numFmtId="0" fontId="1" fillId="0" borderId="116" xfId="4" applyFont="1" applyBorder="1" applyAlignment="1">
      <alignment horizontal="center" vertical="center" textRotation="180"/>
    </xf>
    <xf numFmtId="0" fontId="1" fillId="0" borderId="110" xfId="4" applyFont="1" applyBorder="1" applyAlignment="1">
      <alignment horizontal="center" vertical="center"/>
    </xf>
    <xf numFmtId="0" fontId="1" fillId="0" borderId="117" xfId="4" applyFont="1" applyBorder="1" applyAlignment="1">
      <alignment horizontal="center" vertical="center"/>
    </xf>
    <xf numFmtId="0" fontId="1" fillId="0" borderId="103" xfId="4" applyFont="1" applyBorder="1" applyAlignment="1">
      <alignment horizontal="center" vertical="center"/>
    </xf>
    <xf numFmtId="0" fontId="2" fillId="0" borderId="0" xfId="4" applyFont="1" applyAlignment="1">
      <alignment vertical="center"/>
    </xf>
    <xf numFmtId="0" fontId="1" fillId="0" borderId="98" xfId="4" applyFont="1" applyBorder="1" applyAlignment="1">
      <alignment horizontal="center" vertical="center" textRotation="90"/>
    </xf>
    <xf numFmtId="0" fontId="1" fillId="0" borderId="111" xfId="4" applyFont="1" applyBorder="1" applyAlignment="1">
      <alignment horizontal="center" vertical="center" textRotation="90"/>
    </xf>
    <xf numFmtId="0" fontId="1" fillId="0" borderId="106" xfId="4" applyFont="1" applyBorder="1" applyAlignment="1">
      <alignment horizontal="center" vertical="center"/>
    </xf>
    <xf numFmtId="0" fontId="1" fillId="0" borderId="112" xfId="4" applyFont="1" applyBorder="1" applyAlignment="1">
      <alignment horizontal="center" vertical="center"/>
    </xf>
    <xf numFmtId="0" fontId="1" fillId="0" borderId="98" xfId="4" applyFont="1" applyBorder="1" applyAlignment="1">
      <alignment horizontal="center" vertical="center" wrapText="1"/>
    </xf>
    <xf numFmtId="0" fontId="1" fillId="0" borderId="79" xfId="4" applyFont="1" applyBorder="1" applyAlignment="1">
      <alignment horizontal="center" vertical="center" wrapText="1"/>
    </xf>
    <xf numFmtId="0" fontId="1" fillId="0" borderId="78" xfId="4" applyFont="1" applyBorder="1" applyAlignment="1">
      <alignment horizontal="center" vertical="center" wrapText="1"/>
    </xf>
    <xf numFmtId="0" fontId="1" fillId="0" borderId="58" xfId="4" applyFont="1" applyBorder="1" applyAlignment="1">
      <alignment horizontal="center" vertical="center" wrapText="1"/>
    </xf>
    <xf numFmtId="0" fontId="61" fillId="0" borderId="79" xfId="4" applyBorder="1" applyAlignment="1">
      <alignment horizontal="center" vertical="center" wrapText="1"/>
    </xf>
    <xf numFmtId="0" fontId="61" fillId="0" borderId="107" xfId="4" applyBorder="1" applyAlignment="1">
      <alignment horizontal="center" vertical="center" wrapText="1"/>
    </xf>
    <xf numFmtId="0" fontId="1" fillId="0" borderId="108" xfId="4" applyFont="1" applyBorder="1" applyAlignment="1">
      <alignment horizontal="center" vertical="center"/>
    </xf>
    <xf numFmtId="0" fontId="61" fillId="0" borderId="79" xfId="4" applyBorder="1" applyAlignment="1">
      <alignment horizontal="center" vertical="center"/>
    </xf>
    <xf numFmtId="0" fontId="61" fillId="0" borderId="107" xfId="4" applyBorder="1" applyAlignment="1">
      <alignment horizontal="center" vertical="center"/>
    </xf>
    <xf numFmtId="0" fontId="61" fillId="0" borderId="108" xfId="4" applyBorder="1" applyAlignment="1">
      <alignment horizontal="center" vertical="center"/>
    </xf>
    <xf numFmtId="0" fontId="1" fillId="0" borderId="114" xfId="4" applyFont="1" applyBorder="1" applyAlignment="1">
      <alignment horizontal="center" vertical="center"/>
    </xf>
    <xf numFmtId="0" fontId="1" fillId="0" borderId="0" xfId="4" applyFont="1" applyAlignment="1">
      <alignment horizontal="center"/>
    </xf>
  </cellXfs>
  <cellStyles count="5">
    <cellStyle name="Обычный" xfId="0" builtinId="0"/>
    <cellStyle name="Обычный 2" xfId="1" xr:uid="{4FFFF138-D857-4CF7-9E03-B0C25F2A4DDD}"/>
    <cellStyle name="Обычный 2 2" xfId="3" xr:uid="{1F70A029-6C1C-4886-ABFF-F57E36A51BD0}"/>
    <cellStyle name="Обычный 3" xfId="4" xr:uid="{9127ADE9-ECCC-41D4-BB5D-E070051D99B8}"/>
    <cellStyle name="Обычный 51" xfId="2" xr:uid="{9DB831D6-1BC5-4A4B-8627-A314BF314D83}"/>
  </cellStyles>
  <dxfs count="9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jpeg"/><Relationship Id="rId1" Type="http://schemas.openxmlformats.org/officeDocument/2006/relationships/image" Target="../media/image1.png"/><Relationship Id="rId4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9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9.jpe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10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159180" cy="788266"/>
    <xdr:grpSp>
      <xdr:nvGrpSpPr>
        <xdr:cNvPr id="2" name="Shape 1">
          <a:extLst>
            <a:ext uri="{FF2B5EF4-FFF2-40B4-BE49-F238E27FC236}">
              <a16:creationId xmlns:a16="http://schemas.microsoft.com/office/drawing/2014/main" id="{9E20E849-7D8F-4EFD-B4CB-92F147DF9E00}"/>
            </a:ext>
          </a:extLst>
        </xdr:cNvPr>
        <xdr:cNvGrpSpPr/>
      </xdr:nvGrpSpPr>
      <xdr:grpSpPr>
        <a:xfrm>
          <a:off x="0" y="0"/>
          <a:ext cx="11159180" cy="788266"/>
          <a:chOff x="0" y="0"/>
          <a:chExt cx="11159180" cy="78826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082D9091-AFB8-5EBF-5343-2D852C698B50}"/>
              </a:ext>
            </a:extLst>
          </xdr:cNvPr>
          <xdr:cNvGrpSpPr/>
        </xdr:nvGrpSpPr>
        <xdr:grpSpPr>
          <a:xfrm>
            <a:off x="9613713" y="11542"/>
            <a:ext cx="1545467" cy="720736"/>
            <a:chOff x="-335280" y="-9004"/>
            <a:chExt cx="1545467" cy="720736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302EA369-1576-DBF8-5364-2D49B522A2A2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483480" y="15240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141EF8B4-8ACD-8560-BC92-EA940433D54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335280" y="-9004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C0C8D2BD-56FD-9523-D77A-217D7726131F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695213" y="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69ABA898-522A-510B-A479-FE82EC750D2A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1334440" cy="788266"/>
    <xdr:grpSp>
      <xdr:nvGrpSpPr>
        <xdr:cNvPr id="2" name="Shape 1">
          <a:extLst>
            <a:ext uri="{FF2B5EF4-FFF2-40B4-BE49-F238E27FC236}">
              <a16:creationId xmlns:a16="http://schemas.microsoft.com/office/drawing/2014/main" id="{EDCDB76F-863A-4B77-A5F0-3960361CEEE0}"/>
            </a:ext>
          </a:extLst>
        </xdr:cNvPr>
        <xdr:cNvGrpSpPr/>
      </xdr:nvGrpSpPr>
      <xdr:grpSpPr>
        <a:xfrm>
          <a:off x="0" y="0"/>
          <a:ext cx="11334440" cy="788266"/>
          <a:chOff x="0" y="0"/>
          <a:chExt cx="11334440" cy="78826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26C027B6-B4A0-0A0F-F8C3-F1501DFE0331}"/>
              </a:ext>
            </a:extLst>
          </xdr:cNvPr>
          <xdr:cNvGrpSpPr/>
        </xdr:nvGrpSpPr>
        <xdr:grpSpPr>
          <a:xfrm>
            <a:off x="9743253" y="26782"/>
            <a:ext cx="1591187" cy="705496"/>
            <a:chOff x="-205740" y="6236"/>
            <a:chExt cx="1591187" cy="705496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58B8A3B0-EAC2-E8AE-6EEB-2B78AD752045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658740" y="15240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8440902E-38E9-664E-3678-12718657426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205740" y="6236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DE2A9DF8-F493-116E-D6C8-0FED8F26FE72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710453" y="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FE4A35FD-CF0F-7D0F-576D-07AB3E956EDC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273480" cy="788266"/>
    <xdr:grpSp>
      <xdr:nvGrpSpPr>
        <xdr:cNvPr id="2" name="Shape 1">
          <a:extLst>
            <a:ext uri="{FF2B5EF4-FFF2-40B4-BE49-F238E27FC236}">
              <a16:creationId xmlns:a16="http://schemas.microsoft.com/office/drawing/2014/main" id="{9F71D19D-F54F-4AD3-A777-C80AE00E777C}"/>
            </a:ext>
          </a:extLst>
        </xdr:cNvPr>
        <xdr:cNvGrpSpPr/>
      </xdr:nvGrpSpPr>
      <xdr:grpSpPr>
        <a:xfrm>
          <a:off x="0" y="0"/>
          <a:ext cx="11273480" cy="788266"/>
          <a:chOff x="0" y="0"/>
          <a:chExt cx="11273480" cy="78826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AA55CBC6-3468-1501-19B6-F5FC17C76453}"/>
              </a:ext>
            </a:extLst>
          </xdr:cNvPr>
          <xdr:cNvGrpSpPr/>
        </xdr:nvGrpSpPr>
        <xdr:grpSpPr>
          <a:xfrm>
            <a:off x="9667053" y="0"/>
            <a:ext cx="1606427" cy="708595"/>
            <a:chOff x="-281940" y="-20546"/>
            <a:chExt cx="1606427" cy="708595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1F9F6ADB-E738-8774-893D-34B213EE97FA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597780" y="-20546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AB8DF123-8976-67D3-50B0-58C27166613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281940" y="-1384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66099CED-0692-1388-A475-7CD65E2C44FD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725693" y="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0CC1316E-A99B-2D99-7979-5834FD7E10F4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311580" cy="795886"/>
    <xdr:grpSp>
      <xdr:nvGrpSpPr>
        <xdr:cNvPr id="2" name="Shape 1">
          <a:extLst>
            <a:ext uri="{FF2B5EF4-FFF2-40B4-BE49-F238E27FC236}">
              <a16:creationId xmlns:a16="http://schemas.microsoft.com/office/drawing/2014/main" id="{77BBBD3C-F966-47E4-BF26-2A7C59F6BA36}"/>
            </a:ext>
          </a:extLst>
        </xdr:cNvPr>
        <xdr:cNvGrpSpPr/>
      </xdr:nvGrpSpPr>
      <xdr:grpSpPr>
        <a:xfrm>
          <a:off x="0" y="0"/>
          <a:ext cx="11311580" cy="795886"/>
          <a:chOff x="0" y="0"/>
          <a:chExt cx="11311580" cy="79588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98C24FFE-6F8F-5CF9-70BC-FC8AC925ABD8}"/>
              </a:ext>
            </a:extLst>
          </xdr:cNvPr>
          <xdr:cNvGrpSpPr/>
        </xdr:nvGrpSpPr>
        <xdr:grpSpPr>
          <a:xfrm>
            <a:off x="9720393" y="12926"/>
            <a:ext cx="1591187" cy="718529"/>
            <a:chOff x="-228600" y="-7620"/>
            <a:chExt cx="1591187" cy="718529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ACF92901-CEEC-79CD-7DD9-42AD891FE070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635880" y="-7620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BAF2A91C-FFB7-D297-5402-0CAE0C10D45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228600" y="21476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F11979F8-D614-DEEC-6EC5-B232E20FB406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801893" y="762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16366BC8-46F9-F502-E818-8F367CB7E753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1121080" cy="788266"/>
    <xdr:grpSp>
      <xdr:nvGrpSpPr>
        <xdr:cNvPr id="2" name="Shape 1">
          <a:extLst>
            <a:ext uri="{FF2B5EF4-FFF2-40B4-BE49-F238E27FC236}">
              <a16:creationId xmlns:a16="http://schemas.microsoft.com/office/drawing/2014/main" id="{40132969-1F51-469D-BC1C-51B406BCA9DE}"/>
            </a:ext>
          </a:extLst>
        </xdr:cNvPr>
        <xdr:cNvGrpSpPr/>
      </xdr:nvGrpSpPr>
      <xdr:grpSpPr>
        <a:xfrm>
          <a:off x="0" y="0"/>
          <a:ext cx="11121080" cy="788266"/>
          <a:chOff x="0" y="0"/>
          <a:chExt cx="11121080" cy="78826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B11458F7-A652-61C1-865A-03B0518DB8B8}"/>
              </a:ext>
            </a:extLst>
          </xdr:cNvPr>
          <xdr:cNvGrpSpPr/>
        </xdr:nvGrpSpPr>
        <xdr:grpSpPr>
          <a:xfrm>
            <a:off x="9545133" y="26782"/>
            <a:ext cx="1575947" cy="700190"/>
            <a:chOff x="-403860" y="6236"/>
            <a:chExt cx="1575947" cy="700190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B1079A35-F2F6-0E52-59B0-109F778F664C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445380" y="9934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029BA467-63D2-6F2A-0AC4-F175D20B8D4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403860" y="6236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6A8A0B92-7941-AFB2-918C-400895028DC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535193" y="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4694F334-F3B7-1554-B015-D03F541F7689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11113460" cy="788266"/>
    <xdr:grpSp>
      <xdr:nvGrpSpPr>
        <xdr:cNvPr id="2" name="Shape 1">
          <a:extLst>
            <a:ext uri="{FF2B5EF4-FFF2-40B4-BE49-F238E27FC236}">
              <a16:creationId xmlns:a16="http://schemas.microsoft.com/office/drawing/2014/main" id="{47A33AF8-B0BD-45E5-9096-A8BEABE62D1E}"/>
            </a:ext>
          </a:extLst>
        </xdr:cNvPr>
        <xdr:cNvGrpSpPr/>
      </xdr:nvGrpSpPr>
      <xdr:grpSpPr>
        <a:xfrm>
          <a:off x="0" y="0"/>
          <a:ext cx="11113460" cy="788266"/>
          <a:chOff x="0" y="0"/>
          <a:chExt cx="11113460" cy="78826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C764A48D-D488-96C9-8167-EED1C1666418}"/>
              </a:ext>
            </a:extLst>
          </xdr:cNvPr>
          <xdr:cNvGrpSpPr/>
        </xdr:nvGrpSpPr>
        <xdr:grpSpPr>
          <a:xfrm>
            <a:off x="9491793" y="0"/>
            <a:ext cx="1621667" cy="716215"/>
            <a:chOff x="-457200" y="-20546"/>
            <a:chExt cx="1621667" cy="716215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E436CFE6-FCE3-5440-FCA7-510F35DA3631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437760" y="-20546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F4556A16-0272-0D80-637F-C1DEF6C1F0A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457200" y="6236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F7EA8653-542B-3203-9925-0C1FC94AFA33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565673" y="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954301C3-B25A-7255-64FA-CD05D98E55A6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11189660" cy="803506"/>
    <xdr:grpSp>
      <xdr:nvGrpSpPr>
        <xdr:cNvPr id="2" name="Shape 1">
          <a:extLst>
            <a:ext uri="{FF2B5EF4-FFF2-40B4-BE49-F238E27FC236}">
              <a16:creationId xmlns:a16="http://schemas.microsoft.com/office/drawing/2014/main" id="{50AAD464-DBD6-481F-86D9-E06177B2DB86}"/>
            </a:ext>
          </a:extLst>
        </xdr:cNvPr>
        <xdr:cNvGrpSpPr/>
      </xdr:nvGrpSpPr>
      <xdr:grpSpPr>
        <a:xfrm>
          <a:off x="0" y="0"/>
          <a:ext cx="11189660" cy="803506"/>
          <a:chOff x="0" y="0"/>
          <a:chExt cx="11189660" cy="803506"/>
        </a:xfrm>
      </xdr:grpSpPr>
      <xdr:grpSp>
        <xdr:nvGrpSpPr>
          <xdr:cNvPr id="3" name="Shape 2">
            <a:extLst>
              <a:ext uri="{FF2B5EF4-FFF2-40B4-BE49-F238E27FC236}">
                <a16:creationId xmlns:a16="http://schemas.microsoft.com/office/drawing/2014/main" id="{42626EBC-B2BA-79B4-F044-3C8E5205C7C9}"/>
              </a:ext>
            </a:extLst>
          </xdr:cNvPr>
          <xdr:cNvGrpSpPr/>
        </xdr:nvGrpSpPr>
        <xdr:grpSpPr>
          <a:xfrm>
            <a:off x="9537513" y="34402"/>
            <a:ext cx="1652147" cy="697876"/>
            <a:chOff x="-411480" y="13856"/>
            <a:chExt cx="1652147" cy="697876"/>
          </a:xfrm>
        </xdr:grpSpPr>
        <xdr:pic>
          <xdr:nvPicPr>
            <xdr:cNvPr id="6" name="Picture 4">
              <a:extLst>
                <a:ext uri="{FF2B5EF4-FFF2-40B4-BE49-F238E27FC236}">
                  <a16:creationId xmlns:a16="http://schemas.microsoft.com/office/drawing/2014/main" id="{4CE23E2B-4496-D44B-2F60-9666C7626D98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513960" y="15240"/>
              <a:ext cx="726707" cy="69649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6">
              <a:extLst>
                <a:ext uri="{FF2B5EF4-FFF2-40B4-BE49-F238E27FC236}">
                  <a16:creationId xmlns:a16="http://schemas.microsoft.com/office/drawing/2014/main" id="{0FF16222-D8D7-710D-EE44-80D66D14A0A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411480" y="13856"/>
              <a:ext cx="741565" cy="68943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8">
            <a:extLst>
              <a:ext uri="{FF2B5EF4-FFF2-40B4-BE49-F238E27FC236}">
                <a16:creationId xmlns:a16="http://schemas.microsoft.com/office/drawing/2014/main" id="{50413827-F288-71DC-16EC-4C2201F523D0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550433" y="15240"/>
            <a:ext cx="851465" cy="78826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0">
            <a:extLst>
              <a:ext uri="{FF2B5EF4-FFF2-40B4-BE49-F238E27FC236}">
                <a16:creationId xmlns:a16="http://schemas.microsoft.com/office/drawing/2014/main" id="{74CD6ACB-3D9D-62F8-AD02-001387757632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323240" cy="718789"/>
          </a:xfrm>
          <a:prstGeom prst="rect">
            <a:avLst/>
          </a:prstGeom>
        </xdr:spPr>
      </xdr:pic>
    </xdr:grpSp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10584"/>
    <xdr:ext cx="10643813" cy="751416"/>
    <xdr:grpSp>
      <xdr:nvGrpSpPr>
        <xdr:cNvPr id="2" name="Shape 68">
          <a:extLst>
            <a:ext uri="{FF2B5EF4-FFF2-40B4-BE49-F238E27FC236}">
              <a16:creationId xmlns:a16="http://schemas.microsoft.com/office/drawing/2014/main" id="{39D088A9-0524-48DA-BDF9-FB9B01041D64}"/>
            </a:ext>
          </a:extLst>
        </xdr:cNvPr>
        <xdr:cNvGrpSpPr/>
      </xdr:nvGrpSpPr>
      <xdr:grpSpPr>
        <a:xfrm>
          <a:off x="0" y="10584"/>
          <a:ext cx="10643813" cy="751416"/>
          <a:chOff x="0" y="0"/>
          <a:chExt cx="10643813" cy="751416"/>
        </a:xfrm>
      </xdr:grpSpPr>
      <xdr:grpSp>
        <xdr:nvGrpSpPr>
          <xdr:cNvPr id="3" name="Shape 69">
            <a:extLst>
              <a:ext uri="{FF2B5EF4-FFF2-40B4-BE49-F238E27FC236}">
                <a16:creationId xmlns:a16="http://schemas.microsoft.com/office/drawing/2014/main" id="{858E23B7-CB54-EFEC-B1FD-095C4103B31B}"/>
              </a:ext>
            </a:extLst>
          </xdr:cNvPr>
          <xdr:cNvGrpSpPr/>
        </xdr:nvGrpSpPr>
        <xdr:grpSpPr>
          <a:xfrm>
            <a:off x="9155743" y="30320"/>
            <a:ext cx="1488069" cy="667882"/>
            <a:chOff x="0" y="0"/>
            <a:chExt cx="1488069" cy="667882"/>
          </a:xfrm>
        </xdr:grpSpPr>
        <xdr:pic>
          <xdr:nvPicPr>
            <xdr:cNvPr id="6" name="Picture 71">
              <a:extLst>
                <a:ext uri="{FF2B5EF4-FFF2-40B4-BE49-F238E27FC236}">
                  <a16:creationId xmlns:a16="http://schemas.microsoft.com/office/drawing/2014/main" id="{2CF1DA89-545B-7F33-B82C-545B6F066677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810569" y="0"/>
              <a:ext cx="677500" cy="66393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73">
              <a:extLst>
                <a:ext uri="{FF2B5EF4-FFF2-40B4-BE49-F238E27FC236}">
                  <a16:creationId xmlns:a16="http://schemas.microsoft.com/office/drawing/2014/main" id="{E7CD929F-6EA5-01D6-CA6A-62D3414CE63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10679"/>
              <a:ext cx="691352" cy="65720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75">
            <a:extLst>
              <a:ext uri="{FF2B5EF4-FFF2-40B4-BE49-F238E27FC236}">
                <a16:creationId xmlns:a16="http://schemas.microsoft.com/office/drawing/2014/main" id="{124A9F68-02C9-5619-1EAE-FDF2A93C0A0A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207471" y="0"/>
            <a:ext cx="793811" cy="75141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77">
            <a:extLst>
              <a:ext uri="{FF2B5EF4-FFF2-40B4-BE49-F238E27FC236}">
                <a16:creationId xmlns:a16="http://schemas.microsoft.com/office/drawing/2014/main" id="{D6CABD5B-071C-07ED-10CF-7EFE1661A0DB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10734"/>
            <a:ext cx="2165928" cy="685187"/>
          </a:xfrm>
          <a:prstGeom prst="rect">
            <a:avLst/>
          </a:prstGeom>
        </xdr:spPr>
      </xdr:pic>
    </xdr:grpSp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21318"/>
    <xdr:ext cx="10392352" cy="755922"/>
    <xdr:grpSp>
      <xdr:nvGrpSpPr>
        <xdr:cNvPr id="2" name="Shape 68">
          <a:extLst>
            <a:ext uri="{FF2B5EF4-FFF2-40B4-BE49-F238E27FC236}">
              <a16:creationId xmlns:a16="http://schemas.microsoft.com/office/drawing/2014/main" id="{524A3C0F-2833-424C-B2D7-FA9D0F333F32}"/>
            </a:ext>
          </a:extLst>
        </xdr:cNvPr>
        <xdr:cNvGrpSpPr/>
      </xdr:nvGrpSpPr>
      <xdr:grpSpPr>
        <a:xfrm>
          <a:off x="0" y="21318"/>
          <a:ext cx="10392352" cy="755922"/>
          <a:chOff x="0" y="10734"/>
          <a:chExt cx="10392352" cy="755922"/>
        </a:xfrm>
      </xdr:grpSpPr>
      <xdr:grpSp>
        <xdr:nvGrpSpPr>
          <xdr:cNvPr id="3" name="Shape 69">
            <a:extLst>
              <a:ext uri="{FF2B5EF4-FFF2-40B4-BE49-F238E27FC236}">
                <a16:creationId xmlns:a16="http://schemas.microsoft.com/office/drawing/2014/main" id="{7702D4D8-1E7D-1348-B13B-8F62628213AA}"/>
              </a:ext>
            </a:extLst>
          </xdr:cNvPr>
          <xdr:cNvGrpSpPr/>
        </xdr:nvGrpSpPr>
        <xdr:grpSpPr>
          <a:xfrm>
            <a:off x="8919523" y="25759"/>
            <a:ext cx="1472829" cy="683733"/>
            <a:chOff x="-236220" y="-4561"/>
            <a:chExt cx="1472829" cy="683733"/>
          </a:xfrm>
        </xdr:grpSpPr>
        <xdr:pic>
          <xdr:nvPicPr>
            <xdr:cNvPr id="6" name="Picture 71">
              <a:extLst>
                <a:ext uri="{FF2B5EF4-FFF2-40B4-BE49-F238E27FC236}">
                  <a16:creationId xmlns:a16="http://schemas.microsoft.com/office/drawing/2014/main" id="{B0A27094-ECD2-49FA-5BC0-618FC2E90442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559109" y="15240"/>
              <a:ext cx="677500" cy="66393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73">
              <a:extLst>
                <a:ext uri="{FF2B5EF4-FFF2-40B4-BE49-F238E27FC236}">
                  <a16:creationId xmlns:a16="http://schemas.microsoft.com/office/drawing/2014/main" id="{5757A789-318D-34F3-40EA-7FDD37DBAE94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236220" y="-4561"/>
              <a:ext cx="691352" cy="65720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75">
            <a:extLst>
              <a:ext uri="{FF2B5EF4-FFF2-40B4-BE49-F238E27FC236}">
                <a16:creationId xmlns:a16="http://schemas.microsoft.com/office/drawing/2014/main" id="{F376D648-396B-45E6-4A5F-CF7F77A23044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062691" y="15240"/>
            <a:ext cx="793811" cy="75141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77">
            <a:extLst>
              <a:ext uri="{FF2B5EF4-FFF2-40B4-BE49-F238E27FC236}">
                <a16:creationId xmlns:a16="http://schemas.microsoft.com/office/drawing/2014/main" id="{AA2E766A-CA75-2673-43EA-B56C46485D95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10734"/>
            <a:ext cx="2165928" cy="685187"/>
          </a:xfrm>
          <a:prstGeom prst="rect">
            <a:avLst/>
          </a:prstGeom>
        </xdr:spPr>
      </xdr:pic>
    </xdr:grpSp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10584"/>
    <xdr:ext cx="10643813" cy="751416"/>
    <xdr:grpSp>
      <xdr:nvGrpSpPr>
        <xdr:cNvPr id="2" name="Shape 68">
          <a:extLst>
            <a:ext uri="{FF2B5EF4-FFF2-40B4-BE49-F238E27FC236}">
              <a16:creationId xmlns:a16="http://schemas.microsoft.com/office/drawing/2014/main" id="{CD199CC8-E87E-481E-A3CE-A6D58EC4A408}"/>
            </a:ext>
          </a:extLst>
        </xdr:cNvPr>
        <xdr:cNvGrpSpPr/>
      </xdr:nvGrpSpPr>
      <xdr:grpSpPr>
        <a:xfrm>
          <a:off x="0" y="10584"/>
          <a:ext cx="10643813" cy="751416"/>
          <a:chOff x="0" y="0"/>
          <a:chExt cx="10643813" cy="751416"/>
        </a:xfrm>
      </xdr:grpSpPr>
      <xdr:grpSp>
        <xdr:nvGrpSpPr>
          <xdr:cNvPr id="3" name="Shape 69">
            <a:extLst>
              <a:ext uri="{FF2B5EF4-FFF2-40B4-BE49-F238E27FC236}">
                <a16:creationId xmlns:a16="http://schemas.microsoft.com/office/drawing/2014/main" id="{0454C518-521F-A35A-0194-B9CABE34236F}"/>
              </a:ext>
            </a:extLst>
          </xdr:cNvPr>
          <xdr:cNvGrpSpPr/>
        </xdr:nvGrpSpPr>
        <xdr:grpSpPr>
          <a:xfrm>
            <a:off x="9155743" y="30320"/>
            <a:ext cx="1488069" cy="667882"/>
            <a:chOff x="0" y="0"/>
            <a:chExt cx="1488069" cy="667882"/>
          </a:xfrm>
        </xdr:grpSpPr>
        <xdr:pic>
          <xdr:nvPicPr>
            <xdr:cNvPr id="6" name="Picture 71">
              <a:extLst>
                <a:ext uri="{FF2B5EF4-FFF2-40B4-BE49-F238E27FC236}">
                  <a16:creationId xmlns:a16="http://schemas.microsoft.com/office/drawing/2014/main" id="{29E1CCE3-BB37-59E2-854C-8A12EC2C4DA8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810569" y="0"/>
              <a:ext cx="677500" cy="66393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73">
              <a:extLst>
                <a:ext uri="{FF2B5EF4-FFF2-40B4-BE49-F238E27FC236}">
                  <a16:creationId xmlns:a16="http://schemas.microsoft.com/office/drawing/2014/main" id="{9B07EA46-59B0-08CC-A2B7-D061939B48B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10679"/>
              <a:ext cx="691352" cy="65720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75">
            <a:extLst>
              <a:ext uri="{FF2B5EF4-FFF2-40B4-BE49-F238E27FC236}">
                <a16:creationId xmlns:a16="http://schemas.microsoft.com/office/drawing/2014/main" id="{19AFF186-24CB-806A-705B-FD17A72EE255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207471" y="0"/>
            <a:ext cx="793811" cy="75141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77">
            <a:extLst>
              <a:ext uri="{FF2B5EF4-FFF2-40B4-BE49-F238E27FC236}">
                <a16:creationId xmlns:a16="http://schemas.microsoft.com/office/drawing/2014/main" id="{DC4ECF33-3607-602D-259B-F7A59E87D9A1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10734"/>
            <a:ext cx="2165928" cy="685187"/>
          </a:xfrm>
          <a:prstGeom prst="rect">
            <a:avLst/>
          </a:prstGeom>
        </xdr:spPr>
      </xdr:pic>
    </xdr:grpSp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10584"/>
    <xdr:ext cx="10438072" cy="751416"/>
    <xdr:grpSp>
      <xdr:nvGrpSpPr>
        <xdr:cNvPr id="2" name="Shape 68">
          <a:extLst>
            <a:ext uri="{FF2B5EF4-FFF2-40B4-BE49-F238E27FC236}">
              <a16:creationId xmlns:a16="http://schemas.microsoft.com/office/drawing/2014/main" id="{773A220E-CC61-4A77-844C-CF884B84ECD1}"/>
            </a:ext>
          </a:extLst>
        </xdr:cNvPr>
        <xdr:cNvGrpSpPr/>
      </xdr:nvGrpSpPr>
      <xdr:grpSpPr>
        <a:xfrm>
          <a:off x="0" y="10584"/>
          <a:ext cx="10438072" cy="751416"/>
          <a:chOff x="0" y="0"/>
          <a:chExt cx="10438072" cy="751416"/>
        </a:xfrm>
      </xdr:grpSpPr>
      <xdr:grpSp>
        <xdr:nvGrpSpPr>
          <xdr:cNvPr id="3" name="Shape 69">
            <a:extLst>
              <a:ext uri="{FF2B5EF4-FFF2-40B4-BE49-F238E27FC236}">
                <a16:creationId xmlns:a16="http://schemas.microsoft.com/office/drawing/2014/main" id="{55D403FA-F0F6-3902-5142-4B72EEF3A3C9}"/>
              </a:ext>
            </a:extLst>
          </xdr:cNvPr>
          <xdr:cNvGrpSpPr/>
        </xdr:nvGrpSpPr>
        <xdr:grpSpPr>
          <a:xfrm>
            <a:off x="8957623" y="30320"/>
            <a:ext cx="1480449" cy="675502"/>
            <a:chOff x="-198120" y="0"/>
            <a:chExt cx="1480449" cy="675502"/>
          </a:xfrm>
        </xdr:grpSpPr>
        <xdr:pic>
          <xdr:nvPicPr>
            <xdr:cNvPr id="6" name="Picture 71">
              <a:extLst>
                <a:ext uri="{FF2B5EF4-FFF2-40B4-BE49-F238E27FC236}">
                  <a16:creationId xmlns:a16="http://schemas.microsoft.com/office/drawing/2014/main" id="{DA278907-5139-676B-0812-6DDD4DAE8E43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604829" y="0"/>
              <a:ext cx="677500" cy="663932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73">
              <a:extLst>
                <a:ext uri="{FF2B5EF4-FFF2-40B4-BE49-F238E27FC236}">
                  <a16:creationId xmlns:a16="http://schemas.microsoft.com/office/drawing/2014/main" id="{0D24394A-B5A0-48E9-BF0E-AD172D5A2D2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-198120" y="18299"/>
              <a:ext cx="691352" cy="657203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75">
            <a:extLst>
              <a:ext uri="{FF2B5EF4-FFF2-40B4-BE49-F238E27FC236}">
                <a16:creationId xmlns:a16="http://schemas.microsoft.com/office/drawing/2014/main" id="{1977A33A-E0E9-8500-58B9-0A1C16E11F59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108411" y="0"/>
            <a:ext cx="793811" cy="751416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77">
            <a:extLst>
              <a:ext uri="{FF2B5EF4-FFF2-40B4-BE49-F238E27FC236}">
                <a16:creationId xmlns:a16="http://schemas.microsoft.com/office/drawing/2014/main" id="{7EE21EDB-E9AD-70AB-27C4-AE99EC13308A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10734"/>
            <a:ext cx="2165928" cy="685187"/>
          </a:xfrm>
          <a:prstGeom prst="rect">
            <a:avLst/>
          </a:prstGeom>
        </xdr:spPr>
      </xdr:pic>
    </xdr:grpSp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887093" cy="619125"/>
    <xdr:grpSp>
      <xdr:nvGrpSpPr>
        <xdr:cNvPr id="2" name="Shape 108">
          <a:extLst>
            <a:ext uri="{FF2B5EF4-FFF2-40B4-BE49-F238E27FC236}">
              <a16:creationId xmlns:a16="http://schemas.microsoft.com/office/drawing/2014/main" id="{97A71654-A1AF-4B5E-B182-BE1767C3B0CB}"/>
            </a:ext>
          </a:extLst>
        </xdr:cNvPr>
        <xdr:cNvGrpSpPr/>
      </xdr:nvGrpSpPr>
      <xdr:grpSpPr>
        <a:xfrm>
          <a:off x="0" y="0"/>
          <a:ext cx="9887093" cy="619125"/>
          <a:chOff x="0" y="0"/>
          <a:chExt cx="9887093" cy="619125"/>
        </a:xfrm>
      </xdr:grpSpPr>
      <xdr:grpSp>
        <xdr:nvGrpSpPr>
          <xdr:cNvPr id="3" name="Shape 109">
            <a:extLst>
              <a:ext uri="{FF2B5EF4-FFF2-40B4-BE49-F238E27FC236}">
                <a16:creationId xmlns:a16="http://schemas.microsoft.com/office/drawing/2014/main" id="{91AEDD6C-EB6E-F127-A127-46A7224953CA}"/>
              </a:ext>
            </a:extLst>
          </xdr:cNvPr>
          <xdr:cNvGrpSpPr/>
        </xdr:nvGrpSpPr>
        <xdr:grpSpPr>
          <a:xfrm>
            <a:off x="8649846" y="0"/>
            <a:ext cx="1237247" cy="605627"/>
            <a:chOff x="0" y="0"/>
            <a:chExt cx="1237247" cy="605627"/>
          </a:xfrm>
        </xdr:grpSpPr>
        <xdr:pic>
          <xdr:nvPicPr>
            <xdr:cNvPr id="6" name="Picture 111">
              <a:extLst>
                <a:ext uri="{FF2B5EF4-FFF2-40B4-BE49-F238E27FC236}">
                  <a16:creationId xmlns:a16="http://schemas.microsoft.com/office/drawing/2014/main" id="{94611441-A698-29D8-6BAB-F5F67F09E359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655336" y="0"/>
              <a:ext cx="581912" cy="605627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13">
              <a:extLst>
                <a:ext uri="{FF2B5EF4-FFF2-40B4-BE49-F238E27FC236}">
                  <a16:creationId xmlns:a16="http://schemas.microsoft.com/office/drawing/2014/main" id="{223CF3FD-873A-555A-66A1-C108D9E9842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566084" cy="571499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15">
            <a:extLst>
              <a:ext uri="{FF2B5EF4-FFF2-40B4-BE49-F238E27FC236}">
                <a16:creationId xmlns:a16="http://schemas.microsoft.com/office/drawing/2014/main" id="{15E0CA71-E30C-B517-9AA1-B9A84F2C4593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7897969" y="0"/>
            <a:ext cx="670829" cy="619125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17">
            <a:extLst>
              <a:ext uri="{FF2B5EF4-FFF2-40B4-BE49-F238E27FC236}">
                <a16:creationId xmlns:a16="http://schemas.microsoft.com/office/drawing/2014/main" id="{3E0D3E88-E757-A651-D996-40FABBC0A54A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1779263" cy="597776"/>
          </a:xfrm>
          <a:prstGeom prst="rect">
            <a:avLst/>
          </a:prstGeom>
        </xdr:spPr>
      </xdr:pic>
    </xdr:grpSp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887093" cy="619125"/>
    <xdr:grpSp>
      <xdr:nvGrpSpPr>
        <xdr:cNvPr id="2" name="Shape 108">
          <a:extLst>
            <a:ext uri="{FF2B5EF4-FFF2-40B4-BE49-F238E27FC236}">
              <a16:creationId xmlns:a16="http://schemas.microsoft.com/office/drawing/2014/main" id="{1673C570-DD41-44A4-BB53-A88FF1B96863}"/>
            </a:ext>
          </a:extLst>
        </xdr:cNvPr>
        <xdr:cNvGrpSpPr/>
      </xdr:nvGrpSpPr>
      <xdr:grpSpPr>
        <a:xfrm>
          <a:off x="0" y="0"/>
          <a:ext cx="9887093" cy="619125"/>
          <a:chOff x="0" y="0"/>
          <a:chExt cx="9887093" cy="619125"/>
        </a:xfrm>
      </xdr:grpSpPr>
      <xdr:grpSp>
        <xdr:nvGrpSpPr>
          <xdr:cNvPr id="3" name="Shape 109">
            <a:extLst>
              <a:ext uri="{FF2B5EF4-FFF2-40B4-BE49-F238E27FC236}">
                <a16:creationId xmlns:a16="http://schemas.microsoft.com/office/drawing/2014/main" id="{02F83CF4-6707-A31C-066E-CC35ABDA87AE}"/>
              </a:ext>
            </a:extLst>
          </xdr:cNvPr>
          <xdr:cNvGrpSpPr/>
        </xdr:nvGrpSpPr>
        <xdr:grpSpPr>
          <a:xfrm>
            <a:off x="8649846" y="0"/>
            <a:ext cx="1237247" cy="605627"/>
            <a:chOff x="0" y="0"/>
            <a:chExt cx="1237247" cy="605627"/>
          </a:xfrm>
        </xdr:grpSpPr>
        <xdr:pic>
          <xdr:nvPicPr>
            <xdr:cNvPr id="6" name="Picture 111">
              <a:extLst>
                <a:ext uri="{FF2B5EF4-FFF2-40B4-BE49-F238E27FC236}">
                  <a16:creationId xmlns:a16="http://schemas.microsoft.com/office/drawing/2014/main" id="{B23B6ADA-DE6A-7249-703C-74EC50313C85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655336" y="0"/>
              <a:ext cx="581912" cy="605627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13">
              <a:extLst>
                <a:ext uri="{FF2B5EF4-FFF2-40B4-BE49-F238E27FC236}">
                  <a16:creationId xmlns:a16="http://schemas.microsoft.com/office/drawing/2014/main" id="{0606EAA6-D15C-CA03-57DF-AAAB9FACB50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566084" cy="571499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15">
            <a:extLst>
              <a:ext uri="{FF2B5EF4-FFF2-40B4-BE49-F238E27FC236}">
                <a16:creationId xmlns:a16="http://schemas.microsoft.com/office/drawing/2014/main" id="{F657CA8B-CE52-2793-8B74-30358564E447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7897969" y="0"/>
            <a:ext cx="670829" cy="619125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17">
            <a:extLst>
              <a:ext uri="{FF2B5EF4-FFF2-40B4-BE49-F238E27FC236}">
                <a16:creationId xmlns:a16="http://schemas.microsoft.com/office/drawing/2014/main" id="{50A53E34-1C6E-2C86-9F85-A12A7390B5EF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1779263" cy="597776"/>
          </a:xfrm>
          <a:prstGeom prst="rect">
            <a:avLst/>
          </a:prstGeom>
        </xdr:spPr>
      </xdr:pic>
    </xdr:grpSp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718786" cy="827954"/>
    <xdr:grpSp>
      <xdr:nvGrpSpPr>
        <xdr:cNvPr id="2" name="Shape 127">
          <a:extLst>
            <a:ext uri="{FF2B5EF4-FFF2-40B4-BE49-F238E27FC236}">
              <a16:creationId xmlns:a16="http://schemas.microsoft.com/office/drawing/2014/main" id="{9950EC41-047B-4D49-9C8C-8B968A6AC3A3}"/>
            </a:ext>
          </a:extLst>
        </xdr:cNvPr>
        <xdr:cNvGrpSpPr/>
      </xdr:nvGrpSpPr>
      <xdr:grpSpPr>
        <a:xfrm>
          <a:off x="0" y="0"/>
          <a:ext cx="10718786" cy="827954"/>
          <a:chOff x="0" y="0"/>
          <a:chExt cx="10718786" cy="827954"/>
        </a:xfrm>
      </xdr:grpSpPr>
      <xdr:grpSp>
        <xdr:nvGrpSpPr>
          <xdr:cNvPr id="3" name="Shape 128">
            <a:extLst>
              <a:ext uri="{FF2B5EF4-FFF2-40B4-BE49-F238E27FC236}">
                <a16:creationId xmlns:a16="http://schemas.microsoft.com/office/drawing/2014/main" id="{DB4C19E6-C745-39A9-AC3A-EA93D86B7DDC}"/>
              </a:ext>
            </a:extLst>
          </xdr:cNvPr>
          <xdr:cNvGrpSpPr/>
        </xdr:nvGrpSpPr>
        <xdr:grpSpPr>
          <a:xfrm>
            <a:off x="9242213" y="13488"/>
            <a:ext cx="1476574" cy="738609"/>
            <a:chOff x="0" y="0"/>
            <a:chExt cx="1476574" cy="738609"/>
          </a:xfrm>
        </xdr:grpSpPr>
        <xdr:pic>
          <xdr:nvPicPr>
            <xdr:cNvPr id="6" name="Picture 130">
              <a:extLst>
                <a:ext uri="{FF2B5EF4-FFF2-40B4-BE49-F238E27FC236}">
                  <a16:creationId xmlns:a16="http://schemas.microsoft.com/office/drawing/2014/main" id="{DADA5617-94C5-1E04-0B82-318C40F22D80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762580" y="0"/>
              <a:ext cx="713992" cy="731561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32">
              <a:extLst>
                <a:ext uri="{FF2B5EF4-FFF2-40B4-BE49-F238E27FC236}">
                  <a16:creationId xmlns:a16="http://schemas.microsoft.com/office/drawing/2014/main" id="{D713EFC2-8125-ED01-BCAD-9650900521B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14463"/>
              <a:ext cx="728590" cy="724146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34">
            <a:extLst>
              <a:ext uri="{FF2B5EF4-FFF2-40B4-BE49-F238E27FC236}">
                <a16:creationId xmlns:a16="http://schemas.microsoft.com/office/drawing/2014/main" id="{5601265A-47CB-D322-B3EC-67AB4484A14C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387168" y="0"/>
            <a:ext cx="836568" cy="827954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36">
            <a:extLst>
              <a:ext uri="{FF2B5EF4-FFF2-40B4-BE49-F238E27FC236}">
                <a16:creationId xmlns:a16="http://schemas.microsoft.com/office/drawing/2014/main" id="{235C6050-24EC-9802-A2D5-4C5A0F642D7E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2591" cy="754979"/>
          </a:xfrm>
          <a:prstGeom prst="rect">
            <a:avLst/>
          </a:prstGeom>
        </xdr:spPr>
      </xdr:pic>
    </xdr:grpSp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10718786" cy="827954"/>
    <xdr:grpSp>
      <xdr:nvGrpSpPr>
        <xdr:cNvPr id="2" name="Shape 127">
          <a:extLst>
            <a:ext uri="{FF2B5EF4-FFF2-40B4-BE49-F238E27FC236}">
              <a16:creationId xmlns:a16="http://schemas.microsoft.com/office/drawing/2014/main" id="{D3A5B82B-2111-41B6-9558-BF76EB5EAE72}"/>
            </a:ext>
          </a:extLst>
        </xdr:cNvPr>
        <xdr:cNvGrpSpPr/>
      </xdr:nvGrpSpPr>
      <xdr:grpSpPr>
        <a:xfrm>
          <a:off x="0" y="0"/>
          <a:ext cx="10718786" cy="827954"/>
          <a:chOff x="0" y="0"/>
          <a:chExt cx="10718786" cy="827954"/>
        </a:xfrm>
      </xdr:grpSpPr>
      <xdr:grpSp>
        <xdr:nvGrpSpPr>
          <xdr:cNvPr id="3" name="Shape 128">
            <a:extLst>
              <a:ext uri="{FF2B5EF4-FFF2-40B4-BE49-F238E27FC236}">
                <a16:creationId xmlns:a16="http://schemas.microsoft.com/office/drawing/2014/main" id="{D145C896-E24E-E6B5-E18E-79F3000F3D89}"/>
              </a:ext>
            </a:extLst>
          </xdr:cNvPr>
          <xdr:cNvGrpSpPr/>
        </xdr:nvGrpSpPr>
        <xdr:grpSpPr>
          <a:xfrm>
            <a:off x="9242213" y="13488"/>
            <a:ext cx="1476574" cy="738609"/>
            <a:chOff x="0" y="0"/>
            <a:chExt cx="1476574" cy="738609"/>
          </a:xfrm>
        </xdr:grpSpPr>
        <xdr:pic>
          <xdr:nvPicPr>
            <xdr:cNvPr id="6" name="Picture 130">
              <a:extLst>
                <a:ext uri="{FF2B5EF4-FFF2-40B4-BE49-F238E27FC236}">
                  <a16:creationId xmlns:a16="http://schemas.microsoft.com/office/drawing/2014/main" id="{B7913BD7-D10D-AD36-8706-C328D265899E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762580" y="0"/>
              <a:ext cx="713992" cy="731561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32">
              <a:extLst>
                <a:ext uri="{FF2B5EF4-FFF2-40B4-BE49-F238E27FC236}">
                  <a16:creationId xmlns:a16="http://schemas.microsoft.com/office/drawing/2014/main" id="{4D403FAB-79FE-E705-0FC9-068A58CEC5A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14463"/>
              <a:ext cx="728590" cy="724146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34">
            <a:extLst>
              <a:ext uri="{FF2B5EF4-FFF2-40B4-BE49-F238E27FC236}">
                <a16:creationId xmlns:a16="http://schemas.microsoft.com/office/drawing/2014/main" id="{512F3473-E9EE-D4D7-9AF1-D7DE22584885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387168" y="0"/>
            <a:ext cx="836568" cy="827954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36">
            <a:extLst>
              <a:ext uri="{FF2B5EF4-FFF2-40B4-BE49-F238E27FC236}">
                <a16:creationId xmlns:a16="http://schemas.microsoft.com/office/drawing/2014/main" id="{1E2B1289-A2C4-3D7E-6742-0F7E20BC5DD8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2591" cy="754979"/>
          </a:xfrm>
          <a:prstGeom prst="rect">
            <a:avLst/>
          </a:prstGeom>
        </xdr:spPr>
      </xdr:pic>
    </xdr:grpSp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718786" cy="827954"/>
    <xdr:grpSp>
      <xdr:nvGrpSpPr>
        <xdr:cNvPr id="2" name="Shape 127">
          <a:extLst>
            <a:ext uri="{FF2B5EF4-FFF2-40B4-BE49-F238E27FC236}">
              <a16:creationId xmlns:a16="http://schemas.microsoft.com/office/drawing/2014/main" id="{306654E6-6FFD-4718-8A7F-A7DF9A41332D}"/>
            </a:ext>
          </a:extLst>
        </xdr:cNvPr>
        <xdr:cNvGrpSpPr/>
      </xdr:nvGrpSpPr>
      <xdr:grpSpPr>
        <a:xfrm>
          <a:off x="0" y="0"/>
          <a:ext cx="10718786" cy="827954"/>
          <a:chOff x="0" y="0"/>
          <a:chExt cx="10718786" cy="827954"/>
        </a:xfrm>
      </xdr:grpSpPr>
      <xdr:grpSp>
        <xdr:nvGrpSpPr>
          <xdr:cNvPr id="3" name="Shape 128">
            <a:extLst>
              <a:ext uri="{FF2B5EF4-FFF2-40B4-BE49-F238E27FC236}">
                <a16:creationId xmlns:a16="http://schemas.microsoft.com/office/drawing/2014/main" id="{CCE1FB29-C48B-2332-8D3A-122C8E6E734C}"/>
              </a:ext>
            </a:extLst>
          </xdr:cNvPr>
          <xdr:cNvGrpSpPr/>
        </xdr:nvGrpSpPr>
        <xdr:grpSpPr>
          <a:xfrm>
            <a:off x="9242213" y="13488"/>
            <a:ext cx="1476574" cy="738609"/>
            <a:chOff x="0" y="0"/>
            <a:chExt cx="1476574" cy="738609"/>
          </a:xfrm>
        </xdr:grpSpPr>
        <xdr:pic>
          <xdr:nvPicPr>
            <xdr:cNvPr id="6" name="Picture 130">
              <a:extLst>
                <a:ext uri="{FF2B5EF4-FFF2-40B4-BE49-F238E27FC236}">
                  <a16:creationId xmlns:a16="http://schemas.microsoft.com/office/drawing/2014/main" id="{372D4C70-9D94-AE23-59A4-3BDDE73EC989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762580" y="0"/>
              <a:ext cx="713992" cy="731561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32">
              <a:extLst>
                <a:ext uri="{FF2B5EF4-FFF2-40B4-BE49-F238E27FC236}">
                  <a16:creationId xmlns:a16="http://schemas.microsoft.com/office/drawing/2014/main" id="{FC6764DB-01CC-F1E3-FB99-E7CE13D5E20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14463"/>
              <a:ext cx="728590" cy="724146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34">
            <a:extLst>
              <a:ext uri="{FF2B5EF4-FFF2-40B4-BE49-F238E27FC236}">
                <a16:creationId xmlns:a16="http://schemas.microsoft.com/office/drawing/2014/main" id="{36E6FD2F-5A35-6C60-23B1-2FF64CEE7912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387168" y="0"/>
            <a:ext cx="836568" cy="827954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36">
            <a:extLst>
              <a:ext uri="{FF2B5EF4-FFF2-40B4-BE49-F238E27FC236}">
                <a16:creationId xmlns:a16="http://schemas.microsoft.com/office/drawing/2014/main" id="{9A9B4ED6-E5BE-6D8C-B0D3-7505B7A0D216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2591" cy="754979"/>
          </a:xfrm>
          <a:prstGeom prst="rect">
            <a:avLst/>
          </a:prstGeom>
        </xdr:spPr>
      </xdr:pic>
    </xdr:grpSp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10718786" cy="827954"/>
    <xdr:grpSp>
      <xdr:nvGrpSpPr>
        <xdr:cNvPr id="2" name="Shape 127">
          <a:extLst>
            <a:ext uri="{FF2B5EF4-FFF2-40B4-BE49-F238E27FC236}">
              <a16:creationId xmlns:a16="http://schemas.microsoft.com/office/drawing/2014/main" id="{6083044A-40BB-403A-A8A9-4A68BBCEEEFF}"/>
            </a:ext>
          </a:extLst>
        </xdr:cNvPr>
        <xdr:cNvGrpSpPr/>
      </xdr:nvGrpSpPr>
      <xdr:grpSpPr>
        <a:xfrm>
          <a:off x="0" y="0"/>
          <a:ext cx="10718786" cy="827954"/>
          <a:chOff x="0" y="0"/>
          <a:chExt cx="10718786" cy="827954"/>
        </a:xfrm>
      </xdr:grpSpPr>
      <xdr:grpSp>
        <xdr:nvGrpSpPr>
          <xdr:cNvPr id="3" name="Shape 128">
            <a:extLst>
              <a:ext uri="{FF2B5EF4-FFF2-40B4-BE49-F238E27FC236}">
                <a16:creationId xmlns:a16="http://schemas.microsoft.com/office/drawing/2014/main" id="{B50859C1-6E1A-D38A-9C2C-A12696C2F690}"/>
              </a:ext>
            </a:extLst>
          </xdr:cNvPr>
          <xdr:cNvGrpSpPr/>
        </xdr:nvGrpSpPr>
        <xdr:grpSpPr>
          <a:xfrm>
            <a:off x="9242213" y="13488"/>
            <a:ext cx="1476574" cy="738609"/>
            <a:chOff x="0" y="0"/>
            <a:chExt cx="1476574" cy="738609"/>
          </a:xfrm>
        </xdr:grpSpPr>
        <xdr:pic>
          <xdr:nvPicPr>
            <xdr:cNvPr id="6" name="Picture 130">
              <a:extLst>
                <a:ext uri="{FF2B5EF4-FFF2-40B4-BE49-F238E27FC236}">
                  <a16:creationId xmlns:a16="http://schemas.microsoft.com/office/drawing/2014/main" id="{55743A7C-F502-4BF4-1BE8-4C38937BA508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762580" y="0"/>
              <a:ext cx="713992" cy="731561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32">
              <a:extLst>
                <a:ext uri="{FF2B5EF4-FFF2-40B4-BE49-F238E27FC236}">
                  <a16:creationId xmlns:a16="http://schemas.microsoft.com/office/drawing/2014/main" id="{650A664C-1514-3183-D728-402196B3716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14463"/>
              <a:ext cx="728590" cy="724146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34">
            <a:extLst>
              <a:ext uri="{FF2B5EF4-FFF2-40B4-BE49-F238E27FC236}">
                <a16:creationId xmlns:a16="http://schemas.microsoft.com/office/drawing/2014/main" id="{EC0C8532-8418-C959-1214-AD31190FF3F6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8387168" y="0"/>
            <a:ext cx="836568" cy="827954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36">
            <a:extLst>
              <a:ext uri="{FF2B5EF4-FFF2-40B4-BE49-F238E27FC236}">
                <a16:creationId xmlns:a16="http://schemas.microsoft.com/office/drawing/2014/main" id="{46AEFC42-AFC9-A445-069F-8C6E56523D2A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2591" cy="754979"/>
          </a:xfrm>
          <a:prstGeom prst="rect">
            <a:avLst/>
          </a:prstGeom>
        </xdr:spPr>
      </xdr:pic>
    </xdr:grpSp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3F22EDF7-2FD5-4293-A964-0D77557B7C9A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649FDD53-54C3-EAD6-3471-A5D767DCD48B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7CB2D581-E2E9-C0ED-406B-3E0ADDF458DF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2A80E558-0B5E-770B-5D59-05B6E676FF4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D912FF12-B66E-9E9A-F0EF-55858DCE171E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27885B71-4FD3-139A-DD75-444838C8087D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65CD9BB4-4333-4E1B-A183-67204C908607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94FC3615-CF4C-943B-DB81-536EAC4E578D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B4CEE264-70B7-6700-2B8D-658BD373889C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58C4B394-90F5-641F-7DE9-4C76AFC2D20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F9DDB918-AF52-7BD4-8DC7-AB3D4DFC8E88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0CFED42D-50B3-CFC1-CCF2-43D9778DF509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E505C8D7-F237-4CBA-A88D-F213FD8D57E3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A148D1C7-E567-6F29-5F65-65BD0B13F9F5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14EF3CB8-7E51-5482-8839-4B35A9306A17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C4FEEBAB-4AC3-9F31-EDB0-40EDD52FBE1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EFC67161-CEE1-7329-34A8-9056DD27419C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60E5CE4B-A85E-50D2-0D60-A2FF570BC763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F923AF64-8B8B-47DA-BA94-4CF0B7B27C79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6EEA1B12-D7F1-1961-AFF6-9868BC82EE15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DCB4FF4D-3130-A691-0A84-B422179F2258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CA952CB4-2C89-651A-3BCD-C91F2165E01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33757F18-9C18-E4E7-36A1-5435DB443732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96B4765A-B848-C087-0C34-1BD97E3E54E0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D56C6111-4897-47CA-B778-3AE127DBD7F8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8CC00E87-2EC6-FFAE-A4A5-4B0F9CFC455D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8C8134ED-519C-D67B-4BC3-0D40E968D6FD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02A85975-A690-00B9-FA74-740C364C07C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68107C72-244E-6B83-A9BF-84568D4C6467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F08AC6D6-A8D8-4879-0C01-32E2312379A2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5939D9ED-3159-49F0-9671-6ED4BBA16165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4B6C28F1-D9BB-E5FE-9A61-D7A3001CF397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5900A191-E5AE-A4B9-5305-590D0C5E5FE5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E11325A1-3582-F290-3176-F0C571BDD34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583C39DC-9837-D44D-687E-3F3F1ACB8FD2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09FBAA4E-F009-E8EB-9286-A1C23D1108CD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13246181" cy="812079"/>
    <xdr:grpSp>
      <xdr:nvGrpSpPr>
        <xdr:cNvPr id="2" name="Shape 167">
          <a:extLst>
            <a:ext uri="{FF2B5EF4-FFF2-40B4-BE49-F238E27FC236}">
              <a16:creationId xmlns:a16="http://schemas.microsoft.com/office/drawing/2014/main" id="{584C5C68-0B4B-421C-8F6C-43CE04A51937}"/>
            </a:ext>
          </a:extLst>
        </xdr:cNvPr>
        <xdr:cNvGrpSpPr/>
      </xdr:nvGrpSpPr>
      <xdr:grpSpPr>
        <a:xfrm>
          <a:off x="0" y="0"/>
          <a:ext cx="13246181" cy="812079"/>
          <a:chOff x="0" y="0"/>
          <a:chExt cx="13246181" cy="812079"/>
        </a:xfrm>
      </xdr:grpSpPr>
      <xdr:grpSp>
        <xdr:nvGrpSpPr>
          <xdr:cNvPr id="3" name="Shape 168">
            <a:extLst>
              <a:ext uri="{FF2B5EF4-FFF2-40B4-BE49-F238E27FC236}">
                <a16:creationId xmlns:a16="http://schemas.microsoft.com/office/drawing/2014/main" id="{C51C8474-DCF2-CAA8-4E5D-FC278C88F938}"/>
              </a:ext>
            </a:extLst>
          </xdr:cNvPr>
          <xdr:cNvGrpSpPr/>
        </xdr:nvGrpSpPr>
        <xdr:grpSpPr>
          <a:xfrm>
            <a:off x="11577817" y="0"/>
            <a:ext cx="1668363" cy="717534"/>
            <a:chOff x="0" y="0"/>
            <a:chExt cx="1668363" cy="717534"/>
          </a:xfrm>
        </xdr:grpSpPr>
        <xdr:pic>
          <xdr:nvPicPr>
            <xdr:cNvPr id="6" name="Picture 170">
              <a:extLst>
                <a:ext uri="{FF2B5EF4-FFF2-40B4-BE49-F238E27FC236}">
                  <a16:creationId xmlns:a16="http://schemas.microsoft.com/office/drawing/2014/main" id="{CE6F59B9-0F36-D23D-EDC8-B007C92BC35A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953184" y="0"/>
              <a:ext cx="715179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172">
              <a:extLst>
                <a:ext uri="{FF2B5EF4-FFF2-40B4-BE49-F238E27FC236}">
                  <a16:creationId xmlns:a16="http://schemas.microsoft.com/office/drawing/2014/main" id="{AD841B4B-F073-4A6F-F6E7-1883F08CE69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2980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174">
            <a:extLst>
              <a:ext uri="{FF2B5EF4-FFF2-40B4-BE49-F238E27FC236}">
                <a16:creationId xmlns:a16="http://schemas.microsoft.com/office/drawing/2014/main" id="{D5B2F5B6-E87D-9C6A-B866-0745F0FB0D02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0451398" y="0"/>
            <a:ext cx="896194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176">
            <a:extLst>
              <a:ext uri="{FF2B5EF4-FFF2-40B4-BE49-F238E27FC236}">
                <a16:creationId xmlns:a16="http://schemas.microsoft.com/office/drawing/2014/main" id="{3143AEF8-4B97-7114-9B5C-589F97335147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86385" cy="740504"/>
          </a:xfrm>
          <a:prstGeom prst="rect">
            <a:avLst/>
          </a:prstGeom>
        </xdr:spPr>
      </xdr:pic>
    </xdr:grpSp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16373504" cy="812079"/>
    <xdr:grpSp>
      <xdr:nvGrpSpPr>
        <xdr:cNvPr id="2" name="Shape 246">
          <a:extLst>
            <a:ext uri="{FF2B5EF4-FFF2-40B4-BE49-F238E27FC236}">
              <a16:creationId xmlns:a16="http://schemas.microsoft.com/office/drawing/2014/main" id="{730E2A71-D9CE-40EA-90B5-6EB3202ADC05}"/>
            </a:ext>
          </a:extLst>
        </xdr:cNvPr>
        <xdr:cNvGrpSpPr/>
      </xdr:nvGrpSpPr>
      <xdr:grpSpPr>
        <a:xfrm>
          <a:off x="0" y="0"/>
          <a:ext cx="16373504" cy="812079"/>
          <a:chOff x="0" y="0"/>
          <a:chExt cx="16373504" cy="812079"/>
        </a:xfrm>
      </xdr:grpSpPr>
      <xdr:grpSp>
        <xdr:nvGrpSpPr>
          <xdr:cNvPr id="3" name="Shape 247">
            <a:extLst>
              <a:ext uri="{FF2B5EF4-FFF2-40B4-BE49-F238E27FC236}">
                <a16:creationId xmlns:a16="http://schemas.microsoft.com/office/drawing/2014/main" id="{6AD6771D-0405-8E91-0AF9-B035D1B8FA1D}"/>
              </a:ext>
            </a:extLst>
          </xdr:cNvPr>
          <xdr:cNvGrpSpPr/>
        </xdr:nvGrpSpPr>
        <xdr:grpSpPr>
          <a:xfrm>
            <a:off x="14577140" y="0"/>
            <a:ext cx="1796363" cy="717534"/>
            <a:chOff x="0" y="0"/>
            <a:chExt cx="1796363" cy="717534"/>
          </a:xfrm>
        </xdr:grpSpPr>
        <xdr:pic>
          <xdr:nvPicPr>
            <xdr:cNvPr id="6" name="Picture 249">
              <a:extLst>
                <a:ext uri="{FF2B5EF4-FFF2-40B4-BE49-F238E27FC236}">
                  <a16:creationId xmlns:a16="http://schemas.microsoft.com/office/drawing/2014/main" id="{5ECDB868-FF84-0488-4303-6479448B4E9C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1091709" y="0"/>
              <a:ext cx="704654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251">
              <a:extLst>
                <a:ext uri="{FF2B5EF4-FFF2-40B4-BE49-F238E27FC236}">
                  <a16:creationId xmlns:a16="http://schemas.microsoft.com/office/drawing/2014/main" id="{E2071383-2E10-2DD7-C851-5DFC289FB32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1906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253">
            <a:extLst>
              <a:ext uri="{FF2B5EF4-FFF2-40B4-BE49-F238E27FC236}">
                <a16:creationId xmlns:a16="http://schemas.microsoft.com/office/drawing/2014/main" id="{5BAA751B-25E5-0890-E693-8159AAD2F3E4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3229992" y="0"/>
            <a:ext cx="883006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255">
            <a:extLst>
              <a:ext uri="{FF2B5EF4-FFF2-40B4-BE49-F238E27FC236}">
                <a16:creationId xmlns:a16="http://schemas.microsoft.com/office/drawing/2014/main" id="{7EC548B6-E049-90C4-B102-BB52136243BC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52737" cy="740504"/>
          </a:xfrm>
          <a:prstGeom prst="rect">
            <a:avLst/>
          </a:prstGeom>
        </xdr:spPr>
      </xdr:pic>
    </xdr:grpSp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16373504" cy="812079"/>
    <xdr:grpSp>
      <xdr:nvGrpSpPr>
        <xdr:cNvPr id="2" name="Shape 246">
          <a:extLst>
            <a:ext uri="{FF2B5EF4-FFF2-40B4-BE49-F238E27FC236}">
              <a16:creationId xmlns:a16="http://schemas.microsoft.com/office/drawing/2014/main" id="{0CFAC133-D82F-4833-9D51-9F629AB57410}"/>
            </a:ext>
          </a:extLst>
        </xdr:cNvPr>
        <xdr:cNvGrpSpPr/>
      </xdr:nvGrpSpPr>
      <xdr:grpSpPr>
        <a:xfrm>
          <a:off x="0" y="0"/>
          <a:ext cx="16373504" cy="812079"/>
          <a:chOff x="0" y="0"/>
          <a:chExt cx="16373504" cy="812079"/>
        </a:xfrm>
      </xdr:grpSpPr>
      <xdr:grpSp>
        <xdr:nvGrpSpPr>
          <xdr:cNvPr id="3" name="Shape 247">
            <a:extLst>
              <a:ext uri="{FF2B5EF4-FFF2-40B4-BE49-F238E27FC236}">
                <a16:creationId xmlns:a16="http://schemas.microsoft.com/office/drawing/2014/main" id="{F877367D-1E14-FDE2-F884-E4E3F5F83F96}"/>
              </a:ext>
            </a:extLst>
          </xdr:cNvPr>
          <xdr:cNvGrpSpPr/>
        </xdr:nvGrpSpPr>
        <xdr:grpSpPr>
          <a:xfrm>
            <a:off x="14577140" y="0"/>
            <a:ext cx="1796363" cy="717534"/>
            <a:chOff x="0" y="0"/>
            <a:chExt cx="1796363" cy="717534"/>
          </a:xfrm>
        </xdr:grpSpPr>
        <xdr:pic>
          <xdr:nvPicPr>
            <xdr:cNvPr id="6" name="Picture 249">
              <a:extLst>
                <a:ext uri="{FF2B5EF4-FFF2-40B4-BE49-F238E27FC236}">
                  <a16:creationId xmlns:a16="http://schemas.microsoft.com/office/drawing/2014/main" id="{37D32224-F018-539E-3636-8E78C9F2E71D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1091709" y="0"/>
              <a:ext cx="704654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251">
              <a:extLst>
                <a:ext uri="{FF2B5EF4-FFF2-40B4-BE49-F238E27FC236}">
                  <a16:creationId xmlns:a16="http://schemas.microsoft.com/office/drawing/2014/main" id="{DB85FA6A-C09E-D09E-76C7-DAA4C5947DAC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1906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253">
            <a:extLst>
              <a:ext uri="{FF2B5EF4-FFF2-40B4-BE49-F238E27FC236}">
                <a16:creationId xmlns:a16="http://schemas.microsoft.com/office/drawing/2014/main" id="{3D562B99-7D5E-858E-4C5A-B49F8532293C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3229992" y="0"/>
            <a:ext cx="883006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255">
            <a:extLst>
              <a:ext uri="{FF2B5EF4-FFF2-40B4-BE49-F238E27FC236}">
                <a16:creationId xmlns:a16="http://schemas.microsoft.com/office/drawing/2014/main" id="{2F76B443-C060-FA6D-00A5-10883B06F22E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52737" cy="740504"/>
          </a:xfrm>
          <a:prstGeom prst="rect">
            <a:avLst/>
          </a:prstGeom>
        </xdr:spPr>
      </xdr:pic>
    </xdr:grpSp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16373504" cy="812079"/>
    <xdr:grpSp>
      <xdr:nvGrpSpPr>
        <xdr:cNvPr id="2" name="Shape 246">
          <a:extLst>
            <a:ext uri="{FF2B5EF4-FFF2-40B4-BE49-F238E27FC236}">
              <a16:creationId xmlns:a16="http://schemas.microsoft.com/office/drawing/2014/main" id="{633A1F2C-D37E-4E28-9E8F-65E84AD7DA86}"/>
            </a:ext>
          </a:extLst>
        </xdr:cNvPr>
        <xdr:cNvGrpSpPr/>
      </xdr:nvGrpSpPr>
      <xdr:grpSpPr>
        <a:xfrm>
          <a:off x="0" y="0"/>
          <a:ext cx="16373504" cy="812079"/>
          <a:chOff x="0" y="0"/>
          <a:chExt cx="16373504" cy="812079"/>
        </a:xfrm>
      </xdr:grpSpPr>
      <xdr:grpSp>
        <xdr:nvGrpSpPr>
          <xdr:cNvPr id="3" name="Shape 247">
            <a:extLst>
              <a:ext uri="{FF2B5EF4-FFF2-40B4-BE49-F238E27FC236}">
                <a16:creationId xmlns:a16="http://schemas.microsoft.com/office/drawing/2014/main" id="{68932FEE-5D0B-E09B-B0A5-5F098F3F0959}"/>
              </a:ext>
            </a:extLst>
          </xdr:cNvPr>
          <xdr:cNvGrpSpPr/>
        </xdr:nvGrpSpPr>
        <xdr:grpSpPr>
          <a:xfrm>
            <a:off x="14577140" y="0"/>
            <a:ext cx="1796363" cy="717534"/>
            <a:chOff x="0" y="0"/>
            <a:chExt cx="1796363" cy="717534"/>
          </a:xfrm>
        </xdr:grpSpPr>
        <xdr:pic>
          <xdr:nvPicPr>
            <xdr:cNvPr id="6" name="Picture 249">
              <a:extLst>
                <a:ext uri="{FF2B5EF4-FFF2-40B4-BE49-F238E27FC236}">
                  <a16:creationId xmlns:a16="http://schemas.microsoft.com/office/drawing/2014/main" id="{CF93D108-8F5D-DDD4-491B-AB8E0BA03B8A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1091709" y="0"/>
              <a:ext cx="704654" cy="717534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251">
              <a:extLst>
                <a:ext uri="{FF2B5EF4-FFF2-40B4-BE49-F238E27FC236}">
                  <a16:creationId xmlns:a16="http://schemas.microsoft.com/office/drawing/2014/main" id="{A025DD12-E4FE-9995-A128-48590523C68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0" y="0"/>
              <a:ext cx="719061" cy="710261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253">
            <a:extLst>
              <a:ext uri="{FF2B5EF4-FFF2-40B4-BE49-F238E27FC236}">
                <a16:creationId xmlns:a16="http://schemas.microsoft.com/office/drawing/2014/main" id="{44E752CF-9894-A399-E467-8C012BC91BA3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3229992" y="0"/>
            <a:ext cx="883006" cy="812079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255">
            <a:extLst>
              <a:ext uri="{FF2B5EF4-FFF2-40B4-BE49-F238E27FC236}">
                <a16:creationId xmlns:a16="http://schemas.microsoft.com/office/drawing/2014/main" id="{90DC2184-BEDE-4AF4-01F3-03662D42AC47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252737" cy="740504"/>
          </a:xfrm>
          <a:prstGeom prst="rect">
            <a:avLst/>
          </a:prstGeom>
        </xdr:spPr>
      </xdr:pic>
    </xdr:grpSp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14743571" cy="824779"/>
    <xdr:grpSp>
      <xdr:nvGrpSpPr>
        <xdr:cNvPr id="2" name="Shape 256">
          <a:extLst>
            <a:ext uri="{FF2B5EF4-FFF2-40B4-BE49-F238E27FC236}">
              <a16:creationId xmlns:a16="http://schemas.microsoft.com/office/drawing/2014/main" id="{52AB7946-9130-4C2F-B0F4-F4282DE15AFD}"/>
            </a:ext>
          </a:extLst>
        </xdr:cNvPr>
        <xdr:cNvGrpSpPr/>
      </xdr:nvGrpSpPr>
      <xdr:grpSpPr>
        <a:xfrm>
          <a:off x="0" y="0"/>
          <a:ext cx="14743571" cy="824779"/>
          <a:chOff x="0" y="0"/>
          <a:chExt cx="14743571" cy="824779"/>
        </a:xfrm>
      </xdr:grpSpPr>
      <xdr:grpSp>
        <xdr:nvGrpSpPr>
          <xdr:cNvPr id="3" name="Shape 257">
            <a:extLst>
              <a:ext uri="{FF2B5EF4-FFF2-40B4-BE49-F238E27FC236}">
                <a16:creationId xmlns:a16="http://schemas.microsoft.com/office/drawing/2014/main" id="{21BDB569-039D-CB40-34DA-4062BED7E8B9}"/>
              </a:ext>
            </a:extLst>
          </xdr:cNvPr>
          <xdr:cNvGrpSpPr/>
        </xdr:nvGrpSpPr>
        <xdr:grpSpPr>
          <a:xfrm>
            <a:off x="12967330" y="0"/>
            <a:ext cx="1776241" cy="763051"/>
            <a:chOff x="2228850" y="0"/>
            <a:chExt cx="1776241" cy="763051"/>
          </a:xfrm>
        </xdr:grpSpPr>
        <xdr:pic>
          <xdr:nvPicPr>
            <xdr:cNvPr id="6" name="Picture 259">
              <a:extLst>
                <a:ext uri="{FF2B5EF4-FFF2-40B4-BE49-F238E27FC236}">
                  <a16:creationId xmlns:a16="http://schemas.microsoft.com/office/drawing/2014/main" id="{4FF9C583-355A-D92D-AA5F-D39196956DFA}"/>
                </a:ext>
              </a:extLst>
            </xdr:cNvPr>
            <xdr:cNvPicPr/>
          </xdr:nvPicPr>
          <xdr:blipFill>
            <a:blip xmlns:r="http://schemas.openxmlformats.org/officeDocument/2006/relationships" r:embed="rId1"/>
            <a:stretch/>
          </xdr:blipFill>
          <xdr:spPr>
            <a:xfrm>
              <a:off x="3345679" y="0"/>
              <a:ext cx="659412" cy="703507"/>
            </a:xfrm>
            <a:prstGeom prst="rect">
              <a:avLst/>
            </a:prstGeom>
            <a:ln>
              <a:noFill/>
            </a:ln>
          </xdr:spPr>
        </xdr:pic>
        <xdr:pic>
          <xdr:nvPicPr>
            <xdr:cNvPr id="7" name="Picture 261">
              <a:extLst>
                <a:ext uri="{FF2B5EF4-FFF2-40B4-BE49-F238E27FC236}">
                  <a16:creationId xmlns:a16="http://schemas.microsoft.com/office/drawing/2014/main" id="{8E600A4F-FC8C-36E8-914F-09664F35DFC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/>
          </xdr:blipFill>
          <xdr:spPr>
            <a:xfrm>
              <a:off x="2228850" y="66675"/>
              <a:ext cx="672894" cy="696376"/>
            </a:xfrm>
            <a:prstGeom prst="rect">
              <a:avLst/>
            </a:prstGeom>
            <a:ln>
              <a:noFill/>
            </a:ln>
          </xdr:spPr>
        </xdr:pic>
      </xdr:grpSp>
      <xdr:pic>
        <xdr:nvPicPr>
          <xdr:cNvPr id="4" name="Picture 263">
            <a:extLst>
              <a:ext uri="{FF2B5EF4-FFF2-40B4-BE49-F238E27FC236}">
                <a16:creationId xmlns:a16="http://schemas.microsoft.com/office/drawing/2014/main" id="{5895D640-6C8B-FA8F-62DE-5516A6556743}"/>
              </a:ext>
            </a:extLst>
          </xdr:cNvPr>
          <xdr:cNvPicPr/>
        </xdr:nvPicPr>
        <xdr:blipFill>
          <a:blip xmlns:r="http://schemas.openxmlformats.org/officeDocument/2006/relationships" r:embed="rId3"/>
          <a:stretch/>
        </xdr:blipFill>
        <xdr:spPr>
          <a:xfrm>
            <a:off x="11620951" y="28575"/>
            <a:ext cx="826313" cy="796204"/>
          </a:xfrm>
          <a:prstGeom prst="rect">
            <a:avLst/>
          </a:prstGeom>
          <a:ln>
            <a:noFill/>
          </a:ln>
        </xdr:spPr>
      </xdr:pic>
      <xdr:pic>
        <xdr:nvPicPr>
          <xdr:cNvPr id="5" name="Picture 265">
            <a:extLst>
              <a:ext uri="{FF2B5EF4-FFF2-40B4-BE49-F238E27FC236}">
                <a16:creationId xmlns:a16="http://schemas.microsoft.com/office/drawing/2014/main" id="{D00BBD92-227F-4C3D-97DA-F610DF06309D}"/>
              </a:ext>
            </a:extLst>
          </xdr:cNvPr>
          <xdr:cNvPicPr/>
        </xdr:nvPicPr>
        <xdr:blipFill>
          <a:blip xmlns:r="http://schemas.openxmlformats.org/officeDocument/2006/relationships" r:embed="rId4"/>
          <a:srcRect l="6044" t="18890" r="8237" b="23332"/>
          <a:stretch/>
        </xdr:blipFill>
        <xdr:spPr>
          <a:xfrm>
            <a:off x="0" y="0"/>
            <a:ext cx="2108104" cy="726028"/>
          </a:xfrm>
          <a:prstGeom prst="rect">
            <a:avLst/>
          </a:prstGeom>
        </xdr:spPr>
      </xdr:pic>
    </xdr:grpSp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D3B55-5A74-4E0B-9528-106ADB132D7B}">
  <sheetPr>
    <pageSetUpPr fitToPage="1"/>
  </sheetPr>
  <dimension ref="A1:M34"/>
  <sheetViews>
    <sheetView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10" width="7.88671875" style="2" customWidth="1"/>
    <col min="11" max="11" width="11.109375" style="2" customWidth="1"/>
    <col min="12" max="12" width="17" style="2" customWidth="1"/>
    <col min="13" max="13" width="15.441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>
        <v>74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14</v>
      </c>
      <c r="E10" s="578"/>
      <c r="F10" s="578"/>
      <c r="G10" s="578"/>
      <c r="H10" s="578"/>
      <c r="I10" s="578"/>
      <c r="J10" s="578"/>
      <c r="K10" s="8">
        <v>59</v>
      </c>
      <c r="L10" s="9">
        <v>44</v>
      </c>
      <c r="M10" s="8">
        <v>35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 t="shared" ref="A17" si="0">_xlfn.RANK.EQ(I17, I$17:I$30)</f>
        <v>1</v>
      </c>
      <c r="B17" s="124" t="s">
        <v>164</v>
      </c>
      <c r="C17" s="122"/>
      <c r="D17" s="123">
        <v>1995</v>
      </c>
      <c r="E17" s="123" t="s">
        <v>11</v>
      </c>
      <c r="F17" s="123" t="s">
        <v>165</v>
      </c>
      <c r="G17" s="123" t="s">
        <v>166</v>
      </c>
      <c r="H17" s="19">
        <v>62.25</v>
      </c>
      <c r="I17" s="125">
        <v>74</v>
      </c>
      <c r="J17" s="20">
        <f t="shared" ref="J17:J30" si="1">IF(A17=1, 20, IF(A17=2, 18, IF(A17=3, 16, IF(A17&gt;19, 0, 19-A17))))</f>
        <v>20</v>
      </c>
      <c r="K17" s="16" t="str">
        <f t="shared" ref="K17:K30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127" t="s">
        <v>197</v>
      </c>
      <c r="M17" s="21"/>
    </row>
    <row r="18" spans="1:13" s="22" customFormat="1" ht="13.2" customHeight="1" x14ac:dyDescent="0.3">
      <c r="A18" s="32">
        <v>2</v>
      </c>
      <c r="B18" s="124" t="s">
        <v>177</v>
      </c>
      <c r="C18" s="122"/>
      <c r="D18" s="123">
        <v>1992</v>
      </c>
      <c r="E18" s="123" t="s">
        <v>11</v>
      </c>
      <c r="F18" s="123" t="s">
        <v>170</v>
      </c>
      <c r="G18" s="123" t="s">
        <v>171</v>
      </c>
      <c r="H18" s="19">
        <v>62.65</v>
      </c>
      <c r="I18" s="125">
        <v>58</v>
      </c>
      <c r="J18" s="20">
        <f t="shared" si="1"/>
        <v>18</v>
      </c>
      <c r="K18" s="16" t="str">
        <f t="shared" si="2"/>
        <v>МС</v>
      </c>
      <c r="L18" s="314" t="s">
        <v>201</v>
      </c>
      <c r="M18" s="251"/>
    </row>
    <row r="19" spans="1:13" s="22" customFormat="1" ht="13.2" customHeight="1" x14ac:dyDescent="0.3">
      <c r="A19" s="32">
        <v>3</v>
      </c>
      <c r="B19" s="124" t="s">
        <v>180</v>
      </c>
      <c r="C19" s="122"/>
      <c r="D19" s="123">
        <v>1999</v>
      </c>
      <c r="E19" s="123" t="s">
        <v>12</v>
      </c>
      <c r="F19" s="123" t="s">
        <v>181</v>
      </c>
      <c r="G19" s="123" t="s">
        <v>182</v>
      </c>
      <c r="H19" s="19">
        <v>63</v>
      </c>
      <c r="I19" s="125">
        <v>58</v>
      </c>
      <c r="J19" s="20">
        <f t="shared" si="1"/>
        <v>16</v>
      </c>
      <c r="K19" s="16" t="str">
        <f t="shared" si="2"/>
        <v>МС</v>
      </c>
      <c r="L19" s="127" t="s">
        <v>203</v>
      </c>
      <c r="M19" s="21"/>
    </row>
    <row r="20" spans="1:13" s="22" customFormat="1" ht="13.2" customHeight="1" x14ac:dyDescent="0.3">
      <c r="A20" s="32">
        <v>4</v>
      </c>
      <c r="B20" s="124" t="s">
        <v>168</v>
      </c>
      <c r="C20" s="122"/>
      <c r="D20" s="123">
        <v>1994</v>
      </c>
      <c r="E20" s="123" t="s">
        <v>12</v>
      </c>
      <c r="F20" s="123" t="s">
        <v>6</v>
      </c>
      <c r="G20" s="123"/>
      <c r="H20" s="19">
        <v>62.65</v>
      </c>
      <c r="I20" s="125">
        <v>53</v>
      </c>
      <c r="J20" s="20">
        <f t="shared" si="1"/>
        <v>15</v>
      </c>
      <c r="K20" s="16" t="str">
        <f t="shared" si="2"/>
        <v>МС</v>
      </c>
      <c r="L20" s="127" t="s">
        <v>198</v>
      </c>
      <c r="M20" s="21"/>
    </row>
    <row r="21" spans="1:13" s="22" customFormat="1" ht="13.2" customHeight="1" x14ac:dyDescent="0.3">
      <c r="A21" s="32">
        <v>5</v>
      </c>
      <c r="B21" s="124" t="s">
        <v>167</v>
      </c>
      <c r="C21" s="122"/>
      <c r="D21" s="123">
        <v>1986</v>
      </c>
      <c r="E21" s="123" t="s">
        <v>12</v>
      </c>
      <c r="F21" s="123" t="s">
        <v>6</v>
      </c>
      <c r="G21" s="123" t="s">
        <v>32</v>
      </c>
      <c r="H21" s="19">
        <v>63</v>
      </c>
      <c r="I21" s="125">
        <v>51</v>
      </c>
      <c r="J21" s="20">
        <f t="shared" si="1"/>
        <v>14</v>
      </c>
      <c r="K21" s="16" t="str">
        <f t="shared" si="2"/>
        <v>МС</v>
      </c>
      <c r="L21" s="127" t="s">
        <v>33</v>
      </c>
      <c r="M21" s="21"/>
    </row>
    <row r="22" spans="1:13" s="22" customFormat="1" ht="13.2" customHeight="1" x14ac:dyDescent="0.3">
      <c r="A22" s="32">
        <v>6</v>
      </c>
      <c r="B22" s="124" t="s">
        <v>175</v>
      </c>
      <c r="C22" s="122"/>
      <c r="D22" s="123">
        <v>2003</v>
      </c>
      <c r="E22" s="123" t="s">
        <v>13</v>
      </c>
      <c r="F22" s="123" t="s">
        <v>176</v>
      </c>
      <c r="G22" s="123"/>
      <c r="H22" s="19">
        <v>62.9</v>
      </c>
      <c r="I22" s="125">
        <v>45</v>
      </c>
      <c r="J22" s="20">
        <f t="shared" si="1"/>
        <v>13</v>
      </c>
      <c r="K22" s="16" t="str">
        <f t="shared" si="2"/>
        <v>+МС</v>
      </c>
      <c r="L22" s="250" t="s">
        <v>200</v>
      </c>
      <c r="M22" s="251"/>
    </row>
    <row r="23" spans="1:13" s="22" customFormat="1" ht="13.2" customHeight="1" x14ac:dyDescent="0.3">
      <c r="A23" s="32">
        <v>7</v>
      </c>
      <c r="B23" s="124" t="s">
        <v>183</v>
      </c>
      <c r="C23" s="122"/>
      <c r="D23" s="123">
        <v>2005</v>
      </c>
      <c r="E23" s="123">
        <v>1</v>
      </c>
      <c r="F23" s="123" t="s">
        <v>184</v>
      </c>
      <c r="G23" s="123" t="s">
        <v>185</v>
      </c>
      <c r="H23" s="19">
        <v>61.4</v>
      </c>
      <c r="I23" s="126">
        <v>44</v>
      </c>
      <c r="J23" s="20">
        <f t="shared" si="1"/>
        <v>12</v>
      </c>
      <c r="K23" s="16" t="str">
        <f t="shared" si="2"/>
        <v>+МС</v>
      </c>
      <c r="L23" s="127" t="s">
        <v>204</v>
      </c>
      <c r="M23" s="21"/>
    </row>
    <row r="24" spans="1:13" s="22" customFormat="1" ht="13.2" customHeight="1" x14ac:dyDescent="0.3">
      <c r="A24" s="32">
        <v>8</v>
      </c>
      <c r="B24" s="124" t="s">
        <v>169</v>
      </c>
      <c r="C24" s="122"/>
      <c r="D24" s="123">
        <v>2002</v>
      </c>
      <c r="E24" s="123" t="s">
        <v>12</v>
      </c>
      <c r="F24" s="123" t="s">
        <v>170</v>
      </c>
      <c r="G24" s="123" t="s">
        <v>171</v>
      </c>
      <c r="H24" s="19">
        <v>62.75</v>
      </c>
      <c r="I24" s="126">
        <v>44</v>
      </c>
      <c r="J24" s="20">
        <f t="shared" si="1"/>
        <v>11</v>
      </c>
      <c r="K24" s="16" t="str">
        <f t="shared" si="2"/>
        <v>МС</v>
      </c>
      <c r="L24" s="127" t="s">
        <v>199</v>
      </c>
      <c r="M24" s="21"/>
    </row>
    <row r="25" spans="1:13" s="22" customFormat="1" ht="13.2" customHeight="1" x14ac:dyDescent="0.3">
      <c r="A25" s="32">
        <v>9</v>
      </c>
      <c r="B25" s="124" t="s">
        <v>191</v>
      </c>
      <c r="C25" s="122"/>
      <c r="D25" s="123">
        <v>2002</v>
      </c>
      <c r="E25" s="123" t="s">
        <v>192</v>
      </c>
      <c r="F25" s="123" t="s">
        <v>193</v>
      </c>
      <c r="G25" s="123"/>
      <c r="H25" s="19">
        <v>60.55</v>
      </c>
      <c r="I25" s="126">
        <v>35</v>
      </c>
      <c r="J25" s="20">
        <f t="shared" si="1"/>
        <v>10</v>
      </c>
      <c r="K25" s="16" t="str">
        <f t="shared" si="2"/>
        <v>+КМС</v>
      </c>
      <c r="L25" s="127" t="s">
        <v>207</v>
      </c>
      <c r="M25" s="21"/>
    </row>
    <row r="26" spans="1:13" ht="13.2" customHeight="1" x14ac:dyDescent="0.25">
      <c r="A26" s="32">
        <v>10</v>
      </c>
      <c r="B26" s="124" t="s">
        <v>178</v>
      </c>
      <c r="C26" s="122"/>
      <c r="D26" s="123">
        <v>1997</v>
      </c>
      <c r="E26" s="123" t="s">
        <v>13</v>
      </c>
      <c r="F26" s="123" t="s">
        <v>179</v>
      </c>
      <c r="G26" s="123"/>
      <c r="H26" s="19">
        <v>62.25</v>
      </c>
      <c r="I26" s="126">
        <v>35</v>
      </c>
      <c r="J26" s="20">
        <f t="shared" si="1"/>
        <v>9</v>
      </c>
      <c r="K26" s="16" t="str">
        <f t="shared" si="2"/>
        <v>КМС</v>
      </c>
      <c r="L26" s="127" t="s">
        <v>202</v>
      </c>
      <c r="M26" s="21"/>
    </row>
    <row r="27" spans="1:13" ht="13.2" customHeight="1" x14ac:dyDescent="0.25">
      <c r="A27" s="32">
        <v>11</v>
      </c>
      <c r="B27" s="124" t="s">
        <v>186</v>
      </c>
      <c r="C27" s="122"/>
      <c r="D27" s="123">
        <v>2003</v>
      </c>
      <c r="E27" s="123" t="s">
        <v>12</v>
      </c>
      <c r="F27" s="123" t="s">
        <v>187</v>
      </c>
      <c r="G27" s="123" t="s">
        <v>188</v>
      </c>
      <c r="H27" s="19">
        <v>62.5</v>
      </c>
      <c r="I27" s="125">
        <v>33</v>
      </c>
      <c r="J27" s="20">
        <f t="shared" si="1"/>
        <v>8</v>
      </c>
      <c r="K27" s="16" t="str">
        <f t="shared" si="2"/>
        <v>-</v>
      </c>
      <c r="L27" s="127" t="s">
        <v>72</v>
      </c>
      <c r="M27" s="21"/>
    </row>
    <row r="28" spans="1:13" ht="13.2" customHeight="1" x14ac:dyDescent="0.25">
      <c r="A28" s="32">
        <v>12</v>
      </c>
      <c r="B28" s="124" t="s">
        <v>172</v>
      </c>
      <c r="C28" s="122"/>
      <c r="D28" s="123">
        <v>1997</v>
      </c>
      <c r="E28" s="123" t="s">
        <v>11</v>
      </c>
      <c r="F28" s="123" t="s">
        <v>173</v>
      </c>
      <c r="G28" s="123" t="s">
        <v>174</v>
      </c>
      <c r="H28" s="19">
        <v>62.85</v>
      </c>
      <c r="I28" s="125">
        <v>30</v>
      </c>
      <c r="J28" s="20">
        <f t="shared" si="1"/>
        <v>7</v>
      </c>
      <c r="K28" s="16" t="str">
        <f t="shared" si="2"/>
        <v>-</v>
      </c>
      <c r="L28" s="127" t="s">
        <v>83</v>
      </c>
      <c r="M28" s="21"/>
    </row>
    <row r="29" spans="1:13" ht="16.8" customHeight="1" x14ac:dyDescent="0.25">
      <c r="A29" s="32">
        <v>13</v>
      </c>
      <c r="B29" s="124" t="s">
        <v>189</v>
      </c>
      <c r="C29" s="122"/>
      <c r="D29" s="123">
        <v>2002</v>
      </c>
      <c r="E29" s="123" t="s">
        <v>13</v>
      </c>
      <c r="F29" s="123" t="s">
        <v>173</v>
      </c>
      <c r="G29" s="123" t="s">
        <v>190</v>
      </c>
      <c r="H29" s="19">
        <v>62.2</v>
      </c>
      <c r="I29" s="125">
        <v>29</v>
      </c>
      <c r="J29" s="20">
        <f t="shared" si="1"/>
        <v>6</v>
      </c>
      <c r="K29" s="16" t="str">
        <f t="shared" si="2"/>
        <v>-</v>
      </c>
      <c r="L29" s="127" t="s">
        <v>79</v>
      </c>
      <c r="M29" s="21"/>
    </row>
    <row r="30" spans="1:13" ht="13.2" customHeight="1" x14ac:dyDescent="0.25">
      <c r="A30" s="32">
        <v>14</v>
      </c>
      <c r="B30" s="124" t="s">
        <v>704</v>
      </c>
      <c r="C30" s="122"/>
      <c r="D30" s="123">
        <v>2000</v>
      </c>
      <c r="E30" s="123">
        <v>1</v>
      </c>
      <c r="F30" s="123" t="s">
        <v>224</v>
      </c>
      <c r="G30" s="123" t="s">
        <v>225</v>
      </c>
      <c r="H30" s="19">
        <v>63</v>
      </c>
      <c r="I30" s="125">
        <v>15</v>
      </c>
      <c r="J30" s="20">
        <f t="shared" si="1"/>
        <v>5</v>
      </c>
      <c r="K30" s="16" t="str">
        <f t="shared" si="2"/>
        <v>-</v>
      </c>
      <c r="L30" s="127" t="s">
        <v>245</v>
      </c>
      <c r="M30" s="21"/>
    </row>
    <row r="32" spans="1:13" x14ac:dyDescent="0.25">
      <c r="A32" s="27" t="s">
        <v>34</v>
      </c>
      <c r="D32" s="2" t="s">
        <v>35</v>
      </c>
      <c r="G32" s="27" t="s">
        <v>36</v>
      </c>
      <c r="I32" s="2" t="s">
        <v>783</v>
      </c>
    </row>
    <row r="33" spans="1:9" x14ac:dyDescent="0.25">
      <c r="A33" s="27"/>
      <c r="G33" s="27"/>
    </row>
    <row r="34" spans="1:9" x14ac:dyDescent="0.25">
      <c r="A34" s="27" t="s">
        <v>37</v>
      </c>
      <c r="D34" s="2" t="s">
        <v>153</v>
      </c>
      <c r="G34" s="27" t="s">
        <v>38</v>
      </c>
      <c r="I34" s="2" t="s">
        <v>784</v>
      </c>
    </row>
  </sheetData>
  <autoFilter ref="A15:M26" xr:uid="{00000000-0009-0000-0000-000000000000}"/>
  <sortState xmlns:xlrd2="http://schemas.microsoft.com/office/spreadsheetml/2017/richdata2" ref="B25:M26">
    <sortCondition sortBy="cellColor" ref="I25:I26" dxfId="8"/>
  </sortState>
  <mergeCells count="27"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  <mergeCell ref="I15:I16"/>
    <mergeCell ref="J15:J16"/>
    <mergeCell ref="K15:K16"/>
  </mergeCells>
  <pageMargins left="0.590551137924194" right="0.229999989271164" top="0.590551137924194" bottom="0.590551137924194" header="0" footer="0"/>
  <pageSetup paperSize="9"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9A171-8917-4FA2-B627-9D6CDB8905D2}">
  <sheetPr>
    <pageSetUpPr fitToPage="1"/>
  </sheetPr>
  <dimension ref="A1:M37"/>
  <sheetViews>
    <sheetView topLeftCell="A10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4.21875" style="2" customWidth="1"/>
    <col min="7" max="7" width="29.33203125" style="2" customWidth="1"/>
    <col min="8" max="8" width="10" style="2" customWidth="1"/>
    <col min="9" max="10" width="7.88671875" style="2" customWidth="1"/>
    <col min="11" max="11" width="11.109375" style="2" customWidth="1"/>
    <col min="12" max="12" width="17.77734375" style="2" customWidth="1"/>
    <col min="13" max="13" width="14.66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>
        <v>83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157</v>
      </c>
      <c r="E10" s="578"/>
      <c r="F10" s="578"/>
      <c r="G10" s="578"/>
      <c r="H10" s="578"/>
      <c r="I10" s="578"/>
      <c r="J10" s="578"/>
      <c r="K10" s="30">
        <v>72</v>
      </c>
      <c r="L10" s="108">
        <v>56</v>
      </c>
      <c r="M10" s="30">
        <v>45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 t="shared" ref="A17:A19" si="0">_xlfn.RANK.EQ(I17, I$17:I$33)</f>
        <v>1</v>
      </c>
      <c r="B17" s="124" t="s">
        <v>209</v>
      </c>
      <c r="C17" s="122"/>
      <c r="D17" s="123">
        <v>1993</v>
      </c>
      <c r="E17" s="123" t="s">
        <v>95</v>
      </c>
      <c r="F17" s="123" t="s">
        <v>176</v>
      </c>
      <c r="G17" s="123"/>
      <c r="H17" s="19">
        <v>67.95</v>
      </c>
      <c r="I17" s="126">
        <v>78</v>
      </c>
      <c r="J17" s="20">
        <f t="shared" ref="J17:J33" si="1">IF(A17=1, 20, IF(A17=2, 18, IF(A17=3, 16, IF(A17&gt;19, 0, 19-A17))))</f>
        <v>20</v>
      </c>
      <c r="K17" s="16" t="str">
        <f t="shared" ref="K17:K33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314" t="s">
        <v>236</v>
      </c>
      <c r="M17" s="251"/>
    </row>
    <row r="18" spans="1:13" s="22" customFormat="1" ht="13.2" customHeight="1" x14ac:dyDescent="0.3">
      <c r="A18" s="32">
        <f t="shared" si="0"/>
        <v>2</v>
      </c>
      <c r="B18" s="124" t="s">
        <v>210</v>
      </c>
      <c r="C18" s="122"/>
      <c r="D18" s="123">
        <v>1992</v>
      </c>
      <c r="E18" s="123" t="s">
        <v>11</v>
      </c>
      <c r="F18" s="123" t="s">
        <v>179</v>
      </c>
      <c r="G18" s="123"/>
      <c r="H18" s="19">
        <v>68</v>
      </c>
      <c r="I18" s="126">
        <v>74</v>
      </c>
      <c r="J18" s="20">
        <f t="shared" si="1"/>
        <v>18</v>
      </c>
      <c r="K18" s="16" t="str">
        <f t="shared" si="2"/>
        <v>МСМК</v>
      </c>
      <c r="L18" s="127" t="s">
        <v>237</v>
      </c>
      <c r="M18" s="21"/>
    </row>
    <row r="19" spans="1:13" s="22" customFormat="1" ht="13.2" customHeight="1" x14ac:dyDescent="0.3">
      <c r="A19" s="32">
        <f t="shared" si="0"/>
        <v>3</v>
      </c>
      <c r="B19" s="124" t="s">
        <v>211</v>
      </c>
      <c r="C19" s="122"/>
      <c r="D19" s="123">
        <v>1997</v>
      </c>
      <c r="E19" s="123" t="s">
        <v>11</v>
      </c>
      <c r="F19" s="123" t="s">
        <v>187</v>
      </c>
      <c r="G19" s="123" t="s">
        <v>188</v>
      </c>
      <c r="H19" s="19">
        <v>67.650000000000006</v>
      </c>
      <c r="I19" s="126">
        <v>68</v>
      </c>
      <c r="J19" s="20">
        <f t="shared" si="1"/>
        <v>16</v>
      </c>
      <c r="K19" s="16" t="str">
        <f t="shared" si="2"/>
        <v>МС</v>
      </c>
      <c r="L19" s="127" t="s">
        <v>238</v>
      </c>
      <c r="M19" s="21"/>
    </row>
    <row r="20" spans="1:13" s="22" customFormat="1" ht="13.2" customHeight="1" x14ac:dyDescent="0.3">
      <c r="A20" s="32">
        <v>4</v>
      </c>
      <c r="B20" s="124" t="s">
        <v>212</v>
      </c>
      <c r="C20" s="122"/>
      <c r="D20" s="123">
        <v>1999</v>
      </c>
      <c r="E20" s="123" t="s">
        <v>11</v>
      </c>
      <c r="F20" s="123" t="s">
        <v>213</v>
      </c>
      <c r="G20" s="123" t="s">
        <v>171</v>
      </c>
      <c r="H20" s="19">
        <v>68</v>
      </c>
      <c r="I20" s="126">
        <v>63</v>
      </c>
      <c r="J20" s="20">
        <f t="shared" si="1"/>
        <v>15</v>
      </c>
      <c r="K20" s="16" t="str">
        <f t="shared" si="2"/>
        <v>МС</v>
      </c>
      <c r="L20" s="127" t="s">
        <v>239</v>
      </c>
      <c r="M20" s="21"/>
    </row>
    <row r="21" spans="1:13" s="22" customFormat="1" ht="13.2" customHeight="1" x14ac:dyDescent="0.3">
      <c r="A21" s="32">
        <v>5</v>
      </c>
      <c r="B21" s="124" t="s">
        <v>214</v>
      </c>
      <c r="C21" s="122"/>
      <c r="D21" s="123">
        <v>1999</v>
      </c>
      <c r="E21" s="123" t="s">
        <v>12</v>
      </c>
      <c r="F21" s="123" t="s">
        <v>170</v>
      </c>
      <c r="G21" s="123" t="s">
        <v>171</v>
      </c>
      <c r="H21" s="19">
        <v>68</v>
      </c>
      <c r="I21" s="126">
        <v>63</v>
      </c>
      <c r="J21" s="20">
        <f t="shared" si="1"/>
        <v>14</v>
      </c>
      <c r="K21" s="16" t="str">
        <f t="shared" si="2"/>
        <v>МС</v>
      </c>
      <c r="L21" s="314" t="s">
        <v>240</v>
      </c>
      <c r="M21" s="251"/>
    </row>
    <row r="22" spans="1:13" s="22" customFormat="1" ht="13.2" customHeight="1" x14ac:dyDescent="0.3">
      <c r="A22" s="32">
        <v>6</v>
      </c>
      <c r="B22" s="124" t="s">
        <v>211</v>
      </c>
      <c r="C22" s="122"/>
      <c r="D22" s="123">
        <v>1987</v>
      </c>
      <c r="E22" s="123" t="s">
        <v>12</v>
      </c>
      <c r="F22" s="123" t="s">
        <v>195</v>
      </c>
      <c r="G22" s="123"/>
      <c r="H22" s="19">
        <v>67.290000000000006</v>
      </c>
      <c r="I22" s="126">
        <v>61</v>
      </c>
      <c r="J22" s="20">
        <f t="shared" si="1"/>
        <v>13</v>
      </c>
      <c r="K22" s="16" t="str">
        <f t="shared" si="2"/>
        <v>МС</v>
      </c>
      <c r="L22" s="314" t="s">
        <v>241</v>
      </c>
      <c r="M22" s="251"/>
    </row>
    <row r="23" spans="1:13" s="22" customFormat="1" ht="13.2" customHeight="1" x14ac:dyDescent="0.3">
      <c r="A23" s="32">
        <v>7</v>
      </c>
      <c r="B23" s="124" t="s">
        <v>223</v>
      </c>
      <c r="C23" s="122"/>
      <c r="D23" s="123">
        <v>2004</v>
      </c>
      <c r="E23" s="123" t="s">
        <v>12</v>
      </c>
      <c r="F23" s="123" t="s">
        <v>224</v>
      </c>
      <c r="G23" s="123" t="s">
        <v>225</v>
      </c>
      <c r="H23" s="19">
        <v>67.150000000000006</v>
      </c>
      <c r="I23" s="126">
        <v>60</v>
      </c>
      <c r="J23" s="20">
        <f t="shared" si="1"/>
        <v>12</v>
      </c>
      <c r="K23" s="16" t="str">
        <f t="shared" si="2"/>
        <v>МС</v>
      </c>
      <c r="L23" s="127" t="s">
        <v>245</v>
      </c>
      <c r="M23" s="21"/>
    </row>
    <row r="24" spans="1:13" s="22" customFormat="1" ht="13.2" customHeight="1" x14ac:dyDescent="0.3">
      <c r="A24" s="32">
        <v>8</v>
      </c>
      <c r="B24" s="124" t="s">
        <v>219</v>
      </c>
      <c r="C24" s="122"/>
      <c r="D24" s="123">
        <v>1991</v>
      </c>
      <c r="E24" s="123" t="s">
        <v>12</v>
      </c>
      <c r="F24" s="123" t="s">
        <v>220</v>
      </c>
      <c r="G24" s="123"/>
      <c r="H24" s="19">
        <v>68</v>
      </c>
      <c r="I24" s="126">
        <v>60</v>
      </c>
      <c r="J24" s="20">
        <f t="shared" si="1"/>
        <v>11</v>
      </c>
      <c r="K24" s="16" t="str">
        <f t="shared" si="2"/>
        <v>МС</v>
      </c>
      <c r="L24" s="127" t="s">
        <v>244</v>
      </c>
      <c r="M24" s="21"/>
    </row>
    <row r="25" spans="1:13" s="22" customFormat="1" ht="13.2" customHeight="1" x14ac:dyDescent="0.3">
      <c r="A25" s="32">
        <v>9</v>
      </c>
      <c r="B25" s="124" t="s">
        <v>218</v>
      </c>
      <c r="C25" s="122"/>
      <c r="D25" s="123">
        <v>2001</v>
      </c>
      <c r="E25" s="123" t="s">
        <v>12</v>
      </c>
      <c r="F25" s="123" t="s">
        <v>176</v>
      </c>
      <c r="G25" s="123"/>
      <c r="H25" s="19">
        <v>67</v>
      </c>
      <c r="I25" s="126">
        <v>54</v>
      </c>
      <c r="J25" s="20">
        <f t="shared" si="1"/>
        <v>10</v>
      </c>
      <c r="K25" s="16" t="str">
        <f t="shared" si="2"/>
        <v>КМС</v>
      </c>
      <c r="L25" s="127" t="s">
        <v>243</v>
      </c>
      <c r="M25" s="21"/>
    </row>
    <row r="26" spans="1:13" s="22" customFormat="1" ht="13.2" customHeight="1" x14ac:dyDescent="0.3">
      <c r="A26" s="32">
        <v>10</v>
      </c>
      <c r="B26" s="124" t="s">
        <v>229</v>
      </c>
      <c r="C26" s="122"/>
      <c r="D26" s="123">
        <v>2002</v>
      </c>
      <c r="E26" s="123" t="s">
        <v>11</v>
      </c>
      <c r="F26" s="123" t="s">
        <v>6</v>
      </c>
      <c r="G26" s="123" t="s">
        <v>32</v>
      </c>
      <c r="H26" s="19">
        <v>68</v>
      </c>
      <c r="I26" s="126">
        <v>54</v>
      </c>
      <c r="J26" s="20">
        <f t="shared" si="1"/>
        <v>9</v>
      </c>
      <c r="K26" s="16" t="str">
        <f t="shared" si="2"/>
        <v>КМС</v>
      </c>
      <c r="L26" s="153" t="s">
        <v>823</v>
      </c>
      <c r="M26" s="21"/>
    </row>
    <row r="27" spans="1:13" ht="13.2" customHeight="1" x14ac:dyDescent="0.25">
      <c r="A27" s="32">
        <v>11</v>
      </c>
      <c r="B27" s="124" t="s">
        <v>226</v>
      </c>
      <c r="C27" s="122"/>
      <c r="D27" s="123">
        <v>1997</v>
      </c>
      <c r="E27" s="123" t="s">
        <v>12</v>
      </c>
      <c r="F27" s="123" t="s">
        <v>227</v>
      </c>
      <c r="G27" s="123" t="s">
        <v>228</v>
      </c>
      <c r="H27" s="19">
        <v>66.75</v>
      </c>
      <c r="I27" s="126">
        <v>50</v>
      </c>
      <c r="J27" s="20">
        <f t="shared" si="1"/>
        <v>8</v>
      </c>
      <c r="K27" s="16" t="str">
        <f t="shared" si="2"/>
        <v>КМС</v>
      </c>
      <c r="L27" s="127" t="s">
        <v>246</v>
      </c>
      <c r="M27" s="21"/>
    </row>
    <row r="28" spans="1:13" ht="13.2" customHeight="1" x14ac:dyDescent="0.25">
      <c r="A28" s="32">
        <v>12</v>
      </c>
      <c r="B28" s="124" t="s">
        <v>222</v>
      </c>
      <c r="C28" s="122"/>
      <c r="D28" s="123">
        <v>2002</v>
      </c>
      <c r="E28" s="123" t="s">
        <v>12</v>
      </c>
      <c r="F28" s="123" t="s">
        <v>187</v>
      </c>
      <c r="G28" s="123" t="s">
        <v>188</v>
      </c>
      <c r="H28" s="19">
        <v>67.7</v>
      </c>
      <c r="I28" s="126">
        <v>46</v>
      </c>
      <c r="J28" s="20">
        <f t="shared" si="1"/>
        <v>7</v>
      </c>
      <c r="K28" s="16" t="str">
        <f t="shared" si="2"/>
        <v>КМС</v>
      </c>
      <c r="L28" s="127" t="s">
        <v>72</v>
      </c>
      <c r="M28" s="21"/>
    </row>
    <row r="29" spans="1:13" ht="13.2" customHeight="1" x14ac:dyDescent="0.25">
      <c r="A29" s="32">
        <v>13</v>
      </c>
      <c r="B29" s="192" t="s">
        <v>703</v>
      </c>
      <c r="C29" s="149"/>
      <c r="D29" s="150">
        <v>2005</v>
      </c>
      <c r="E29" s="150" t="s">
        <v>13</v>
      </c>
      <c r="F29" s="150" t="s">
        <v>257</v>
      </c>
      <c r="G29" s="150" t="s">
        <v>258</v>
      </c>
      <c r="H29" s="190">
        <v>67.7</v>
      </c>
      <c r="I29" s="209">
        <v>42</v>
      </c>
      <c r="J29" s="20">
        <f t="shared" si="1"/>
        <v>6</v>
      </c>
      <c r="K29" s="16" t="str">
        <f t="shared" si="2"/>
        <v>-</v>
      </c>
      <c r="L29" s="153" t="s">
        <v>89</v>
      </c>
      <c r="M29" s="21"/>
    </row>
    <row r="30" spans="1:13" ht="13.2" customHeight="1" x14ac:dyDescent="0.25">
      <c r="A30" s="32">
        <v>14</v>
      </c>
      <c r="B30" s="124" t="s">
        <v>234</v>
      </c>
      <c r="C30" s="122"/>
      <c r="D30" s="123">
        <v>2002</v>
      </c>
      <c r="E30" s="123" t="s">
        <v>12</v>
      </c>
      <c r="F30" s="123" t="s">
        <v>173</v>
      </c>
      <c r="G30" s="123" t="s">
        <v>235</v>
      </c>
      <c r="H30" s="19">
        <v>68</v>
      </c>
      <c r="I30" s="126">
        <v>40</v>
      </c>
      <c r="J30" s="20">
        <f t="shared" si="1"/>
        <v>5</v>
      </c>
      <c r="K30" s="16" t="str">
        <f t="shared" si="2"/>
        <v>-</v>
      </c>
      <c r="L30" s="127" t="s">
        <v>249</v>
      </c>
      <c r="M30" s="21"/>
    </row>
    <row r="31" spans="1:13" ht="13.2" customHeight="1" x14ac:dyDescent="0.25">
      <c r="A31" s="32">
        <v>15</v>
      </c>
      <c r="B31" s="192" t="s">
        <v>612</v>
      </c>
      <c r="C31" s="149"/>
      <c r="D31" s="150">
        <v>2004</v>
      </c>
      <c r="E31" s="150" t="s">
        <v>13</v>
      </c>
      <c r="F31" s="282" t="s">
        <v>818</v>
      </c>
      <c r="G31" s="150"/>
      <c r="H31" s="190">
        <v>67.95</v>
      </c>
      <c r="I31" s="152">
        <v>38</v>
      </c>
      <c r="J31" s="20">
        <f t="shared" si="1"/>
        <v>4</v>
      </c>
      <c r="K31" s="16" t="str">
        <f t="shared" si="2"/>
        <v>-</v>
      </c>
      <c r="L31" s="210" t="s">
        <v>824</v>
      </c>
      <c r="M31" s="21"/>
    </row>
    <row r="32" spans="1:13" ht="13.2" customHeight="1" x14ac:dyDescent="0.25">
      <c r="A32" s="32">
        <v>16</v>
      </c>
      <c r="B32" s="124" t="s">
        <v>215</v>
      </c>
      <c r="C32" s="122"/>
      <c r="D32" s="123">
        <v>2005</v>
      </c>
      <c r="E32" s="123" t="s">
        <v>13</v>
      </c>
      <c r="F32" s="123" t="s">
        <v>216</v>
      </c>
      <c r="G32" s="123" t="s">
        <v>217</v>
      </c>
      <c r="H32" s="191">
        <v>67.099999999999994</v>
      </c>
      <c r="I32" s="126">
        <v>34</v>
      </c>
      <c r="J32" s="20">
        <f t="shared" si="1"/>
        <v>3</v>
      </c>
      <c r="K32" s="16" t="str">
        <f t="shared" si="2"/>
        <v>-</v>
      </c>
      <c r="L32" s="127" t="s">
        <v>242</v>
      </c>
      <c r="M32" s="21"/>
    </row>
    <row r="33" spans="1:13" ht="13.2" customHeight="1" x14ac:dyDescent="0.25">
      <c r="A33" s="32">
        <v>17</v>
      </c>
      <c r="B33" s="193" t="s">
        <v>230</v>
      </c>
      <c r="C33" s="122"/>
      <c r="D33" s="132">
        <v>1990</v>
      </c>
      <c r="E33" s="132" t="s">
        <v>12</v>
      </c>
      <c r="F33" s="132" t="s">
        <v>231</v>
      </c>
      <c r="G33" s="132"/>
      <c r="H33" s="284">
        <v>67.7</v>
      </c>
      <c r="I33" s="139">
        <v>33</v>
      </c>
      <c r="J33" s="20">
        <f t="shared" si="1"/>
        <v>2</v>
      </c>
      <c r="K33" s="16" t="str">
        <f t="shared" si="2"/>
        <v>-</v>
      </c>
      <c r="L33" s="285" t="s">
        <v>86</v>
      </c>
      <c r="M33" s="21"/>
    </row>
    <row r="35" spans="1:13" x14ac:dyDescent="0.25">
      <c r="A35" s="27" t="s">
        <v>34</v>
      </c>
      <c r="D35" s="2" t="s">
        <v>35</v>
      </c>
      <c r="G35" s="27" t="s">
        <v>36</v>
      </c>
      <c r="I35" s="2" t="s">
        <v>783</v>
      </c>
    </row>
    <row r="36" spans="1:13" x14ac:dyDescent="0.25">
      <c r="A36" s="27"/>
      <c r="G36" s="27"/>
    </row>
    <row r="37" spans="1:13" x14ac:dyDescent="0.25">
      <c r="A37" s="27" t="s">
        <v>37</v>
      </c>
      <c r="D37" s="2" t="s">
        <v>153</v>
      </c>
      <c r="G37" s="27" t="s">
        <v>38</v>
      </c>
      <c r="I37" s="2" t="s">
        <v>784</v>
      </c>
    </row>
  </sheetData>
  <autoFilter ref="A15:M28" xr:uid="{00000000-0009-0000-0000-000000000000}"/>
  <sortState xmlns:xlrd2="http://schemas.microsoft.com/office/spreadsheetml/2017/richdata2" ref="B17:M33">
    <sortCondition descending="1" ref="I17:I33"/>
  </sortState>
  <mergeCells count="27"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229999989271164" top="0.590551137924194" bottom="0.590551137924194" header="0" footer="0"/>
  <pageSetup paperSize="9" scale="8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B313E-9C9F-4899-89ED-68331C48E8CD}">
  <sheetPr>
    <pageSetUpPr fitToPage="1"/>
  </sheetPr>
  <dimension ref="A1:M32"/>
  <sheetViews>
    <sheetView topLeftCell="A7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9" width="9.109375" style="2" customWidth="1"/>
    <col min="10" max="10" width="9.6640625" style="2" customWidth="1"/>
    <col min="11" max="11" width="11.109375" style="2" customWidth="1"/>
    <col min="12" max="12" width="16.33203125" style="2" customWidth="1"/>
    <col min="13" max="13" width="14.66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>
        <v>87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158</v>
      </c>
      <c r="E10" s="578"/>
      <c r="F10" s="578"/>
      <c r="G10" s="578"/>
      <c r="H10" s="578"/>
      <c r="I10" s="578"/>
      <c r="J10" s="578"/>
      <c r="K10" s="30">
        <v>76</v>
      </c>
      <c r="L10" s="108">
        <v>62</v>
      </c>
      <c r="M10" s="30">
        <v>48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>_xlfn.RANK.EQ(I17, I$17:I$28)</f>
        <v>1</v>
      </c>
      <c r="B17" s="124" t="s">
        <v>250</v>
      </c>
      <c r="C17" s="122"/>
      <c r="D17" s="123">
        <v>1998</v>
      </c>
      <c r="E17" s="123" t="s">
        <v>11</v>
      </c>
      <c r="F17" s="123" t="s">
        <v>170</v>
      </c>
      <c r="G17" s="123" t="s">
        <v>171</v>
      </c>
      <c r="H17" s="19">
        <v>72.900000000000006</v>
      </c>
      <c r="I17" s="126">
        <v>76</v>
      </c>
      <c r="J17" s="20">
        <f t="shared" ref="J17:J27" si="0">IF(A17=1, 20, IF(A17=2, 18, IF(A17=3, 16, IF(A17&gt;19, 0, 19-A17))))</f>
        <v>20</v>
      </c>
      <c r="K17" s="16" t="str">
        <f t="shared" ref="K17:K27" si="1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314" t="s">
        <v>270</v>
      </c>
      <c r="M17" s="251"/>
    </row>
    <row r="18" spans="1:13" s="22" customFormat="1" ht="13.2" customHeight="1" x14ac:dyDescent="0.3">
      <c r="A18" s="32">
        <f>_xlfn.RANK.EQ(I18, I$17:I$28)</f>
        <v>2</v>
      </c>
      <c r="B18" s="124" t="s">
        <v>251</v>
      </c>
      <c r="C18" s="122"/>
      <c r="D18" s="123">
        <v>2002</v>
      </c>
      <c r="E18" s="123" t="s">
        <v>12</v>
      </c>
      <c r="F18" s="123" t="s">
        <v>181</v>
      </c>
      <c r="G18" s="123" t="s">
        <v>182</v>
      </c>
      <c r="H18" s="19">
        <v>71.849999999999994</v>
      </c>
      <c r="I18" s="126">
        <v>71</v>
      </c>
      <c r="J18" s="20">
        <f t="shared" si="0"/>
        <v>18</v>
      </c>
      <c r="K18" s="16" t="str">
        <f t="shared" si="1"/>
        <v>МС</v>
      </c>
      <c r="L18" s="127" t="s">
        <v>203</v>
      </c>
      <c r="M18" s="21"/>
    </row>
    <row r="19" spans="1:13" s="22" customFormat="1" ht="13.2" customHeight="1" x14ac:dyDescent="0.3">
      <c r="A19" s="32">
        <f>_xlfn.RANK.EQ(I19, I$17:I$28)</f>
        <v>3</v>
      </c>
      <c r="B19" s="124" t="s">
        <v>252</v>
      </c>
      <c r="C19" s="122"/>
      <c r="D19" s="123">
        <v>1997</v>
      </c>
      <c r="E19" s="123" t="s">
        <v>12</v>
      </c>
      <c r="F19" s="123" t="s">
        <v>253</v>
      </c>
      <c r="G19" s="123"/>
      <c r="H19" s="19">
        <v>71.900000000000006</v>
      </c>
      <c r="I19" s="126">
        <v>61</v>
      </c>
      <c r="J19" s="20">
        <f t="shared" si="0"/>
        <v>16</v>
      </c>
      <c r="K19" s="16" t="str">
        <f t="shared" si="1"/>
        <v>КМС</v>
      </c>
      <c r="L19" s="127" t="s">
        <v>271</v>
      </c>
      <c r="M19" s="21"/>
    </row>
    <row r="20" spans="1:13" s="22" customFormat="1" ht="13.2" customHeight="1" x14ac:dyDescent="0.3">
      <c r="A20" s="32">
        <f>_xlfn.RANK.EQ(I20, I$17:I$28)</f>
        <v>4</v>
      </c>
      <c r="B20" s="124" t="s">
        <v>264</v>
      </c>
      <c r="C20" s="122"/>
      <c r="D20" s="123">
        <v>2001</v>
      </c>
      <c r="E20" s="123" t="s">
        <v>13</v>
      </c>
      <c r="F20" s="123" t="s">
        <v>195</v>
      </c>
      <c r="G20" s="123"/>
      <c r="H20" s="19">
        <v>73</v>
      </c>
      <c r="I20" s="126">
        <v>58</v>
      </c>
      <c r="J20" s="20">
        <f t="shared" si="0"/>
        <v>15</v>
      </c>
      <c r="K20" s="16" t="str">
        <f t="shared" si="1"/>
        <v>КМС</v>
      </c>
      <c r="L20" s="127" t="s">
        <v>274</v>
      </c>
      <c r="M20" s="21"/>
    </row>
    <row r="21" spans="1:13" s="22" customFormat="1" ht="13.2" customHeight="1" x14ac:dyDescent="0.3">
      <c r="A21" s="32">
        <v>5</v>
      </c>
      <c r="B21" s="124" t="s">
        <v>255</v>
      </c>
      <c r="C21" s="122"/>
      <c r="D21" s="123">
        <v>2002</v>
      </c>
      <c r="E21" s="123" t="s">
        <v>12</v>
      </c>
      <c r="F21" s="123" t="s">
        <v>187</v>
      </c>
      <c r="G21" s="123" t="s">
        <v>188</v>
      </c>
      <c r="H21" s="19">
        <v>70.5</v>
      </c>
      <c r="I21" s="126">
        <v>52</v>
      </c>
      <c r="J21" s="20">
        <f t="shared" si="0"/>
        <v>14</v>
      </c>
      <c r="K21" s="16" t="str">
        <f t="shared" si="1"/>
        <v>КМС</v>
      </c>
      <c r="L21" s="127" t="s">
        <v>72</v>
      </c>
      <c r="M21" s="21"/>
    </row>
    <row r="22" spans="1:13" s="22" customFormat="1" ht="13.2" customHeight="1" x14ac:dyDescent="0.3">
      <c r="A22" s="32">
        <v>6</v>
      </c>
      <c r="B22" s="124" t="s">
        <v>265</v>
      </c>
      <c r="C22" s="122"/>
      <c r="D22" s="123">
        <v>1994</v>
      </c>
      <c r="E22" s="123" t="s">
        <v>13</v>
      </c>
      <c r="F22" s="123" t="s">
        <v>224</v>
      </c>
      <c r="G22" s="123" t="s">
        <v>225</v>
      </c>
      <c r="H22" s="19">
        <v>71.05</v>
      </c>
      <c r="I22" s="126">
        <v>52</v>
      </c>
      <c r="J22" s="20">
        <f t="shared" si="0"/>
        <v>13</v>
      </c>
      <c r="K22" s="16" t="str">
        <f t="shared" si="1"/>
        <v>КМС</v>
      </c>
      <c r="L22" s="127" t="s">
        <v>245</v>
      </c>
      <c r="M22" s="21"/>
    </row>
    <row r="23" spans="1:13" s="22" customFormat="1" ht="13.2" customHeight="1" x14ac:dyDescent="0.3">
      <c r="A23" s="32">
        <v>7</v>
      </c>
      <c r="B23" s="124" t="s">
        <v>256</v>
      </c>
      <c r="C23" s="122"/>
      <c r="D23" s="123">
        <v>2007</v>
      </c>
      <c r="E23" s="123" t="s">
        <v>13</v>
      </c>
      <c r="F23" s="123" t="s">
        <v>257</v>
      </c>
      <c r="G23" s="123" t="s">
        <v>258</v>
      </c>
      <c r="H23" s="19">
        <v>72</v>
      </c>
      <c r="I23" s="126">
        <v>52</v>
      </c>
      <c r="J23" s="20">
        <f t="shared" si="0"/>
        <v>12</v>
      </c>
      <c r="K23" s="16" t="str">
        <f t="shared" si="1"/>
        <v>КМС</v>
      </c>
      <c r="L23" s="127" t="s">
        <v>89</v>
      </c>
      <c r="M23" s="21"/>
    </row>
    <row r="24" spans="1:13" s="22" customFormat="1" ht="13.2" customHeight="1" x14ac:dyDescent="0.3">
      <c r="A24" s="32">
        <v>8</v>
      </c>
      <c r="B24" s="192" t="s">
        <v>614</v>
      </c>
      <c r="C24" s="149"/>
      <c r="D24" s="150">
        <v>2004</v>
      </c>
      <c r="E24" s="150" t="s">
        <v>13</v>
      </c>
      <c r="F24" s="150" t="s">
        <v>6</v>
      </c>
      <c r="G24" s="150"/>
      <c r="H24" s="312">
        <v>73</v>
      </c>
      <c r="I24" s="209">
        <v>47</v>
      </c>
      <c r="J24" s="20">
        <f t="shared" si="0"/>
        <v>11</v>
      </c>
      <c r="K24" s="16" t="str">
        <f t="shared" si="1"/>
        <v>-</v>
      </c>
      <c r="L24" s="153" t="s">
        <v>616</v>
      </c>
      <c r="M24" s="21"/>
    </row>
    <row r="25" spans="1:13" s="22" customFormat="1" ht="13.2" customHeight="1" x14ac:dyDescent="0.3">
      <c r="A25" s="32">
        <v>9</v>
      </c>
      <c r="B25" s="192" t="s">
        <v>615</v>
      </c>
      <c r="C25" s="149"/>
      <c r="D25" s="150">
        <v>2002</v>
      </c>
      <c r="E25" s="150" t="s">
        <v>12</v>
      </c>
      <c r="F25" s="150" t="s">
        <v>6</v>
      </c>
      <c r="G25" s="150"/>
      <c r="H25" s="312">
        <v>73</v>
      </c>
      <c r="I25" s="209">
        <v>45</v>
      </c>
      <c r="J25" s="20">
        <f t="shared" si="0"/>
        <v>10</v>
      </c>
      <c r="K25" s="16" t="str">
        <f t="shared" si="1"/>
        <v>-</v>
      </c>
      <c r="L25" s="153" t="s">
        <v>823</v>
      </c>
      <c r="M25" s="21"/>
    </row>
    <row r="26" spans="1:13" ht="13.2" customHeight="1" x14ac:dyDescent="0.25">
      <c r="A26" s="32">
        <v>10</v>
      </c>
      <c r="B26" s="124" t="s">
        <v>262</v>
      </c>
      <c r="C26" s="122"/>
      <c r="D26" s="123">
        <v>1990</v>
      </c>
      <c r="E26" s="123" t="s">
        <v>13</v>
      </c>
      <c r="F26" s="123" t="s">
        <v>263</v>
      </c>
      <c r="G26" s="123"/>
      <c r="H26" s="19">
        <v>70.150000000000006</v>
      </c>
      <c r="I26" s="126">
        <v>43</v>
      </c>
      <c r="J26" s="20">
        <f t="shared" si="0"/>
        <v>9</v>
      </c>
      <c r="K26" s="16" t="str">
        <f t="shared" si="1"/>
        <v>-</v>
      </c>
      <c r="L26" s="127" t="s">
        <v>273</v>
      </c>
      <c r="M26" s="21"/>
    </row>
    <row r="27" spans="1:13" ht="13.2" customHeight="1" x14ac:dyDescent="0.25">
      <c r="A27" s="32">
        <v>11</v>
      </c>
      <c r="B27" s="124" t="s">
        <v>267</v>
      </c>
      <c r="C27" s="122"/>
      <c r="D27" s="123">
        <v>2004</v>
      </c>
      <c r="E27" s="123">
        <v>1</v>
      </c>
      <c r="F27" s="123" t="s">
        <v>268</v>
      </c>
      <c r="G27" s="123" t="s">
        <v>269</v>
      </c>
      <c r="H27" s="191">
        <v>72.150000000000006</v>
      </c>
      <c r="I27" s="126">
        <v>22</v>
      </c>
      <c r="J27" s="20">
        <f t="shared" si="0"/>
        <v>8</v>
      </c>
      <c r="K27" s="16" t="str">
        <f t="shared" si="1"/>
        <v>-</v>
      </c>
      <c r="L27" s="127" t="s">
        <v>277</v>
      </c>
      <c r="M27" s="21"/>
    </row>
    <row r="28" spans="1:13" ht="13.2" customHeight="1" x14ac:dyDescent="0.25">
      <c r="A28" s="32">
        <v>12</v>
      </c>
      <c r="B28" s="124" t="s">
        <v>254</v>
      </c>
      <c r="C28" s="122"/>
      <c r="D28" s="123">
        <v>1999</v>
      </c>
      <c r="E28" s="123" t="s">
        <v>12</v>
      </c>
      <c r="F28" s="123" t="s">
        <v>179</v>
      </c>
      <c r="G28" s="123"/>
      <c r="H28" s="191">
        <v>73</v>
      </c>
      <c r="I28" s="209"/>
      <c r="J28" s="313" t="s">
        <v>821</v>
      </c>
      <c r="K28" s="16" t="str">
        <f>IF(AND(NOT(OR(E28="МСМК", E28="ЗМС")), I28&gt;=$K$10), "+МСМК", IF(AND(OR(E28="МСМК", E28="ЗМС"), I28&gt;=$K$10), "МСМК", IF(AND(NOT(OR(E28="МСМК", E28="МС", E28="ЗМС")), I28&gt;=$L$10), "+МС", IF(AND(OR(E28="МСМК", E28="МС", E28="ЗМС"), I28&gt;=$L$10), "МС", IF(AND(NOT(OR(E28="ЗМС", E28="МСМК", E28="МС", E28="КМС")), I28&gt;=$M$10), "+КМС", IF(AND(OR(E28="ЗМС", E28="МСМК", E28="МС", E28="КМС"), I28&gt;=$M$10), "КМС", "-"))))))</f>
        <v>-</v>
      </c>
      <c r="L28" s="127" t="s">
        <v>202</v>
      </c>
      <c r="M28" s="21"/>
    </row>
    <row r="30" spans="1:13" x14ac:dyDescent="0.25">
      <c r="A30" s="27" t="s">
        <v>34</v>
      </c>
      <c r="D30" s="2" t="s">
        <v>35</v>
      </c>
      <c r="G30" s="27" t="s">
        <v>36</v>
      </c>
      <c r="I30" s="2" t="s">
        <v>783</v>
      </c>
    </row>
    <row r="31" spans="1:13" x14ac:dyDescent="0.25">
      <c r="A31" s="27"/>
      <c r="G31" s="27"/>
    </row>
    <row r="32" spans="1:13" x14ac:dyDescent="0.25">
      <c r="A32" s="27" t="s">
        <v>37</v>
      </c>
      <c r="D32" s="2" t="s">
        <v>153</v>
      </c>
      <c r="G32" s="27" t="s">
        <v>38</v>
      </c>
      <c r="I32" s="2" t="s">
        <v>784</v>
      </c>
    </row>
  </sheetData>
  <autoFilter ref="A15:M25" xr:uid="{00000000-0009-0000-0000-000000000000}"/>
  <sortState xmlns:xlrd2="http://schemas.microsoft.com/office/spreadsheetml/2017/richdata2" ref="B22:M23">
    <sortCondition descending="1" sortBy="cellColor" ref="H22:H23" dxfId="7"/>
  </sortState>
  <mergeCells count="27"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229999989271164" top="0.590551137924194" bottom="0.590551137924194" header="0" footer="0"/>
  <pageSetup paperSize="9" scale="8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609CC-D632-4C1A-97A0-3AE40AFFA947}">
  <sheetPr>
    <pageSetUpPr fitToPage="1"/>
  </sheetPr>
  <dimension ref="A1:M40"/>
  <sheetViews>
    <sheetView view="pageLayout" topLeftCell="A13" zoomScaleNormal="100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10" width="7.88671875" style="2" customWidth="1"/>
    <col min="11" max="11" width="11.109375" style="2" customWidth="1"/>
    <col min="12" max="12" width="16.33203125" style="2" customWidth="1"/>
    <col min="13" max="13" width="14.66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 t="s">
        <v>786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159</v>
      </c>
      <c r="E10" s="578"/>
      <c r="F10" s="578"/>
      <c r="G10" s="578"/>
      <c r="H10" s="578"/>
      <c r="I10" s="578"/>
      <c r="J10" s="578"/>
      <c r="K10" s="30">
        <v>79</v>
      </c>
      <c r="L10" s="108">
        <v>66</v>
      </c>
      <c r="M10" s="30">
        <v>52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>_xlfn.RANK.EQ(I17, I$17:I$33)</f>
        <v>1</v>
      </c>
      <c r="B17" s="124" t="s">
        <v>279</v>
      </c>
      <c r="C17" s="122"/>
      <c r="D17" s="123">
        <v>1987</v>
      </c>
      <c r="E17" s="123" t="s">
        <v>12</v>
      </c>
      <c r="F17" s="123" t="s">
        <v>196</v>
      </c>
      <c r="G17" s="123" t="s">
        <v>280</v>
      </c>
      <c r="H17" s="19">
        <v>77.25</v>
      </c>
      <c r="I17" s="126">
        <v>82</v>
      </c>
      <c r="J17" s="20">
        <f t="shared" ref="J17:J32" si="0">IF(A17=1, 20, IF(A17=2, 18, IF(A17=3, 16, IF(A17&gt;19, 0, 19-A17))))</f>
        <v>20</v>
      </c>
      <c r="K17" s="16" t="str">
        <f t="shared" ref="K17:K32" si="1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127" t="s">
        <v>301</v>
      </c>
      <c r="M17" s="21"/>
    </row>
    <row r="18" spans="1:13" s="22" customFormat="1" ht="13.2" customHeight="1" x14ac:dyDescent="0.3">
      <c r="A18" s="32">
        <f>_xlfn.RANK.EQ(I18, I$17:I$33)</f>
        <v>2</v>
      </c>
      <c r="B18" s="124" t="s">
        <v>278</v>
      </c>
      <c r="C18" s="122"/>
      <c r="D18" s="123">
        <v>1992</v>
      </c>
      <c r="E18" s="123" t="s">
        <v>11</v>
      </c>
      <c r="F18" s="123" t="s">
        <v>170</v>
      </c>
      <c r="G18" s="123" t="s">
        <v>228</v>
      </c>
      <c r="H18" s="19">
        <v>77.95</v>
      </c>
      <c r="I18" s="126">
        <v>79</v>
      </c>
      <c r="J18" s="20">
        <f t="shared" si="0"/>
        <v>18</v>
      </c>
      <c r="K18" s="16" t="str">
        <f t="shared" si="1"/>
        <v>МСМК</v>
      </c>
      <c r="L18" s="314" t="s">
        <v>300</v>
      </c>
      <c r="M18" s="251"/>
    </row>
    <row r="19" spans="1:13" s="22" customFormat="1" ht="13.2" customHeight="1" x14ac:dyDescent="0.3">
      <c r="A19" s="32">
        <f>_xlfn.RANK.EQ(I19, I$17:I$33)</f>
        <v>3</v>
      </c>
      <c r="B19" s="124" t="s">
        <v>281</v>
      </c>
      <c r="C19" s="122"/>
      <c r="D19" s="123">
        <v>2001</v>
      </c>
      <c r="E19" s="123" t="s">
        <v>12</v>
      </c>
      <c r="F19" s="123" t="s">
        <v>227</v>
      </c>
      <c r="G19" s="123" t="s">
        <v>228</v>
      </c>
      <c r="H19" s="19">
        <v>73.5</v>
      </c>
      <c r="I19" s="126">
        <v>73</v>
      </c>
      <c r="J19" s="20">
        <f t="shared" si="0"/>
        <v>16</v>
      </c>
      <c r="K19" s="16" t="str">
        <f t="shared" si="1"/>
        <v>МС</v>
      </c>
      <c r="L19" s="127" t="s">
        <v>302</v>
      </c>
      <c r="M19" s="21"/>
    </row>
    <row r="20" spans="1:13" s="22" customFormat="1" ht="13.2" customHeight="1" x14ac:dyDescent="0.3">
      <c r="A20" s="32">
        <v>4</v>
      </c>
      <c r="B20" s="124" t="s">
        <v>282</v>
      </c>
      <c r="C20" s="122"/>
      <c r="D20" s="123">
        <v>1999</v>
      </c>
      <c r="E20" s="123" t="s">
        <v>12</v>
      </c>
      <c r="F20" s="123" t="s">
        <v>283</v>
      </c>
      <c r="G20" s="123"/>
      <c r="H20" s="19">
        <v>76.849999999999994</v>
      </c>
      <c r="I20" s="126">
        <v>73</v>
      </c>
      <c r="J20" s="20">
        <f t="shared" si="0"/>
        <v>15</v>
      </c>
      <c r="K20" s="16" t="str">
        <f t="shared" si="1"/>
        <v>МС</v>
      </c>
      <c r="L20" s="127" t="s">
        <v>303</v>
      </c>
      <c r="M20" s="21"/>
    </row>
    <row r="21" spans="1:13" s="22" customFormat="1" ht="13.2" customHeight="1" x14ac:dyDescent="0.3">
      <c r="A21" s="32">
        <v>5</v>
      </c>
      <c r="B21" s="124" t="s">
        <v>290</v>
      </c>
      <c r="C21" s="122"/>
      <c r="D21" s="123">
        <v>2005</v>
      </c>
      <c r="E21" s="123" t="s">
        <v>12</v>
      </c>
      <c r="F21" s="123" t="s">
        <v>6</v>
      </c>
      <c r="G21" s="123" t="s">
        <v>32</v>
      </c>
      <c r="H21" s="19">
        <v>75.05</v>
      </c>
      <c r="I21" s="126">
        <v>71</v>
      </c>
      <c r="J21" s="20">
        <f t="shared" si="0"/>
        <v>14</v>
      </c>
      <c r="K21" s="16" t="str">
        <f t="shared" si="1"/>
        <v>МС</v>
      </c>
      <c r="L21" s="153" t="s">
        <v>823</v>
      </c>
      <c r="M21" s="21"/>
    </row>
    <row r="22" spans="1:13" s="22" customFormat="1" ht="13.2" customHeight="1" x14ac:dyDescent="0.3">
      <c r="A22" s="32">
        <v>6</v>
      </c>
      <c r="B22" s="124" t="s">
        <v>286</v>
      </c>
      <c r="C22" s="122"/>
      <c r="D22" s="123">
        <v>1993</v>
      </c>
      <c r="E22" s="123" t="s">
        <v>11</v>
      </c>
      <c r="F22" s="123" t="s">
        <v>179</v>
      </c>
      <c r="G22" s="123"/>
      <c r="H22" s="19">
        <v>76.95</v>
      </c>
      <c r="I22" s="126">
        <v>71</v>
      </c>
      <c r="J22" s="20">
        <f t="shared" si="0"/>
        <v>13</v>
      </c>
      <c r="K22" s="16" t="str">
        <f t="shared" si="1"/>
        <v>МС</v>
      </c>
      <c r="L22" s="127" t="s">
        <v>305</v>
      </c>
      <c r="M22" s="21"/>
    </row>
    <row r="23" spans="1:13" s="22" customFormat="1" ht="13.2" customHeight="1" x14ac:dyDescent="0.3">
      <c r="A23" s="32">
        <v>7</v>
      </c>
      <c r="B23" s="124" t="s">
        <v>289</v>
      </c>
      <c r="C23" s="122"/>
      <c r="D23" s="123">
        <v>2003</v>
      </c>
      <c r="E23" s="123" t="s">
        <v>13</v>
      </c>
      <c r="F23" s="123" t="s">
        <v>213</v>
      </c>
      <c r="G23" s="123"/>
      <c r="H23" s="19">
        <v>78</v>
      </c>
      <c r="I23" s="126">
        <v>69</v>
      </c>
      <c r="J23" s="20">
        <f t="shared" si="0"/>
        <v>12</v>
      </c>
      <c r="K23" s="16" t="str">
        <f t="shared" si="1"/>
        <v>+МС</v>
      </c>
      <c r="L23" s="127" t="s">
        <v>307</v>
      </c>
      <c r="M23" s="21"/>
    </row>
    <row r="24" spans="1:13" s="22" customFormat="1" ht="13.2" customHeight="1" x14ac:dyDescent="0.3">
      <c r="A24" s="32">
        <v>8</v>
      </c>
      <c r="B24" s="124" t="s">
        <v>294</v>
      </c>
      <c r="C24" s="122"/>
      <c r="D24" s="123">
        <v>2002</v>
      </c>
      <c r="E24" s="123" t="s">
        <v>13</v>
      </c>
      <c r="F24" s="123" t="s">
        <v>253</v>
      </c>
      <c r="G24" s="123"/>
      <c r="H24" s="19" t="s">
        <v>819</v>
      </c>
      <c r="I24" s="126">
        <v>65</v>
      </c>
      <c r="J24" s="20">
        <f t="shared" si="0"/>
        <v>11</v>
      </c>
      <c r="K24" s="16" t="str">
        <f t="shared" si="1"/>
        <v>КМС</v>
      </c>
      <c r="L24" s="127" t="s">
        <v>309</v>
      </c>
      <c r="M24" s="21"/>
    </row>
    <row r="25" spans="1:13" s="22" customFormat="1" ht="13.2" customHeight="1" x14ac:dyDescent="0.3">
      <c r="A25" s="32">
        <v>9</v>
      </c>
      <c r="B25" s="124" t="s">
        <v>293</v>
      </c>
      <c r="C25" s="122"/>
      <c r="D25" s="123">
        <v>2003</v>
      </c>
      <c r="E25" s="123" t="s">
        <v>12</v>
      </c>
      <c r="F25" s="123" t="s">
        <v>257</v>
      </c>
      <c r="G25" s="123" t="s">
        <v>258</v>
      </c>
      <c r="H25" s="19">
        <v>75.150000000000006</v>
      </c>
      <c r="I25" s="126">
        <v>63</v>
      </c>
      <c r="J25" s="20">
        <f t="shared" si="0"/>
        <v>10</v>
      </c>
      <c r="K25" s="16" t="str">
        <f t="shared" si="1"/>
        <v>КМС</v>
      </c>
      <c r="L25" s="127" t="s">
        <v>89</v>
      </c>
      <c r="M25" s="21"/>
    </row>
    <row r="26" spans="1:13" ht="13.2" customHeight="1" x14ac:dyDescent="0.25">
      <c r="A26" s="32">
        <v>10</v>
      </c>
      <c r="B26" s="124" t="s">
        <v>288</v>
      </c>
      <c r="C26" s="122"/>
      <c r="D26" s="123">
        <v>1990</v>
      </c>
      <c r="E26" s="123" t="s">
        <v>13</v>
      </c>
      <c r="F26" s="123" t="s">
        <v>221</v>
      </c>
      <c r="G26" s="123"/>
      <c r="H26" s="19">
        <v>77.95</v>
      </c>
      <c r="I26" s="126">
        <v>62</v>
      </c>
      <c r="J26" s="20">
        <f t="shared" si="0"/>
        <v>9</v>
      </c>
      <c r="K26" s="16" t="str">
        <f t="shared" si="1"/>
        <v>КМС</v>
      </c>
      <c r="L26" s="127" t="s">
        <v>86</v>
      </c>
      <c r="M26" s="21"/>
    </row>
    <row r="27" spans="1:13" ht="13.2" customHeight="1" x14ac:dyDescent="0.25">
      <c r="A27" s="32">
        <v>11</v>
      </c>
      <c r="B27" s="124" t="s">
        <v>287</v>
      </c>
      <c r="C27" s="122"/>
      <c r="D27" s="123">
        <v>2004</v>
      </c>
      <c r="E27" s="123" t="s">
        <v>12</v>
      </c>
      <c r="F27" s="123" t="s">
        <v>6</v>
      </c>
      <c r="G27" s="123" t="s">
        <v>32</v>
      </c>
      <c r="H27" s="19">
        <v>77.099999999999994</v>
      </c>
      <c r="I27" s="126">
        <v>61</v>
      </c>
      <c r="J27" s="20">
        <f t="shared" si="0"/>
        <v>8</v>
      </c>
      <c r="K27" s="16" t="str">
        <f t="shared" si="1"/>
        <v>КМС</v>
      </c>
      <c r="L27" s="127" t="s">
        <v>306</v>
      </c>
      <c r="M27" s="21"/>
    </row>
    <row r="28" spans="1:13" ht="13.2" customHeight="1" x14ac:dyDescent="0.25">
      <c r="A28" s="32">
        <v>12</v>
      </c>
      <c r="B28" s="124" t="s">
        <v>296</v>
      </c>
      <c r="C28" s="122"/>
      <c r="D28" s="123">
        <v>1999</v>
      </c>
      <c r="E28" s="123" t="s">
        <v>12</v>
      </c>
      <c r="F28" s="123" t="s">
        <v>213</v>
      </c>
      <c r="G28" s="123"/>
      <c r="H28" s="19">
        <v>77.75</v>
      </c>
      <c r="I28" s="126">
        <v>60</v>
      </c>
      <c r="J28" s="20">
        <f t="shared" si="0"/>
        <v>7</v>
      </c>
      <c r="K28" s="16" t="str">
        <f t="shared" si="1"/>
        <v>КМС</v>
      </c>
      <c r="L28" s="127" t="s">
        <v>310</v>
      </c>
      <c r="M28" s="21"/>
    </row>
    <row r="29" spans="1:13" ht="13.2" customHeight="1" x14ac:dyDescent="0.25">
      <c r="A29" s="32">
        <v>13</v>
      </c>
      <c r="B29" s="124" t="s">
        <v>284</v>
      </c>
      <c r="C29" s="122"/>
      <c r="D29" s="123">
        <v>2004</v>
      </c>
      <c r="E29" s="123" t="s">
        <v>12</v>
      </c>
      <c r="F29" s="123" t="s">
        <v>173</v>
      </c>
      <c r="G29" s="123" t="s">
        <v>190</v>
      </c>
      <c r="H29" s="19">
        <v>75.2</v>
      </c>
      <c r="I29" s="126">
        <v>57</v>
      </c>
      <c r="J29" s="20">
        <f t="shared" si="0"/>
        <v>6</v>
      </c>
      <c r="K29" s="16" t="str">
        <f t="shared" si="1"/>
        <v>КМС</v>
      </c>
      <c r="L29" s="127" t="s">
        <v>81</v>
      </c>
      <c r="M29" s="21"/>
    </row>
    <row r="30" spans="1:13" ht="13.2" customHeight="1" x14ac:dyDescent="0.25">
      <c r="A30" s="32">
        <v>14</v>
      </c>
      <c r="B30" s="192" t="s">
        <v>617</v>
      </c>
      <c r="C30" s="149"/>
      <c r="D30" s="150">
        <v>2002</v>
      </c>
      <c r="E30" s="150">
        <v>1</v>
      </c>
      <c r="F30" s="150" t="s">
        <v>6</v>
      </c>
      <c r="G30" s="150"/>
      <c r="H30" s="190">
        <v>78</v>
      </c>
      <c r="I30" s="209">
        <v>53</v>
      </c>
      <c r="J30" s="20">
        <f t="shared" si="0"/>
        <v>5</v>
      </c>
      <c r="K30" s="16" t="str">
        <f t="shared" si="1"/>
        <v>+КМС</v>
      </c>
      <c r="L30" s="153" t="s">
        <v>613</v>
      </c>
      <c r="M30" s="21"/>
    </row>
    <row r="31" spans="1:13" ht="13.2" customHeight="1" x14ac:dyDescent="0.25">
      <c r="A31" s="32">
        <v>15</v>
      </c>
      <c r="B31" s="124" t="s">
        <v>291</v>
      </c>
      <c r="C31" s="122"/>
      <c r="D31" s="123">
        <v>2006</v>
      </c>
      <c r="E31" s="123" t="s">
        <v>13</v>
      </c>
      <c r="F31" s="123" t="s">
        <v>184</v>
      </c>
      <c r="G31" s="123" t="s">
        <v>292</v>
      </c>
      <c r="H31" s="19">
        <v>77.3</v>
      </c>
      <c r="I31" s="126">
        <v>39</v>
      </c>
      <c r="J31" s="20">
        <f t="shared" si="0"/>
        <v>4</v>
      </c>
      <c r="K31" s="16" t="str">
        <f t="shared" si="1"/>
        <v>-</v>
      </c>
      <c r="L31" s="127" t="s">
        <v>308</v>
      </c>
      <c r="M31" s="21"/>
    </row>
    <row r="32" spans="1:13" ht="13.2" customHeight="1" x14ac:dyDescent="0.25">
      <c r="A32" s="32">
        <v>16</v>
      </c>
      <c r="B32" s="124" t="s">
        <v>295</v>
      </c>
      <c r="C32" s="122"/>
      <c r="D32" s="123">
        <v>2003</v>
      </c>
      <c r="E32" s="123" t="s">
        <v>13</v>
      </c>
      <c r="F32" s="123" t="s">
        <v>224</v>
      </c>
      <c r="G32" s="123" t="s">
        <v>225</v>
      </c>
      <c r="H32" s="19">
        <v>77.599999999999994</v>
      </c>
      <c r="I32" s="126">
        <v>37</v>
      </c>
      <c r="J32" s="311">
        <f t="shared" si="0"/>
        <v>3</v>
      </c>
      <c r="K32" s="16" t="str">
        <f t="shared" si="1"/>
        <v>-</v>
      </c>
      <c r="L32" s="127" t="s">
        <v>245</v>
      </c>
      <c r="M32" s="21"/>
    </row>
    <row r="33" spans="1:13" ht="13.2" customHeight="1" x14ac:dyDescent="0.25">
      <c r="A33" s="32">
        <v>17</v>
      </c>
      <c r="B33" s="193" t="s">
        <v>297</v>
      </c>
      <c r="C33" s="122"/>
      <c r="D33" s="123">
        <v>2000</v>
      </c>
      <c r="E33" s="123" t="s">
        <v>12</v>
      </c>
      <c r="F33" s="123" t="s">
        <v>181</v>
      </c>
      <c r="G33" s="123" t="s">
        <v>182</v>
      </c>
      <c r="H33" s="191">
        <v>78</v>
      </c>
      <c r="I33" s="597" t="s">
        <v>821</v>
      </c>
      <c r="J33" s="598"/>
      <c r="K33" s="214" t="s">
        <v>66</v>
      </c>
      <c r="L33" s="285" t="s">
        <v>203</v>
      </c>
      <c r="M33" s="21"/>
    </row>
    <row r="34" spans="1:13" ht="13.2" customHeight="1" x14ac:dyDescent="0.25">
      <c r="A34" s="110"/>
      <c r="B34" s="431"/>
      <c r="C34" s="432"/>
      <c r="D34" s="433"/>
      <c r="E34" s="433"/>
      <c r="F34" s="433"/>
      <c r="G34" s="433"/>
      <c r="H34" s="434"/>
      <c r="I34" s="435"/>
      <c r="J34" s="435"/>
      <c r="K34" s="109"/>
      <c r="L34" s="432"/>
      <c r="M34" s="436"/>
    </row>
    <row r="35" spans="1:13" ht="13.2" customHeight="1" x14ac:dyDescent="0.25">
      <c r="A35" s="595" t="s">
        <v>840</v>
      </c>
      <c r="B35" s="596"/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</row>
    <row r="36" spans="1:13" ht="13.2" customHeight="1" x14ac:dyDescent="0.25">
      <c r="A36" s="110"/>
      <c r="B36" s="431"/>
      <c r="C36" s="432"/>
      <c r="D36" s="433"/>
      <c r="E36" s="433"/>
      <c r="F36" s="433"/>
      <c r="G36" s="433"/>
      <c r="H36" s="434"/>
      <c r="I36" s="435"/>
      <c r="J36" s="435"/>
      <c r="K36" s="109"/>
      <c r="L36" s="432"/>
      <c r="M36" s="436"/>
    </row>
    <row r="38" spans="1:13" x14ac:dyDescent="0.25">
      <c r="A38" s="27" t="s">
        <v>34</v>
      </c>
      <c r="D38" s="2" t="s">
        <v>35</v>
      </c>
      <c r="G38" s="27" t="s">
        <v>36</v>
      </c>
      <c r="I38" s="2" t="s">
        <v>783</v>
      </c>
    </row>
    <row r="39" spans="1:13" x14ac:dyDescent="0.25">
      <c r="A39" s="27"/>
      <c r="G39" s="27"/>
    </row>
    <row r="40" spans="1:13" x14ac:dyDescent="0.25">
      <c r="A40" s="27" t="s">
        <v>37</v>
      </c>
      <c r="D40" s="2" t="s">
        <v>153</v>
      </c>
      <c r="G40" s="27" t="s">
        <v>38</v>
      </c>
      <c r="I40" s="2" t="s">
        <v>784</v>
      </c>
    </row>
  </sheetData>
  <autoFilter ref="A15:M27" xr:uid="{00000000-0009-0000-0000-000000000000}"/>
  <sortState xmlns:xlrd2="http://schemas.microsoft.com/office/spreadsheetml/2017/richdata2" ref="B21:M22">
    <sortCondition sortBy="cellColor" ref="I21:I22" dxfId="6"/>
  </sortState>
  <mergeCells count="29">
    <mergeCell ref="A35:M35"/>
    <mergeCell ref="I33:J33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229999989271164" top="0.590551137924194" bottom="0.590551137924194" header="0" footer="0"/>
  <pageSetup paperSize="9" scale="8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D456D-02FC-48FD-A3C5-2DA8D30E89BF}">
  <sheetPr>
    <pageSetUpPr fitToPage="1"/>
  </sheetPr>
  <dimension ref="A1:M39"/>
  <sheetViews>
    <sheetView topLeftCell="A7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10" width="7.88671875" style="2" customWidth="1"/>
    <col min="11" max="11" width="11.109375" style="2" customWidth="1"/>
    <col min="12" max="12" width="16.33203125" style="2" customWidth="1"/>
    <col min="13" max="13" width="14.66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>
        <v>95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160</v>
      </c>
      <c r="E10" s="578"/>
      <c r="F10" s="578"/>
      <c r="G10" s="578"/>
      <c r="H10" s="578"/>
      <c r="I10" s="578"/>
      <c r="J10" s="578"/>
      <c r="K10" s="30">
        <v>82</v>
      </c>
      <c r="L10" s="108">
        <v>69</v>
      </c>
      <c r="M10" s="30">
        <v>55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 t="shared" ref="A17" si="0">_xlfn.RANK.EQ(I17, I$17:I$33)</f>
        <v>1</v>
      </c>
      <c r="B17" s="124" t="s">
        <v>330</v>
      </c>
      <c r="C17" s="122"/>
      <c r="D17" s="123">
        <v>2002</v>
      </c>
      <c r="E17" s="123" t="s">
        <v>12</v>
      </c>
      <c r="F17" s="123" t="s">
        <v>165</v>
      </c>
      <c r="G17" s="123"/>
      <c r="H17" s="19">
        <v>84.15</v>
      </c>
      <c r="I17" s="128">
        <v>93</v>
      </c>
      <c r="J17" s="20">
        <f t="shared" ref="J17:J33" si="1">IF(A17=1, 20, IF(A17=2, 18, IF(A17=3, 16, IF(A17&gt;19, 0, 19-A17))))</f>
        <v>20</v>
      </c>
      <c r="K17" s="16" t="str">
        <f t="shared" ref="K17:K33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130" t="s">
        <v>344</v>
      </c>
      <c r="M17" s="21"/>
    </row>
    <row r="18" spans="1:13" s="22" customFormat="1" ht="13.2" customHeight="1" x14ac:dyDescent="0.3">
      <c r="A18" s="32">
        <v>2</v>
      </c>
      <c r="B18" s="124" t="s">
        <v>312</v>
      </c>
      <c r="C18" s="122"/>
      <c r="D18" s="123">
        <v>1997</v>
      </c>
      <c r="E18" s="123" t="s">
        <v>11</v>
      </c>
      <c r="F18" s="123" t="s">
        <v>6</v>
      </c>
      <c r="G18" s="123" t="s">
        <v>32</v>
      </c>
      <c r="H18" s="19">
        <v>84.15</v>
      </c>
      <c r="I18" s="128">
        <v>90</v>
      </c>
      <c r="J18" s="20">
        <f t="shared" si="1"/>
        <v>18</v>
      </c>
      <c r="K18" s="16" t="str">
        <f t="shared" si="2"/>
        <v>МСМК</v>
      </c>
      <c r="L18" s="130" t="s">
        <v>332</v>
      </c>
      <c r="M18" s="21"/>
    </row>
    <row r="19" spans="1:13" s="22" customFormat="1" ht="13.2" customHeight="1" x14ac:dyDescent="0.3">
      <c r="A19" s="32">
        <v>3</v>
      </c>
      <c r="B19" s="192" t="s">
        <v>313</v>
      </c>
      <c r="C19" s="149"/>
      <c r="D19" s="150">
        <v>1998</v>
      </c>
      <c r="E19" s="150" t="s">
        <v>11</v>
      </c>
      <c r="F19" s="150" t="s">
        <v>221</v>
      </c>
      <c r="G19" s="207"/>
      <c r="H19" s="19">
        <v>84.95</v>
      </c>
      <c r="I19" s="195">
        <v>85</v>
      </c>
      <c r="J19" s="20">
        <f t="shared" si="1"/>
        <v>16</v>
      </c>
      <c r="K19" s="16" t="str">
        <f t="shared" si="2"/>
        <v>МСМК</v>
      </c>
      <c r="L19" s="196" t="s">
        <v>333</v>
      </c>
      <c r="M19" s="21"/>
    </row>
    <row r="20" spans="1:13" s="22" customFormat="1" ht="13.2" customHeight="1" x14ac:dyDescent="0.3">
      <c r="A20" s="32">
        <v>4</v>
      </c>
      <c r="B20" s="124" t="s">
        <v>315</v>
      </c>
      <c r="C20" s="122"/>
      <c r="D20" s="123">
        <v>1992</v>
      </c>
      <c r="E20" s="123" t="s">
        <v>12</v>
      </c>
      <c r="F20" s="123" t="s">
        <v>195</v>
      </c>
      <c r="G20" s="123" t="s">
        <v>316</v>
      </c>
      <c r="H20" s="19">
        <v>82.25</v>
      </c>
      <c r="I20" s="128">
        <v>80</v>
      </c>
      <c r="J20" s="20">
        <f t="shared" si="1"/>
        <v>15</v>
      </c>
      <c r="K20" s="16" t="str">
        <f t="shared" si="2"/>
        <v>МС</v>
      </c>
      <c r="L20" s="130" t="s">
        <v>335</v>
      </c>
      <c r="M20" s="21"/>
    </row>
    <row r="21" spans="1:13" s="22" customFormat="1" ht="13.2" customHeight="1" x14ac:dyDescent="0.3">
      <c r="A21" s="32">
        <v>5</v>
      </c>
      <c r="B21" s="192" t="s">
        <v>618</v>
      </c>
      <c r="C21" s="149"/>
      <c r="D21" s="150">
        <v>2000</v>
      </c>
      <c r="E21" s="150" t="s">
        <v>12</v>
      </c>
      <c r="F21" s="286" t="s">
        <v>822</v>
      </c>
      <c r="G21" s="150"/>
      <c r="H21" s="190">
        <v>84.4</v>
      </c>
      <c r="I21" s="195">
        <v>70</v>
      </c>
      <c r="J21" s="20">
        <f t="shared" si="1"/>
        <v>14</v>
      </c>
      <c r="K21" s="16" t="str">
        <f t="shared" si="2"/>
        <v>МС</v>
      </c>
      <c r="L21" s="196" t="s">
        <v>616</v>
      </c>
      <c r="M21" s="21"/>
    </row>
    <row r="22" spans="1:13" s="22" customFormat="1" ht="13.2" customHeight="1" x14ac:dyDescent="0.3">
      <c r="A22" s="32">
        <v>6</v>
      </c>
      <c r="B22" s="124" t="s">
        <v>326</v>
      </c>
      <c r="C22" s="122"/>
      <c r="D22" s="123">
        <v>1997</v>
      </c>
      <c r="E22" s="123" t="s">
        <v>12</v>
      </c>
      <c r="F22" s="123" t="s">
        <v>165</v>
      </c>
      <c r="G22" s="123"/>
      <c r="H22" s="19">
        <v>84.25</v>
      </c>
      <c r="I22" s="128">
        <v>69</v>
      </c>
      <c r="J22" s="20">
        <f t="shared" si="1"/>
        <v>13</v>
      </c>
      <c r="K22" s="16" t="str">
        <f t="shared" si="2"/>
        <v>МС</v>
      </c>
      <c r="L22" s="130" t="s">
        <v>340</v>
      </c>
      <c r="M22" s="21"/>
    </row>
    <row r="23" spans="1:13" s="22" customFormat="1" ht="13.2" customHeight="1" x14ac:dyDescent="0.3">
      <c r="A23" s="32">
        <v>7</v>
      </c>
      <c r="B23" s="124" t="s">
        <v>318</v>
      </c>
      <c r="C23" s="122"/>
      <c r="D23" s="123">
        <v>1986</v>
      </c>
      <c r="E23" s="123" t="s">
        <v>11</v>
      </c>
      <c r="F23" s="123" t="s">
        <v>232</v>
      </c>
      <c r="G23" s="123"/>
      <c r="H23" s="19">
        <v>83.15</v>
      </c>
      <c r="I23" s="128">
        <v>68</v>
      </c>
      <c r="J23" s="20">
        <f t="shared" si="1"/>
        <v>12</v>
      </c>
      <c r="K23" s="16" t="str">
        <f t="shared" si="2"/>
        <v>КМС</v>
      </c>
      <c r="L23" s="130" t="s">
        <v>248</v>
      </c>
      <c r="M23" s="21"/>
    </row>
    <row r="24" spans="1:13" s="22" customFormat="1" ht="13.2" customHeight="1" x14ac:dyDescent="0.3">
      <c r="A24" s="32">
        <v>8</v>
      </c>
      <c r="B24" s="124" t="s">
        <v>324</v>
      </c>
      <c r="C24" s="122"/>
      <c r="D24" s="123">
        <v>1998</v>
      </c>
      <c r="E24" s="123" t="s">
        <v>12</v>
      </c>
      <c r="F24" s="123" t="s">
        <v>181</v>
      </c>
      <c r="G24" s="123" t="s">
        <v>182</v>
      </c>
      <c r="H24" s="19">
        <v>83.3</v>
      </c>
      <c r="I24" s="128">
        <v>67</v>
      </c>
      <c r="J24" s="20">
        <f t="shared" si="1"/>
        <v>11</v>
      </c>
      <c r="K24" s="16" t="str">
        <f t="shared" si="2"/>
        <v>КМС</v>
      </c>
      <c r="L24" s="130" t="s">
        <v>339</v>
      </c>
      <c r="M24" s="21"/>
    </row>
    <row r="25" spans="1:13" ht="13.2" customHeight="1" x14ac:dyDescent="0.25">
      <c r="A25" s="32">
        <v>9</v>
      </c>
      <c r="B25" s="124" t="s">
        <v>317</v>
      </c>
      <c r="C25" s="122"/>
      <c r="D25" s="123">
        <v>1999</v>
      </c>
      <c r="E25" s="123" t="s">
        <v>13</v>
      </c>
      <c r="F25" s="123" t="s">
        <v>268</v>
      </c>
      <c r="G25" s="123" t="s">
        <v>269</v>
      </c>
      <c r="H25" s="19">
        <v>84.15</v>
      </c>
      <c r="I25" s="128">
        <v>67</v>
      </c>
      <c r="J25" s="20">
        <f t="shared" si="1"/>
        <v>10</v>
      </c>
      <c r="K25" s="16" t="str">
        <f t="shared" si="2"/>
        <v>КМС</v>
      </c>
      <c r="L25" s="130" t="s">
        <v>277</v>
      </c>
      <c r="M25" s="21"/>
    </row>
    <row r="26" spans="1:13" ht="13.2" customHeight="1" x14ac:dyDescent="0.25">
      <c r="A26" s="32">
        <v>10</v>
      </c>
      <c r="B26" s="124" t="s">
        <v>321</v>
      </c>
      <c r="C26" s="122"/>
      <c r="D26" s="123">
        <v>1997</v>
      </c>
      <c r="E26" s="123" t="s">
        <v>12</v>
      </c>
      <c r="F26" s="123" t="s">
        <v>322</v>
      </c>
      <c r="G26" s="123"/>
      <c r="H26" s="19">
        <v>83.9</v>
      </c>
      <c r="I26" s="128">
        <v>66</v>
      </c>
      <c r="J26" s="20">
        <f t="shared" si="1"/>
        <v>9</v>
      </c>
      <c r="K26" s="16" t="str">
        <f t="shared" si="2"/>
        <v>КМС</v>
      </c>
      <c r="L26" s="130" t="s">
        <v>337</v>
      </c>
      <c r="M26" s="21"/>
    </row>
    <row r="27" spans="1:13" ht="13.2" customHeight="1" x14ac:dyDescent="0.25">
      <c r="A27" s="32">
        <v>11</v>
      </c>
      <c r="B27" s="124" t="s">
        <v>327</v>
      </c>
      <c r="C27" s="122"/>
      <c r="D27" s="123">
        <v>2000</v>
      </c>
      <c r="E27" s="123" t="s">
        <v>13</v>
      </c>
      <c r="F27" s="123" t="s">
        <v>176</v>
      </c>
      <c r="G27" s="123"/>
      <c r="H27" s="19">
        <v>83.1</v>
      </c>
      <c r="I27" s="128">
        <v>63</v>
      </c>
      <c r="J27" s="20">
        <f t="shared" si="1"/>
        <v>8</v>
      </c>
      <c r="K27" s="16" t="str">
        <f t="shared" si="2"/>
        <v>КМС</v>
      </c>
      <c r="L27" s="252" t="s">
        <v>341</v>
      </c>
      <c r="M27" s="21"/>
    </row>
    <row r="28" spans="1:13" ht="13.2" customHeight="1" x14ac:dyDescent="0.25">
      <c r="A28" s="32">
        <v>12</v>
      </c>
      <c r="B28" s="124" t="s">
        <v>323</v>
      </c>
      <c r="C28" s="122"/>
      <c r="D28" s="123">
        <v>2005</v>
      </c>
      <c r="E28" s="123" t="s">
        <v>13</v>
      </c>
      <c r="F28" s="123" t="s">
        <v>193</v>
      </c>
      <c r="G28" s="123"/>
      <c r="H28" s="19">
        <v>84.15</v>
      </c>
      <c r="I28" s="129">
        <v>62</v>
      </c>
      <c r="J28" s="20">
        <f t="shared" si="1"/>
        <v>7</v>
      </c>
      <c r="K28" s="16" t="str">
        <f t="shared" si="2"/>
        <v>КМС</v>
      </c>
      <c r="L28" s="130" t="s">
        <v>338</v>
      </c>
      <c r="M28" s="21"/>
    </row>
    <row r="29" spans="1:13" ht="13.2" customHeight="1" x14ac:dyDescent="0.25">
      <c r="A29" s="32">
        <v>13</v>
      </c>
      <c r="B29" s="124" t="s">
        <v>325</v>
      </c>
      <c r="C29" s="122"/>
      <c r="D29" s="123">
        <v>1989</v>
      </c>
      <c r="E29" s="123" t="s">
        <v>12</v>
      </c>
      <c r="F29" s="123" t="s">
        <v>253</v>
      </c>
      <c r="G29" s="123"/>
      <c r="H29" s="19">
        <v>84.75</v>
      </c>
      <c r="I29" s="128">
        <v>61</v>
      </c>
      <c r="J29" s="20">
        <f t="shared" si="1"/>
        <v>6</v>
      </c>
      <c r="K29" s="16" t="str">
        <f t="shared" si="2"/>
        <v>КМС</v>
      </c>
      <c r="L29" s="130" t="s">
        <v>86</v>
      </c>
      <c r="M29" s="21"/>
    </row>
    <row r="30" spans="1:13" ht="13.2" customHeight="1" x14ac:dyDescent="0.25">
      <c r="A30" s="32">
        <v>14</v>
      </c>
      <c r="B30" s="124" t="s">
        <v>328</v>
      </c>
      <c r="C30" s="122"/>
      <c r="D30" s="123">
        <v>2002</v>
      </c>
      <c r="E30" s="123" t="s">
        <v>13</v>
      </c>
      <c r="F30" s="123" t="s">
        <v>176</v>
      </c>
      <c r="G30" s="123"/>
      <c r="H30" s="19">
        <v>84.15</v>
      </c>
      <c r="I30" s="128">
        <v>60</v>
      </c>
      <c r="J30" s="20">
        <f t="shared" si="1"/>
        <v>5</v>
      </c>
      <c r="K30" s="16" t="str">
        <f t="shared" si="2"/>
        <v>КМС</v>
      </c>
      <c r="L30" s="130" t="s">
        <v>342</v>
      </c>
      <c r="M30" s="21"/>
    </row>
    <row r="31" spans="1:13" ht="13.2" customHeight="1" x14ac:dyDescent="0.25">
      <c r="A31" s="32">
        <v>15</v>
      </c>
      <c r="B31" s="192" t="s">
        <v>619</v>
      </c>
      <c r="C31" s="149"/>
      <c r="D31" s="150">
        <v>1998</v>
      </c>
      <c r="E31" s="150" t="s">
        <v>13</v>
      </c>
      <c r="F31" s="150" t="s">
        <v>6</v>
      </c>
      <c r="G31" s="150"/>
      <c r="H31" s="151">
        <v>84.6</v>
      </c>
      <c r="I31" s="152">
        <v>58</v>
      </c>
      <c r="J31" s="20">
        <f t="shared" si="1"/>
        <v>4</v>
      </c>
      <c r="K31" s="16" t="str">
        <f t="shared" si="2"/>
        <v>КМС</v>
      </c>
      <c r="L31" s="153" t="s">
        <v>247</v>
      </c>
      <c r="M31" s="21"/>
    </row>
    <row r="32" spans="1:13" ht="13.2" customHeight="1" x14ac:dyDescent="0.25">
      <c r="A32" s="32">
        <v>16</v>
      </c>
      <c r="B32" s="121" t="s">
        <v>331</v>
      </c>
      <c r="C32" s="122"/>
      <c r="D32" s="132">
        <v>1990</v>
      </c>
      <c r="E32" s="132" t="s">
        <v>12</v>
      </c>
      <c r="F32" s="132" t="s">
        <v>195</v>
      </c>
      <c r="G32" s="217"/>
      <c r="H32" s="19">
        <v>85</v>
      </c>
      <c r="I32" s="289">
        <v>54</v>
      </c>
      <c r="J32" s="20">
        <f t="shared" si="1"/>
        <v>3</v>
      </c>
      <c r="K32" s="208" t="str">
        <f t="shared" si="2"/>
        <v>-</v>
      </c>
      <c r="L32" s="130" t="s">
        <v>248</v>
      </c>
      <c r="M32" s="21"/>
    </row>
    <row r="33" spans="1:13" ht="13.2" customHeight="1" x14ac:dyDescent="0.25">
      <c r="A33" s="32">
        <v>17</v>
      </c>
      <c r="B33" s="121" t="s">
        <v>319</v>
      </c>
      <c r="C33" s="216"/>
      <c r="D33" s="132">
        <v>1984</v>
      </c>
      <c r="E33" s="132" t="s">
        <v>11</v>
      </c>
      <c r="F33" s="132" t="s">
        <v>320</v>
      </c>
      <c r="G33" s="217" t="s">
        <v>32</v>
      </c>
      <c r="H33" s="19">
        <v>83.7</v>
      </c>
      <c r="I33" s="135">
        <v>36</v>
      </c>
      <c r="J33" s="20">
        <f t="shared" si="1"/>
        <v>2</v>
      </c>
      <c r="K33" s="16" t="str">
        <f t="shared" si="2"/>
        <v>-</v>
      </c>
      <c r="L33" s="130" t="s">
        <v>336</v>
      </c>
      <c r="M33" s="21"/>
    </row>
    <row r="34" spans="1:13" ht="13.2" customHeight="1" x14ac:dyDescent="0.25">
      <c r="A34" s="110"/>
      <c r="B34" s="431"/>
      <c r="C34" s="432"/>
      <c r="D34" s="433"/>
      <c r="E34" s="433"/>
      <c r="F34" s="433"/>
      <c r="G34" s="433"/>
      <c r="H34" s="434"/>
      <c r="I34" s="437"/>
      <c r="J34" s="438"/>
      <c r="K34" s="109"/>
      <c r="L34" s="432"/>
      <c r="M34" s="436"/>
    </row>
    <row r="35" spans="1:13" ht="13.2" customHeight="1" x14ac:dyDescent="0.25">
      <c r="A35" s="110"/>
      <c r="B35" s="431"/>
      <c r="C35" s="432"/>
      <c r="D35" s="433"/>
      <c r="E35" s="433"/>
      <c r="F35" s="433"/>
      <c r="G35" s="433"/>
      <c r="H35" s="434"/>
      <c r="I35" s="437"/>
      <c r="J35" s="438"/>
      <c r="K35" s="109"/>
      <c r="L35" s="432"/>
      <c r="M35" s="436"/>
    </row>
    <row r="37" spans="1:13" x14ac:dyDescent="0.25">
      <c r="A37" s="27" t="s">
        <v>34</v>
      </c>
      <c r="D37" s="2" t="s">
        <v>35</v>
      </c>
      <c r="G37" s="27" t="s">
        <v>36</v>
      </c>
      <c r="I37" s="2" t="s">
        <v>783</v>
      </c>
    </row>
    <row r="38" spans="1:13" x14ac:dyDescent="0.25">
      <c r="A38" s="27"/>
      <c r="G38" s="27"/>
    </row>
    <row r="39" spans="1:13" x14ac:dyDescent="0.25">
      <c r="A39" s="27" t="s">
        <v>37</v>
      </c>
      <c r="D39" s="2" t="s">
        <v>153</v>
      </c>
      <c r="G39" s="27" t="s">
        <v>38</v>
      </c>
      <c r="I39" s="2" t="s">
        <v>784</v>
      </c>
    </row>
  </sheetData>
  <autoFilter ref="A15:M24" xr:uid="{00000000-0009-0000-0000-000000000000}"/>
  <sortState xmlns:xlrd2="http://schemas.microsoft.com/office/spreadsheetml/2017/richdata2" ref="B24:M25">
    <sortCondition sortBy="cellColor" ref="I24:I25" dxfId="5"/>
  </sortState>
  <mergeCells count="27"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229999989271164" top="0.590551137924194" bottom="0.590551137924194" header="0" footer="0"/>
  <pageSetup paperSize="9" scale="8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0F03A-EEC1-40CC-B79B-562DB1155C5F}">
  <sheetPr>
    <pageSetUpPr fitToPage="1"/>
  </sheetPr>
  <dimension ref="A1:M32"/>
  <sheetViews>
    <sheetView topLeftCell="A10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10" width="7.88671875" style="2" customWidth="1"/>
    <col min="11" max="11" width="11.109375" style="2" customWidth="1"/>
    <col min="12" max="12" width="16.33203125" style="2" customWidth="1"/>
    <col min="13" max="13" width="14.66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 t="s">
        <v>787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161</v>
      </c>
      <c r="E10" s="578"/>
      <c r="F10" s="578"/>
      <c r="G10" s="578"/>
      <c r="H10" s="578"/>
      <c r="I10" s="578"/>
      <c r="J10" s="578"/>
      <c r="K10" s="30">
        <v>84</v>
      </c>
      <c r="L10" s="108">
        <v>72</v>
      </c>
      <c r="M10" s="30">
        <v>57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 t="shared" ref="A17" si="0">_xlfn.RANK.EQ(I17, I$17:I$26)</f>
        <v>1</v>
      </c>
      <c r="B17" s="121" t="s">
        <v>345</v>
      </c>
      <c r="C17" s="131"/>
      <c r="D17" s="132">
        <v>1998</v>
      </c>
      <c r="E17" s="132" t="s">
        <v>11</v>
      </c>
      <c r="F17" s="132" t="s">
        <v>346</v>
      </c>
      <c r="G17" s="132" t="s">
        <v>347</v>
      </c>
      <c r="H17" s="19">
        <v>94.45</v>
      </c>
      <c r="I17" s="128">
        <v>102</v>
      </c>
      <c r="J17" s="20">
        <f t="shared" ref="J17:J26" si="1">IF(A17=1, 20, IF(A17=2, 18, IF(A17=3, 16, IF(A17&gt;19, 0, 19-A17))))</f>
        <v>20</v>
      </c>
      <c r="K17" s="16" t="str">
        <f t="shared" ref="K17:K26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130" t="s">
        <v>359</v>
      </c>
      <c r="M17" s="21"/>
    </row>
    <row r="18" spans="1:13" s="22" customFormat="1" ht="13.2" customHeight="1" x14ac:dyDescent="0.3">
      <c r="A18" s="32">
        <v>2</v>
      </c>
      <c r="B18" s="121" t="s">
        <v>350</v>
      </c>
      <c r="C18" s="131"/>
      <c r="D18" s="132">
        <v>1998</v>
      </c>
      <c r="E18" s="132" t="s">
        <v>11</v>
      </c>
      <c r="F18" s="132" t="s">
        <v>224</v>
      </c>
      <c r="G18" s="132" t="s">
        <v>225</v>
      </c>
      <c r="H18" s="19">
        <v>93.4</v>
      </c>
      <c r="I18" s="128">
        <v>83</v>
      </c>
      <c r="J18" s="20">
        <f t="shared" si="1"/>
        <v>18</v>
      </c>
      <c r="K18" s="16" t="str">
        <f t="shared" si="2"/>
        <v>МС</v>
      </c>
      <c r="L18" s="130" t="s">
        <v>245</v>
      </c>
      <c r="M18" s="21"/>
    </row>
    <row r="19" spans="1:13" s="22" customFormat="1" ht="13.2" customHeight="1" x14ac:dyDescent="0.3">
      <c r="A19" s="32">
        <v>3</v>
      </c>
      <c r="B19" s="121" t="s">
        <v>349</v>
      </c>
      <c r="C19" s="131"/>
      <c r="D19" s="132">
        <v>1999</v>
      </c>
      <c r="E19" s="132" t="s">
        <v>11</v>
      </c>
      <c r="F19" s="132" t="s">
        <v>195</v>
      </c>
      <c r="G19" s="132"/>
      <c r="H19" s="19">
        <v>94.65</v>
      </c>
      <c r="I19" s="128">
        <v>83</v>
      </c>
      <c r="J19" s="20">
        <f t="shared" si="1"/>
        <v>16</v>
      </c>
      <c r="K19" s="16" t="str">
        <f t="shared" si="2"/>
        <v>МС</v>
      </c>
      <c r="L19" s="130" t="s">
        <v>361</v>
      </c>
      <c r="M19" s="21"/>
    </row>
    <row r="20" spans="1:13" s="22" customFormat="1" ht="13.2" customHeight="1" x14ac:dyDescent="0.3">
      <c r="A20" s="32">
        <v>4</v>
      </c>
      <c r="B20" s="121" t="s">
        <v>348</v>
      </c>
      <c r="C20" s="131"/>
      <c r="D20" s="132">
        <v>1989</v>
      </c>
      <c r="E20" s="132" t="s">
        <v>11</v>
      </c>
      <c r="F20" s="132" t="s">
        <v>233</v>
      </c>
      <c r="G20" s="132"/>
      <c r="H20" s="19">
        <v>88.1</v>
      </c>
      <c r="I20" s="128">
        <v>80</v>
      </c>
      <c r="J20" s="20">
        <f t="shared" si="1"/>
        <v>15</v>
      </c>
      <c r="K20" s="16" t="str">
        <f t="shared" si="2"/>
        <v>МС</v>
      </c>
      <c r="L20" s="130" t="s">
        <v>360</v>
      </c>
      <c r="M20" s="21"/>
    </row>
    <row r="21" spans="1:13" s="22" customFormat="1" ht="13.2" customHeight="1" x14ac:dyDescent="0.3">
      <c r="A21" s="32">
        <v>5</v>
      </c>
      <c r="B21" s="121" t="s">
        <v>94</v>
      </c>
      <c r="C21" s="131"/>
      <c r="D21" s="132">
        <v>1978</v>
      </c>
      <c r="E21" s="132" t="s">
        <v>95</v>
      </c>
      <c r="F21" s="132" t="s">
        <v>257</v>
      </c>
      <c r="G21" s="132" t="s">
        <v>258</v>
      </c>
      <c r="H21" s="19">
        <v>93</v>
      </c>
      <c r="I21" s="128">
        <v>77</v>
      </c>
      <c r="J21" s="20">
        <f t="shared" si="1"/>
        <v>14</v>
      </c>
      <c r="K21" s="16" t="str">
        <f t="shared" si="2"/>
        <v>МС</v>
      </c>
      <c r="L21" s="130" t="s">
        <v>91</v>
      </c>
      <c r="M21" s="21"/>
    </row>
    <row r="22" spans="1:13" s="22" customFormat="1" ht="13.2" customHeight="1" x14ac:dyDescent="0.3">
      <c r="A22" s="32">
        <v>6</v>
      </c>
      <c r="B22" s="121" t="s">
        <v>351</v>
      </c>
      <c r="C22" s="131"/>
      <c r="D22" s="132">
        <v>1999</v>
      </c>
      <c r="E22" s="132" t="s">
        <v>12</v>
      </c>
      <c r="F22" s="132" t="s">
        <v>298</v>
      </c>
      <c r="G22" s="132" t="s">
        <v>352</v>
      </c>
      <c r="H22" s="19">
        <v>89.55</v>
      </c>
      <c r="I22" s="128">
        <v>76</v>
      </c>
      <c r="J22" s="20">
        <f t="shared" si="1"/>
        <v>13</v>
      </c>
      <c r="K22" s="16" t="str">
        <f t="shared" si="2"/>
        <v>МС</v>
      </c>
      <c r="L22" s="130" t="s">
        <v>311</v>
      </c>
      <c r="M22" s="21"/>
    </row>
    <row r="23" spans="1:13" s="22" customFormat="1" ht="13.2" customHeight="1" x14ac:dyDescent="0.3">
      <c r="A23" s="32">
        <v>7</v>
      </c>
      <c r="B23" s="121" t="s">
        <v>353</v>
      </c>
      <c r="C23" s="131"/>
      <c r="D23" s="132">
        <v>1988</v>
      </c>
      <c r="E23" s="132" t="s">
        <v>12</v>
      </c>
      <c r="F23" s="132" t="s">
        <v>170</v>
      </c>
      <c r="G23" s="132" t="s">
        <v>171</v>
      </c>
      <c r="H23" s="19">
        <v>88.6</v>
      </c>
      <c r="I23" s="128">
        <v>72</v>
      </c>
      <c r="J23" s="20">
        <f t="shared" si="1"/>
        <v>12</v>
      </c>
      <c r="K23" s="16" t="str">
        <f t="shared" si="2"/>
        <v>МС</v>
      </c>
      <c r="L23" s="130" t="s">
        <v>362</v>
      </c>
      <c r="M23" s="21"/>
    </row>
    <row r="24" spans="1:13" s="22" customFormat="1" ht="13.2" customHeight="1" x14ac:dyDescent="0.3">
      <c r="A24" s="32">
        <v>8</v>
      </c>
      <c r="B24" s="213" t="s">
        <v>68</v>
      </c>
      <c r="C24" s="131"/>
      <c r="D24" s="132">
        <v>1998</v>
      </c>
      <c r="E24" s="132" t="s">
        <v>12</v>
      </c>
      <c r="F24" s="132" t="s">
        <v>103</v>
      </c>
      <c r="G24" s="132"/>
      <c r="H24" s="19">
        <v>92.1</v>
      </c>
      <c r="I24" s="128">
        <v>67</v>
      </c>
      <c r="J24" s="20">
        <f t="shared" si="1"/>
        <v>11</v>
      </c>
      <c r="K24" s="16" t="str">
        <f t="shared" si="2"/>
        <v>КМС</v>
      </c>
      <c r="L24" s="130" t="s">
        <v>67</v>
      </c>
      <c r="M24" s="21"/>
    </row>
    <row r="25" spans="1:13" ht="13.2" customHeight="1" x14ac:dyDescent="0.25">
      <c r="A25" s="32">
        <v>9</v>
      </c>
      <c r="B25" s="133" t="s">
        <v>96</v>
      </c>
      <c r="C25" s="134"/>
      <c r="D25" s="135">
        <v>1991</v>
      </c>
      <c r="E25" s="136" t="s">
        <v>13</v>
      </c>
      <c r="F25" s="136" t="s">
        <v>356</v>
      </c>
      <c r="G25" s="137"/>
      <c r="H25" s="19">
        <v>86.3</v>
      </c>
      <c r="I25" s="138">
        <v>42</v>
      </c>
      <c r="J25" s="20">
        <f t="shared" si="1"/>
        <v>10</v>
      </c>
      <c r="K25" s="16" t="str">
        <f t="shared" si="2"/>
        <v>-</v>
      </c>
      <c r="L25" s="133" t="s">
        <v>69</v>
      </c>
      <c r="M25" s="21"/>
    </row>
    <row r="26" spans="1:13" ht="13.2" customHeight="1" x14ac:dyDescent="0.25">
      <c r="A26" s="32">
        <v>10</v>
      </c>
      <c r="B26" s="121" t="s">
        <v>354</v>
      </c>
      <c r="C26" s="131"/>
      <c r="D26" s="132">
        <v>1990</v>
      </c>
      <c r="E26" s="132" t="s">
        <v>12</v>
      </c>
      <c r="F26" s="132" t="s">
        <v>213</v>
      </c>
      <c r="G26" s="132" t="s">
        <v>171</v>
      </c>
      <c r="H26" s="19">
        <v>93.7</v>
      </c>
      <c r="I26" s="128">
        <v>42</v>
      </c>
      <c r="J26" s="20">
        <f t="shared" si="1"/>
        <v>9</v>
      </c>
      <c r="K26" s="16" t="str">
        <f t="shared" si="2"/>
        <v>-</v>
      </c>
      <c r="L26" s="130" t="s">
        <v>363</v>
      </c>
      <c r="M26" s="21"/>
    </row>
    <row r="27" spans="1:13" ht="13.2" customHeight="1" x14ac:dyDescent="0.25">
      <c r="A27" s="110"/>
      <c r="B27" s="431"/>
      <c r="C27" s="432"/>
      <c r="D27" s="433"/>
      <c r="E27" s="433"/>
      <c r="F27" s="433"/>
      <c r="G27" s="433"/>
      <c r="H27" s="434"/>
      <c r="I27" s="439"/>
      <c r="J27" s="438"/>
      <c r="K27" s="109"/>
      <c r="L27" s="432"/>
      <c r="M27" s="436"/>
    </row>
    <row r="28" spans="1:13" ht="13.2" customHeight="1" x14ac:dyDescent="0.25">
      <c r="A28" s="595" t="s">
        <v>841</v>
      </c>
      <c r="B28" s="596"/>
      <c r="C28" s="596"/>
      <c r="D28" s="596"/>
      <c r="E28" s="596"/>
      <c r="F28" s="596"/>
      <c r="G28" s="596"/>
      <c r="H28" s="596"/>
      <c r="I28" s="596"/>
      <c r="J28" s="596"/>
      <c r="K28" s="596"/>
      <c r="L28" s="596"/>
      <c r="M28" s="596"/>
    </row>
    <row r="30" spans="1:13" x14ac:dyDescent="0.25">
      <c r="A30" s="27" t="s">
        <v>34</v>
      </c>
      <c r="D30" s="2" t="s">
        <v>35</v>
      </c>
      <c r="G30" s="27" t="s">
        <v>36</v>
      </c>
      <c r="I30" s="2" t="s">
        <v>783</v>
      </c>
    </row>
    <row r="31" spans="1:13" x14ac:dyDescent="0.25">
      <c r="A31" s="27"/>
      <c r="G31" s="27"/>
    </row>
    <row r="32" spans="1:13" x14ac:dyDescent="0.25">
      <c r="A32" s="27" t="s">
        <v>37</v>
      </c>
      <c r="D32" s="2" t="s">
        <v>153</v>
      </c>
      <c r="G32" s="27" t="s">
        <v>38</v>
      </c>
      <c r="I32" s="2" t="s">
        <v>784</v>
      </c>
    </row>
  </sheetData>
  <autoFilter ref="A15:M25" xr:uid="{00000000-0009-0000-0000-000000000000}"/>
  <sortState xmlns:xlrd2="http://schemas.microsoft.com/office/spreadsheetml/2017/richdata2" ref="B18:M19">
    <sortCondition sortBy="cellColor" ref="H18:H19" dxfId="4"/>
  </sortState>
  <mergeCells count="28">
    <mergeCell ref="A28:M28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229999989271164" top="0.590551137924194" bottom="0.590551137924194" header="0" footer="0"/>
  <pageSetup paperSize="9" scale="8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316A-26A3-4610-905C-F74E0762A8F9}">
  <sheetPr>
    <pageSetUpPr fitToPage="1"/>
  </sheetPr>
  <dimension ref="A1:M34"/>
  <sheetViews>
    <sheetView topLeftCell="A7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1.5546875" style="2" customWidth="1"/>
    <col min="4" max="4" width="9.33203125" style="2" customWidth="1"/>
    <col min="5" max="5" width="7.33203125" style="2" customWidth="1"/>
    <col min="6" max="6" width="21.44140625" style="2" bestFit="1" customWidth="1"/>
    <col min="7" max="7" width="29.33203125" style="2" customWidth="1"/>
    <col min="8" max="8" width="10" style="2" customWidth="1"/>
    <col min="9" max="10" width="7.88671875" style="2" customWidth="1"/>
    <col min="11" max="11" width="11.109375" style="2" customWidth="1"/>
    <col min="12" max="12" width="16.33203125" style="2" customWidth="1"/>
    <col min="13" max="13" width="15.44140625" style="2" customWidth="1"/>
    <col min="14" max="14" width="9" style="2" bestFit="1" customWidth="1"/>
    <col min="15" max="16384" width="9" style="2"/>
  </cols>
  <sheetData>
    <row r="1" spans="1:13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</row>
    <row r="2" spans="1:13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</row>
    <row r="3" spans="1:13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</row>
    <row r="4" spans="1:13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</row>
    <row r="5" spans="1:13" ht="9" customHeight="1" x14ac:dyDescent="0.25"/>
    <row r="6" spans="1:13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5</v>
      </c>
      <c r="L6" s="594"/>
      <c r="M6" s="594"/>
    </row>
    <row r="7" spans="1:13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3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3" ht="15.6" x14ac:dyDescent="0.3">
      <c r="A9" s="569" t="s">
        <v>788</v>
      </c>
      <c r="B9" s="570"/>
      <c r="C9" s="571"/>
      <c r="D9" s="575" t="s">
        <v>10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3" ht="15" x14ac:dyDescent="0.25">
      <c r="A10" s="572"/>
      <c r="B10" s="573"/>
      <c r="C10" s="574"/>
      <c r="D10" s="578" t="s">
        <v>162</v>
      </c>
      <c r="E10" s="578"/>
      <c r="F10" s="578"/>
      <c r="G10" s="578"/>
      <c r="H10" s="578"/>
      <c r="I10" s="578"/>
      <c r="J10" s="578"/>
      <c r="K10" s="30">
        <v>88</v>
      </c>
      <c r="L10" s="108">
        <v>75</v>
      </c>
      <c r="M10" s="30">
        <v>62</v>
      </c>
    </row>
    <row r="11" spans="1:13" x14ac:dyDescent="0.25">
      <c r="A11" s="10"/>
      <c r="B11" s="10"/>
      <c r="C11" s="10"/>
      <c r="K11" s="10"/>
      <c r="L11" s="10"/>
      <c r="M11" s="10"/>
    </row>
    <row r="12" spans="1:13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3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3" ht="11.25" customHeight="1" x14ac:dyDescent="0.25">
      <c r="A15" s="579" t="s">
        <v>17</v>
      </c>
      <c r="B15" s="579" t="s">
        <v>18</v>
      </c>
      <c r="C15" s="581"/>
      <c r="D15" s="565" t="s">
        <v>19</v>
      </c>
      <c r="E15" s="565" t="s">
        <v>20</v>
      </c>
      <c r="F15" s="565" t="s">
        <v>21</v>
      </c>
      <c r="G15" s="565" t="s">
        <v>22</v>
      </c>
      <c r="H15" s="565" t="s">
        <v>23</v>
      </c>
      <c r="I15" s="565" t="s">
        <v>24</v>
      </c>
      <c r="J15" s="565" t="s">
        <v>27</v>
      </c>
      <c r="K15" s="565" t="s">
        <v>28</v>
      </c>
      <c r="L15" s="565" t="s">
        <v>29</v>
      </c>
      <c r="M15" s="566"/>
    </row>
    <row r="16" spans="1:13" x14ac:dyDescent="0.25">
      <c r="A16" s="580"/>
      <c r="B16" s="582"/>
      <c r="C16" s="583"/>
      <c r="D16" s="584"/>
      <c r="E16" s="584"/>
      <c r="F16" s="584"/>
      <c r="G16" s="584"/>
      <c r="H16" s="584"/>
      <c r="I16" s="584"/>
      <c r="J16" s="584"/>
      <c r="K16" s="584"/>
      <c r="L16" s="567"/>
      <c r="M16" s="568"/>
    </row>
    <row r="17" spans="1:13" ht="13.2" customHeight="1" x14ac:dyDescent="0.25">
      <c r="A17" s="32">
        <f t="shared" ref="A17" si="0">_xlfn.RANK.EQ(I17, I$17:I$28)</f>
        <v>1</v>
      </c>
      <c r="B17" s="121" t="s">
        <v>365</v>
      </c>
      <c r="C17" s="131"/>
      <c r="D17" s="132">
        <v>1996</v>
      </c>
      <c r="E17" s="132" t="s">
        <v>11</v>
      </c>
      <c r="F17" s="132" t="s">
        <v>357</v>
      </c>
      <c r="G17" s="132" t="s">
        <v>171</v>
      </c>
      <c r="H17" s="19">
        <v>105.55</v>
      </c>
      <c r="I17" s="137">
        <v>99</v>
      </c>
      <c r="J17" s="20">
        <f t="shared" ref="J17:J28" si="1">IF(A17=1, 20, IF(A17=2, 18, IF(A17=3, 16, IF(A17&gt;19, 0, 19-A17))))</f>
        <v>20</v>
      </c>
      <c r="K17" s="16" t="str">
        <f t="shared" ref="K17:K28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254" t="s">
        <v>378</v>
      </c>
      <c r="M17" s="21"/>
    </row>
    <row r="18" spans="1:13" s="22" customFormat="1" ht="13.2" customHeight="1" x14ac:dyDescent="0.3">
      <c r="A18" s="32">
        <v>2</v>
      </c>
      <c r="B18" s="121" t="s">
        <v>367</v>
      </c>
      <c r="C18" s="131"/>
      <c r="D18" s="132">
        <v>1989</v>
      </c>
      <c r="E18" s="132" t="s">
        <v>11</v>
      </c>
      <c r="F18" s="132" t="s">
        <v>165</v>
      </c>
      <c r="G18" s="132" t="s">
        <v>171</v>
      </c>
      <c r="H18" s="19">
        <v>114.35</v>
      </c>
      <c r="I18" s="137">
        <v>83</v>
      </c>
      <c r="J18" s="20">
        <f t="shared" si="1"/>
        <v>18</v>
      </c>
      <c r="K18" s="16" t="str">
        <f t="shared" si="2"/>
        <v>МС</v>
      </c>
      <c r="L18" s="130" t="s">
        <v>380</v>
      </c>
      <c r="M18" s="21"/>
    </row>
    <row r="19" spans="1:13" s="22" customFormat="1" ht="13.2" customHeight="1" x14ac:dyDescent="0.3">
      <c r="A19" s="32">
        <v>3</v>
      </c>
      <c r="B19" s="121" t="s">
        <v>92</v>
      </c>
      <c r="C19" s="131"/>
      <c r="D19" s="132">
        <v>2003</v>
      </c>
      <c r="E19" s="132" t="s">
        <v>13</v>
      </c>
      <c r="F19" s="132" t="s">
        <v>257</v>
      </c>
      <c r="G19" s="132"/>
      <c r="H19" s="19">
        <v>111.6</v>
      </c>
      <c r="I19" s="137">
        <v>76</v>
      </c>
      <c r="J19" s="20">
        <f t="shared" si="1"/>
        <v>16</v>
      </c>
      <c r="K19" s="16" t="str">
        <f t="shared" si="2"/>
        <v>+МС</v>
      </c>
      <c r="L19" s="130" t="s">
        <v>379</v>
      </c>
      <c r="M19" s="21"/>
    </row>
    <row r="20" spans="1:13" s="22" customFormat="1" ht="13.2" customHeight="1" x14ac:dyDescent="0.3">
      <c r="A20" s="32">
        <v>4</v>
      </c>
      <c r="B20" s="121" t="s">
        <v>366</v>
      </c>
      <c r="C20" s="131"/>
      <c r="D20" s="132">
        <v>1992</v>
      </c>
      <c r="E20" s="132" t="s">
        <v>12</v>
      </c>
      <c r="F20" s="132" t="s">
        <v>187</v>
      </c>
      <c r="G20" s="132" t="s">
        <v>188</v>
      </c>
      <c r="H20" s="19">
        <v>105</v>
      </c>
      <c r="I20" s="137">
        <v>75</v>
      </c>
      <c r="J20" s="20">
        <f t="shared" si="1"/>
        <v>15</v>
      </c>
      <c r="K20" s="16" t="str">
        <f t="shared" si="2"/>
        <v>МС</v>
      </c>
      <c r="L20" s="130" t="s">
        <v>72</v>
      </c>
      <c r="M20" s="21"/>
    </row>
    <row r="21" spans="1:13" s="22" customFormat="1" ht="13.2" customHeight="1" x14ac:dyDescent="0.3">
      <c r="A21" s="32">
        <v>5</v>
      </c>
      <c r="B21" s="213" t="s">
        <v>737</v>
      </c>
      <c r="C21" s="194"/>
      <c r="D21" s="154">
        <v>1985</v>
      </c>
      <c r="E21" s="154" t="s">
        <v>13</v>
      </c>
      <c r="F21" s="154" t="s">
        <v>221</v>
      </c>
      <c r="G21" s="211"/>
      <c r="H21" s="19">
        <v>117.25</v>
      </c>
      <c r="I21" s="156">
        <v>75</v>
      </c>
      <c r="J21" s="20">
        <f t="shared" si="1"/>
        <v>14</v>
      </c>
      <c r="K21" s="16" t="str">
        <f t="shared" si="2"/>
        <v>+МС</v>
      </c>
      <c r="L21" s="196" t="s">
        <v>738</v>
      </c>
      <c r="M21" s="21"/>
    </row>
    <row r="22" spans="1:13" s="22" customFormat="1" ht="13.2" customHeight="1" x14ac:dyDescent="0.3">
      <c r="A22" s="32">
        <v>6</v>
      </c>
      <c r="B22" s="121" t="s">
        <v>368</v>
      </c>
      <c r="C22" s="131"/>
      <c r="D22" s="132">
        <v>1996</v>
      </c>
      <c r="E22" s="132" t="s">
        <v>11</v>
      </c>
      <c r="F22" s="132" t="s">
        <v>6</v>
      </c>
      <c r="G22" s="132" t="s">
        <v>32</v>
      </c>
      <c r="H22" s="19">
        <v>101.25</v>
      </c>
      <c r="I22" s="137">
        <v>62</v>
      </c>
      <c r="J22" s="20">
        <f t="shared" si="1"/>
        <v>13</v>
      </c>
      <c r="K22" s="16" t="str">
        <f t="shared" si="2"/>
        <v>КМС</v>
      </c>
      <c r="L22" s="130" t="s">
        <v>205</v>
      </c>
      <c r="M22" s="21"/>
    </row>
    <row r="23" spans="1:13" ht="13.2" customHeight="1" x14ac:dyDescent="0.25">
      <c r="A23" s="32">
        <v>7</v>
      </c>
      <c r="B23" s="121" t="s">
        <v>369</v>
      </c>
      <c r="C23" s="131"/>
      <c r="D23" s="132">
        <v>1983</v>
      </c>
      <c r="E23" s="132" t="s">
        <v>12</v>
      </c>
      <c r="F23" s="132" t="s">
        <v>298</v>
      </c>
      <c r="G23" s="132" t="s">
        <v>299</v>
      </c>
      <c r="H23" s="19">
        <v>109.7</v>
      </c>
      <c r="I23" s="137">
        <v>59</v>
      </c>
      <c r="J23" s="20">
        <f t="shared" si="1"/>
        <v>12</v>
      </c>
      <c r="K23" s="16" t="str">
        <f t="shared" si="2"/>
        <v>-</v>
      </c>
      <c r="L23" s="130" t="s">
        <v>311</v>
      </c>
      <c r="M23" s="21"/>
    </row>
    <row r="24" spans="1:13" ht="13.2" customHeight="1" x14ac:dyDescent="0.25">
      <c r="A24" s="32">
        <v>8</v>
      </c>
      <c r="B24" s="121" t="s">
        <v>370</v>
      </c>
      <c r="C24" s="131"/>
      <c r="D24" s="132">
        <v>2003</v>
      </c>
      <c r="E24" s="132" t="s">
        <v>13</v>
      </c>
      <c r="F24" s="132" t="s">
        <v>358</v>
      </c>
      <c r="G24" s="132" t="s">
        <v>371</v>
      </c>
      <c r="H24" s="19">
        <v>119.4</v>
      </c>
      <c r="I24" s="137">
        <v>56</v>
      </c>
      <c r="J24" s="20">
        <f t="shared" si="1"/>
        <v>11</v>
      </c>
      <c r="K24" s="16" t="str">
        <f t="shared" si="2"/>
        <v>-</v>
      </c>
      <c r="L24" s="130" t="s">
        <v>364</v>
      </c>
      <c r="M24" s="21"/>
    </row>
    <row r="25" spans="1:13" ht="13.2" customHeight="1" x14ac:dyDescent="0.25">
      <c r="A25" s="32">
        <v>9</v>
      </c>
      <c r="B25" s="121" t="s">
        <v>374</v>
      </c>
      <c r="C25" s="131"/>
      <c r="D25" s="132">
        <v>1987</v>
      </c>
      <c r="E25" s="132" t="s">
        <v>13</v>
      </c>
      <c r="F25" s="132" t="s">
        <v>196</v>
      </c>
      <c r="G25" s="132" t="s">
        <v>355</v>
      </c>
      <c r="H25" s="19">
        <v>98.15</v>
      </c>
      <c r="I25" s="137">
        <v>47</v>
      </c>
      <c r="J25" s="20">
        <f t="shared" si="1"/>
        <v>10</v>
      </c>
      <c r="K25" s="16" t="str">
        <f t="shared" si="2"/>
        <v>-</v>
      </c>
      <c r="L25" s="130" t="s">
        <v>301</v>
      </c>
      <c r="M25" s="21"/>
    </row>
    <row r="26" spans="1:13" ht="13.2" customHeight="1" x14ac:dyDescent="0.25">
      <c r="A26" s="32">
        <v>10</v>
      </c>
      <c r="B26" s="121" t="s">
        <v>375</v>
      </c>
      <c r="C26" s="131"/>
      <c r="D26" s="132">
        <v>1985</v>
      </c>
      <c r="E26" s="132" t="s">
        <v>12</v>
      </c>
      <c r="F26" s="132" t="s">
        <v>263</v>
      </c>
      <c r="G26" s="132"/>
      <c r="H26" s="19">
        <v>106</v>
      </c>
      <c r="I26" s="137">
        <v>43</v>
      </c>
      <c r="J26" s="20">
        <f t="shared" si="1"/>
        <v>9</v>
      </c>
      <c r="K26" s="16" t="str">
        <f t="shared" si="2"/>
        <v>-</v>
      </c>
      <c r="L26" s="130" t="s">
        <v>382</v>
      </c>
      <c r="M26" s="21"/>
    </row>
    <row r="27" spans="1:13" ht="13.2" customHeight="1" x14ac:dyDescent="0.25">
      <c r="A27" s="32">
        <v>11</v>
      </c>
      <c r="B27" s="121" t="s">
        <v>377</v>
      </c>
      <c r="C27" s="131"/>
      <c r="D27" s="132">
        <v>1988</v>
      </c>
      <c r="E27" s="132">
        <v>1</v>
      </c>
      <c r="F27" s="132" t="s">
        <v>6</v>
      </c>
      <c r="G27" s="132"/>
      <c r="H27" s="19">
        <v>102.2</v>
      </c>
      <c r="I27" s="137">
        <v>25</v>
      </c>
      <c r="J27" s="20">
        <f t="shared" si="1"/>
        <v>8</v>
      </c>
      <c r="K27" s="16" t="str">
        <f t="shared" si="2"/>
        <v>-</v>
      </c>
      <c r="L27" s="130" t="s">
        <v>248</v>
      </c>
      <c r="M27" s="21"/>
    </row>
    <row r="28" spans="1:13" ht="13.2" customHeight="1" x14ac:dyDescent="0.25">
      <c r="A28" s="32">
        <v>12</v>
      </c>
      <c r="B28" s="121" t="s">
        <v>372</v>
      </c>
      <c r="C28" s="216"/>
      <c r="D28" s="132">
        <v>2003</v>
      </c>
      <c r="E28" s="132" t="s">
        <v>13</v>
      </c>
      <c r="F28" s="132" t="s">
        <v>373</v>
      </c>
      <c r="G28" s="217"/>
      <c r="H28" s="19">
        <v>106.35</v>
      </c>
      <c r="I28" s="137">
        <v>24</v>
      </c>
      <c r="J28" s="20">
        <f t="shared" si="1"/>
        <v>7</v>
      </c>
      <c r="K28" s="16" t="str">
        <f t="shared" si="2"/>
        <v>-</v>
      </c>
      <c r="L28" s="130" t="s">
        <v>381</v>
      </c>
      <c r="M28" s="21"/>
    </row>
    <row r="29" spans="1:13" ht="13.2" customHeight="1" x14ac:dyDescent="0.25">
      <c r="A29" s="110"/>
      <c r="B29" s="431"/>
      <c r="C29" s="432"/>
      <c r="D29" s="433"/>
      <c r="E29" s="433"/>
      <c r="F29" s="433"/>
      <c r="G29" s="433"/>
      <c r="H29" s="434"/>
      <c r="I29" s="440"/>
      <c r="J29" s="438"/>
      <c r="K29" s="109"/>
      <c r="L29" s="432"/>
      <c r="M29" s="436"/>
    </row>
    <row r="30" spans="1:13" ht="13.2" customHeight="1" x14ac:dyDescent="0.25">
      <c r="A30" s="595" t="s">
        <v>842</v>
      </c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</row>
    <row r="32" spans="1:13" x14ac:dyDescent="0.25">
      <c r="A32" s="27" t="s">
        <v>34</v>
      </c>
      <c r="D32" s="2" t="s">
        <v>35</v>
      </c>
      <c r="G32" s="27" t="s">
        <v>36</v>
      </c>
      <c r="I32" s="2" t="s">
        <v>783</v>
      </c>
    </row>
    <row r="33" spans="1:9" x14ac:dyDescent="0.25">
      <c r="A33" s="27"/>
      <c r="G33" s="27"/>
    </row>
    <row r="34" spans="1:9" x14ac:dyDescent="0.25">
      <c r="A34" s="27" t="s">
        <v>37</v>
      </c>
      <c r="D34" s="2" t="s">
        <v>153</v>
      </c>
      <c r="G34" s="27" t="s">
        <v>38</v>
      </c>
      <c r="I34" s="2" t="s">
        <v>784</v>
      </c>
    </row>
  </sheetData>
  <autoFilter ref="A15:M23" xr:uid="{00000000-0009-0000-0000-000000000000}"/>
  <sortState xmlns:xlrd2="http://schemas.microsoft.com/office/spreadsheetml/2017/richdata2" ref="B17:M28">
    <sortCondition descending="1" ref="I17:I28"/>
  </sortState>
  <mergeCells count="28">
    <mergeCell ref="A30:M30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229999989271164" top="0.590551137924194" bottom="0.590551137924194" header="0" footer="0"/>
  <pageSetup paperSize="9" scale="86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E9286-C047-485C-B704-4052CBFA9BF6}">
  <sheetPr>
    <pageSetUpPr fitToPage="1"/>
  </sheetPr>
  <dimension ref="A1:O30"/>
  <sheetViews>
    <sheetView topLeftCell="A7" workbookViewId="0">
      <selection activeCell="D12" sqref="D12"/>
    </sheetView>
  </sheetViews>
  <sheetFormatPr defaultColWidth="9" defaultRowHeight="13.2" x14ac:dyDescent="0.25"/>
  <cols>
    <col min="1" max="1" width="8.21875" style="2" customWidth="1"/>
    <col min="2" max="2" width="9" style="2" bestFit="1" customWidth="1"/>
    <col min="3" max="3" width="12.77734375" style="2" customWidth="1"/>
    <col min="4" max="4" width="9.33203125" style="2" customWidth="1"/>
    <col min="5" max="5" width="7.33203125" style="2" customWidth="1"/>
    <col min="6" max="6" width="21.5546875" style="2" customWidth="1"/>
    <col min="7" max="7" width="28" style="2" customWidth="1"/>
    <col min="8" max="8" width="8.21875" style="2" customWidth="1"/>
    <col min="9" max="9" width="8" style="2" customWidth="1"/>
    <col min="10" max="10" width="9.109375" style="2" customWidth="1"/>
    <col min="11" max="11" width="9.6640625" style="2" customWidth="1"/>
    <col min="12" max="12" width="11.6640625" style="2" customWidth="1"/>
    <col min="13" max="13" width="12.4414062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 t="s">
        <v>789</v>
      </c>
      <c r="B9" s="570"/>
      <c r="C9" s="571"/>
      <c r="D9" s="575" t="s">
        <v>41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42</v>
      </c>
      <c r="E10" s="578"/>
      <c r="F10" s="578"/>
      <c r="G10" s="578"/>
      <c r="H10" s="578"/>
      <c r="I10" s="578"/>
      <c r="J10" s="578"/>
      <c r="K10" s="8">
        <v>50</v>
      </c>
      <c r="L10" s="8">
        <v>40</v>
      </c>
      <c r="M10" s="8">
        <v>30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599" t="s">
        <v>17</v>
      </c>
      <c r="B15" s="599" t="s">
        <v>18</v>
      </c>
      <c r="C15" s="581"/>
      <c r="D15" s="565" t="s">
        <v>19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27</v>
      </c>
      <c r="K15" s="599" t="s">
        <v>28</v>
      </c>
      <c r="L15" s="599" t="s">
        <v>29</v>
      </c>
      <c r="M15" s="581"/>
    </row>
    <row r="16" spans="1:15" x14ac:dyDescent="0.25">
      <c r="A16" s="600"/>
      <c r="B16" s="601"/>
      <c r="C16" s="602"/>
      <c r="D16" s="584"/>
      <c r="E16" s="600"/>
      <c r="F16" s="600"/>
      <c r="G16" s="600"/>
      <c r="H16" s="600"/>
      <c r="I16" s="600"/>
      <c r="J16" s="600"/>
      <c r="K16" s="600"/>
      <c r="L16" s="601"/>
      <c r="M16" s="602"/>
    </row>
    <row r="17" spans="1:13" ht="28.8" customHeight="1" x14ac:dyDescent="0.25">
      <c r="A17" s="32">
        <f t="shared" ref="A17:A24" si="0">_xlfn.RANK.EQ(I17, I$17:I$24)</f>
        <v>1</v>
      </c>
      <c r="B17" s="121" t="s">
        <v>385</v>
      </c>
      <c r="C17" s="131"/>
      <c r="D17" s="132">
        <v>2007</v>
      </c>
      <c r="E17" s="132" t="s">
        <v>13</v>
      </c>
      <c r="F17" s="132" t="s">
        <v>257</v>
      </c>
      <c r="G17" s="132" t="s">
        <v>258</v>
      </c>
      <c r="H17" s="19">
        <v>55.32</v>
      </c>
      <c r="I17" s="139">
        <v>61</v>
      </c>
      <c r="J17" s="20">
        <f t="shared" ref="J17:J24" si="1">IF(A17=1, 20, IF(A17=2, 18, IF(A17=3, 16, IF(A17&gt;19, 0, 19-A17))))</f>
        <v>20</v>
      </c>
      <c r="K17" s="30" t="str">
        <f t="shared" ref="K17:K24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130" t="s">
        <v>89</v>
      </c>
      <c r="M17" s="25"/>
    </row>
    <row r="18" spans="1:13" ht="16.2" customHeight="1" x14ac:dyDescent="0.25">
      <c r="A18" s="32">
        <f t="shared" si="0"/>
        <v>2</v>
      </c>
      <c r="B18" s="121" t="s">
        <v>384</v>
      </c>
      <c r="C18" s="131"/>
      <c r="D18" s="132">
        <v>2000</v>
      </c>
      <c r="E18" s="132" t="s">
        <v>12</v>
      </c>
      <c r="F18" s="132" t="s">
        <v>181</v>
      </c>
      <c r="G18" s="132" t="s">
        <v>182</v>
      </c>
      <c r="H18" s="19">
        <v>57.94</v>
      </c>
      <c r="I18" s="139">
        <v>59</v>
      </c>
      <c r="J18" s="20">
        <f t="shared" si="1"/>
        <v>18</v>
      </c>
      <c r="K18" s="30" t="str">
        <f t="shared" si="2"/>
        <v>+МСМК</v>
      </c>
      <c r="L18" s="130" t="s">
        <v>203</v>
      </c>
      <c r="M18" s="25"/>
    </row>
    <row r="19" spans="1:13" ht="14.4" customHeight="1" x14ac:dyDescent="0.25">
      <c r="A19" s="32">
        <f t="shared" si="0"/>
        <v>3</v>
      </c>
      <c r="B19" s="121" t="s">
        <v>386</v>
      </c>
      <c r="C19" s="131"/>
      <c r="D19" s="132">
        <v>1991</v>
      </c>
      <c r="E19" s="132" t="s">
        <v>11</v>
      </c>
      <c r="F19" s="132" t="s">
        <v>6</v>
      </c>
      <c r="G19" s="132" t="s">
        <v>32</v>
      </c>
      <c r="H19" s="19">
        <v>54.2</v>
      </c>
      <c r="I19" s="139">
        <v>40</v>
      </c>
      <c r="J19" s="20">
        <f t="shared" si="1"/>
        <v>16</v>
      </c>
      <c r="K19" s="30" t="str">
        <f t="shared" si="2"/>
        <v>МС</v>
      </c>
      <c r="L19" s="130" t="s">
        <v>43</v>
      </c>
      <c r="M19" s="25"/>
    </row>
    <row r="20" spans="1:13" ht="16.8" customHeight="1" x14ac:dyDescent="0.25">
      <c r="A20" s="32">
        <f t="shared" si="0"/>
        <v>4</v>
      </c>
      <c r="B20" s="121" t="s">
        <v>389</v>
      </c>
      <c r="C20" s="131"/>
      <c r="D20" s="132">
        <v>1974</v>
      </c>
      <c r="E20" s="132" t="s">
        <v>11</v>
      </c>
      <c r="F20" s="132" t="s">
        <v>224</v>
      </c>
      <c r="G20" s="132" t="s">
        <v>225</v>
      </c>
      <c r="H20" s="19">
        <v>57.62</v>
      </c>
      <c r="I20" s="139">
        <v>33</v>
      </c>
      <c r="J20" s="20">
        <f t="shared" si="1"/>
        <v>15</v>
      </c>
      <c r="K20" s="30" t="str">
        <f t="shared" si="2"/>
        <v>КМС</v>
      </c>
      <c r="L20" s="130" t="s">
        <v>245</v>
      </c>
      <c r="M20" s="25"/>
    </row>
    <row r="21" spans="1:13" ht="18.600000000000001" customHeight="1" x14ac:dyDescent="0.25">
      <c r="A21" s="32">
        <f t="shared" si="0"/>
        <v>5</v>
      </c>
      <c r="B21" s="121" t="s">
        <v>387</v>
      </c>
      <c r="C21" s="131"/>
      <c r="D21" s="132">
        <v>2005</v>
      </c>
      <c r="E21" s="132">
        <v>1</v>
      </c>
      <c r="F21" s="132" t="s">
        <v>165</v>
      </c>
      <c r="G21" s="132"/>
      <c r="H21" s="19">
        <v>56.22</v>
      </c>
      <c r="I21" s="139">
        <v>32</v>
      </c>
      <c r="J21" s="20">
        <f t="shared" si="1"/>
        <v>14</v>
      </c>
      <c r="K21" s="30" t="str">
        <f t="shared" si="2"/>
        <v>+КМС</v>
      </c>
      <c r="L21" s="130" t="s">
        <v>392</v>
      </c>
      <c r="M21" s="25"/>
    </row>
    <row r="22" spans="1:13" ht="18.600000000000001" customHeight="1" x14ac:dyDescent="0.25">
      <c r="A22" s="32">
        <f t="shared" si="0"/>
        <v>6</v>
      </c>
      <c r="B22" s="121" t="s">
        <v>388</v>
      </c>
      <c r="C22" s="131"/>
      <c r="D22" s="132">
        <v>2001</v>
      </c>
      <c r="E22" s="132" t="s">
        <v>13</v>
      </c>
      <c r="F22" s="132" t="s">
        <v>176</v>
      </c>
      <c r="G22" s="132"/>
      <c r="H22" s="19">
        <v>55.94</v>
      </c>
      <c r="I22" s="139">
        <v>30</v>
      </c>
      <c r="J22" s="20">
        <f t="shared" si="1"/>
        <v>13</v>
      </c>
      <c r="K22" s="30" t="str">
        <f t="shared" si="2"/>
        <v>КМС</v>
      </c>
      <c r="L22" s="252" t="s">
        <v>393</v>
      </c>
      <c r="M22" s="25"/>
    </row>
    <row r="23" spans="1:13" ht="16.8" customHeight="1" x14ac:dyDescent="0.25">
      <c r="A23" s="32">
        <f t="shared" si="0"/>
        <v>7</v>
      </c>
      <c r="B23" s="121" t="s">
        <v>390</v>
      </c>
      <c r="C23" s="131"/>
      <c r="D23" s="132">
        <v>2006</v>
      </c>
      <c r="E23" s="132" t="s">
        <v>13</v>
      </c>
      <c r="F23" s="132" t="s">
        <v>357</v>
      </c>
      <c r="G23" s="132"/>
      <c r="H23" s="19">
        <v>53.84</v>
      </c>
      <c r="I23" s="139">
        <v>28</v>
      </c>
      <c r="J23" s="20">
        <f t="shared" si="1"/>
        <v>12</v>
      </c>
      <c r="K23" s="30" t="str">
        <f t="shared" si="2"/>
        <v>-</v>
      </c>
      <c r="L23" s="130" t="s">
        <v>394</v>
      </c>
      <c r="M23" s="25"/>
    </row>
    <row r="24" spans="1:13" ht="15.6" customHeight="1" x14ac:dyDescent="0.25">
      <c r="A24" s="32">
        <f t="shared" si="0"/>
        <v>8</v>
      </c>
      <c r="B24" s="121" t="s">
        <v>391</v>
      </c>
      <c r="C24" s="131"/>
      <c r="D24" s="132">
        <v>2002</v>
      </c>
      <c r="E24" s="132" t="s">
        <v>13</v>
      </c>
      <c r="F24" s="132" t="s">
        <v>298</v>
      </c>
      <c r="G24" s="132" t="s">
        <v>352</v>
      </c>
      <c r="H24" s="19">
        <v>57.26</v>
      </c>
      <c r="I24" s="139">
        <v>4</v>
      </c>
      <c r="J24" s="20">
        <f t="shared" si="1"/>
        <v>11</v>
      </c>
      <c r="K24" s="30" t="str">
        <f t="shared" si="2"/>
        <v>-</v>
      </c>
      <c r="L24" s="130" t="s">
        <v>311</v>
      </c>
      <c r="M24" s="25"/>
    </row>
    <row r="25" spans="1:13" ht="15.6" customHeight="1" x14ac:dyDescent="0.25">
      <c r="A25" s="110"/>
      <c r="B25" s="431"/>
      <c r="C25" s="432"/>
      <c r="D25" s="433"/>
      <c r="E25" s="433"/>
      <c r="F25" s="433"/>
      <c r="G25" s="433"/>
      <c r="H25" s="434"/>
      <c r="I25" s="441"/>
      <c r="J25" s="438"/>
      <c r="K25" s="1"/>
      <c r="L25" s="432"/>
      <c r="M25" s="442"/>
    </row>
    <row r="26" spans="1:13" ht="13.2" customHeight="1" x14ac:dyDescent="0.25">
      <c r="A26" s="595" t="s">
        <v>843</v>
      </c>
      <c r="B26" s="596"/>
      <c r="C26" s="596"/>
      <c r="D26" s="596"/>
      <c r="E26" s="596"/>
      <c r="F26" s="596"/>
      <c r="G26" s="596"/>
      <c r="H26" s="596"/>
      <c r="I26" s="596"/>
      <c r="J26" s="596"/>
      <c r="K26" s="596"/>
      <c r="L26" s="596"/>
      <c r="M26" s="596"/>
    </row>
    <row r="28" spans="1:13" x14ac:dyDescent="0.25">
      <c r="A28" s="27" t="s">
        <v>34</v>
      </c>
      <c r="D28" s="2" t="s">
        <v>35</v>
      </c>
      <c r="G28" s="27" t="s">
        <v>36</v>
      </c>
      <c r="I28" s="2" t="s">
        <v>783</v>
      </c>
    </row>
    <row r="29" spans="1:13" x14ac:dyDescent="0.25">
      <c r="A29" s="27"/>
      <c r="G29" s="27"/>
    </row>
    <row r="30" spans="1:13" x14ac:dyDescent="0.25">
      <c r="A30" s="27" t="s">
        <v>37</v>
      </c>
      <c r="D30" s="2" t="s">
        <v>153</v>
      </c>
      <c r="G30" s="27" t="s">
        <v>38</v>
      </c>
      <c r="I30" s="2" t="s">
        <v>784</v>
      </c>
    </row>
  </sheetData>
  <autoFilter ref="A15:M23" xr:uid="{00000000-0009-0000-0000-000007000000}"/>
  <sortState xmlns:xlrd2="http://schemas.microsoft.com/office/spreadsheetml/2017/richdata2" ref="B17:M24">
    <sortCondition descending="1" ref="I17:I24"/>
  </sortState>
  <mergeCells count="28">
    <mergeCell ref="A26:M26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L15:M16"/>
    <mergeCell ref="A9:C10"/>
    <mergeCell ref="K15:K16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  <mergeCell ref="I15:I16"/>
    <mergeCell ref="J15:J16"/>
  </mergeCells>
  <pageMargins left="0.590551137924194" right="0.19685038924217199" top="0.590551137924194" bottom="0.590551137924194" header="0" footer="0"/>
  <pageSetup paperSize="9" scale="9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BD68-6E2A-4CC8-813F-320D67120224}">
  <sheetPr>
    <pageSetUpPr fitToPage="1"/>
  </sheetPr>
  <dimension ref="A1:O28"/>
  <sheetViews>
    <sheetView topLeftCell="A7" workbookViewId="0">
      <selection activeCell="D12" sqref="D12"/>
    </sheetView>
  </sheetViews>
  <sheetFormatPr defaultColWidth="9" defaultRowHeight="13.2" x14ac:dyDescent="0.25"/>
  <cols>
    <col min="1" max="1" width="8.21875" style="2" customWidth="1"/>
    <col min="2" max="2" width="9" style="2" bestFit="1" customWidth="1"/>
    <col min="3" max="3" width="12.77734375" style="2" customWidth="1"/>
    <col min="4" max="4" width="9.33203125" style="2" customWidth="1"/>
    <col min="5" max="5" width="7.33203125" style="2" customWidth="1"/>
    <col min="6" max="6" width="19.77734375" style="2" bestFit="1" customWidth="1"/>
    <col min="7" max="7" width="24.33203125" style="2" customWidth="1"/>
    <col min="8" max="8" width="8.21875" style="2" customWidth="1"/>
    <col min="9" max="9" width="8" style="2" customWidth="1"/>
    <col min="10" max="10" width="9.109375" style="2" customWidth="1"/>
    <col min="11" max="11" width="9.6640625" style="2" customWidth="1"/>
    <col min="12" max="12" width="11.6640625" style="2" customWidth="1"/>
    <col min="13" max="13" width="13.8867187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>
        <v>62</v>
      </c>
      <c r="B9" s="570"/>
      <c r="C9" s="571"/>
      <c r="D9" s="575" t="s">
        <v>41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14</v>
      </c>
      <c r="E10" s="578"/>
      <c r="F10" s="578"/>
      <c r="G10" s="578"/>
      <c r="H10" s="578"/>
      <c r="I10" s="578"/>
      <c r="J10" s="578"/>
      <c r="K10" s="119">
        <v>59</v>
      </c>
      <c r="L10" s="119">
        <v>44</v>
      </c>
      <c r="M10" s="119">
        <v>35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599" t="s">
        <v>17</v>
      </c>
      <c r="B15" s="599" t="s">
        <v>18</v>
      </c>
      <c r="C15" s="581"/>
      <c r="D15" s="565" t="s">
        <v>19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27</v>
      </c>
      <c r="K15" s="599" t="s">
        <v>28</v>
      </c>
      <c r="L15" s="599" t="s">
        <v>29</v>
      </c>
      <c r="M15" s="581"/>
    </row>
    <row r="16" spans="1:15" x14ac:dyDescent="0.25">
      <c r="A16" s="600"/>
      <c r="B16" s="601"/>
      <c r="C16" s="602"/>
      <c r="D16" s="584"/>
      <c r="E16" s="600"/>
      <c r="F16" s="600"/>
      <c r="G16" s="600"/>
      <c r="H16" s="600"/>
      <c r="I16" s="600"/>
      <c r="J16" s="600"/>
      <c r="K16" s="600"/>
      <c r="L16" s="601"/>
      <c r="M16" s="602"/>
    </row>
    <row r="17" spans="1:13" ht="28.8" customHeight="1" x14ac:dyDescent="0.25">
      <c r="A17" s="32">
        <f t="shared" ref="A17:A22" si="0">_xlfn.RANK.EQ(I17, I$17:I$22)</f>
        <v>1</v>
      </c>
      <c r="B17" s="121" t="s">
        <v>395</v>
      </c>
      <c r="C17" s="131"/>
      <c r="D17" s="132">
        <v>2004</v>
      </c>
      <c r="E17" s="132" t="s">
        <v>12</v>
      </c>
      <c r="F17" s="132" t="s">
        <v>257</v>
      </c>
      <c r="G17" s="132" t="s">
        <v>258</v>
      </c>
      <c r="H17" s="19">
        <v>61.9</v>
      </c>
      <c r="I17" s="139">
        <v>66</v>
      </c>
      <c r="J17" s="20">
        <f t="shared" ref="J17:J22" si="1">IF(A17=1, 20, IF(A17=2, 18, IF(A17=3, 16, IF(A17&gt;19, 0, 19-A17))))</f>
        <v>20</v>
      </c>
      <c r="K17" s="30" t="str">
        <f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130" t="s">
        <v>89</v>
      </c>
      <c r="M17" s="25"/>
    </row>
    <row r="18" spans="1:13" ht="16.2" customHeight="1" x14ac:dyDescent="0.25">
      <c r="A18" s="32">
        <f t="shared" si="0"/>
        <v>2</v>
      </c>
      <c r="B18" s="121" t="s">
        <v>396</v>
      </c>
      <c r="C18" s="131"/>
      <c r="D18" s="132">
        <v>2003</v>
      </c>
      <c r="E18" s="132" t="s">
        <v>12</v>
      </c>
      <c r="F18" s="132" t="s">
        <v>373</v>
      </c>
      <c r="G18" s="132"/>
      <c r="H18" s="19">
        <v>61.75</v>
      </c>
      <c r="I18" s="139">
        <v>40</v>
      </c>
      <c r="J18" s="20">
        <f t="shared" si="1"/>
        <v>18</v>
      </c>
      <c r="K18" s="30"/>
      <c r="L18" s="130" t="s">
        <v>401</v>
      </c>
      <c r="M18" s="25"/>
    </row>
    <row r="19" spans="1:13" ht="14.4" customHeight="1" x14ac:dyDescent="0.25">
      <c r="A19" s="32">
        <f t="shared" si="0"/>
        <v>3</v>
      </c>
      <c r="B19" s="121" t="s">
        <v>397</v>
      </c>
      <c r="C19" s="131"/>
      <c r="D19" s="132">
        <v>1999</v>
      </c>
      <c r="E19" s="132" t="s">
        <v>11</v>
      </c>
      <c r="F19" s="132" t="s">
        <v>187</v>
      </c>
      <c r="G19" s="132" t="s">
        <v>188</v>
      </c>
      <c r="H19" s="19">
        <v>62.85</v>
      </c>
      <c r="I19" s="139">
        <v>30</v>
      </c>
      <c r="J19" s="20">
        <f t="shared" si="1"/>
        <v>16</v>
      </c>
      <c r="K19" s="30" t="str">
        <f>IF(AND(NOT(OR(E19="МСМК", E19="ЗМС")), I19&gt;=$K$10), "+МСМК", IF(AND(OR(E19="МСМК", E19="ЗМС"), I19&gt;=$K$10), "МСМК", IF(AND(NOT(OR(E19="МСМК", E19="МС", E19="ЗМС")), I19&gt;=$L$10), "+МС", IF(AND(OR(E19="МСМК", E19="МС", E19="ЗМС"), I19&gt;=$L$10), "МС", IF(AND(NOT(OR(E19="ЗМС", E19="МСМК", E19="МС", E19="КМС")), I19&gt;=$M$10), "+КМС", IF(AND(OR(E19="ЗМС", E19="МСМК", E19="МС", E19="КМС"), I19&gt;=$M$10), "КМС", "-"))))))</f>
        <v>-</v>
      </c>
      <c r="L19" s="130" t="s">
        <v>238</v>
      </c>
      <c r="M19" s="25"/>
    </row>
    <row r="20" spans="1:13" ht="16.8" customHeight="1" x14ac:dyDescent="0.25">
      <c r="A20" s="32">
        <f t="shared" si="0"/>
        <v>4</v>
      </c>
      <c r="B20" s="121" t="s">
        <v>398</v>
      </c>
      <c r="C20" s="131"/>
      <c r="D20" s="132">
        <v>2005</v>
      </c>
      <c r="E20" s="132" t="s">
        <v>13</v>
      </c>
      <c r="F20" s="132" t="s">
        <v>193</v>
      </c>
      <c r="G20" s="132"/>
      <c r="H20" s="19">
        <v>62</v>
      </c>
      <c r="I20" s="139">
        <v>29</v>
      </c>
      <c r="J20" s="20">
        <f t="shared" si="1"/>
        <v>15</v>
      </c>
      <c r="K20" s="30" t="str">
        <f>IF(AND(NOT(OR(E20="МСМК", E20="ЗМС")), I20&gt;=$K$10), "+МСМК", IF(AND(OR(E20="МСМК", E20="ЗМС"), I20&gt;=$K$10), "МСМК", IF(AND(NOT(OR(E20="МСМК", E20="МС", E20="ЗМС")), I20&gt;=$L$10), "+МС", IF(AND(OR(E20="МСМК", E20="МС", E20="ЗМС"), I20&gt;=$L$10), "МС", IF(AND(NOT(OR(E20="ЗМС", E20="МСМК", E20="МС", E20="КМС")), I20&gt;=$M$10), "+КМС", IF(AND(OR(E20="ЗМС", E20="МСМК", E20="МС", E20="КМС"), I20&gt;=$M$10), "КМС", "-"))))))</f>
        <v>-</v>
      </c>
      <c r="L20" s="130" t="s">
        <v>402</v>
      </c>
      <c r="M20" s="25"/>
    </row>
    <row r="21" spans="1:13" ht="18.600000000000001" customHeight="1" x14ac:dyDescent="0.25">
      <c r="A21" s="32">
        <f t="shared" si="0"/>
        <v>5</v>
      </c>
      <c r="B21" s="121" t="s">
        <v>400</v>
      </c>
      <c r="C21" s="131"/>
      <c r="D21" s="132">
        <v>1990</v>
      </c>
      <c r="E21" s="132" t="s">
        <v>12</v>
      </c>
      <c r="F21" s="132" t="s">
        <v>179</v>
      </c>
      <c r="G21" s="132"/>
      <c r="H21" s="19">
        <v>62.9</v>
      </c>
      <c r="I21" s="139">
        <v>8</v>
      </c>
      <c r="J21" s="20">
        <f t="shared" si="1"/>
        <v>14</v>
      </c>
      <c r="K21" s="30" t="str">
        <f>IF(AND(NOT(OR(E21="МСМК", E21="ЗМС")), I21&gt;=$K$10), "+МСМК", IF(AND(OR(E21="МСМК", E21="ЗМС"), I21&gt;=$K$10), "МСМК", IF(AND(NOT(OR(E21="МСМК", E21="МС", E21="ЗМС")), I21&gt;=$L$10), "+МС", IF(AND(OR(E21="МСМК", E21="МС", E21="ЗМС"), I21&gt;=$L$10), "МС", IF(AND(NOT(OR(E21="ЗМС", E21="МСМК", E21="МС", E21="КМС")), I21&gt;=$M$10), "+КМС", IF(AND(OR(E21="ЗМС", E21="МСМК", E21="МС", E21="КМС"), I21&gt;=$M$10), "КМС", "-"))))))</f>
        <v>-</v>
      </c>
      <c r="L21" s="130" t="s">
        <v>404</v>
      </c>
      <c r="M21" s="25"/>
    </row>
    <row r="22" spans="1:13" ht="16.8" customHeight="1" x14ac:dyDescent="0.25">
      <c r="A22" s="32">
        <f t="shared" si="0"/>
        <v>6</v>
      </c>
      <c r="B22" s="121" t="s">
        <v>399</v>
      </c>
      <c r="C22" s="131"/>
      <c r="D22" s="132">
        <v>1997</v>
      </c>
      <c r="E22" s="132" t="s">
        <v>12</v>
      </c>
      <c r="F22" s="132" t="s">
        <v>170</v>
      </c>
      <c r="G22" s="132" t="s">
        <v>171</v>
      </c>
      <c r="H22" s="19">
        <v>63</v>
      </c>
      <c r="I22" s="139">
        <v>4</v>
      </c>
      <c r="J22" s="20">
        <f t="shared" si="1"/>
        <v>13</v>
      </c>
      <c r="K22" s="30" t="str">
        <f>IF(AND(NOT(OR(E22="МСМК", E22="ЗМС")), I22&gt;=$K$10), "+МСМК", IF(AND(OR(E22="МСМК", E22="ЗМС"), I22&gt;=$K$10), "МСМК", IF(AND(NOT(OR(E22="МСМК", E22="МС", E22="ЗМС")), I22&gt;=$L$10), "+МС", IF(AND(OR(E22="МСМК", E22="МС", E22="ЗМС"), I22&gt;=$L$10), "МС", IF(AND(NOT(OR(E22="ЗМС", E22="МСМК", E22="МС", E22="КМС")), I22&gt;=$M$10), "+КМС", IF(AND(OR(E22="ЗМС", E22="МСМК", E22="МС", E22="КМС"), I22&gt;=$M$10), "КМС", "-"))))))</f>
        <v>-</v>
      </c>
      <c r="L22" s="130" t="s">
        <v>403</v>
      </c>
      <c r="M22" s="25"/>
    </row>
    <row r="23" spans="1:13" ht="16.8" customHeight="1" x14ac:dyDescent="0.25">
      <c r="A23" s="110"/>
      <c r="B23" s="431"/>
      <c r="C23" s="432"/>
      <c r="D23" s="433"/>
      <c r="E23" s="433"/>
      <c r="F23" s="433"/>
      <c r="G23" s="433"/>
      <c r="H23" s="434"/>
      <c r="I23" s="441"/>
      <c r="J23" s="438"/>
      <c r="K23" s="1"/>
      <c r="L23" s="432"/>
      <c r="M23" s="442"/>
    </row>
    <row r="24" spans="1:13" ht="13.2" customHeight="1" x14ac:dyDescent="0.25">
      <c r="A24" s="595" t="s">
        <v>844</v>
      </c>
      <c r="B24" s="596"/>
      <c r="C24" s="596"/>
      <c r="D24" s="596"/>
      <c r="E24" s="596"/>
      <c r="F24" s="596"/>
      <c r="G24" s="596"/>
      <c r="H24" s="596"/>
      <c r="I24" s="596"/>
      <c r="J24" s="596"/>
      <c r="K24" s="596"/>
      <c r="L24" s="596"/>
      <c r="M24" s="596"/>
    </row>
    <row r="26" spans="1:13" x14ac:dyDescent="0.25">
      <c r="A26" s="27" t="s">
        <v>34</v>
      </c>
      <c r="D26" s="2" t="s">
        <v>35</v>
      </c>
      <c r="G26" s="27" t="s">
        <v>36</v>
      </c>
      <c r="I26" s="2" t="s">
        <v>783</v>
      </c>
    </row>
    <row r="27" spans="1:13" x14ac:dyDescent="0.25">
      <c r="A27" s="27"/>
      <c r="G27" s="27"/>
    </row>
    <row r="28" spans="1:13" x14ac:dyDescent="0.25">
      <c r="A28" s="27" t="s">
        <v>37</v>
      </c>
      <c r="D28" s="2" t="s">
        <v>153</v>
      </c>
      <c r="G28" s="27" t="s">
        <v>38</v>
      </c>
      <c r="I28" s="2" t="s">
        <v>784</v>
      </c>
    </row>
  </sheetData>
  <autoFilter ref="A15:M22" xr:uid="{00000000-0009-0000-0000-000007000000}"/>
  <sortState xmlns:xlrd2="http://schemas.microsoft.com/office/spreadsheetml/2017/richdata2" ref="B17:M22">
    <sortCondition descending="1" ref="I17:I22"/>
  </sortState>
  <mergeCells count="28">
    <mergeCell ref="A24:M24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19685038924217199" top="0.590551137924194" bottom="0.590551137924194" header="0" footer="0"/>
  <pageSetup paperSize="9" scale="93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569B7-B2F4-46AC-AB83-70B02859B85C}">
  <sheetPr>
    <pageSetUpPr fitToPage="1"/>
  </sheetPr>
  <dimension ref="A1:O31"/>
  <sheetViews>
    <sheetView topLeftCell="A10" workbookViewId="0">
      <selection activeCell="D12" sqref="D12"/>
    </sheetView>
  </sheetViews>
  <sheetFormatPr defaultColWidth="9" defaultRowHeight="13.2" x14ac:dyDescent="0.25"/>
  <cols>
    <col min="1" max="1" width="8.21875" style="2" customWidth="1"/>
    <col min="2" max="2" width="9" style="2" bestFit="1" customWidth="1"/>
    <col min="3" max="3" width="12.77734375" style="2" customWidth="1"/>
    <col min="4" max="4" width="9.33203125" style="2" customWidth="1"/>
    <col min="5" max="5" width="7.33203125" style="2" customWidth="1"/>
    <col min="6" max="6" width="21.88671875" style="2" customWidth="1"/>
    <col min="7" max="7" width="24.33203125" style="2" customWidth="1"/>
    <col min="8" max="8" width="8.21875" style="2" customWidth="1"/>
    <col min="9" max="9" width="8" style="2" customWidth="1"/>
    <col min="10" max="10" width="9.109375" style="2" customWidth="1"/>
    <col min="11" max="11" width="9.6640625" style="2" customWidth="1"/>
    <col min="12" max="12" width="11.6640625" style="2" customWidth="1"/>
    <col min="13" max="13" width="17.664062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 t="s">
        <v>790</v>
      </c>
      <c r="B9" s="570"/>
      <c r="C9" s="571"/>
      <c r="D9" s="575" t="s">
        <v>41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157</v>
      </c>
      <c r="E10" s="578"/>
      <c r="F10" s="578"/>
      <c r="G10" s="578"/>
      <c r="H10" s="578"/>
      <c r="I10" s="578"/>
      <c r="J10" s="578"/>
      <c r="K10" s="119">
        <v>62</v>
      </c>
      <c r="L10" s="119">
        <v>52</v>
      </c>
      <c r="M10" s="119">
        <v>40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599" t="s">
        <v>17</v>
      </c>
      <c r="B15" s="599" t="s">
        <v>18</v>
      </c>
      <c r="C15" s="581"/>
      <c r="D15" s="565" t="s">
        <v>19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27</v>
      </c>
      <c r="K15" s="599" t="s">
        <v>28</v>
      </c>
      <c r="L15" s="599" t="s">
        <v>29</v>
      </c>
      <c r="M15" s="581"/>
    </row>
    <row r="16" spans="1:15" x14ac:dyDescent="0.25">
      <c r="A16" s="600"/>
      <c r="B16" s="601"/>
      <c r="C16" s="602"/>
      <c r="D16" s="584"/>
      <c r="E16" s="600"/>
      <c r="F16" s="600"/>
      <c r="G16" s="600"/>
      <c r="H16" s="600"/>
      <c r="I16" s="600"/>
      <c r="J16" s="600"/>
      <c r="K16" s="600"/>
      <c r="L16" s="601"/>
      <c r="M16" s="602"/>
    </row>
    <row r="17" spans="1:13" ht="28.8" customHeight="1" x14ac:dyDescent="0.25">
      <c r="A17" s="32">
        <f t="shared" ref="A17:A22" si="0">_xlfn.RANK.EQ(I17, I$17:I$25)</f>
        <v>1</v>
      </c>
      <c r="B17" s="121" t="s">
        <v>405</v>
      </c>
      <c r="C17" s="131"/>
      <c r="D17" s="132">
        <v>2004</v>
      </c>
      <c r="E17" s="132" t="s">
        <v>13</v>
      </c>
      <c r="F17" s="132" t="s">
        <v>227</v>
      </c>
      <c r="G17" s="132"/>
      <c r="H17" s="19">
        <v>66.55</v>
      </c>
      <c r="I17" s="139">
        <v>55</v>
      </c>
      <c r="J17" s="20">
        <f t="shared" ref="J17:J25" si="1">IF(A17=1, 20, IF(A17=2, 18, IF(A17=3, 16, IF(A17&gt;19, 0, 19-A17))))</f>
        <v>20</v>
      </c>
      <c r="K17" s="30" t="str">
        <f t="shared" ref="K17:K25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</v>
      </c>
      <c r="L17" s="130" t="s">
        <v>415</v>
      </c>
      <c r="M17" s="25"/>
    </row>
    <row r="18" spans="1:13" ht="16.2" customHeight="1" x14ac:dyDescent="0.25">
      <c r="A18" s="32">
        <f t="shared" si="0"/>
        <v>2</v>
      </c>
      <c r="B18" s="121" t="s">
        <v>407</v>
      </c>
      <c r="C18" s="131"/>
      <c r="D18" s="132">
        <v>2004</v>
      </c>
      <c r="E18" s="132" t="s">
        <v>13</v>
      </c>
      <c r="F18" s="132" t="s">
        <v>257</v>
      </c>
      <c r="G18" s="132" t="s">
        <v>408</v>
      </c>
      <c r="H18" s="19">
        <v>67.400000000000006</v>
      </c>
      <c r="I18" s="139">
        <v>42</v>
      </c>
      <c r="J18" s="20">
        <f t="shared" si="1"/>
        <v>18</v>
      </c>
      <c r="K18" s="30" t="str">
        <f t="shared" si="2"/>
        <v>КМС</v>
      </c>
      <c r="L18" s="130" t="s">
        <v>416</v>
      </c>
      <c r="M18" s="25"/>
    </row>
    <row r="19" spans="1:13" ht="14.4" customHeight="1" x14ac:dyDescent="0.25">
      <c r="A19" s="32">
        <f t="shared" si="0"/>
        <v>3</v>
      </c>
      <c r="B19" s="121" t="s">
        <v>411</v>
      </c>
      <c r="C19" s="131"/>
      <c r="D19" s="132">
        <v>2004</v>
      </c>
      <c r="E19" s="132" t="s">
        <v>13</v>
      </c>
      <c r="F19" s="132" t="s">
        <v>179</v>
      </c>
      <c r="G19" s="132"/>
      <c r="H19" s="19">
        <v>65.349999999999994</v>
      </c>
      <c r="I19" s="139">
        <v>38</v>
      </c>
      <c r="J19" s="20">
        <f t="shared" si="1"/>
        <v>16</v>
      </c>
      <c r="K19" s="30" t="str">
        <f t="shared" si="2"/>
        <v>-</v>
      </c>
      <c r="L19" s="196" t="s">
        <v>825</v>
      </c>
      <c r="M19" s="25"/>
    </row>
    <row r="20" spans="1:13" ht="16.8" customHeight="1" x14ac:dyDescent="0.25">
      <c r="A20" s="32">
        <f t="shared" si="0"/>
        <v>4</v>
      </c>
      <c r="B20" s="121" t="s">
        <v>410</v>
      </c>
      <c r="C20" s="131"/>
      <c r="D20" s="132">
        <v>2006</v>
      </c>
      <c r="E20" s="132">
        <v>1</v>
      </c>
      <c r="F20" s="132" t="s">
        <v>195</v>
      </c>
      <c r="G20" s="132"/>
      <c r="H20" s="19">
        <v>67.45</v>
      </c>
      <c r="I20" s="139">
        <v>35</v>
      </c>
      <c r="J20" s="20">
        <f t="shared" si="1"/>
        <v>15</v>
      </c>
      <c r="K20" s="30" t="str">
        <f t="shared" si="2"/>
        <v>-</v>
      </c>
      <c r="L20" s="130" t="s">
        <v>418</v>
      </c>
      <c r="M20" s="25"/>
    </row>
    <row r="21" spans="1:13" ht="18.600000000000001" customHeight="1" x14ac:dyDescent="0.25">
      <c r="A21" s="32">
        <f t="shared" si="0"/>
        <v>5</v>
      </c>
      <c r="B21" s="121" t="s">
        <v>409</v>
      </c>
      <c r="C21" s="131"/>
      <c r="D21" s="132">
        <v>2003</v>
      </c>
      <c r="E21" s="132" t="s">
        <v>13</v>
      </c>
      <c r="F21" s="132" t="s">
        <v>213</v>
      </c>
      <c r="G21" s="132"/>
      <c r="H21" s="19">
        <v>68</v>
      </c>
      <c r="I21" s="139">
        <v>31</v>
      </c>
      <c r="J21" s="20">
        <f t="shared" si="1"/>
        <v>14</v>
      </c>
      <c r="K21" s="30" t="str">
        <f t="shared" si="2"/>
        <v>-</v>
      </c>
      <c r="L21" s="130" t="s">
        <v>417</v>
      </c>
      <c r="M21" s="25"/>
    </row>
    <row r="22" spans="1:13" ht="18.600000000000001" customHeight="1" x14ac:dyDescent="0.25">
      <c r="A22" s="32">
        <f t="shared" si="0"/>
        <v>6</v>
      </c>
      <c r="B22" s="121" t="s">
        <v>413</v>
      </c>
      <c r="C22" s="131"/>
      <c r="D22" s="132">
        <v>1993</v>
      </c>
      <c r="E22" s="132" t="s">
        <v>13</v>
      </c>
      <c r="F22" s="132" t="s">
        <v>170</v>
      </c>
      <c r="G22" s="132" t="s">
        <v>171</v>
      </c>
      <c r="H22" s="19">
        <v>68</v>
      </c>
      <c r="I22" s="139">
        <v>27</v>
      </c>
      <c r="J22" s="20">
        <f t="shared" si="1"/>
        <v>13</v>
      </c>
      <c r="K22" s="30" t="str">
        <f t="shared" si="2"/>
        <v>-</v>
      </c>
      <c r="L22" s="130" t="s">
        <v>420</v>
      </c>
      <c r="M22" s="25"/>
    </row>
    <row r="23" spans="1:13" ht="16.8" customHeight="1" x14ac:dyDescent="0.25">
      <c r="A23" s="32">
        <f>_xlfn.RANK.EQ(I23, I$17:I$25)</f>
        <v>7</v>
      </c>
      <c r="B23" s="121" t="s">
        <v>406</v>
      </c>
      <c r="C23" s="131"/>
      <c r="D23" s="132">
        <v>2003</v>
      </c>
      <c r="E23" s="132" t="s">
        <v>12</v>
      </c>
      <c r="F23" s="132" t="s">
        <v>176</v>
      </c>
      <c r="G23" s="132"/>
      <c r="H23" s="19">
        <v>64.099999999999994</v>
      </c>
      <c r="I23" s="139">
        <v>21</v>
      </c>
      <c r="J23" s="20">
        <f t="shared" si="1"/>
        <v>12</v>
      </c>
      <c r="K23" s="30" t="str">
        <f t="shared" si="2"/>
        <v>-</v>
      </c>
      <c r="L23" s="130" t="s">
        <v>342</v>
      </c>
      <c r="M23" s="25"/>
    </row>
    <row r="24" spans="1:13" ht="16.2" customHeight="1" x14ac:dyDescent="0.25">
      <c r="A24" s="32">
        <f>_xlfn.RANK.EQ(I24, I$17:I$25)</f>
        <v>8</v>
      </c>
      <c r="B24" s="121" t="s">
        <v>412</v>
      </c>
      <c r="C24" s="131"/>
      <c r="D24" s="132">
        <v>1991</v>
      </c>
      <c r="E24" s="132" t="s">
        <v>13</v>
      </c>
      <c r="F24" s="132" t="s">
        <v>165</v>
      </c>
      <c r="G24" s="132"/>
      <c r="H24" s="19">
        <v>67.95</v>
      </c>
      <c r="I24" s="139">
        <v>20</v>
      </c>
      <c r="J24" s="20">
        <f t="shared" si="1"/>
        <v>11</v>
      </c>
      <c r="K24" s="30" t="str">
        <f t="shared" si="2"/>
        <v>-</v>
      </c>
      <c r="L24" s="130" t="s">
        <v>392</v>
      </c>
      <c r="M24" s="25"/>
    </row>
    <row r="25" spans="1:13" ht="21" customHeight="1" x14ac:dyDescent="0.25">
      <c r="A25" s="32">
        <f>_xlfn.RANK.EQ(I25, I$17:I$25)</f>
        <v>9</v>
      </c>
      <c r="B25" s="121" t="s">
        <v>414</v>
      </c>
      <c r="C25" s="131"/>
      <c r="D25" s="132">
        <v>2004</v>
      </c>
      <c r="E25" s="132" t="s">
        <v>13</v>
      </c>
      <c r="F25" s="132" t="s">
        <v>298</v>
      </c>
      <c r="G25" s="132" t="s">
        <v>352</v>
      </c>
      <c r="H25" s="19">
        <v>66.849999999999994</v>
      </c>
      <c r="I25" s="139">
        <v>10</v>
      </c>
      <c r="J25" s="20">
        <f t="shared" si="1"/>
        <v>10</v>
      </c>
      <c r="K25" s="30" t="str">
        <f t="shared" si="2"/>
        <v>-</v>
      </c>
      <c r="L25" s="130" t="s">
        <v>421</v>
      </c>
      <c r="M25" s="25"/>
    </row>
    <row r="27" spans="1:13" ht="13.2" customHeight="1" x14ac:dyDescent="0.25">
      <c r="A27" s="595" t="s">
        <v>845</v>
      </c>
      <c r="B27" s="596"/>
      <c r="C27" s="596"/>
      <c r="D27" s="596"/>
      <c r="E27" s="596"/>
      <c r="F27" s="596"/>
      <c r="G27" s="596"/>
      <c r="H27" s="596"/>
      <c r="I27" s="596"/>
      <c r="J27" s="596"/>
      <c r="K27" s="596"/>
      <c r="L27" s="596"/>
      <c r="M27" s="596"/>
    </row>
    <row r="29" spans="1:13" x14ac:dyDescent="0.25">
      <c r="A29" s="27" t="s">
        <v>34</v>
      </c>
      <c r="D29" s="2" t="s">
        <v>35</v>
      </c>
      <c r="G29" s="27" t="s">
        <v>36</v>
      </c>
      <c r="I29" s="2" t="s">
        <v>783</v>
      </c>
    </row>
    <row r="30" spans="1:13" x14ac:dyDescent="0.25">
      <c r="A30" s="27"/>
      <c r="G30" s="27"/>
    </row>
    <row r="31" spans="1:13" x14ac:dyDescent="0.25">
      <c r="A31" s="27" t="s">
        <v>37</v>
      </c>
      <c r="D31" s="2" t="s">
        <v>153</v>
      </c>
      <c r="G31" s="27" t="s">
        <v>38</v>
      </c>
      <c r="I31" s="2" t="s">
        <v>784</v>
      </c>
    </row>
  </sheetData>
  <autoFilter ref="A15:M25" xr:uid="{00000000-0009-0000-0000-000007000000}"/>
  <sortState xmlns:xlrd2="http://schemas.microsoft.com/office/spreadsheetml/2017/richdata2" ref="B17:M25">
    <sortCondition descending="1" ref="I17:I25"/>
  </sortState>
  <mergeCells count="28">
    <mergeCell ref="A27:M27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19685038924217199" top="0.590551137924194" bottom="0.590551137924194" header="0" footer="0"/>
  <pageSetup paperSize="9" scale="90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59F16-373D-4F84-856B-1C4EF97731A7}">
  <sheetPr>
    <pageSetUpPr fitToPage="1"/>
  </sheetPr>
  <dimension ref="A1:O32"/>
  <sheetViews>
    <sheetView topLeftCell="A10" workbookViewId="0">
      <selection activeCell="D12" sqref="D12"/>
    </sheetView>
  </sheetViews>
  <sheetFormatPr defaultColWidth="9" defaultRowHeight="13.2" x14ac:dyDescent="0.25"/>
  <cols>
    <col min="1" max="1" width="8.21875" style="2" customWidth="1"/>
    <col min="2" max="2" width="9" style="2" bestFit="1" customWidth="1"/>
    <col min="3" max="3" width="12.77734375" style="2" customWidth="1"/>
    <col min="4" max="4" width="9.33203125" style="2" customWidth="1"/>
    <col min="5" max="5" width="7.33203125" style="2" customWidth="1"/>
    <col min="6" max="6" width="19.77734375" style="2" bestFit="1" customWidth="1"/>
    <col min="7" max="7" width="23.6640625" style="2" customWidth="1"/>
    <col min="8" max="8" width="8.21875" style="2" customWidth="1"/>
    <col min="9" max="9" width="8" style="2" customWidth="1"/>
    <col min="10" max="10" width="9.33203125" style="2" customWidth="1"/>
    <col min="11" max="11" width="8.77734375" style="2" customWidth="1"/>
    <col min="12" max="12" width="15" style="2" customWidth="1"/>
    <col min="13" max="13" width="17.664062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1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 t="s">
        <v>791</v>
      </c>
      <c r="B9" s="570"/>
      <c r="C9" s="571"/>
      <c r="D9" s="575" t="s">
        <v>41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163</v>
      </c>
      <c r="E10" s="578"/>
      <c r="F10" s="578"/>
      <c r="G10" s="578"/>
      <c r="H10" s="578"/>
      <c r="I10" s="578"/>
      <c r="J10" s="578"/>
      <c r="K10" s="118">
        <v>72</v>
      </c>
      <c r="L10" s="118">
        <v>56</v>
      </c>
      <c r="M10" s="118">
        <v>45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4" spans="1:15" ht="13.8" thickBot="1" x14ac:dyDescent="0.3"/>
    <row r="15" spans="1:15" ht="11.25" customHeight="1" x14ac:dyDescent="0.25">
      <c r="A15" s="606" t="s">
        <v>17</v>
      </c>
      <c r="B15" s="603" t="s">
        <v>18</v>
      </c>
      <c r="C15" s="608"/>
      <c r="D15" s="609" t="s">
        <v>19</v>
      </c>
      <c r="E15" s="603" t="s">
        <v>20</v>
      </c>
      <c r="F15" s="603" t="s">
        <v>21</v>
      </c>
      <c r="G15" s="603" t="s">
        <v>22</v>
      </c>
      <c r="H15" s="603" t="s">
        <v>23</v>
      </c>
      <c r="I15" s="603" t="s">
        <v>24</v>
      </c>
      <c r="J15" s="603" t="s">
        <v>27</v>
      </c>
      <c r="K15" s="603" t="s">
        <v>28</v>
      </c>
      <c r="L15" s="603" t="s">
        <v>29</v>
      </c>
      <c r="M15" s="604"/>
    </row>
    <row r="16" spans="1:15" x14ac:dyDescent="0.25">
      <c r="A16" s="607"/>
      <c r="B16" s="601"/>
      <c r="C16" s="602"/>
      <c r="D16" s="584"/>
      <c r="E16" s="600"/>
      <c r="F16" s="600"/>
      <c r="G16" s="600"/>
      <c r="H16" s="600"/>
      <c r="I16" s="600"/>
      <c r="J16" s="600"/>
      <c r="K16" s="600"/>
      <c r="L16" s="601"/>
      <c r="M16" s="605"/>
    </row>
    <row r="17" spans="1:13" ht="28.8" customHeight="1" x14ac:dyDescent="0.25">
      <c r="A17" s="292">
        <f t="shared" ref="A17:A26" si="0">_xlfn.RANK.EQ(I17, I$17:I$26)</f>
        <v>1</v>
      </c>
      <c r="B17" s="295" t="s">
        <v>422</v>
      </c>
      <c r="C17" s="334"/>
      <c r="D17" s="296">
        <v>1999</v>
      </c>
      <c r="E17" s="296" t="s">
        <v>11</v>
      </c>
      <c r="F17" s="296" t="s">
        <v>257</v>
      </c>
      <c r="G17" s="296" t="s">
        <v>258</v>
      </c>
      <c r="H17" s="287">
        <v>83.95</v>
      </c>
      <c r="I17" s="140">
        <v>86</v>
      </c>
      <c r="J17" s="20">
        <f t="shared" ref="J17:J26" si="1">IF(A17=1, 20, IF(A17=2, 18, IF(A17=3, 16, IF(A17&gt;19, 0, 19-A17))))</f>
        <v>20</v>
      </c>
      <c r="K17" s="30" t="str">
        <f t="shared" ref="K17:K26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443" t="s">
        <v>91</v>
      </c>
      <c r="M17" s="444"/>
    </row>
    <row r="18" spans="1:13" ht="16.2" customHeight="1" x14ac:dyDescent="0.25">
      <c r="A18" s="292">
        <f t="shared" si="0"/>
        <v>2</v>
      </c>
      <c r="B18" s="280" t="s">
        <v>620</v>
      </c>
      <c r="C18" s="445"/>
      <c r="D18" s="281">
        <v>1999</v>
      </c>
      <c r="E18" s="281" t="s">
        <v>12</v>
      </c>
      <c r="F18" s="281" t="s">
        <v>6</v>
      </c>
      <c r="G18" s="281"/>
      <c r="H18" s="190">
        <v>78.849999999999994</v>
      </c>
      <c r="I18" s="195">
        <v>75</v>
      </c>
      <c r="J18" s="20">
        <f t="shared" si="1"/>
        <v>18</v>
      </c>
      <c r="K18" s="30" t="str">
        <f t="shared" si="2"/>
        <v>+МСМК</v>
      </c>
      <c r="L18" s="446" t="s">
        <v>621</v>
      </c>
      <c r="M18" s="444"/>
    </row>
    <row r="19" spans="1:13" ht="14.4" customHeight="1" x14ac:dyDescent="0.25">
      <c r="A19" s="292">
        <f t="shared" si="0"/>
        <v>3</v>
      </c>
      <c r="B19" s="295" t="s">
        <v>423</v>
      </c>
      <c r="C19" s="334"/>
      <c r="D19" s="296">
        <v>2004</v>
      </c>
      <c r="E19" s="296" t="s">
        <v>12</v>
      </c>
      <c r="F19" s="296" t="s">
        <v>184</v>
      </c>
      <c r="G19" s="296" t="s">
        <v>185</v>
      </c>
      <c r="H19" s="287">
        <v>84.8</v>
      </c>
      <c r="I19" s="140">
        <v>57</v>
      </c>
      <c r="J19" s="20">
        <f t="shared" si="1"/>
        <v>16</v>
      </c>
      <c r="K19" s="30" t="str">
        <f t="shared" si="2"/>
        <v>МС</v>
      </c>
      <c r="L19" s="443" t="s">
        <v>204</v>
      </c>
      <c r="M19" s="444"/>
    </row>
    <row r="20" spans="1:13" ht="16.8" customHeight="1" x14ac:dyDescent="0.25">
      <c r="A20" s="292">
        <f t="shared" si="0"/>
        <v>4</v>
      </c>
      <c r="B20" s="295" t="s">
        <v>424</v>
      </c>
      <c r="C20" s="334"/>
      <c r="D20" s="296">
        <v>2006</v>
      </c>
      <c r="E20" s="296" t="s">
        <v>13</v>
      </c>
      <c r="F20" s="296" t="s">
        <v>253</v>
      </c>
      <c r="G20" s="296"/>
      <c r="H20" s="287">
        <v>75.8</v>
      </c>
      <c r="I20" s="140">
        <v>51</v>
      </c>
      <c r="J20" s="20">
        <f t="shared" si="1"/>
        <v>15</v>
      </c>
      <c r="K20" s="30" t="str">
        <f t="shared" si="2"/>
        <v>КМС</v>
      </c>
      <c r="L20" s="443" t="s">
        <v>435</v>
      </c>
      <c r="M20" s="444"/>
    </row>
    <row r="21" spans="1:13" ht="18.600000000000001" customHeight="1" x14ac:dyDescent="0.25">
      <c r="A21" s="292">
        <f t="shared" si="0"/>
        <v>5</v>
      </c>
      <c r="B21" s="295" t="s">
        <v>425</v>
      </c>
      <c r="C21" s="334"/>
      <c r="D21" s="296">
        <v>2000</v>
      </c>
      <c r="E21" s="296" t="s">
        <v>13</v>
      </c>
      <c r="F21" s="296" t="s">
        <v>213</v>
      </c>
      <c r="G21" s="296"/>
      <c r="H21" s="287">
        <v>106.3</v>
      </c>
      <c r="I21" s="140">
        <v>47</v>
      </c>
      <c r="J21" s="20">
        <f t="shared" si="1"/>
        <v>14</v>
      </c>
      <c r="K21" s="30" t="str">
        <f t="shared" si="2"/>
        <v>КМС</v>
      </c>
      <c r="L21" s="446" t="s">
        <v>436</v>
      </c>
      <c r="M21" s="447"/>
    </row>
    <row r="22" spans="1:13" ht="16.8" customHeight="1" x14ac:dyDescent="0.25">
      <c r="A22" s="292">
        <f t="shared" si="0"/>
        <v>6</v>
      </c>
      <c r="B22" s="295" t="s">
        <v>427</v>
      </c>
      <c r="C22" s="334"/>
      <c r="D22" s="296">
        <v>2003</v>
      </c>
      <c r="E22" s="296">
        <v>1</v>
      </c>
      <c r="F22" s="296" t="s">
        <v>260</v>
      </c>
      <c r="G22" s="296"/>
      <c r="H22" s="287">
        <v>79.2</v>
      </c>
      <c r="I22" s="140">
        <v>32</v>
      </c>
      <c r="J22" s="20">
        <f t="shared" si="1"/>
        <v>13</v>
      </c>
      <c r="K22" s="30" t="str">
        <f t="shared" si="2"/>
        <v>-</v>
      </c>
      <c r="L22" s="443" t="s">
        <v>272</v>
      </c>
      <c r="M22" s="444"/>
    </row>
    <row r="23" spans="1:13" ht="16.2" customHeight="1" x14ac:dyDescent="0.25">
      <c r="A23" s="292">
        <f t="shared" si="0"/>
        <v>7</v>
      </c>
      <c r="B23" s="295" t="s">
        <v>426</v>
      </c>
      <c r="C23" s="334"/>
      <c r="D23" s="296">
        <v>2002</v>
      </c>
      <c r="E23" s="296" t="s">
        <v>13</v>
      </c>
      <c r="F23" s="296" t="s">
        <v>181</v>
      </c>
      <c r="G23" s="448" t="s">
        <v>182</v>
      </c>
      <c r="H23" s="287">
        <v>73.900000000000006</v>
      </c>
      <c r="I23" s="140">
        <v>21</v>
      </c>
      <c r="J23" s="20">
        <f t="shared" si="1"/>
        <v>12</v>
      </c>
      <c r="K23" s="30" t="str">
        <f t="shared" si="2"/>
        <v>-</v>
      </c>
      <c r="L23" s="443" t="s">
        <v>203</v>
      </c>
      <c r="M23" s="444"/>
    </row>
    <row r="24" spans="1:13" ht="15.6" customHeight="1" x14ac:dyDescent="0.25">
      <c r="A24" s="292">
        <f t="shared" si="0"/>
        <v>8</v>
      </c>
      <c r="B24" s="295" t="s">
        <v>431</v>
      </c>
      <c r="C24" s="334"/>
      <c r="D24" s="296">
        <v>1999</v>
      </c>
      <c r="E24" s="296" t="s">
        <v>13</v>
      </c>
      <c r="F24" s="296" t="s">
        <v>195</v>
      </c>
      <c r="G24" s="296"/>
      <c r="H24" s="287">
        <v>91.05</v>
      </c>
      <c r="I24" s="140">
        <v>18</v>
      </c>
      <c r="J24" s="20">
        <f t="shared" si="1"/>
        <v>11</v>
      </c>
      <c r="K24" s="30" t="str">
        <f t="shared" si="2"/>
        <v>-</v>
      </c>
      <c r="L24" s="449" t="s">
        <v>438</v>
      </c>
      <c r="M24" s="450"/>
    </row>
    <row r="25" spans="1:13" ht="15.6" customHeight="1" x14ac:dyDescent="0.25">
      <c r="A25" s="292">
        <f t="shared" si="0"/>
        <v>9</v>
      </c>
      <c r="B25" s="295" t="s">
        <v>432</v>
      </c>
      <c r="C25" s="334"/>
      <c r="D25" s="296">
        <v>2005</v>
      </c>
      <c r="E25" s="296">
        <v>2</v>
      </c>
      <c r="F25" s="296" t="s">
        <v>357</v>
      </c>
      <c r="G25" s="296"/>
      <c r="H25" s="287">
        <v>78.95</v>
      </c>
      <c r="I25" s="140">
        <v>13</v>
      </c>
      <c r="J25" s="20">
        <f t="shared" si="1"/>
        <v>10</v>
      </c>
      <c r="K25" s="30" t="str">
        <f t="shared" si="2"/>
        <v>-</v>
      </c>
      <c r="L25" s="443" t="s">
        <v>394</v>
      </c>
      <c r="M25" s="444"/>
    </row>
    <row r="26" spans="1:13" ht="15.6" customHeight="1" thickBot="1" x14ac:dyDescent="0.3">
      <c r="A26" s="298">
        <f t="shared" si="0"/>
        <v>10</v>
      </c>
      <c r="B26" s="451" t="s">
        <v>434</v>
      </c>
      <c r="C26" s="452"/>
      <c r="D26" s="453">
        <v>2003</v>
      </c>
      <c r="E26" s="453" t="s">
        <v>13</v>
      </c>
      <c r="F26" s="453" t="s">
        <v>298</v>
      </c>
      <c r="G26" s="453" t="s">
        <v>352</v>
      </c>
      <c r="H26" s="454">
        <v>90.65</v>
      </c>
      <c r="I26" s="455">
        <v>10</v>
      </c>
      <c r="J26" s="456">
        <f t="shared" si="1"/>
        <v>9</v>
      </c>
      <c r="K26" s="304" t="str">
        <f t="shared" si="2"/>
        <v>-</v>
      </c>
      <c r="L26" s="457" t="s">
        <v>311</v>
      </c>
      <c r="M26" s="458"/>
    </row>
    <row r="28" spans="1:13" ht="13.2" customHeight="1" x14ac:dyDescent="0.25">
      <c r="A28" s="595" t="s">
        <v>846</v>
      </c>
      <c r="B28" s="596"/>
      <c r="C28" s="596"/>
      <c r="D28" s="596"/>
      <c r="E28" s="596"/>
      <c r="F28" s="596"/>
      <c r="G28" s="596"/>
      <c r="H28" s="596"/>
      <c r="I28" s="596"/>
      <c r="J28" s="596"/>
      <c r="K28" s="596"/>
      <c r="L28" s="596"/>
      <c r="M28" s="596"/>
    </row>
    <row r="30" spans="1:13" x14ac:dyDescent="0.25">
      <c r="A30" s="27" t="s">
        <v>34</v>
      </c>
      <c r="D30" s="2" t="s">
        <v>35</v>
      </c>
      <c r="G30" s="27" t="s">
        <v>36</v>
      </c>
      <c r="I30" s="2" t="s">
        <v>783</v>
      </c>
    </row>
    <row r="31" spans="1:13" x14ac:dyDescent="0.25">
      <c r="A31" s="27"/>
      <c r="G31" s="27"/>
    </row>
    <row r="32" spans="1:13" x14ac:dyDescent="0.25">
      <c r="A32" s="27" t="s">
        <v>37</v>
      </c>
      <c r="D32" s="2" t="s">
        <v>153</v>
      </c>
      <c r="G32" s="27" t="s">
        <v>38</v>
      </c>
      <c r="I32" s="2" t="s">
        <v>784</v>
      </c>
    </row>
  </sheetData>
  <autoFilter ref="A15:M23" xr:uid="{00000000-0009-0000-0000-000007000000}"/>
  <sortState xmlns:xlrd2="http://schemas.microsoft.com/office/spreadsheetml/2017/richdata2" ref="B17:M26">
    <sortCondition descending="1" ref="I17:I26"/>
  </sortState>
  <mergeCells count="28">
    <mergeCell ref="A28:M28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19685038924217199" top="0.590551137924194" bottom="0.590551137924194" header="0" footer="0"/>
  <pageSetup paperSize="9" scale="9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EC742-EB72-42FD-B769-54CF8522B574}">
  <sheetPr>
    <pageSetUpPr fitToPage="1"/>
  </sheetPr>
  <dimension ref="A1:N235"/>
  <sheetViews>
    <sheetView workbookViewId="0">
      <selection activeCell="I25" sqref="I25:I28"/>
    </sheetView>
  </sheetViews>
  <sheetFormatPr defaultColWidth="35.6640625" defaultRowHeight="13.2" x14ac:dyDescent="0.25"/>
  <cols>
    <col min="1" max="1" width="8.77734375" style="2" customWidth="1"/>
    <col min="2" max="2" width="8.33203125" style="2" customWidth="1"/>
    <col min="3" max="3" width="20.88671875" style="2" customWidth="1"/>
    <col min="4" max="5" width="9.5546875" style="2" customWidth="1"/>
    <col min="6" max="6" width="11.44140625" style="2" customWidth="1"/>
    <col min="7" max="7" width="10.5546875" style="2" customWidth="1"/>
    <col min="8" max="8" width="12.77734375" style="2" customWidth="1"/>
    <col min="9" max="9" width="11.21875" style="2" customWidth="1"/>
    <col min="10" max="10" width="12.109375" style="2" customWidth="1"/>
    <col min="11" max="11" width="11.109375" style="2" customWidth="1"/>
    <col min="12" max="12" width="18.109375" style="2" customWidth="1"/>
    <col min="13" max="13" width="4.109375" style="2" customWidth="1"/>
    <col min="14" max="14" width="5.77734375" style="2" customWidth="1"/>
    <col min="15" max="227" width="9" style="2" customWidth="1"/>
    <col min="228" max="228" width="8.77734375" style="2" customWidth="1"/>
    <col min="229" max="229" width="8.33203125" style="2" customWidth="1"/>
    <col min="230" max="230" width="6.88671875" style="2" customWidth="1"/>
    <col min="231" max="231" width="22.44140625" style="2" customWidth="1"/>
    <col min="232" max="232" width="16.77734375" style="2" customWidth="1"/>
    <col min="233" max="233" width="10.6640625" style="2" customWidth="1"/>
    <col min="234" max="234" width="10.33203125" style="2" customWidth="1"/>
    <col min="235" max="235" width="11.5546875" style="2" customWidth="1"/>
    <col min="236" max="16384" width="35.6640625" style="2"/>
  </cols>
  <sheetData>
    <row r="1" spans="1:14" x14ac:dyDescent="0.25">
      <c r="A1" s="624" t="s">
        <v>0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33"/>
      <c r="N1" s="33"/>
    </row>
    <row r="2" spans="1:14" ht="10.5" customHeight="1" x14ac:dyDescent="0.25">
      <c r="A2" s="624" t="s">
        <v>44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  <c r="M2" s="33"/>
      <c r="N2" s="33"/>
    </row>
    <row r="3" spans="1:14" x14ac:dyDescent="0.25">
      <c r="A3" s="624" t="s">
        <v>2</v>
      </c>
      <c r="B3" s="624"/>
      <c r="C3" s="624"/>
      <c r="D3" s="624"/>
      <c r="E3" s="624"/>
      <c r="F3" s="624"/>
      <c r="G3" s="624"/>
      <c r="H3" s="624"/>
      <c r="I3" s="624"/>
      <c r="J3" s="624"/>
      <c r="K3" s="624"/>
      <c r="L3" s="624"/>
      <c r="M3" s="33"/>
      <c r="N3" s="33"/>
    </row>
    <row r="4" spans="1:14" x14ac:dyDescent="0.25">
      <c r="A4" s="624" t="s">
        <v>3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33"/>
      <c r="N4" s="33"/>
    </row>
    <row r="5" spans="1:14" ht="11.2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M5" s="33"/>
      <c r="N5" s="33"/>
    </row>
    <row r="6" spans="1:14" ht="15.6" x14ac:dyDescent="0.25">
      <c r="A6" s="594" t="s">
        <v>152</v>
      </c>
      <c r="B6" s="594"/>
      <c r="C6" s="594"/>
      <c r="D6" s="586" t="s">
        <v>4</v>
      </c>
      <c r="E6" s="586"/>
      <c r="F6" s="586"/>
      <c r="G6" s="586"/>
      <c r="H6" s="586"/>
      <c r="I6" s="586"/>
      <c r="J6" s="5"/>
      <c r="K6" s="3" t="s">
        <v>45</v>
      </c>
    </row>
    <row r="7" spans="1:14" ht="15.6" x14ac:dyDescent="0.25">
      <c r="A7" s="585" t="s">
        <v>6</v>
      </c>
      <c r="B7" s="585"/>
      <c r="C7" s="585"/>
      <c r="D7" s="586" t="s">
        <v>155</v>
      </c>
      <c r="E7" s="586"/>
      <c r="F7" s="586"/>
      <c r="G7" s="586"/>
      <c r="H7" s="586"/>
      <c r="I7" s="586"/>
      <c r="J7" s="5"/>
      <c r="K7" s="3" t="s">
        <v>46</v>
      </c>
    </row>
    <row r="8" spans="1:14" ht="15.6" x14ac:dyDescent="0.25">
      <c r="A8" s="625" t="s">
        <v>8</v>
      </c>
      <c r="B8" s="626"/>
      <c r="C8" s="627"/>
      <c r="D8" s="586" t="s">
        <v>47</v>
      </c>
      <c r="E8" s="586"/>
      <c r="F8" s="586"/>
      <c r="G8" s="586"/>
      <c r="H8" s="586"/>
      <c r="I8" s="586"/>
      <c r="J8" s="587" t="s">
        <v>9</v>
      </c>
      <c r="K8" s="588"/>
      <c r="L8" s="589"/>
      <c r="M8" s="34"/>
    </row>
    <row r="9" spans="1:14" ht="15" customHeight="1" x14ac:dyDescent="0.25">
      <c r="A9" s="569">
        <v>147</v>
      </c>
      <c r="B9" s="628"/>
      <c r="C9" s="629"/>
      <c r="D9" s="591" t="s">
        <v>151</v>
      </c>
      <c r="E9" s="591"/>
      <c r="F9" s="591"/>
      <c r="G9" s="591"/>
      <c r="H9" s="591"/>
      <c r="I9" s="591"/>
      <c r="J9" s="6" t="s">
        <v>11</v>
      </c>
      <c r="K9" s="6" t="s">
        <v>12</v>
      </c>
      <c r="L9" s="6" t="s">
        <v>13</v>
      </c>
      <c r="M9" s="34"/>
    </row>
    <row r="10" spans="1:14" ht="15" customHeight="1" x14ac:dyDescent="0.25">
      <c r="A10" s="34"/>
      <c r="B10" s="34"/>
      <c r="C10" s="34"/>
      <c r="D10" s="586" t="s">
        <v>48</v>
      </c>
      <c r="E10" s="586"/>
      <c r="F10" s="586"/>
      <c r="G10" s="586"/>
      <c r="H10" s="586"/>
      <c r="I10" s="586"/>
      <c r="J10" s="30">
        <v>146</v>
      </c>
      <c r="K10" s="30">
        <v>136</v>
      </c>
      <c r="L10" s="30">
        <v>115</v>
      </c>
      <c r="M10" s="34"/>
    </row>
    <row r="11" spans="1:14" ht="15" customHeight="1" x14ac:dyDescent="0.25">
      <c r="A11" s="11" t="s">
        <v>15</v>
      </c>
      <c r="B11" s="8"/>
      <c r="C11" s="8"/>
      <c r="D11" s="8">
        <v>408</v>
      </c>
      <c r="E11" s="7"/>
      <c r="F11" s="7"/>
      <c r="G11" s="7"/>
      <c r="H11" s="7"/>
      <c r="I11" s="7"/>
      <c r="J11" s="35"/>
      <c r="K11" s="35"/>
      <c r="L11" s="35"/>
      <c r="M11" s="34"/>
    </row>
    <row r="12" spans="1:14" ht="15" customHeight="1" x14ac:dyDescent="0.25">
      <c r="A12" s="13" t="s">
        <v>16</v>
      </c>
      <c r="B12" s="14"/>
      <c r="C12" s="9"/>
      <c r="D12" s="9">
        <v>46</v>
      </c>
      <c r="E12" s="7"/>
      <c r="F12" s="7"/>
      <c r="G12" s="7"/>
      <c r="H12" s="7"/>
      <c r="I12" s="7"/>
      <c r="J12" s="35"/>
      <c r="K12" s="35"/>
      <c r="L12" s="35"/>
      <c r="M12" s="34"/>
    </row>
    <row r="13" spans="1:14" ht="8.25" customHeight="1" x14ac:dyDescent="0.25">
      <c r="A13" s="36"/>
      <c r="B13" s="33"/>
      <c r="C13" s="33"/>
      <c r="D13" s="33"/>
      <c r="E13" s="7"/>
      <c r="F13" s="7"/>
      <c r="G13" s="7"/>
      <c r="H13" s="7"/>
      <c r="I13" s="7"/>
      <c r="J13" s="35"/>
      <c r="K13" s="35"/>
      <c r="L13" s="35"/>
      <c r="M13" s="34"/>
    </row>
    <row r="14" spans="1:14" ht="15" customHeight="1" x14ac:dyDescent="0.25">
      <c r="A14" s="611" t="s">
        <v>690</v>
      </c>
      <c r="B14" s="611"/>
      <c r="C14" s="611"/>
      <c r="M14" s="34"/>
    </row>
    <row r="15" spans="1:14" ht="23.25" customHeight="1" x14ac:dyDescent="0.25">
      <c r="A15" s="30" t="s">
        <v>17</v>
      </c>
      <c r="B15" s="30" t="s">
        <v>49</v>
      </c>
      <c r="C15" s="30" t="s">
        <v>18</v>
      </c>
      <c r="D15" s="37" t="s">
        <v>50</v>
      </c>
      <c r="E15" s="37" t="s">
        <v>20</v>
      </c>
      <c r="F15" s="37" t="s">
        <v>51</v>
      </c>
      <c r="G15" s="37" t="s">
        <v>52</v>
      </c>
      <c r="H15" s="37" t="s">
        <v>53</v>
      </c>
      <c r="I15" s="37" t="s">
        <v>28</v>
      </c>
      <c r="J15" s="579" t="s">
        <v>54</v>
      </c>
      <c r="K15" s="612"/>
      <c r="L15" s="613"/>
      <c r="M15" s="34"/>
    </row>
    <row r="16" spans="1:14" ht="15" customHeight="1" x14ac:dyDescent="0.25">
      <c r="A16" s="614">
        <v>1</v>
      </c>
      <c r="B16" s="30">
        <v>1</v>
      </c>
      <c r="C16" s="315" t="s">
        <v>55</v>
      </c>
      <c r="D16" s="316">
        <v>1995</v>
      </c>
      <c r="E16" s="316" t="s">
        <v>11</v>
      </c>
      <c r="F16" s="317">
        <v>92.05</v>
      </c>
      <c r="G16" s="119">
        <v>38</v>
      </c>
      <c r="H16" s="318">
        <f>G16</f>
        <v>38</v>
      </c>
      <c r="I16" s="621" t="s">
        <v>11</v>
      </c>
      <c r="J16" s="196" t="s">
        <v>729</v>
      </c>
      <c r="K16" s="319"/>
      <c r="L16" s="320"/>
      <c r="M16" s="34"/>
    </row>
    <row r="17" spans="1:13" ht="15" customHeight="1" x14ac:dyDescent="0.25">
      <c r="A17" s="615"/>
      <c r="B17" s="30">
        <v>2</v>
      </c>
      <c r="C17" s="315" t="s">
        <v>728</v>
      </c>
      <c r="D17" s="316">
        <v>1987</v>
      </c>
      <c r="E17" s="316" t="s">
        <v>11</v>
      </c>
      <c r="F17" s="317">
        <v>110.3</v>
      </c>
      <c r="G17" s="119">
        <v>38</v>
      </c>
      <c r="H17" s="318">
        <f>H16+G17</f>
        <v>76</v>
      </c>
      <c r="I17" s="622"/>
      <c r="J17" s="196" t="s">
        <v>730</v>
      </c>
      <c r="K17" s="319"/>
      <c r="L17" s="320"/>
      <c r="M17" s="34"/>
    </row>
    <row r="18" spans="1:13" ht="15" customHeight="1" x14ac:dyDescent="0.25">
      <c r="A18" s="615"/>
      <c r="B18" s="30">
        <v>3</v>
      </c>
      <c r="C18" s="315" t="s">
        <v>727</v>
      </c>
      <c r="D18" s="316">
        <v>1997</v>
      </c>
      <c r="E18" s="316" t="s">
        <v>11</v>
      </c>
      <c r="F18" s="321">
        <v>84.15</v>
      </c>
      <c r="G18" s="119">
        <v>37</v>
      </c>
      <c r="H18" s="318">
        <f>H17+G18</f>
        <v>113</v>
      </c>
      <c r="I18" s="622"/>
      <c r="J18" s="196" t="s">
        <v>731</v>
      </c>
      <c r="K18" s="319"/>
      <c r="L18" s="320"/>
      <c r="M18" s="34"/>
    </row>
    <row r="19" spans="1:13" ht="15" customHeight="1" x14ac:dyDescent="0.25">
      <c r="A19" s="616"/>
      <c r="B19" s="30">
        <v>4</v>
      </c>
      <c r="C19" s="315" t="s">
        <v>596</v>
      </c>
      <c r="D19" s="316">
        <v>1995</v>
      </c>
      <c r="E19" s="316" t="s">
        <v>11</v>
      </c>
      <c r="F19" s="317">
        <v>99.5</v>
      </c>
      <c r="G19" s="119">
        <v>40</v>
      </c>
      <c r="H19" s="318">
        <f>H18+G19</f>
        <v>153</v>
      </c>
      <c r="I19" s="623"/>
      <c r="J19" s="196" t="s">
        <v>607</v>
      </c>
      <c r="K19" s="319"/>
      <c r="L19" s="320"/>
      <c r="M19" s="34"/>
    </row>
    <row r="20" spans="1:13" ht="15" customHeight="1" x14ac:dyDescent="0.25">
      <c r="A20" s="620" t="s">
        <v>56</v>
      </c>
      <c r="B20" s="620"/>
      <c r="C20" s="620"/>
      <c r="D20" s="620"/>
      <c r="E20" s="44"/>
      <c r="F20" s="45">
        <f>SUM(F16:F19)</f>
        <v>386</v>
      </c>
      <c r="M20" s="34"/>
    </row>
    <row r="21" spans="1:13" ht="15" customHeight="1" x14ac:dyDescent="0.25">
      <c r="A21" s="610" t="s">
        <v>57</v>
      </c>
      <c r="B21" s="610"/>
      <c r="C21" s="610"/>
      <c r="D21" s="610"/>
      <c r="E21" s="610"/>
      <c r="F21" s="610"/>
      <c r="G21" s="610"/>
      <c r="H21" s="6">
        <f>H19</f>
        <v>153</v>
      </c>
      <c r="I21" s="12"/>
      <c r="J21" s="12"/>
      <c r="K21" s="12"/>
      <c r="M21" s="34"/>
    </row>
    <row r="22" spans="1:13" ht="15" customHeight="1" x14ac:dyDescent="0.25">
      <c r="A22" s="46"/>
      <c r="B22" s="46"/>
      <c r="C22" s="46"/>
      <c r="D22" s="46"/>
      <c r="E22" s="46"/>
      <c r="F22" s="46"/>
      <c r="G22" s="46"/>
      <c r="H22" s="12"/>
      <c r="I22" s="12"/>
      <c r="J22" s="12"/>
      <c r="K22" s="12"/>
      <c r="M22" s="34"/>
    </row>
    <row r="23" spans="1:13" ht="15" customHeight="1" x14ac:dyDescent="0.25">
      <c r="A23" s="611" t="s">
        <v>691</v>
      </c>
      <c r="B23" s="611"/>
      <c r="C23" s="611"/>
      <c r="M23" s="34"/>
    </row>
    <row r="24" spans="1:13" ht="21.75" customHeight="1" x14ac:dyDescent="0.25">
      <c r="A24" s="30" t="s">
        <v>17</v>
      </c>
      <c r="B24" s="30" t="s">
        <v>49</v>
      </c>
      <c r="C24" s="30" t="s">
        <v>18</v>
      </c>
      <c r="D24" s="37" t="s">
        <v>50</v>
      </c>
      <c r="E24" s="37" t="s">
        <v>20</v>
      </c>
      <c r="F24" s="37" t="s">
        <v>51</v>
      </c>
      <c r="G24" s="37" t="s">
        <v>52</v>
      </c>
      <c r="H24" s="37" t="s">
        <v>53</v>
      </c>
      <c r="I24" s="37" t="s">
        <v>28</v>
      </c>
      <c r="J24" s="579" t="s">
        <v>54</v>
      </c>
      <c r="K24" s="612"/>
      <c r="L24" s="613"/>
      <c r="M24" s="34"/>
    </row>
    <row r="25" spans="1:13" ht="15" customHeight="1" x14ac:dyDescent="0.25">
      <c r="A25" s="614">
        <v>2</v>
      </c>
      <c r="B25" s="30">
        <v>1</v>
      </c>
      <c r="C25" s="315" t="s">
        <v>326</v>
      </c>
      <c r="D25" s="316">
        <v>1997</v>
      </c>
      <c r="E25" s="316" t="s">
        <v>12</v>
      </c>
      <c r="F25" s="317">
        <v>84.25</v>
      </c>
      <c r="G25" s="119">
        <v>33</v>
      </c>
      <c r="H25" s="318">
        <f>G25</f>
        <v>33</v>
      </c>
      <c r="I25" s="621" t="s">
        <v>12</v>
      </c>
      <c r="J25" s="196" t="s">
        <v>340</v>
      </c>
      <c r="K25" s="319"/>
      <c r="L25" s="320"/>
      <c r="M25" s="34"/>
    </row>
    <row r="26" spans="1:13" ht="15" customHeight="1" x14ac:dyDescent="0.25">
      <c r="A26" s="615"/>
      <c r="B26" s="30">
        <v>2</v>
      </c>
      <c r="C26" s="315" t="s">
        <v>164</v>
      </c>
      <c r="D26" s="316">
        <v>1995</v>
      </c>
      <c r="E26" s="316" t="s">
        <v>11</v>
      </c>
      <c r="F26" s="317">
        <v>62.25</v>
      </c>
      <c r="G26" s="119">
        <v>35</v>
      </c>
      <c r="H26" s="318">
        <f>H25+G26</f>
        <v>68</v>
      </c>
      <c r="I26" s="622"/>
      <c r="J26" s="196" t="s">
        <v>197</v>
      </c>
      <c r="K26" s="319"/>
      <c r="L26" s="320"/>
      <c r="M26" s="34"/>
    </row>
    <row r="27" spans="1:13" ht="15" customHeight="1" x14ac:dyDescent="0.25">
      <c r="A27" s="615"/>
      <c r="B27" s="30">
        <v>3</v>
      </c>
      <c r="C27" s="315" t="s">
        <v>330</v>
      </c>
      <c r="D27" s="316">
        <v>2002</v>
      </c>
      <c r="E27" s="316" t="s">
        <v>12</v>
      </c>
      <c r="F27" s="321">
        <v>84.15</v>
      </c>
      <c r="G27" s="119">
        <v>39</v>
      </c>
      <c r="H27" s="318">
        <f>H26+G27</f>
        <v>107</v>
      </c>
      <c r="I27" s="622"/>
      <c r="J27" s="196" t="s">
        <v>392</v>
      </c>
      <c r="K27" s="319"/>
      <c r="L27" s="320"/>
      <c r="M27" s="34"/>
    </row>
    <row r="28" spans="1:13" ht="15" customHeight="1" x14ac:dyDescent="0.25">
      <c r="A28" s="616"/>
      <c r="B28" s="30">
        <v>4</v>
      </c>
      <c r="C28" s="315" t="s">
        <v>367</v>
      </c>
      <c r="D28" s="316">
        <v>1989</v>
      </c>
      <c r="E28" s="316" t="s">
        <v>11</v>
      </c>
      <c r="F28" s="317">
        <v>114.35</v>
      </c>
      <c r="G28" s="119">
        <v>36</v>
      </c>
      <c r="H28" s="318">
        <f>H27+G28</f>
        <v>143</v>
      </c>
      <c r="I28" s="623"/>
      <c r="J28" s="196" t="s">
        <v>713</v>
      </c>
      <c r="K28" s="319"/>
      <c r="L28" s="320"/>
      <c r="M28" s="34"/>
    </row>
    <row r="29" spans="1:13" ht="15" customHeight="1" x14ac:dyDescent="0.25">
      <c r="A29" s="620" t="s">
        <v>56</v>
      </c>
      <c r="B29" s="620"/>
      <c r="C29" s="620"/>
      <c r="D29" s="620"/>
      <c r="E29" s="44"/>
      <c r="F29" s="45">
        <f>SUM(F25:F28)</f>
        <v>345</v>
      </c>
      <c r="M29" s="34"/>
    </row>
    <row r="30" spans="1:13" ht="15" customHeight="1" x14ac:dyDescent="0.25">
      <c r="A30" s="610" t="s">
        <v>57</v>
      </c>
      <c r="B30" s="610"/>
      <c r="C30" s="610"/>
      <c r="D30" s="610"/>
      <c r="E30" s="610"/>
      <c r="F30" s="610"/>
      <c r="G30" s="610"/>
      <c r="H30" s="6">
        <f>H28</f>
        <v>143</v>
      </c>
      <c r="I30" s="12"/>
      <c r="J30" s="12"/>
      <c r="K30" s="12"/>
      <c r="M30" s="34"/>
    </row>
    <row r="31" spans="1:13" ht="15" customHeight="1" x14ac:dyDescent="0.25">
      <c r="A31" s="36"/>
      <c r="B31" s="33"/>
      <c r="C31" s="33"/>
      <c r="D31" s="33"/>
      <c r="E31" s="7"/>
      <c r="F31" s="7"/>
      <c r="G31" s="7"/>
      <c r="H31" s="7"/>
      <c r="I31" s="7"/>
      <c r="J31" s="35"/>
      <c r="K31" s="35"/>
      <c r="L31" s="35"/>
      <c r="M31" s="34"/>
    </row>
    <row r="32" spans="1:13" ht="15" hidden="1" customHeight="1" x14ac:dyDescent="0.25">
      <c r="A32" s="611" t="s">
        <v>58</v>
      </c>
      <c r="B32" s="611"/>
      <c r="C32" s="611"/>
      <c r="M32" s="34"/>
    </row>
    <row r="33" spans="1:13" ht="23.25" hidden="1" customHeight="1" x14ac:dyDescent="0.25">
      <c r="A33" s="30" t="s">
        <v>17</v>
      </c>
      <c r="B33" s="30" t="s">
        <v>49</v>
      </c>
      <c r="C33" s="30" t="s">
        <v>18</v>
      </c>
      <c r="D33" s="37" t="s">
        <v>50</v>
      </c>
      <c r="E33" s="37" t="s">
        <v>20</v>
      </c>
      <c r="F33" s="37" t="s">
        <v>51</v>
      </c>
      <c r="G33" s="37" t="s">
        <v>52</v>
      </c>
      <c r="H33" s="37" t="s">
        <v>53</v>
      </c>
      <c r="I33" s="37" t="s">
        <v>28</v>
      </c>
      <c r="J33" s="579" t="s">
        <v>54</v>
      </c>
      <c r="K33" s="612"/>
      <c r="L33" s="613"/>
      <c r="M33" s="34"/>
    </row>
    <row r="34" spans="1:13" ht="15" hidden="1" customHeight="1" x14ac:dyDescent="0.25">
      <c r="A34" s="614">
        <v>2</v>
      </c>
      <c r="B34" s="30">
        <v>1</v>
      </c>
      <c r="C34" s="38" t="s">
        <v>59</v>
      </c>
      <c r="D34" s="39">
        <v>2002</v>
      </c>
      <c r="E34" s="39" t="s">
        <v>12</v>
      </c>
      <c r="F34" s="40">
        <v>73</v>
      </c>
      <c r="G34" s="8">
        <v>33</v>
      </c>
      <c r="H34" s="30">
        <f>G34</f>
        <v>33</v>
      </c>
      <c r="I34" s="617" t="s">
        <v>13</v>
      </c>
      <c r="J34" s="41" t="s">
        <v>60</v>
      </c>
      <c r="K34" s="42"/>
      <c r="L34" s="43"/>
      <c r="M34" s="34"/>
    </row>
    <row r="35" spans="1:13" ht="15" hidden="1" customHeight="1" x14ac:dyDescent="0.25">
      <c r="A35" s="615"/>
      <c r="B35" s="30">
        <v>2</v>
      </c>
      <c r="C35" s="38" t="s">
        <v>61</v>
      </c>
      <c r="D35" s="39">
        <v>2000</v>
      </c>
      <c r="E35" s="39" t="s">
        <v>13</v>
      </c>
      <c r="F35" s="40">
        <v>82</v>
      </c>
      <c r="G35" s="8">
        <v>29</v>
      </c>
      <c r="H35" s="30">
        <f>H34+G35</f>
        <v>62</v>
      </c>
      <c r="I35" s="618"/>
      <c r="J35" s="41" t="s">
        <v>62</v>
      </c>
      <c r="K35" s="42"/>
      <c r="L35" s="43"/>
      <c r="M35" s="34"/>
    </row>
    <row r="36" spans="1:13" ht="15" hidden="1" customHeight="1" x14ac:dyDescent="0.25">
      <c r="A36" s="615"/>
      <c r="B36" s="30">
        <v>3</v>
      </c>
      <c r="C36" s="38" t="s">
        <v>63</v>
      </c>
      <c r="D36" s="39">
        <v>1978</v>
      </c>
      <c r="E36" s="39">
        <v>1</v>
      </c>
      <c r="F36" s="40">
        <v>85.5</v>
      </c>
      <c r="G36" s="8">
        <v>31</v>
      </c>
      <c r="H36" s="30">
        <f>H35+G36</f>
        <v>93</v>
      </c>
      <c r="I36" s="618"/>
      <c r="J36" s="41" t="s">
        <v>64</v>
      </c>
      <c r="K36" s="42"/>
      <c r="L36" s="43"/>
      <c r="M36" s="34"/>
    </row>
    <row r="37" spans="1:13" ht="15" hidden="1" customHeight="1" x14ac:dyDescent="0.25">
      <c r="A37" s="616"/>
      <c r="B37" s="30">
        <v>4</v>
      </c>
      <c r="C37" s="38" t="s">
        <v>65</v>
      </c>
      <c r="D37" s="39">
        <v>2004</v>
      </c>
      <c r="E37" s="39" t="s">
        <v>12</v>
      </c>
      <c r="F37" s="40">
        <v>82.6</v>
      </c>
      <c r="G37" s="8">
        <v>34</v>
      </c>
      <c r="H37" s="30">
        <f>H36+G37</f>
        <v>127</v>
      </c>
      <c r="I37" s="619"/>
      <c r="J37" s="41" t="s">
        <v>62</v>
      </c>
      <c r="K37" s="42"/>
      <c r="L37" s="43"/>
      <c r="M37" s="34"/>
    </row>
    <row r="38" spans="1:13" ht="15" hidden="1" customHeight="1" x14ac:dyDescent="0.25">
      <c r="A38" s="620" t="s">
        <v>56</v>
      </c>
      <c r="B38" s="620"/>
      <c r="C38" s="620"/>
      <c r="D38" s="620"/>
      <c r="E38" s="44"/>
      <c r="F38" s="45">
        <f>SUM(F34:F37)</f>
        <v>323.10000000000002</v>
      </c>
      <c r="M38" s="34"/>
    </row>
    <row r="39" spans="1:13" ht="15" hidden="1" customHeight="1" x14ac:dyDescent="0.25">
      <c r="A39" s="610" t="s">
        <v>57</v>
      </c>
      <c r="B39" s="610"/>
      <c r="C39" s="610"/>
      <c r="D39" s="610"/>
      <c r="E39" s="610"/>
      <c r="F39" s="610"/>
      <c r="G39" s="610"/>
      <c r="H39" s="6">
        <f>H37</f>
        <v>127</v>
      </c>
      <c r="I39" s="12"/>
      <c r="J39" s="12"/>
      <c r="K39" s="12"/>
      <c r="M39" s="34"/>
    </row>
    <row r="40" spans="1:13" ht="15" hidden="1" customHeight="1" x14ac:dyDescent="0.25">
      <c r="A40" s="36"/>
      <c r="B40" s="33"/>
      <c r="C40" s="33"/>
      <c r="D40" s="33"/>
      <c r="E40" s="7"/>
      <c r="F40" s="7"/>
      <c r="G40" s="7"/>
      <c r="H40" s="7"/>
      <c r="I40" s="7"/>
      <c r="J40" s="35"/>
      <c r="K40" s="35"/>
      <c r="L40" s="35"/>
      <c r="M40" s="34"/>
    </row>
    <row r="41" spans="1:13" ht="14.1" customHeight="1" x14ac:dyDescent="0.25">
      <c r="A41" s="611" t="s">
        <v>695</v>
      </c>
      <c r="B41" s="611"/>
      <c r="C41" s="611"/>
    </row>
    <row r="42" spans="1:13" ht="20.399999999999999" x14ac:dyDescent="0.25">
      <c r="A42" s="30" t="s">
        <v>17</v>
      </c>
      <c r="B42" s="30" t="s">
        <v>49</v>
      </c>
      <c r="C42" s="30" t="s">
        <v>18</v>
      </c>
      <c r="D42" s="37" t="s">
        <v>50</v>
      </c>
      <c r="E42" s="37" t="s">
        <v>20</v>
      </c>
      <c r="F42" s="37" t="s">
        <v>51</v>
      </c>
      <c r="G42" s="37" t="s">
        <v>52</v>
      </c>
      <c r="H42" s="37" t="s">
        <v>53</v>
      </c>
      <c r="I42" s="37" t="s">
        <v>28</v>
      </c>
      <c r="J42" s="579" t="s">
        <v>54</v>
      </c>
      <c r="K42" s="612"/>
      <c r="L42" s="613"/>
    </row>
    <row r="43" spans="1:13" ht="14.1" customHeight="1" x14ac:dyDescent="0.25">
      <c r="A43" s="614">
        <v>3</v>
      </c>
      <c r="B43" s="30">
        <v>1</v>
      </c>
      <c r="C43" s="315" t="s">
        <v>724</v>
      </c>
      <c r="D43" s="316">
        <v>1986</v>
      </c>
      <c r="E43" s="316" t="s">
        <v>12</v>
      </c>
      <c r="F43" s="317">
        <v>109.7</v>
      </c>
      <c r="G43" s="119">
        <v>33</v>
      </c>
      <c r="H43" s="318">
        <f>G43</f>
        <v>33</v>
      </c>
      <c r="I43" s="621" t="s">
        <v>12</v>
      </c>
      <c r="J43" s="196" t="s">
        <v>311</v>
      </c>
      <c r="K43" s="319"/>
      <c r="L43" s="320"/>
    </row>
    <row r="44" spans="1:13" ht="14.1" customHeight="1" x14ac:dyDescent="0.25">
      <c r="A44" s="615"/>
      <c r="B44" s="30">
        <v>2</v>
      </c>
      <c r="C44" s="315" t="s">
        <v>723</v>
      </c>
      <c r="D44" s="316">
        <v>1999</v>
      </c>
      <c r="E44" s="316" t="s">
        <v>13</v>
      </c>
      <c r="F44" s="317">
        <v>94.85</v>
      </c>
      <c r="G44" s="119">
        <v>32</v>
      </c>
      <c r="H44" s="318">
        <f>H43+G44</f>
        <v>65</v>
      </c>
      <c r="I44" s="622"/>
      <c r="J44" s="196" t="s">
        <v>311</v>
      </c>
      <c r="K44" s="319"/>
      <c r="L44" s="320"/>
    </row>
    <row r="45" spans="1:13" ht="14.1" customHeight="1" x14ac:dyDescent="0.25">
      <c r="A45" s="615"/>
      <c r="B45" s="30">
        <v>3</v>
      </c>
      <c r="C45" s="315" t="s">
        <v>725</v>
      </c>
      <c r="D45" s="316">
        <v>1986</v>
      </c>
      <c r="E45" s="316" t="s">
        <v>11</v>
      </c>
      <c r="F45" s="321">
        <v>96.85</v>
      </c>
      <c r="G45" s="119">
        <v>38</v>
      </c>
      <c r="H45" s="318">
        <f>H44+G45</f>
        <v>103</v>
      </c>
      <c r="I45" s="622"/>
      <c r="J45" s="196" t="s">
        <v>311</v>
      </c>
      <c r="K45" s="319"/>
      <c r="L45" s="320"/>
    </row>
    <row r="46" spans="1:13" ht="14.1" customHeight="1" x14ac:dyDescent="0.25">
      <c r="A46" s="616"/>
      <c r="B46" s="30">
        <v>4</v>
      </c>
      <c r="C46" s="315" t="s">
        <v>351</v>
      </c>
      <c r="D46" s="316">
        <v>1999</v>
      </c>
      <c r="E46" s="316" t="s">
        <v>12</v>
      </c>
      <c r="F46" s="317">
        <v>89.55</v>
      </c>
      <c r="G46" s="119">
        <v>37</v>
      </c>
      <c r="H46" s="318">
        <f>H45+G46</f>
        <v>140</v>
      </c>
      <c r="I46" s="623"/>
      <c r="J46" s="196" t="s">
        <v>311</v>
      </c>
      <c r="K46" s="319"/>
      <c r="L46" s="320"/>
    </row>
    <row r="47" spans="1:13" ht="14.1" customHeight="1" x14ac:dyDescent="0.25">
      <c r="A47" s="620" t="s">
        <v>56</v>
      </c>
      <c r="B47" s="620"/>
      <c r="C47" s="620"/>
      <c r="D47" s="620"/>
      <c r="E47" s="44"/>
      <c r="F47" s="45">
        <f>SUM(F43:F46)</f>
        <v>390.95</v>
      </c>
    </row>
    <row r="48" spans="1:13" ht="14.1" customHeight="1" x14ac:dyDescent="0.25">
      <c r="A48" s="610" t="s">
        <v>57</v>
      </c>
      <c r="B48" s="610"/>
      <c r="C48" s="610"/>
      <c r="D48" s="610"/>
      <c r="E48" s="610"/>
      <c r="F48" s="610"/>
      <c r="G48" s="610"/>
      <c r="H48" s="6">
        <f>H46</f>
        <v>140</v>
      </c>
      <c r="I48" s="12"/>
      <c r="J48" s="12"/>
      <c r="K48" s="12"/>
    </row>
    <row r="49" spans="1:12" ht="14.1" customHeight="1" x14ac:dyDescent="0.25">
      <c r="A49" s="46"/>
      <c r="B49" s="46"/>
      <c r="C49" s="46"/>
      <c r="D49" s="46"/>
      <c r="E49" s="46"/>
      <c r="F49" s="46"/>
      <c r="G49" s="46"/>
      <c r="H49" s="12"/>
      <c r="I49" s="12"/>
      <c r="J49" s="12"/>
      <c r="K49" s="12"/>
    </row>
    <row r="50" spans="1:12" ht="14.1" customHeight="1" x14ac:dyDescent="0.25">
      <c r="A50" s="611" t="s">
        <v>693</v>
      </c>
      <c r="B50" s="611"/>
      <c r="C50" s="611"/>
    </row>
    <row r="51" spans="1:12" ht="20.399999999999999" x14ac:dyDescent="0.25">
      <c r="A51" s="30" t="s">
        <v>17</v>
      </c>
      <c r="B51" s="30" t="s">
        <v>49</v>
      </c>
      <c r="C51" s="30" t="s">
        <v>18</v>
      </c>
      <c r="D51" s="37" t="s">
        <v>50</v>
      </c>
      <c r="E51" s="37" t="s">
        <v>20</v>
      </c>
      <c r="F51" s="37" t="s">
        <v>51</v>
      </c>
      <c r="G51" s="37" t="s">
        <v>52</v>
      </c>
      <c r="H51" s="37" t="s">
        <v>53</v>
      </c>
      <c r="I51" s="37" t="s">
        <v>28</v>
      </c>
      <c r="J51" s="579" t="s">
        <v>54</v>
      </c>
      <c r="K51" s="612"/>
      <c r="L51" s="613"/>
    </row>
    <row r="52" spans="1:12" ht="14.1" customHeight="1" x14ac:dyDescent="0.25">
      <c r="A52" s="614">
        <v>4</v>
      </c>
      <c r="B52" s="30">
        <v>1</v>
      </c>
      <c r="C52" s="315" t="s">
        <v>568</v>
      </c>
      <c r="D52" s="316">
        <v>1995</v>
      </c>
      <c r="E52" s="316" t="s">
        <v>11</v>
      </c>
      <c r="F52" s="317">
        <v>84.7</v>
      </c>
      <c r="G52" s="119">
        <v>33</v>
      </c>
      <c r="H52" s="318">
        <f>G52</f>
        <v>33</v>
      </c>
      <c r="I52" s="621" t="s">
        <v>12</v>
      </c>
      <c r="J52" s="196" t="s">
        <v>81</v>
      </c>
      <c r="K52" s="319"/>
      <c r="L52" s="320"/>
    </row>
    <row r="53" spans="1:12" ht="14.1" customHeight="1" x14ac:dyDescent="0.25">
      <c r="A53" s="615"/>
      <c r="B53" s="30">
        <v>2</v>
      </c>
      <c r="C53" s="315" t="s">
        <v>722</v>
      </c>
      <c r="D53" s="316">
        <v>1979</v>
      </c>
      <c r="E53" s="316" t="s">
        <v>12</v>
      </c>
      <c r="F53" s="317">
        <v>104.55</v>
      </c>
      <c r="G53" s="119">
        <v>32</v>
      </c>
      <c r="H53" s="318">
        <f>H52+G53</f>
        <v>65</v>
      </c>
      <c r="I53" s="622"/>
      <c r="J53" s="196" t="s">
        <v>248</v>
      </c>
      <c r="K53" s="319"/>
      <c r="L53" s="320"/>
    </row>
    <row r="54" spans="1:12" ht="14.1" customHeight="1" x14ac:dyDescent="0.25">
      <c r="A54" s="615"/>
      <c r="B54" s="30">
        <v>3</v>
      </c>
      <c r="C54" s="315" t="s">
        <v>78</v>
      </c>
      <c r="D54" s="316">
        <v>2000</v>
      </c>
      <c r="E54" s="316" t="s">
        <v>12</v>
      </c>
      <c r="F54" s="321">
        <v>93.15</v>
      </c>
      <c r="G54" s="119">
        <v>37</v>
      </c>
      <c r="H54" s="318">
        <f>H53+G54</f>
        <v>102</v>
      </c>
      <c r="I54" s="622"/>
      <c r="J54" s="196" t="s">
        <v>79</v>
      </c>
      <c r="K54" s="319"/>
      <c r="L54" s="320"/>
    </row>
    <row r="55" spans="1:12" ht="14.1" customHeight="1" x14ac:dyDescent="0.25">
      <c r="A55" s="616"/>
      <c r="B55" s="30">
        <v>4</v>
      </c>
      <c r="C55" s="315" t="s">
        <v>597</v>
      </c>
      <c r="D55" s="316">
        <v>2000</v>
      </c>
      <c r="E55" s="316" t="s">
        <v>12</v>
      </c>
      <c r="F55" s="317">
        <v>110.75</v>
      </c>
      <c r="G55" s="119">
        <v>38</v>
      </c>
      <c r="H55" s="318">
        <f>H54+G55</f>
        <v>140</v>
      </c>
      <c r="I55" s="623"/>
      <c r="J55" s="196" t="s">
        <v>608</v>
      </c>
      <c r="K55" s="319"/>
      <c r="L55" s="320"/>
    </row>
    <row r="56" spans="1:12" ht="14.1" customHeight="1" x14ac:dyDescent="0.25">
      <c r="A56" s="620" t="s">
        <v>56</v>
      </c>
      <c r="B56" s="620"/>
      <c r="C56" s="620"/>
      <c r="D56" s="620"/>
      <c r="E56" s="44"/>
      <c r="F56" s="45">
        <f>SUM(F52:F55)</f>
        <v>393.15</v>
      </c>
    </row>
    <row r="57" spans="1:12" ht="14.1" customHeight="1" x14ac:dyDescent="0.25">
      <c r="A57" s="610" t="s">
        <v>57</v>
      </c>
      <c r="B57" s="610"/>
      <c r="C57" s="610"/>
      <c r="D57" s="610"/>
      <c r="E57" s="610"/>
      <c r="F57" s="610"/>
      <c r="G57" s="610"/>
      <c r="H57" s="6">
        <f>H55</f>
        <v>140</v>
      </c>
      <c r="I57" s="12"/>
      <c r="J57" s="12"/>
      <c r="K57" s="12"/>
    </row>
    <row r="58" spans="1:12" ht="14.1" hidden="1" customHeight="1" x14ac:dyDescent="0.25">
      <c r="A58" s="46"/>
      <c r="B58" s="46"/>
      <c r="C58" s="46"/>
      <c r="D58" s="46"/>
      <c r="E58" s="46"/>
      <c r="F58" s="46"/>
      <c r="G58" s="46"/>
      <c r="H58" s="12"/>
      <c r="I58" s="12"/>
      <c r="J58" s="12"/>
      <c r="K58" s="12"/>
    </row>
    <row r="59" spans="1:12" ht="14.1" hidden="1" customHeight="1" x14ac:dyDescent="0.25">
      <c r="A59" s="611" t="s">
        <v>98</v>
      </c>
      <c r="B59" s="611"/>
      <c r="C59" s="611"/>
    </row>
    <row r="60" spans="1:12" ht="20.399999999999999" hidden="1" x14ac:dyDescent="0.25">
      <c r="A60" s="30" t="s">
        <v>17</v>
      </c>
      <c r="B60" s="30" t="s">
        <v>49</v>
      </c>
      <c r="C60" s="30" t="s">
        <v>18</v>
      </c>
      <c r="D60" s="37" t="s">
        <v>50</v>
      </c>
      <c r="E60" s="37" t="s">
        <v>20</v>
      </c>
      <c r="F60" s="37" t="s">
        <v>51</v>
      </c>
      <c r="G60" s="37" t="s">
        <v>52</v>
      </c>
      <c r="H60" s="37" t="s">
        <v>53</v>
      </c>
      <c r="I60" s="37" t="s">
        <v>28</v>
      </c>
      <c r="J60" s="579" t="s">
        <v>54</v>
      </c>
      <c r="K60" s="612"/>
      <c r="L60" s="613"/>
    </row>
    <row r="61" spans="1:12" ht="14.1" hidden="1" customHeight="1" x14ac:dyDescent="0.25">
      <c r="A61" s="614">
        <v>5</v>
      </c>
      <c r="B61" s="30">
        <v>1</v>
      </c>
      <c r="C61" s="38" t="s">
        <v>99</v>
      </c>
      <c r="D61" s="39">
        <v>1996</v>
      </c>
      <c r="E61" s="39" t="s">
        <v>13</v>
      </c>
      <c r="F61" s="40">
        <v>69.3</v>
      </c>
      <c r="G61" s="8">
        <v>23</v>
      </c>
      <c r="H61" s="30">
        <f>G61</f>
        <v>23</v>
      </c>
      <c r="I61" s="617" t="s">
        <v>66</v>
      </c>
      <c r="J61" s="41" t="s">
        <v>69</v>
      </c>
      <c r="K61" s="42"/>
      <c r="L61" s="43"/>
    </row>
    <row r="62" spans="1:12" ht="14.1" hidden="1" customHeight="1" x14ac:dyDescent="0.25">
      <c r="A62" s="615"/>
      <c r="B62" s="30">
        <v>2</v>
      </c>
      <c r="C62" s="38" t="s">
        <v>97</v>
      </c>
      <c r="D62" s="39">
        <v>1983</v>
      </c>
      <c r="E62" s="39" t="s">
        <v>13</v>
      </c>
      <c r="F62" s="40">
        <v>92.55</v>
      </c>
      <c r="G62" s="8">
        <v>25</v>
      </c>
      <c r="H62" s="30">
        <f>H61+G62</f>
        <v>48</v>
      </c>
      <c r="I62" s="618"/>
      <c r="J62" s="41" t="s">
        <v>69</v>
      </c>
      <c r="K62" s="42"/>
      <c r="L62" s="43"/>
    </row>
    <row r="63" spans="1:12" ht="14.1" hidden="1" customHeight="1" x14ac:dyDescent="0.25">
      <c r="A63" s="615"/>
      <c r="B63" s="30">
        <v>3</v>
      </c>
      <c r="C63" s="38" t="s">
        <v>100</v>
      </c>
      <c r="D63" s="39">
        <v>1972</v>
      </c>
      <c r="E63" s="39" t="s">
        <v>13</v>
      </c>
      <c r="F63" s="40">
        <v>87.4</v>
      </c>
      <c r="G63" s="8">
        <v>28</v>
      </c>
      <c r="H63" s="30">
        <f>H62+G63</f>
        <v>76</v>
      </c>
      <c r="I63" s="618"/>
      <c r="J63" s="41" t="s">
        <v>69</v>
      </c>
      <c r="K63" s="42"/>
      <c r="L63" s="43"/>
    </row>
    <row r="64" spans="1:12" ht="14.1" hidden="1" customHeight="1" x14ac:dyDescent="0.25">
      <c r="A64" s="616"/>
      <c r="B64" s="30">
        <v>4</v>
      </c>
      <c r="C64" s="38" t="s">
        <v>96</v>
      </c>
      <c r="D64" s="39">
        <v>1989</v>
      </c>
      <c r="E64" s="39" t="s">
        <v>13</v>
      </c>
      <c r="F64" s="40">
        <v>84.9</v>
      </c>
      <c r="G64" s="8">
        <v>27</v>
      </c>
      <c r="H64" s="30">
        <f>H63+G64</f>
        <v>103</v>
      </c>
      <c r="I64" s="619"/>
      <c r="J64" s="41" t="s">
        <v>69</v>
      </c>
      <c r="K64" s="42"/>
      <c r="L64" s="43"/>
    </row>
    <row r="65" spans="1:13" ht="14.1" hidden="1" customHeight="1" x14ac:dyDescent="0.25">
      <c r="A65" s="620" t="s">
        <v>56</v>
      </c>
      <c r="B65" s="620"/>
      <c r="C65" s="620"/>
      <c r="D65" s="620"/>
      <c r="E65" s="44"/>
      <c r="F65" s="45">
        <f>SUM(F61:F64)</f>
        <v>334.15</v>
      </c>
    </row>
    <row r="66" spans="1:13" ht="14.1" hidden="1" customHeight="1" x14ac:dyDescent="0.25">
      <c r="A66" s="610" t="s">
        <v>57</v>
      </c>
      <c r="B66" s="610"/>
      <c r="C66" s="610"/>
      <c r="D66" s="610"/>
      <c r="E66" s="610"/>
      <c r="F66" s="610"/>
      <c r="G66" s="610"/>
      <c r="H66" s="6">
        <f>H64</f>
        <v>103</v>
      </c>
      <c r="I66" s="12"/>
      <c r="J66" s="12"/>
      <c r="K66" s="12"/>
    </row>
    <row r="67" spans="1:13" ht="14.1" customHeight="1" x14ac:dyDescent="0.25">
      <c r="A67" s="46"/>
      <c r="B67" s="46"/>
      <c r="F67" s="48"/>
      <c r="G67" s="33"/>
      <c r="H67" s="12"/>
      <c r="I67" s="12"/>
      <c r="K67" s="12"/>
    </row>
    <row r="68" spans="1:13" ht="15" customHeight="1" x14ac:dyDescent="0.25">
      <c r="A68" s="611" t="s">
        <v>694</v>
      </c>
      <c r="B68" s="611"/>
      <c r="C68" s="611"/>
      <c r="M68" s="34"/>
    </row>
    <row r="69" spans="1:13" ht="21.75" customHeight="1" x14ac:dyDescent="0.25">
      <c r="A69" s="30" t="s">
        <v>17</v>
      </c>
      <c r="B69" s="30" t="s">
        <v>49</v>
      </c>
      <c r="C69" s="30" t="s">
        <v>18</v>
      </c>
      <c r="D69" s="37" t="s">
        <v>50</v>
      </c>
      <c r="E69" s="37" t="s">
        <v>20</v>
      </c>
      <c r="F69" s="37" t="s">
        <v>51</v>
      </c>
      <c r="G69" s="37" t="s">
        <v>52</v>
      </c>
      <c r="H69" s="37" t="s">
        <v>53</v>
      </c>
      <c r="I69" s="37" t="s">
        <v>28</v>
      </c>
      <c r="J69" s="579" t="s">
        <v>54</v>
      </c>
      <c r="K69" s="612"/>
      <c r="L69" s="613"/>
      <c r="M69" s="34"/>
    </row>
    <row r="70" spans="1:13" ht="15" customHeight="1" x14ac:dyDescent="0.25">
      <c r="A70" s="614">
        <v>5</v>
      </c>
      <c r="B70" s="30">
        <v>1</v>
      </c>
      <c r="C70" s="315" t="s">
        <v>718</v>
      </c>
      <c r="D70" s="316">
        <v>2005</v>
      </c>
      <c r="E70" s="316" t="s">
        <v>13</v>
      </c>
      <c r="F70" s="317">
        <v>82.95</v>
      </c>
      <c r="G70" s="119">
        <v>41</v>
      </c>
      <c r="H70" s="318">
        <f>G70</f>
        <v>41</v>
      </c>
      <c r="I70" s="621" t="s">
        <v>12</v>
      </c>
      <c r="J70" s="196" t="s">
        <v>720</v>
      </c>
      <c r="K70" s="319"/>
      <c r="L70" s="320"/>
      <c r="M70" s="34"/>
    </row>
    <row r="71" spans="1:13" ht="15" customHeight="1" x14ac:dyDescent="0.25">
      <c r="A71" s="615"/>
      <c r="B71" s="30">
        <v>2</v>
      </c>
      <c r="C71" s="315" t="s">
        <v>820</v>
      </c>
      <c r="D71" s="316">
        <v>1983</v>
      </c>
      <c r="E71" s="316" t="s">
        <v>12</v>
      </c>
      <c r="F71" s="317">
        <v>83.4</v>
      </c>
      <c r="G71" s="119">
        <v>25</v>
      </c>
      <c r="H71" s="318">
        <f>H70+G71</f>
        <v>66</v>
      </c>
      <c r="I71" s="622"/>
      <c r="J71" s="196" t="s">
        <v>248</v>
      </c>
      <c r="K71" s="319"/>
      <c r="L71" s="320"/>
      <c r="M71" s="34"/>
    </row>
    <row r="72" spans="1:13" ht="15" customHeight="1" x14ac:dyDescent="0.25">
      <c r="A72" s="615"/>
      <c r="B72" s="30">
        <v>3</v>
      </c>
      <c r="C72" s="315" t="s">
        <v>719</v>
      </c>
      <c r="D72" s="316">
        <v>1991</v>
      </c>
      <c r="E72" s="316" t="s">
        <v>12</v>
      </c>
      <c r="F72" s="321">
        <v>95.05</v>
      </c>
      <c r="G72" s="119">
        <v>34</v>
      </c>
      <c r="H72" s="318">
        <f>H71+G72</f>
        <v>100</v>
      </c>
      <c r="I72" s="622"/>
      <c r="J72" s="196" t="s">
        <v>721</v>
      </c>
      <c r="K72" s="319"/>
      <c r="L72" s="320"/>
      <c r="M72" s="34"/>
    </row>
    <row r="73" spans="1:13" ht="15" customHeight="1" x14ac:dyDescent="0.25">
      <c r="A73" s="616"/>
      <c r="B73" s="30">
        <v>4</v>
      </c>
      <c r="C73" s="315" t="s">
        <v>365</v>
      </c>
      <c r="D73" s="316">
        <v>1996</v>
      </c>
      <c r="E73" s="316" t="s">
        <v>11</v>
      </c>
      <c r="F73" s="317">
        <v>105.55</v>
      </c>
      <c r="G73" s="119">
        <v>36</v>
      </c>
      <c r="H73" s="318">
        <f>H72+G73</f>
        <v>136</v>
      </c>
      <c r="I73" s="623"/>
      <c r="J73" s="196" t="s">
        <v>828</v>
      </c>
      <c r="K73" s="319"/>
      <c r="L73" s="320"/>
      <c r="M73" s="34"/>
    </row>
    <row r="74" spans="1:13" ht="15" customHeight="1" x14ac:dyDescent="0.25">
      <c r="A74" s="620" t="s">
        <v>56</v>
      </c>
      <c r="B74" s="620"/>
      <c r="C74" s="620"/>
      <c r="D74" s="620"/>
      <c r="E74" s="44"/>
      <c r="F74" s="45">
        <f>SUM(F70:F73)</f>
        <v>366.95000000000005</v>
      </c>
      <c r="M74" s="34"/>
    </row>
    <row r="75" spans="1:13" ht="15" customHeight="1" x14ac:dyDescent="0.25">
      <c r="A75" s="610" t="s">
        <v>57</v>
      </c>
      <c r="B75" s="610"/>
      <c r="C75" s="610"/>
      <c r="D75" s="610"/>
      <c r="E75" s="610"/>
      <c r="F75" s="610"/>
      <c r="G75" s="610"/>
      <c r="H75" s="6">
        <f>H73</f>
        <v>136</v>
      </c>
      <c r="I75" s="12"/>
      <c r="J75" s="12"/>
      <c r="K75" s="12"/>
      <c r="M75" s="34"/>
    </row>
    <row r="76" spans="1:13" ht="15" customHeight="1" x14ac:dyDescent="0.25">
      <c r="A76" s="46"/>
      <c r="B76" s="46"/>
      <c r="C76" s="46"/>
      <c r="D76" s="46"/>
      <c r="E76" s="46"/>
      <c r="F76" s="46"/>
      <c r="G76" s="46"/>
      <c r="H76" s="12"/>
      <c r="I76" s="12"/>
      <c r="J76" s="12"/>
      <c r="K76" s="12"/>
      <c r="M76" s="34"/>
    </row>
    <row r="77" spans="1:13" ht="15" customHeight="1" x14ac:dyDescent="0.25">
      <c r="A77" s="611" t="s">
        <v>696</v>
      </c>
      <c r="B77" s="611"/>
      <c r="C77" s="611"/>
      <c r="M77" s="34"/>
    </row>
    <row r="78" spans="1:13" ht="21.75" customHeight="1" x14ac:dyDescent="0.25">
      <c r="A78" s="30" t="s">
        <v>17</v>
      </c>
      <c r="B78" s="30" t="s">
        <v>49</v>
      </c>
      <c r="C78" s="30" t="s">
        <v>18</v>
      </c>
      <c r="D78" s="37" t="s">
        <v>50</v>
      </c>
      <c r="E78" s="37" t="s">
        <v>20</v>
      </c>
      <c r="F78" s="37" t="s">
        <v>51</v>
      </c>
      <c r="G78" s="37" t="s">
        <v>52</v>
      </c>
      <c r="H78" s="37" t="s">
        <v>53</v>
      </c>
      <c r="I78" s="37" t="s">
        <v>28</v>
      </c>
      <c r="J78" s="579" t="s">
        <v>54</v>
      </c>
      <c r="K78" s="612"/>
      <c r="L78" s="613"/>
      <c r="M78" s="34"/>
    </row>
    <row r="79" spans="1:13" ht="15" customHeight="1" x14ac:dyDescent="0.25">
      <c r="A79" s="614">
        <v>6</v>
      </c>
      <c r="B79" s="30">
        <v>1</v>
      </c>
      <c r="C79" s="315" t="s">
        <v>353</v>
      </c>
      <c r="D79" s="316">
        <v>1988</v>
      </c>
      <c r="E79" s="316" t="s">
        <v>12</v>
      </c>
      <c r="F79" s="317">
        <v>88.6</v>
      </c>
      <c r="G79" s="119">
        <v>32</v>
      </c>
      <c r="H79" s="318">
        <f>G79</f>
        <v>32</v>
      </c>
      <c r="I79" s="621" t="s">
        <v>66</v>
      </c>
      <c r="J79" s="196" t="s">
        <v>362</v>
      </c>
      <c r="K79" s="319"/>
      <c r="L79" s="320"/>
      <c r="M79" s="34"/>
    </row>
    <row r="80" spans="1:13" ht="15" customHeight="1" x14ac:dyDescent="0.25">
      <c r="A80" s="615"/>
      <c r="B80" s="30">
        <v>2</v>
      </c>
      <c r="C80" s="315" t="s">
        <v>581</v>
      </c>
      <c r="D80" s="316">
        <v>2003</v>
      </c>
      <c r="E80" s="316" t="s">
        <v>13</v>
      </c>
      <c r="F80" s="317" t="s">
        <v>827</v>
      </c>
      <c r="G80" s="119">
        <v>34</v>
      </c>
      <c r="H80" s="318">
        <f>H79+G80</f>
        <v>66</v>
      </c>
      <c r="I80" s="622"/>
      <c r="J80" s="196" t="s">
        <v>707</v>
      </c>
      <c r="K80" s="319"/>
      <c r="L80" s="320"/>
      <c r="M80" s="34"/>
    </row>
    <row r="81" spans="1:13" ht="15" customHeight="1" x14ac:dyDescent="0.25">
      <c r="A81" s="615"/>
      <c r="B81" s="30">
        <v>3</v>
      </c>
      <c r="C81" s="315" t="s">
        <v>278</v>
      </c>
      <c r="D81" s="316">
        <v>1992</v>
      </c>
      <c r="E81" s="316" t="s">
        <v>11</v>
      </c>
      <c r="F81" s="321">
        <v>77.95</v>
      </c>
      <c r="G81" s="119">
        <v>33</v>
      </c>
      <c r="H81" s="318">
        <f>H80+G81</f>
        <v>99</v>
      </c>
      <c r="I81" s="622"/>
      <c r="J81" s="196" t="s">
        <v>362</v>
      </c>
      <c r="K81" s="319"/>
      <c r="L81" s="320"/>
      <c r="M81" s="34"/>
    </row>
    <row r="82" spans="1:13" ht="15" customHeight="1" x14ac:dyDescent="0.25">
      <c r="A82" s="616"/>
      <c r="B82" s="30">
        <v>4</v>
      </c>
      <c r="C82" s="315" t="s">
        <v>250</v>
      </c>
      <c r="D82" s="316">
        <v>1998</v>
      </c>
      <c r="E82" s="316" t="s">
        <v>11</v>
      </c>
      <c r="F82" s="317">
        <v>72.900000000000006</v>
      </c>
      <c r="G82" s="119">
        <v>36</v>
      </c>
      <c r="H82" s="318">
        <f>H81+G82</f>
        <v>135</v>
      </c>
      <c r="I82" s="623"/>
      <c r="J82" s="196" t="s">
        <v>270</v>
      </c>
      <c r="K82" s="319"/>
      <c r="L82" s="320"/>
      <c r="M82" s="34"/>
    </row>
    <row r="83" spans="1:13" ht="15" customHeight="1" x14ac:dyDescent="0.25">
      <c r="A83" s="620" t="s">
        <v>56</v>
      </c>
      <c r="B83" s="620"/>
      <c r="C83" s="620"/>
      <c r="D83" s="620"/>
      <c r="E83" s="44"/>
      <c r="F83" s="45">
        <f>SUM(F79:F82)</f>
        <v>239.45000000000002</v>
      </c>
      <c r="M83" s="34"/>
    </row>
    <row r="84" spans="1:13" ht="15" customHeight="1" x14ac:dyDescent="0.25">
      <c r="A84" s="610" t="s">
        <v>57</v>
      </c>
      <c r="B84" s="610"/>
      <c r="C84" s="610"/>
      <c r="D84" s="610"/>
      <c r="E84" s="610"/>
      <c r="F84" s="610"/>
      <c r="G84" s="610"/>
      <c r="H84" s="6">
        <f>H82</f>
        <v>135</v>
      </c>
      <c r="I84" s="12"/>
      <c r="J84" s="12"/>
      <c r="K84" s="12"/>
      <c r="M84" s="34"/>
    </row>
    <row r="85" spans="1:13" ht="15" customHeight="1" x14ac:dyDescent="0.25">
      <c r="A85" s="36"/>
      <c r="B85" s="33"/>
      <c r="C85" s="33"/>
      <c r="D85" s="33"/>
      <c r="E85" s="7"/>
      <c r="F85" s="7"/>
      <c r="G85" s="7"/>
      <c r="H85" s="7"/>
      <c r="I85" s="7"/>
      <c r="J85" s="35"/>
      <c r="K85" s="35"/>
      <c r="L85" s="35"/>
      <c r="M85" s="34"/>
    </row>
    <row r="86" spans="1:13" ht="14.1" customHeight="1" x14ac:dyDescent="0.25">
      <c r="A86" s="611" t="s">
        <v>701</v>
      </c>
      <c r="B86" s="611"/>
      <c r="C86" s="611"/>
    </row>
    <row r="87" spans="1:13" ht="20.399999999999999" x14ac:dyDescent="0.25">
      <c r="A87" s="30" t="s">
        <v>17</v>
      </c>
      <c r="B87" s="30" t="s">
        <v>49</v>
      </c>
      <c r="C87" s="30" t="s">
        <v>18</v>
      </c>
      <c r="D87" s="37" t="s">
        <v>50</v>
      </c>
      <c r="E87" s="37" t="s">
        <v>20</v>
      </c>
      <c r="F87" s="37" t="s">
        <v>51</v>
      </c>
      <c r="G87" s="37" t="s">
        <v>52</v>
      </c>
      <c r="H87" s="37" t="s">
        <v>53</v>
      </c>
      <c r="I87" s="37" t="s">
        <v>28</v>
      </c>
      <c r="J87" s="599" t="s">
        <v>54</v>
      </c>
      <c r="K87" s="631"/>
      <c r="L87" s="581"/>
    </row>
    <row r="88" spans="1:13" ht="14.1" customHeight="1" x14ac:dyDescent="0.25">
      <c r="A88" s="614">
        <v>7</v>
      </c>
      <c r="B88" s="30">
        <v>1</v>
      </c>
      <c r="C88" s="315" t="s">
        <v>559</v>
      </c>
      <c r="D88" s="316">
        <v>1987</v>
      </c>
      <c r="E88" s="316" t="s">
        <v>95</v>
      </c>
      <c r="F88" s="317">
        <v>78.849999999999994</v>
      </c>
      <c r="G88" s="119">
        <v>32</v>
      </c>
      <c r="H88" s="318">
        <f>G88</f>
        <v>32</v>
      </c>
      <c r="I88" s="621" t="s">
        <v>66</v>
      </c>
      <c r="J88" s="196" t="s">
        <v>274</v>
      </c>
      <c r="K88" s="319"/>
      <c r="L88" s="320"/>
    </row>
    <row r="89" spans="1:13" ht="14.1" customHeight="1" x14ac:dyDescent="0.25">
      <c r="A89" s="615"/>
      <c r="B89" s="30">
        <v>2</v>
      </c>
      <c r="C89" s="315" t="s">
        <v>715</v>
      </c>
      <c r="D89" s="316">
        <v>1992</v>
      </c>
      <c r="E89" s="316" t="s">
        <v>12</v>
      </c>
      <c r="F89" s="317">
        <v>82.25</v>
      </c>
      <c r="G89" s="119">
        <v>31</v>
      </c>
      <c r="H89" s="318">
        <f>H88+G89</f>
        <v>63</v>
      </c>
      <c r="I89" s="622"/>
      <c r="J89" s="196" t="s">
        <v>335</v>
      </c>
      <c r="K89" s="319"/>
      <c r="L89" s="320"/>
    </row>
    <row r="90" spans="1:13" ht="14.1" customHeight="1" x14ac:dyDescent="0.25">
      <c r="A90" s="615"/>
      <c r="B90" s="30">
        <v>3</v>
      </c>
      <c r="C90" s="315" t="s">
        <v>716</v>
      </c>
      <c r="D90" s="316">
        <v>1990</v>
      </c>
      <c r="E90" s="316" t="s">
        <v>12</v>
      </c>
      <c r="F90" s="321">
        <v>85</v>
      </c>
      <c r="G90" s="119">
        <v>36</v>
      </c>
      <c r="H90" s="318">
        <f>H89+G90</f>
        <v>99</v>
      </c>
      <c r="I90" s="622"/>
      <c r="J90" s="196" t="s">
        <v>86</v>
      </c>
      <c r="K90" s="319"/>
      <c r="L90" s="320"/>
    </row>
    <row r="91" spans="1:13" ht="14.1" customHeight="1" x14ac:dyDescent="0.25">
      <c r="A91" s="616"/>
      <c r="B91" s="30">
        <v>4</v>
      </c>
      <c r="C91" s="315" t="s">
        <v>349</v>
      </c>
      <c r="D91" s="316">
        <v>1999</v>
      </c>
      <c r="E91" s="316" t="s">
        <v>11</v>
      </c>
      <c r="F91" s="317">
        <v>94.65</v>
      </c>
      <c r="G91" s="119">
        <v>33</v>
      </c>
      <c r="H91" s="318">
        <f>H90+G91</f>
        <v>132</v>
      </c>
      <c r="I91" s="623"/>
      <c r="J91" s="196" t="s">
        <v>334</v>
      </c>
      <c r="K91" s="319"/>
      <c r="L91" s="320"/>
    </row>
    <row r="92" spans="1:13" ht="14.1" customHeight="1" x14ac:dyDescent="0.25">
      <c r="A92" s="620" t="s">
        <v>56</v>
      </c>
      <c r="B92" s="620"/>
      <c r="C92" s="620"/>
      <c r="D92" s="620"/>
      <c r="E92" s="44"/>
      <c r="F92" s="45">
        <f>SUM(F88:F91)</f>
        <v>340.75</v>
      </c>
    </row>
    <row r="93" spans="1:13" ht="14.1" customHeight="1" x14ac:dyDescent="0.25">
      <c r="A93" s="610" t="s">
        <v>57</v>
      </c>
      <c r="B93" s="610"/>
      <c r="C93" s="610"/>
      <c r="D93" s="610"/>
      <c r="E93" s="610"/>
      <c r="F93" s="610"/>
      <c r="G93" s="610"/>
      <c r="H93" s="6">
        <f>H91</f>
        <v>132</v>
      </c>
      <c r="I93" s="12"/>
      <c r="J93" s="12"/>
      <c r="K93" s="12"/>
    </row>
    <row r="94" spans="1:13" ht="14.1" customHeight="1" x14ac:dyDescent="0.25">
      <c r="A94" s="46"/>
      <c r="B94" s="46"/>
      <c r="C94" s="46"/>
      <c r="D94" s="46"/>
      <c r="E94" s="46"/>
      <c r="F94" s="46"/>
      <c r="G94" s="46"/>
      <c r="H94" s="12"/>
      <c r="I94" s="12"/>
      <c r="J94" s="12"/>
      <c r="K94" s="12"/>
    </row>
    <row r="95" spans="1:13" ht="15" customHeight="1" x14ac:dyDescent="0.25">
      <c r="A95" s="611" t="s">
        <v>692</v>
      </c>
      <c r="B95" s="611"/>
      <c r="C95" s="611"/>
      <c r="M95" s="34"/>
    </row>
    <row r="96" spans="1:13" ht="23.25" customHeight="1" x14ac:dyDescent="0.25">
      <c r="A96" s="30" t="s">
        <v>17</v>
      </c>
      <c r="B96" s="30" t="s">
        <v>49</v>
      </c>
      <c r="C96" s="30" t="s">
        <v>18</v>
      </c>
      <c r="D96" s="37" t="s">
        <v>50</v>
      </c>
      <c r="E96" s="37" t="s">
        <v>20</v>
      </c>
      <c r="F96" s="37" t="s">
        <v>51</v>
      </c>
      <c r="G96" s="37" t="s">
        <v>52</v>
      </c>
      <c r="H96" s="37" t="s">
        <v>53</v>
      </c>
      <c r="I96" s="37" t="s">
        <v>28</v>
      </c>
      <c r="J96" s="579" t="s">
        <v>54</v>
      </c>
      <c r="K96" s="612"/>
      <c r="L96" s="613"/>
      <c r="M96" s="34"/>
    </row>
    <row r="97" spans="1:13" ht="15" customHeight="1" x14ac:dyDescent="0.25">
      <c r="A97" s="614">
        <v>8</v>
      </c>
      <c r="B97" s="30">
        <v>1</v>
      </c>
      <c r="C97" s="315" t="s">
        <v>582</v>
      </c>
      <c r="D97" s="316">
        <v>2000</v>
      </c>
      <c r="E97" s="316" t="s">
        <v>285</v>
      </c>
      <c r="F97" s="317">
        <v>92.55</v>
      </c>
      <c r="G97" s="119">
        <v>34</v>
      </c>
      <c r="H97" s="318">
        <f>G97</f>
        <v>34</v>
      </c>
      <c r="I97" s="621" t="s">
        <v>66</v>
      </c>
      <c r="J97" s="196" t="s">
        <v>245</v>
      </c>
      <c r="K97" s="319"/>
      <c r="L97" s="320"/>
      <c r="M97" s="34"/>
    </row>
    <row r="98" spans="1:13" ht="15" customHeight="1" x14ac:dyDescent="0.25">
      <c r="A98" s="615"/>
      <c r="B98" s="30">
        <v>2</v>
      </c>
      <c r="C98" s="315" t="s">
        <v>295</v>
      </c>
      <c r="D98" s="316">
        <v>2003</v>
      </c>
      <c r="E98" s="316" t="s">
        <v>13</v>
      </c>
      <c r="F98" s="317">
        <v>77.599999999999994</v>
      </c>
      <c r="G98" s="119">
        <v>33</v>
      </c>
      <c r="H98" s="318">
        <f>H97+G98</f>
        <v>67</v>
      </c>
      <c r="I98" s="622"/>
      <c r="J98" s="196" t="s">
        <v>245</v>
      </c>
      <c r="K98" s="319"/>
      <c r="L98" s="320"/>
      <c r="M98" s="34"/>
    </row>
    <row r="99" spans="1:13" ht="15" customHeight="1" x14ac:dyDescent="0.25">
      <c r="A99" s="615"/>
      <c r="B99" s="30">
        <v>3</v>
      </c>
      <c r="C99" s="315" t="s">
        <v>717</v>
      </c>
      <c r="D99" s="316">
        <v>2002</v>
      </c>
      <c r="E99" s="316" t="s">
        <v>13</v>
      </c>
      <c r="F99" s="321">
        <v>75.5</v>
      </c>
      <c r="G99" s="119">
        <v>25</v>
      </c>
      <c r="H99" s="318">
        <f>H98+G99</f>
        <v>92</v>
      </c>
      <c r="I99" s="622"/>
      <c r="J99" s="196" t="s">
        <v>245</v>
      </c>
      <c r="K99" s="319"/>
      <c r="L99" s="320"/>
      <c r="M99" s="34"/>
    </row>
    <row r="100" spans="1:13" ht="15" customHeight="1" x14ac:dyDescent="0.25">
      <c r="A100" s="616"/>
      <c r="B100" s="30">
        <v>4</v>
      </c>
      <c r="C100" s="315" t="s">
        <v>350</v>
      </c>
      <c r="D100" s="316">
        <v>1998</v>
      </c>
      <c r="E100" s="316" t="s">
        <v>11</v>
      </c>
      <c r="F100" s="317">
        <v>93.4</v>
      </c>
      <c r="G100" s="119">
        <v>36</v>
      </c>
      <c r="H100" s="318">
        <f>H99+G100</f>
        <v>128</v>
      </c>
      <c r="I100" s="623"/>
      <c r="J100" s="196" t="s">
        <v>245</v>
      </c>
      <c r="K100" s="319"/>
      <c r="L100" s="320"/>
      <c r="M100" s="34"/>
    </row>
    <row r="101" spans="1:13" ht="15" customHeight="1" x14ac:dyDescent="0.25">
      <c r="A101" s="620" t="s">
        <v>56</v>
      </c>
      <c r="B101" s="620"/>
      <c r="C101" s="620"/>
      <c r="D101" s="620"/>
      <c r="E101" s="44"/>
      <c r="F101" s="45">
        <f>SUM(F97:F100)</f>
        <v>339.04999999999995</v>
      </c>
      <c r="M101" s="34"/>
    </row>
    <row r="102" spans="1:13" ht="15" customHeight="1" x14ac:dyDescent="0.25">
      <c r="A102" s="610" t="s">
        <v>57</v>
      </c>
      <c r="B102" s="610"/>
      <c r="C102" s="610"/>
      <c r="D102" s="610"/>
      <c r="E102" s="610"/>
      <c r="F102" s="610"/>
      <c r="G102" s="610"/>
      <c r="H102" s="6">
        <f>H100</f>
        <v>128</v>
      </c>
      <c r="I102" s="12"/>
      <c r="J102" s="12"/>
      <c r="K102" s="12"/>
      <c r="M102" s="34"/>
    </row>
    <row r="103" spans="1:13" ht="15" hidden="1" customHeight="1" x14ac:dyDescent="0.25">
      <c r="A103" s="36"/>
      <c r="B103" s="33"/>
      <c r="C103" s="33"/>
      <c r="D103" s="33"/>
      <c r="E103" s="7"/>
      <c r="F103" s="7"/>
      <c r="G103" s="7"/>
      <c r="H103" s="7"/>
      <c r="I103" s="7"/>
      <c r="J103" s="35"/>
      <c r="K103" s="35"/>
      <c r="L103" s="35"/>
      <c r="M103" s="34"/>
    </row>
    <row r="104" spans="1:13" ht="15" hidden="1" customHeight="1" x14ac:dyDescent="0.25">
      <c r="A104" s="611" t="s">
        <v>70</v>
      </c>
      <c r="B104" s="611"/>
      <c r="C104" s="611"/>
      <c r="M104" s="34"/>
    </row>
    <row r="105" spans="1:13" ht="24" hidden="1" customHeight="1" x14ac:dyDescent="0.25">
      <c r="A105" s="30" t="s">
        <v>17</v>
      </c>
      <c r="B105" s="30" t="s">
        <v>49</v>
      </c>
      <c r="C105" s="30" t="s">
        <v>18</v>
      </c>
      <c r="D105" s="37" t="s">
        <v>50</v>
      </c>
      <c r="E105" s="37" t="s">
        <v>20</v>
      </c>
      <c r="F105" s="37" t="s">
        <v>51</v>
      </c>
      <c r="G105" s="37" t="s">
        <v>52</v>
      </c>
      <c r="H105" s="37" t="s">
        <v>53</v>
      </c>
      <c r="I105" s="37" t="s">
        <v>28</v>
      </c>
      <c r="J105" s="579" t="s">
        <v>54</v>
      </c>
      <c r="K105" s="612"/>
      <c r="L105" s="613"/>
      <c r="M105" s="34"/>
    </row>
    <row r="106" spans="1:13" ht="15" hidden="1" customHeight="1" x14ac:dyDescent="0.25">
      <c r="A106" s="614">
        <v>4</v>
      </c>
      <c r="B106" s="30">
        <v>1</v>
      </c>
      <c r="C106" s="38" t="s">
        <v>71</v>
      </c>
      <c r="D106" s="39">
        <v>1987</v>
      </c>
      <c r="E106" s="39" t="s">
        <v>12</v>
      </c>
      <c r="F106" s="40">
        <v>82.1</v>
      </c>
      <c r="G106" s="8">
        <v>30</v>
      </c>
      <c r="H106" s="30">
        <f>G106</f>
        <v>30</v>
      </c>
      <c r="I106" s="617" t="s">
        <v>13</v>
      </c>
      <c r="J106" s="41" t="s">
        <v>72</v>
      </c>
      <c r="K106" s="42"/>
      <c r="L106" s="43"/>
      <c r="M106" s="34"/>
    </row>
    <row r="107" spans="1:13" ht="15" hidden="1" customHeight="1" x14ac:dyDescent="0.25">
      <c r="A107" s="615"/>
      <c r="B107" s="30">
        <v>2</v>
      </c>
      <c r="C107" s="38" t="s">
        <v>73</v>
      </c>
      <c r="D107" s="39">
        <v>1995</v>
      </c>
      <c r="E107" s="39" t="s">
        <v>13</v>
      </c>
      <c r="F107" s="40">
        <v>83.65</v>
      </c>
      <c r="G107" s="8">
        <v>31</v>
      </c>
      <c r="H107" s="30">
        <f>H106+G107</f>
        <v>61</v>
      </c>
      <c r="I107" s="618"/>
      <c r="J107" s="41" t="s">
        <v>74</v>
      </c>
      <c r="K107" s="42"/>
      <c r="L107" s="43"/>
      <c r="M107" s="34"/>
    </row>
    <row r="108" spans="1:13" ht="15" hidden="1" customHeight="1" x14ac:dyDescent="0.25">
      <c r="A108" s="615"/>
      <c r="B108" s="30">
        <v>3</v>
      </c>
      <c r="C108" s="38" t="s">
        <v>75</v>
      </c>
      <c r="D108" s="39">
        <v>1992</v>
      </c>
      <c r="E108" s="39" t="s">
        <v>12</v>
      </c>
      <c r="F108" s="40">
        <v>104.25</v>
      </c>
      <c r="G108" s="8">
        <v>35</v>
      </c>
      <c r="H108" s="30">
        <f>H107+G108</f>
        <v>96</v>
      </c>
      <c r="I108" s="618"/>
      <c r="J108" s="41" t="s">
        <v>72</v>
      </c>
      <c r="K108" s="42"/>
      <c r="L108" s="43"/>
      <c r="M108" s="34"/>
    </row>
    <row r="109" spans="1:13" ht="15" hidden="1" customHeight="1" x14ac:dyDescent="0.25">
      <c r="A109" s="616"/>
      <c r="B109" s="30">
        <v>4</v>
      </c>
      <c r="C109" s="38" t="s">
        <v>76</v>
      </c>
      <c r="D109" s="39">
        <v>2000</v>
      </c>
      <c r="E109" s="39" t="s">
        <v>12</v>
      </c>
      <c r="F109" s="40">
        <v>84</v>
      </c>
      <c r="G109" s="8">
        <v>36</v>
      </c>
      <c r="H109" s="30">
        <f>H108+G109</f>
        <v>132</v>
      </c>
      <c r="I109" s="619"/>
      <c r="J109" s="41" t="s">
        <v>72</v>
      </c>
      <c r="K109" s="42"/>
      <c r="L109" s="43"/>
      <c r="M109" s="34"/>
    </row>
    <row r="110" spans="1:13" ht="15" hidden="1" customHeight="1" x14ac:dyDescent="0.25">
      <c r="A110" s="620" t="s">
        <v>56</v>
      </c>
      <c r="B110" s="620"/>
      <c r="C110" s="620"/>
      <c r="D110" s="620"/>
      <c r="E110" s="44"/>
      <c r="F110" s="45">
        <f>SUM(F106:F109)</f>
        <v>354</v>
      </c>
      <c r="M110" s="34"/>
    </row>
    <row r="111" spans="1:13" ht="15" hidden="1" customHeight="1" x14ac:dyDescent="0.25">
      <c r="A111" s="610" t="s">
        <v>57</v>
      </c>
      <c r="B111" s="610"/>
      <c r="C111" s="610"/>
      <c r="D111" s="610"/>
      <c r="E111" s="610"/>
      <c r="F111" s="610"/>
      <c r="G111" s="610"/>
      <c r="H111" s="6">
        <f>H109</f>
        <v>132</v>
      </c>
      <c r="I111" s="12"/>
      <c r="J111" s="12"/>
      <c r="K111" s="12"/>
      <c r="M111" s="34"/>
    </row>
    <row r="112" spans="1:13" ht="15" hidden="1" customHeight="1" x14ac:dyDescent="0.25">
      <c r="A112" s="36"/>
      <c r="B112" s="33"/>
      <c r="C112" s="33"/>
      <c r="D112" s="33"/>
      <c r="E112" s="7"/>
      <c r="F112" s="7"/>
      <c r="G112" s="7"/>
      <c r="H112" s="7"/>
      <c r="I112" s="7"/>
      <c r="J112" s="35"/>
      <c r="K112" s="35"/>
      <c r="L112" s="35"/>
      <c r="M112" s="34"/>
    </row>
    <row r="113" spans="1:14" ht="15" hidden="1" customHeight="1" x14ac:dyDescent="0.25">
      <c r="A113" s="611" t="s">
        <v>77</v>
      </c>
      <c r="B113" s="611"/>
      <c r="C113" s="611"/>
      <c r="M113" s="34"/>
    </row>
    <row r="114" spans="1:14" ht="23.25" hidden="1" customHeight="1" x14ac:dyDescent="0.25">
      <c r="A114" s="30" t="s">
        <v>17</v>
      </c>
      <c r="B114" s="30" t="s">
        <v>49</v>
      </c>
      <c r="C114" s="30" t="s">
        <v>18</v>
      </c>
      <c r="D114" s="37" t="s">
        <v>50</v>
      </c>
      <c r="E114" s="37" t="s">
        <v>20</v>
      </c>
      <c r="F114" s="37" t="s">
        <v>51</v>
      </c>
      <c r="G114" s="37" t="s">
        <v>52</v>
      </c>
      <c r="H114" s="37" t="s">
        <v>53</v>
      </c>
      <c r="I114" s="37" t="s">
        <v>28</v>
      </c>
      <c r="J114" s="579" t="s">
        <v>54</v>
      </c>
      <c r="K114" s="612"/>
      <c r="L114" s="613"/>
      <c r="M114" s="34"/>
    </row>
    <row r="115" spans="1:14" ht="16.5" hidden="1" customHeight="1" x14ac:dyDescent="0.25">
      <c r="A115" s="614">
        <v>5</v>
      </c>
      <c r="B115" s="30">
        <v>1</v>
      </c>
      <c r="C115" s="38" t="s">
        <v>78</v>
      </c>
      <c r="D115" s="39">
        <v>2000</v>
      </c>
      <c r="E115" s="40" t="s">
        <v>12</v>
      </c>
      <c r="F115" s="40">
        <v>86.15</v>
      </c>
      <c r="G115" s="8">
        <v>34</v>
      </c>
      <c r="H115" s="30">
        <f>G115</f>
        <v>34</v>
      </c>
      <c r="I115" s="617" t="s">
        <v>13</v>
      </c>
      <c r="J115" s="41" t="s">
        <v>79</v>
      </c>
      <c r="K115" s="42"/>
      <c r="L115" s="43"/>
      <c r="M115" s="35"/>
    </row>
    <row r="116" spans="1:14" ht="15.75" hidden="1" customHeight="1" x14ac:dyDescent="0.25">
      <c r="A116" s="615"/>
      <c r="B116" s="30">
        <v>2</v>
      </c>
      <c r="C116" s="38" t="s">
        <v>80</v>
      </c>
      <c r="D116" s="39">
        <v>1993</v>
      </c>
      <c r="E116" s="40" t="s">
        <v>12</v>
      </c>
      <c r="F116" s="40">
        <v>88.55</v>
      </c>
      <c r="G116" s="8">
        <v>32</v>
      </c>
      <c r="H116" s="30">
        <f>H115+G116</f>
        <v>66</v>
      </c>
      <c r="I116" s="618"/>
      <c r="J116" s="41" t="s">
        <v>81</v>
      </c>
      <c r="K116" s="42"/>
      <c r="L116" s="43"/>
    </row>
    <row r="117" spans="1:14" ht="16.5" hidden="1" customHeight="1" x14ac:dyDescent="0.25">
      <c r="A117" s="615"/>
      <c r="B117" s="30">
        <v>3</v>
      </c>
      <c r="C117" s="38" t="s">
        <v>82</v>
      </c>
      <c r="D117" s="39">
        <v>1996</v>
      </c>
      <c r="E117" s="40" t="s">
        <v>12</v>
      </c>
      <c r="F117" s="40">
        <v>93.6</v>
      </c>
      <c r="G117" s="8">
        <v>32</v>
      </c>
      <c r="H117" s="30">
        <f>H116+G117</f>
        <v>98</v>
      </c>
      <c r="I117" s="618"/>
      <c r="J117" s="41" t="s">
        <v>83</v>
      </c>
      <c r="K117" s="42"/>
      <c r="L117" s="43"/>
    </row>
    <row r="118" spans="1:14" ht="14.1" hidden="1" customHeight="1" x14ac:dyDescent="0.25">
      <c r="A118" s="616"/>
      <c r="B118" s="30">
        <v>4</v>
      </c>
      <c r="C118" s="38" t="s">
        <v>84</v>
      </c>
      <c r="D118" s="39">
        <v>1979</v>
      </c>
      <c r="E118" s="40" t="s">
        <v>85</v>
      </c>
      <c r="F118" s="40">
        <v>100.2</v>
      </c>
      <c r="G118" s="8">
        <v>34</v>
      </c>
      <c r="H118" s="30">
        <f>H117+G118</f>
        <v>132</v>
      </c>
      <c r="I118" s="619"/>
      <c r="J118" s="41" t="s">
        <v>86</v>
      </c>
      <c r="K118" s="42"/>
      <c r="L118" s="43"/>
    </row>
    <row r="119" spans="1:14" ht="14.1" hidden="1" customHeight="1" x14ac:dyDescent="0.25">
      <c r="A119" s="620" t="s">
        <v>56</v>
      </c>
      <c r="B119" s="620"/>
      <c r="C119" s="620"/>
      <c r="D119" s="620"/>
      <c r="E119" s="44"/>
      <c r="F119" s="45">
        <f>SUM(F115:F118)</f>
        <v>368.49999999999994</v>
      </c>
      <c r="M119" s="47"/>
      <c r="N119" s="47"/>
    </row>
    <row r="120" spans="1:14" ht="14.1" hidden="1" customHeight="1" x14ac:dyDescent="0.25">
      <c r="A120" s="610" t="s">
        <v>57</v>
      </c>
      <c r="B120" s="610"/>
      <c r="C120" s="610"/>
      <c r="D120" s="610"/>
      <c r="E120" s="610"/>
      <c r="F120" s="610"/>
      <c r="G120" s="610"/>
      <c r="H120" s="6">
        <f>H118</f>
        <v>132</v>
      </c>
      <c r="I120" s="12"/>
      <c r="J120" s="12"/>
      <c r="K120" s="12"/>
      <c r="M120" s="47"/>
      <c r="N120" s="47"/>
    </row>
    <row r="121" spans="1:14" hidden="1" x14ac:dyDescent="0.25"/>
    <row r="122" spans="1:14" hidden="1" x14ac:dyDescent="0.25">
      <c r="A122" s="611" t="s">
        <v>87</v>
      </c>
      <c r="B122" s="611"/>
      <c r="C122" s="611"/>
    </row>
    <row r="123" spans="1:14" ht="20.399999999999999" hidden="1" x14ac:dyDescent="0.25">
      <c r="A123" s="30" t="s">
        <v>17</v>
      </c>
      <c r="B123" s="30" t="s">
        <v>49</v>
      </c>
      <c r="C123" s="30" t="s">
        <v>18</v>
      </c>
      <c r="D123" s="37" t="s">
        <v>50</v>
      </c>
      <c r="E123" s="37" t="s">
        <v>20</v>
      </c>
      <c r="F123" s="37" t="s">
        <v>51</v>
      </c>
      <c r="G123" s="37" t="s">
        <v>52</v>
      </c>
      <c r="H123" s="37" t="s">
        <v>53</v>
      </c>
      <c r="I123" s="37" t="s">
        <v>28</v>
      </c>
      <c r="J123" s="579" t="s">
        <v>54</v>
      </c>
      <c r="K123" s="612"/>
      <c r="L123" s="613"/>
    </row>
    <row r="124" spans="1:14" ht="13.5" hidden="1" customHeight="1" x14ac:dyDescent="0.25">
      <c r="A124" s="614">
        <v>6</v>
      </c>
      <c r="B124" s="30">
        <v>1</v>
      </c>
      <c r="C124" s="38" t="s">
        <v>88</v>
      </c>
      <c r="D124" s="39">
        <v>2003</v>
      </c>
      <c r="E124" s="39" t="s">
        <v>13</v>
      </c>
      <c r="F124" s="40">
        <v>84.95</v>
      </c>
      <c r="G124" s="8">
        <v>26</v>
      </c>
      <c r="H124" s="30">
        <f>G124</f>
        <v>26</v>
      </c>
      <c r="I124" s="617" t="s">
        <v>13</v>
      </c>
      <c r="J124" s="41" t="s">
        <v>89</v>
      </c>
      <c r="K124" s="42"/>
      <c r="L124" s="43"/>
    </row>
    <row r="125" spans="1:14" ht="15.75" hidden="1" customHeight="1" x14ac:dyDescent="0.25">
      <c r="A125" s="615"/>
      <c r="B125" s="30">
        <v>2</v>
      </c>
      <c r="C125" s="38" t="s">
        <v>90</v>
      </c>
      <c r="D125" s="39">
        <v>1999</v>
      </c>
      <c r="E125" s="39" t="s">
        <v>11</v>
      </c>
      <c r="F125" s="40">
        <v>72.849999999999994</v>
      </c>
      <c r="G125" s="8">
        <v>29</v>
      </c>
      <c r="H125" s="30">
        <f>H124+G125</f>
        <v>55</v>
      </c>
      <c r="I125" s="618"/>
      <c r="J125" s="41" t="s">
        <v>91</v>
      </c>
      <c r="K125" s="42"/>
      <c r="L125" s="43"/>
    </row>
    <row r="126" spans="1:14" ht="14.1" hidden="1" customHeight="1" x14ac:dyDescent="0.25">
      <c r="A126" s="615"/>
      <c r="B126" s="30">
        <v>3</v>
      </c>
      <c r="C126" s="38" t="s">
        <v>92</v>
      </c>
      <c r="D126" s="39">
        <v>2003</v>
      </c>
      <c r="E126" s="39" t="s">
        <v>13</v>
      </c>
      <c r="F126" s="40">
        <v>102.45</v>
      </c>
      <c r="G126" s="8">
        <v>33</v>
      </c>
      <c r="H126" s="30">
        <f>H125+G126</f>
        <v>88</v>
      </c>
      <c r="I126" s="618"/>
      <c r="J126" s="41" t="s">
        <v>93</v>
      </c>
      <c r="K126" s="42"/>
      <c r="L126" s="43"/>
    </row>
    <row r="127" spans="1:14" ht="14.1" hidden="1" customHeight="1" x14ac:dyDescent="0.25">
      <c r="A127" s="616"/>
      <c r="B127" s="30">
        <v>4</v>
      </c>
      <c r="C127" s="38" t="s">
        <v>94</v>
      </c>
      <c r="D127" s="39">
        <v>1978</v>
      </c>
      <c r="E127" s="39" t="s">
        <v>95</v>
      </c>
      <c r="F127" s="40">
        <v>93.35</v>
      </c>
      <c r="G127" s="8">
        <v>33</v>
      </c>
      <c r="H127" s="30">
        <f>H126+G127</f>
        <v>121</v>
      </c>
      <c r="I127" s="619"/>
      <c r="J127" s="41" t="s">
        <v>91</v>
      </c>
      <c r="K127" s="42"/>
      <c r="L127" s="43"/>
    </row>
    <row r="128" spans="1:14" ht="14.1" hidden="1" customHeight="1" x14ac:dyDescent="0.25">
      <c r="A128" s="620" t="s">
        <v>56</v>
      </c>
      <c r="B128" s="620"/>
      <c r="C128" s="620"/>
      <c r="D128" s="620"/>
      <c r="E128" s="44"/>
      <c r="F128" s="45">
        <f>SUM(F124:F127)</f>
        <v>353.6</v>
      </c>
      <c r="N128" s="22"/>
    </row>
    <row r="129" spans="1:13" ht="14.1" hidden="1" customHeight="1" x14ac:dyDescent="0.25">
      <c r="A129" s="610" t="s">
        <v>57</v>
      </c>
      <c r="B129" s="610"/>
      <c r="C129" s="610"/>
      <c r="D129" s="610"/>
      <c r="E129" s="610"/>
      <c r="F129" s="610"/>
      <c r="G129" s="610"/>
      <c r="H129" s="6">
        <f>H127</f>
        <v>121</v>
      </c>
      <c r="I129" s="12"/>
      <c r="J129" s="12"/>
      <c r="K129" s="12"/>
    </row>
    <row r="130" spans="1:13" ht="14.1" customHeight="1" x14ac:dyDescent="0.25">
      <c r="A130" s="46"/>
      <c r="B130" s="46"/>
      <c r="C130" s="46"/>
      <c r="D130" s="46"/>
      <c r="E130" s="46"/>
      <c r="F130" s="46"/>
      <c r="G130" s="46"/>
      <c r="H130" s="12"/>
      <c r="I130" s="12"/>
      <c r="J130" s="12"/>
      <c r="K130" s="12"/>
    </row>
    <row r="131" spans="1:13" ht="15" customHeight="1" x14ac:dyDescent="0.25">
      <c r="A131" s="611" t="s">
        <v>697</v>
      </c>
      <c r="B131" s="611"/>
      <c r="C131" s="611"/>
      <c r="M131" s="34"/>
    </row>
    <row r="132" spans="1:13" ht="23.25" customHeight="1" x14ac:dyDescent="0.25">
      <c r="A132" s="30" t="s">
        <v>17</v>
      </c>
      <c r="B132" s="30" t="s">
        <v>49</v>
      </c>
      <c r="C132" s="30" t="s">
        <v>18</v>
      </c>
      <c r="D132" s="37" t="s">
        <v>50</v>
      </c>
      <c r="E132" s="37" t="s">
        <v>20</v>
      </c>
      <c r="F132" s="37" t="s">
        <v>51</v>
      </c>
      <c r="G132" s="37" t="s">
        <v>52</v>
      </c>
      <c r="H132" s="37" t="s">
        <v>53</v>
      </c>
      <c r="I132" s="37" t="s">
        <v>28</v>
      </c>
      <c r="J132" s="579" t="s">
        <v>54</v>
      </c>
      <c r="K132" s="612"/>
      <c r="L132" s="613"/>
      <c r="M132" s="34"/>
    </row>
    <row r="133" spans="1:13" ht="15" customHeight="1" x14ac:dyDescent="0.25">
      <c r="A133" s="614">
        <v>9</v>
      </c>
      <c r="B133" s="30">
        <v>1</v>
      </c>
      <c r="C133" s="315" t="s">
        <v>571</v>
      </c>
      <c r="D133" s="316">
        <v>1997</v>
      </c>
      <c r="E133" s="316" t="s">
        <v>12</v>
      </c>
      <c r="F133" s="317">
        <v>83.45</v>
      </c>
      <c r="G133" s="119">
        <v>31</v>
      </c>
      <c r="H133" s="318">
        <f>G133</f>
        <v>31</v>
      </c>
      <c r="I133" s="621" t="s">
        <v>66</v>
      </c>
      <c r="J133" s="196" t="s">
        <v>576</v>
      </c>
      <c r="K133" s="319"/>
      <c r="L133" s="320"/>
      <c r="M133" s="34"/>
    </row>
    <row r="134" spans="1:13" ht="15" customHeight="1" x14ac:dyDescent="0.25">
      <c r="A134" s="615"/>
      <c r="B134" s="30">
        <v>2</v>
      </c>
      <c r="C134" s="315" t="s">
        <v>289</v>
      </c>
      <c r="D134" s="316">
        <v>2003</v>
      </c>
      <c r="E134" s="316" t="s">
        <v>13</v>
      </c>
      <c r="F134" s="317">
        <v>78</v>
      </c>
      <c r="G134" s="119">
        <v>33</v>
      </c>
      <c r="H134" s="318">
        <f>H133+G134</f>
        <v>64</v>
      </c>
      <c r="I134" s="622"/>
      <c r="J134" s="196" t="s">
        <v>714</v>
      </c>
      <c r="K134" s="319"/>
      <c r="L134" s="320"/>
      <c r="M134" s="34"/>
    </row>
    <row r="135" spans="1:13" ht="15" customHeight="1" x14ac:dyDescent="0.25">
      <c r="A135" s="615"/>
      <c r="B135" s="30">
        <v>3</v>
      </c>
      <c r="C135" s="315" t="s">
        <v>296</v>
      </c>
      <c r="D135" s="316">
        <v>1999</v>
      </c>
      <c r="E135" s="316" t="s">
        <v>12</v>
      </c>
      <c r="F135" s="321">
        <v>77.75</v>
      </c>
      <c r="G135" s="119">
        <v>29</v>
      </c>
      <c r="H135" s="318">
        <f>H134+G135</f>
        <v>93</v>
      </c>
      <c r="I135" s="622"/>
      <c r="J135" s="196" t="s">
        <v>310</v>
      </c>
      <c r="K135" s="319"/>
      <c r="L135" s="320"/>
      <c r="M135" s="34"/>
    </row>
    <row r="136" spans="1:13" ht="15" customHeight="1" x14ac:dyDescent="0.25">
      <c r="A136" s="616"/>
      <c r="B136" s="30">
        <v>4</v>
      </c>
      <c r="C136" s="315" t="s">
        <v>585</v>
      </c>
      <c r="D136" s="316">
        <v>1994</v>
      </c>
      <c r="E136" s="316" t="s">
        <v>12</v>
      </c>
      <c r="F136" s="317">
        <v>92.35</v>
      </c>
      <c r="G136" s="119">
        <v>34</v>
      </c>
      <c r="H136" s="318">
        <f>H135+G136</f>
        <v>127</v>
      </c>
      <c r="I136" s="623"/>
      <c r="J136" s="196" t="s">
        <v>594</v>
      </c>
      <c r="K136" s="319"/>
      <c r="L136" s="320"/>
      <c r="M136" s="34"/>
    </row>
    <row r="137" spans="1:13" ht="15" customHeight="1" x14ac:dyDescent="0.25">
      <c r="A137" s="620" t="s">
        <v>56</v>
      </c>
      <c r="B137" s="620"/>
      <c r="C137" s="620"/>
      <c r="D137" s="620"/>
      <c r="E137" s="44"/>
      <c r="F137" s="45">
        <f>SUM(F133:F136)</f>
        <v>331.54999999999995</v>
      </c>
      <c r="M137" s="34"/>
    </row>
    <row r="138" spans="1:13" ht="15" customHeight="1" x14ac:dyDescent="0.25">
      <c r="A138" s="610" t="s">
        <v>57</v>
      </c>
      <c r="B138" s="610"/>
      <c r="C138" s="610"/>
      <c r="D138" s="610"/>
      <c r="E138" s="610"/>
      <c r="F138" s="610"/>
      <c r="G138" s="610"/>
      <c r="H138" s="6">
        <f>H136</f>
        <v>127</v>
      </c>
      <c r="I138" s="12"/>
      <c r="J138" s="12"/>
      <c r="K138" s="12"/>
      <c r="M138" s="34"/>
    </row>
    <row r="139" spans="1:13" ht="15" hidden="1" customHeight="1" x14ac:dyDescent="0.25">
      <c r="A139" s="36"/>
      <c r="B139" s="33"/>
      <c r="C139" s="33"/>
      <c r="D139" s="33"/>
      <c r="E139" s="7"/>
      <c r="F139" s="7"/>
      <c r="G139" s="7"/>
      <c r="H139" s="7"/>
      <c r="I139" s="7"/>
      <c r="J139" s="35"/>
      <c r="K139" s="35"/>
      <c r="L139" s="35"/>
      <c r="M139" s="34"/>
    </row>
    <row r="140" spans="1:13" ht="15" hidden="1" customHeight="1" x14ac:dyDescent="0.25">
      <c r="A140" s="611" t="s">
        <v>70</v>
      </c>
      <c r="B140" s="611"/>
      <c r="C140" s="611"/>
      <c r="M140" s="34"/>
    </row>
    <row r="141" spans="1:13" ht="24" hidden="1" customHeight="1" x14ac:dyDescent="0.25">
      <c r="A141" s="30" t="s">
        <v>17</v>
      </c>
      <c r="B141" s="30" t="s">
        <v>49</v>
      </c>
      <c r="C141" s="30" t="s">
        <v>18</v>
      </c>
      <c r="D141" s="37" t="s">
        <v>50</v>
      </c>
      <c r="E141" s="37" t="s">
        <v>20</v>
      </c>
      <c r="F141" s="37" t="s">
        <v>51</v>
      </c>
      <c r="G141" s="37" t="s">
        <v>52</v>
      </c>
      <c r="H141" s="37" t="s">
        <v>53</v>
      </c>
      <c r="I141" s="37" t="s">
        <v>28</v>
      </c>
      <c r="J141" s="579" t="s">
        <v>54</v>
      </c>
      <c r="K141" s="612"/>
      <c r="L141" s="613"/>
      <c r="M141" s="34"/>
    </row>
    <row r="142" spans="1:13" ht="15" hidden="1" customHeight="1" x14ac:dyDescent="0.25">
      <c r="A142" s="614">
        <v>4</v>
      </c>
      <c r="B142" s="30">
        <v>1</v>
      </c>
      <c r="C142" s="38" t="s">
        <v>71</v>
      </c>
      <c r="D142" s="39">
        <v>1987</v>
      </c>
      <c r="E142" s="39" t="s">
        <v>12</v>
      </c>
      <c r="F142" s="40">
        <v>82.1</v>
      </c>
      <c r="G142" s="8">
        <v>30</v>
      </c>
      <c r="H142" s="30">
        <f>G142</f>
        <v>30</v>
      </c>
      <c r="I142" s="617" t="s">
        <v>13</v>
      </c>
      <c r="J142" s="41" t="s">
        <v>72</v>
      </c>
      <c r="K142" s="42"/>
      <c r="L142" s="43"/>
      <c r="M142" s="34"/>
    </row>
    <row r="143" spans="1:13" ht="15" hidden="1" customHeight="1" x14ac:dyDescent="0.25">
      <c r="A143" s="615"/>
      <c r="B143" s="30">
        <v>2</v>
      </c>
      <c r="C143" s="38" t="s">
        <v>73</v>
      </c>
      <c r="D143" s="39">
        <v>1995</v>
      </c>
      <c r="E143" s="39" t="s">
        <v>13</v>
      </c>
      <c r="F143" s="40">
        <v>83.65</v>
      </c>
      <c r="G143" s="8">
        <v>31</v>
      </c>
      <c r="H143" s="30">
        <f>H142+G143</f>
        <v>61</v>
      </c>
      <c r="I143" s="618"/>
      <c r="J143" s="41" t="s">
        <v>74</v>
      </c>
      <c r="K143" s="42"/>
      <c r="L143" s="43"/>
      <c r="M143" s="34"/>
    </row>
    <row r="144" spans="1:13" ht="15" hidden="1" customHeight="1" x14ac:dyDescent="0.25">
      <c r="A144" s="615"/>
      <c r="B144" s="30">
        <v>3</v>
      </c>
      <c r="C144" s="38" t="s">
        <v>75</v>
      </c>
      <c r="D144" s="39">
        <v>1992</v>
      </c>
      <c r="E144" s="39" t="s">
        <v>12</v>
      </c>
      <c r="F144" s="40">
        <v>104.25</v>
      </c>
      <c r="G144" s="8">
        <v>35</v>
      </c>
      <c r="H144" s="30">
        <f>H143+G144</f>
        <v>96</v>
      </c>
      <c r="I144" s="618"/>
      <c r="J144" s="41" t="s">
        <v>72</v>
      </c>
      <c r="K144" s="42"/>
      <c r="L144" s="43"/>
      <c r="M144" s="34"/>
    </row>
    <row r="145" spans="1:14" ht="15" hidden="1" customHeight="1" x14ac:dyDescent="0.25">
      <c r="A145" s="616"/>
      <c r="B145" s="30">
        <v>4</v>
      </c>
      <c r="C145" s="38" t="s">
        <v>76</v>
      </c>
      <c r="D145" s="39">
        <v>2000</v>
      </c>
      <c r="E145" s="39" t="s">
        <v>12</v>
      </c>
      <c r="F145" s="40">
        <v>84</v>
      </c>
      <c r="G145" s="8">
        <v>36</v>
      </c>
      <c r="H145" s="30">
        <f>H144+G145</f>
        <v>132</v>
      </c>
      <c r="I145" s="619"/>
      <c r="J145" s="41" t="s">
        <v>72</v>
      </c>
      <c r="K145" s="42"/>
      <c r="L145" s="43"/>
      <c r="M145" s="34"/>
    </row>
    <row r="146" spans="1:14" ht="15" hidden="1" customHeight="1" x14ac:dyDescent="0.25">
      <c r="A146" s="620" t="s">
        <v>56</v>
      </c>
      <c r="B146" s="620"/>
      <c r="C146" s="620"/>
      <c r="D146" s="620"/>
      <c r="E146" s="44"/>
      <c r="F146" s="45">
        <f>SUM(F142:F145)</f>
        <v>354</v>
      </c>
      <c r="M146" s="34"/>
    </row>
    <row r="147" spans="1:14" ht="15" hidden="1" customHeight="1" x14ac:dyDescent="0.25">
      <c r="A147" s="610" t="s">
        <v>57</v>
      </c>
      <c r="B147" s="610"/>
      <c r="C147" s="610"/>
      <c r="D147" s="610"/>
      <c r="E147" s="610"/>
      <c r="F147" s="610"/>
      <c r="G147" s="610"/>
      <c r="H147" s="6">
        <f>H145</f>
        <v>132</v>
      </c>
      <c r="I147" s="12"/>
      <c r="J147" s="12"/>
      <c r="K147" s="12"/>
      <c r="M147" s="34"/>
    </row>
    <row r="148" spans="1:14" ht="15" hidden="1" customHeight="1" x14ac:dyDescent="0.25">
      <c r="A148" s="36"/>
      <c r="B148" s="33"/>
      <c r="C148" s="33"/>
      <c r="D148" s="33"/>
      <c r="E148" s="7"/>
      <c r="F148" s="7"/>
      <c r="G148" s="7"/>
      <c r="H148" s="7"/>
      <c r="I148" s="7"/>
      <c r="J148" s="35"/>
      <c r="K148" s="35"/>
      <c r="L148" s="35"/>
      <c r="M148" s="34"/>
    </row>
    <row r="149" spans="1:14" ht="15" hidden="1" customHeight="1" x14ac:dyDescent="0.25">
      <c r="A149" s="611" t="s">
        <v>77</v>
      </c>
      <c r="B149" s="611"/>
      <c r="C149" s="611"/>
      <c r="M149" s="34"/>
    </row>
    <row r="150" spans="1:14" ht="23.25" hidden="1" customHeight="1" x14ac:dyDescent="0.25">
      <c r="A150" s="30" t="s">
        <v>17</v>
      </c>
      <c r="B150" s="30" t="s">
        <v>49</v>
      </c>
      <c r="C150" s="30" t="s">
        <v>18</v>
      </c>
      <c r="D150" s="37" t="s">
        <v>50</v>
      </c>
      <c r="E150" s="37" t="s">
        <v>20</v>
      </c>
      <c r="F150" s="37" t="s">
        <v>51</v>
      </c>
      <c r="G150" s="37" t="s">
        <v>52</v>
      </c>
      <c r="H150" s="37" t="s">
        <v>53</v>
      </c>
      <c r="I150" s="37" t="s">
        <v>28</v>
      </c>
      <c r="J150" s="579" t="s">
        <v>54</v>
      </c>
      <c r="K150" s="612"/>
      <c r="L150" s="613"/>
      <c r="M150" s="34"/>
    </row>
    <row r="151" spans="1:14" ht="16.5" hidden="1" customHeight="1" x14ac:dyDescent="0.25">
      <c r="A151" s="614">
        <v>5</v>
      </c>
      <c r="B151" s="30">
        <v>1</v>
      </c>
      <c r="C151" s="38" t="s">
        <v>78</v>
      </c>
      <c r="D151" s="39">
        <v>2000</v>
      </c>
      <c r="E151" s="40" t="s">
        <v>12</v>
      </c>
      <c r="F151" s="40">
        <v>86.15</v>
      </c>
      <c r="G151" s="8">
        <v>34</v>
      </c>
      <c r="H151" s="30">
        <f>G151</f>
        <v>34</v>
      </c>
      <c r="I151" s="617" t="s">
        <v>13</v>
      </c>
      <c r="J151" s="41" t="s">
        <v>79</v>
      </c>
      <c r="K151" s="42"/>
      <c r="L151" s="43"/>
      <c r="M151" s="35"/>
    </row>
    <row r="152" spans="1:14" ht="15.75" hidden="1" customHeight="1" x14ac:dyDescent="0.25">
      <c r="A152" s="615"/>
      <c r="B152" s="30">
        <v>2</v>
      </c>
      <c r="C152" s="38" t="s">
        <v>80</v>
      </c>
      <c r="D152" s="39">
        <v>1993</v>
      </c>
      <c r="E152" s="40" t="s">
        <v>12</v>
      </c>
      <c r="F152" s="40">
        <v>88.55</v>
      </c>
      <c r="G152" s="8">
        <v>32</v>
      </c>
      <c r="H152" s="30">
        <f>H151+G152</f>
        <v>66</v>
      </c>
      <c r="I152" s="618"/>
      <c r="J152" s="41" t="s">
        <v>81</v>
      </c>
      <c r="K152" s="42"/>
      <c r="L152" s="43"/>
    </row>
    <row r="153" spans="1:14" ht="16.5" hidden="1" customHeight="1" x14ac:dyDescent="0.25">
      <c r="A153" s="615"/>
      <c r="B153" s="30">
        <v>3</v>
      </c>
      <c r="C153" s="38" t="s">
        <v>82</v>
      </c>
      <c r="D153" s="39">
        <v>1996</v>
      </c>
      <c r="E153" s="40" t="s">
        <v>12</v>
      </c>
      <c r="F153" s="40">
        <v>93.6</v>
      </c>
      <c r="G153" s="8">
        <v>32</v>
      </c>
      <c r="H153" s="30">
        <f>H152+G153</f>
        <v>98</v>
      </c>
      <c r="I153" s="618"/>
      <c r="J153" s="41" t="s">
        <v>83</v>
      </c>
      <c r="K153" s="42"/>
      <c r="L153" s="43"/>
    </row>
    <row r="154" spans="1:14" ht="14.1" hidden="1" customHeight="1" x14ac:dyDescent="0.25">
      <c r="A154" s="616"/>
      <c r="B154" s="30">
        <v>4</v>
      </c>
      <c r="C154" s="38" t="s">
        <v>84</v>
      </c>
      <c r="D154" s="39">
        <v>1979</v>
      </c>
      <c r="E154" s="40" t="s">
        <v>85</v>
      </c>
      <c r="F154" s="40">
        <v>100.2</v>
      </c>
      <c r="G154" s="8">
        <v>34</v>
      </c>
      <c r="H154" s="30">
        <f>H153+G154</f>
        <v>132</v>
      </c>
      <c r="I154" s="619"/>
      <c r="J154" s="41" t="s">
        <v>86</v>
      </c>
      <c r="K154" s="42"/>
      <c r="L154" s="43"/>
    </row>
    <row r="155" spans="1:14" ht="14.1" hidden="1" customHeight="1" x14ac:dyDescent="0.25">
      <c r="A155" s="620" t="s">
        <v>56</v>
      </c>
      <c r="B155" s="620"/>
      <c r="C155" s="620"/>
      <c r="D155" s="620"/>
      <c r="E155" s="44"/>
      <c r="F155" s="45">
        <f>SUM(F151:F154)</f>
        <v>368.49999999999994</v>
      </c>
      <c r="M155" s="47"/>
      <c r="N155" s="47"/>
    </row>
    <row r="156" spans="1:14" ht="14.1" hidden="1" customHeight="1" x14ac:dyDescent="0.25">
      <c r="A156" s="610" t="s">
        <v>57</v>
      </c>
      <c r="B156" s="610"/>
      <c r="C156" s="610"/>
      <c r="D156" s="610"/>
      <c r="E156" s="610"/>
      <c r="F156" s="610"/>
      <c r="G156" s="610"/>
      <c r="H156" s="6">
        <f>H154</f>
        <v>132</v>
      </c>
      <c r="I156" s="12"/>
      <c r="J156" s="12"/>
      <c r="K156" s="12"/>
      <c r="M156" s="47"/>
      <c r="N156" s="47"/>
    </row>
    <row r="157" spans="1:14" hidden="1" x14ac:dyDescent="0.25"/>
    <row r="158" spans="1:14" hidden="1" x14ac:dyDescent="0.25">
      <c r="A158" s="611" t="s">
        <v>87</v>
      </c>
      <c r="B158" s="611"/>
      <c r="C158" s="611"/>
    </row>
    <row r="159" spans="1:14" ht="20.399999999999999" hidden="1" x14ac:dyDescent="0.25">
      <c r="A159" s="30" t="s">
        <v>17</v>
      </c>
      <c r="B159" s="30" t="s">
        <v>49</v>
      </c>
      <c r="C159" s="30" t="s">
        <v>18</v>
      </c>
      <c r="D159" s="37" t="s">
        <v>50</v>
      </c>
      <c r="E159" s="37" t="s">
        <v>20</v>
      </c>
      <c r="F159" s="37" t="s">
        <v>51</v>
      </c>
      <c r="G159" s="37" t="s">
        <v>52</v>
      </c>
      <c r="H159" s="37" t="s">
        <v>53</v>
      </c>
      <c r="I159" s="37" t="s">
        <v>28</v>
      </c>
      <c r="J159" s="579" t="s">
        <v>54</v>
      </c>
      <c r="K159" s="612"/>
      <c r="L159" s="613"/>
    </row>
    <row r="160" spans="1:14" ht="13.5" hidden="1" customHeight="1" x14ac:dyDescent="0.25">
      <c r="A160" s="614">
        <v>6</v>
      </c>
      <c r="B160" s="30">
        <v>1</v>
      </c>
      <c r="C160" s="38" t="s">
        <v>88</v>
      </c>
      <c r="D160" s="39">
        <v>2003</v>
      </c>
      <c r="E160" s="39" t="s">
        <v>13</v>
      </c>
      <c r="F160" s="40">
        <v>84.95</v>
      </c>
      <c r="G160" s="8">
        <v>26</v>
      </c>
      <c r="H160" s="30">
        <f>G160</f>
        <v>26</v>
      </c>
      <c r="I160" s="617" t="s">
        <v>13</v>
      </c>
      <c r="J160" s="41" t="s">
        <v>89</v>
      </c>
      <c r="K160" s="42"/>
      <c r="L160" s="43"/>
    </row>
    <row r="161" spans="1:14" ht="15.75" hidden="1" customHeight="1" x14ac:dyDescent="0.25">
      <c r="A161" s="615"/>
      <c r="B161" s="30">
        <v>2</v>
      </c>
      <c r="C161" s="38" t="s">
        <v>90</v>
      </c>
      <c r="D161" s="39">
        <v>1999</v>
      </c>
      <c r="E161" s="39" t="s">
        <v>11</v>
      </c>
      <c r="F161" s="40">
        <v>72.849999999999994</v>
      </c>
      <c r="G161" s="8">
        <v>29</v>
      </c>
      <c r="H161" s="30">
        <f>H160+G161</f>
        <v>55</v>
      </c>
      <c r="I161" s="618"/>
      <c r="J161" s="41" t="s">
        <v>91</v>
      </c>
      <c r="K161" s="42"/>
      <c r="L161" s="43"/>
    </row>
    <row r="162" spans="1:14" ht="14.1" hidden="1" customHeight="1" x14ac:dyDescent="0.25">
      <c r="A162" s="615"/>
      <c r="B162" s="30">
        <v>3</v>
      </c>
      <c r="C162" s="38" t="s">
        <v>92</v>
      </c>
      <c r="D162" s="39">
        <v>2003</v>
      </c>
      <c r="E162" s="39" t="s">
        <v>13</v>
      </c>
      <c r="F162" s="40">
        <v>102.45</v>
      </c>
      <c r="G162" s="8">
        <v>33</v>
      </c>
      <c r="H162" s="30">
        <f>H161+G162</f>
        <v>88</v>
      </c>
      <c r="I162" s="618"/>
      <c r="J162" s="41" t="s">
        <v>93</v>
      </c>
      <c r="K162" s="42"/>
      <c r="L162" s="43"/>
    </row>
    <row r="163" spans="1:14" ht="14.1" hidden="1" customHeight="1" x14ac:dyDescent="0.25">
      <c r="A163" s="616"/>
      <c r="B163" s="30">
        <v>4</v>
      </c>
      <c r="C163" s="38" t="s">
        <v>94</v>
      </c>
      <c r="D163" s="39">
        <v>1978</v>
      </c>
      <c r="E163" s="39" t="s">
        <v>95</v>
      </c>
      <c r="F163" s="40">
        <v>93.35</v>
      </c>
      <c r="G163" s="8">
        <v>33</v>
      </c>
      <c r="H163" s="30">
        <f>H162+G163</f>
        <v>121</v>
      </c>
      <c r="I163" s="619"/>
      <c r="J163" s="41" t="s">
        <v>91</v>
      </c>
      <c r="K163" s="42"/>
      <c r="L163" s="43"/>
    </row>
    <row r="164" spans="1:14" ht="14.1" hidden="1" customHeight="1" x14ac:dyDescent="0.25">
      <c r="A164" s="620" t="s">
        <v>56</v>
      </c>
      <c r="B164" s="620"/>
      <c r="C164" s="620"/>
      <c r="D164" s="620"/>
      <c r="E164" s="44"/>
      <c r="F164" s="45">
        <f>SUM(F160:F163)</f>
        <v>353.6</v>
      </c>
      <c r="N164" s="22"/>
    </row>
    <row r="165" spans="1:14" ht="14.1" hidden="1" customHeight="1" x14ac:dyDescent="0.25">
      <c r="A165" s="610" t="s">
        <v>57</v>
      </c>
      <c r="B165" s="610"/>
      <c r="C165" s="610"/>
      <c r="D165" s="610"/>
      <c r="E165" s="610"/>
      <c r="F165" s="610"/>
      <c r="G165" s="610"/>
      <c r="H165" s="6">
        <f>H163</f>
        <v>121</v>
      </c>
      <c r="I165" s="12"/>
      <c r="J165" s="12"/>
      <c r="K165" s="12"/>
    </row>
    <row r="166" spans="1:14" ht="14.1" customHeight="1" x14ac:dyDescent="0.25">
      <c r="A166" s="46"/>
      <c r="B166" s="46"/>
      <c r="C166" s="46"/>
      <c r="D166" s="46"/>
      <c r="E166" s="46"/>
      <c r="F166" s="46"/>
      <c r="G166" s="46"/>
      <c r="H166" s="12"/>
      <c r="I166" s="12"/>
      <c r="J166" s="12"/>
      <c r="K166" s="12"/>
    </row>
    <row r="167" spans="1:14" ht="14.1" customHeight="1" x14ac:dyDescent="0.25">
      <c r="A167" s="611" t="s">
        <v>700</v>
      </c>
      <c r="B167" s="611"/>
      <c r="C167" s="611"/>
    </row>
    <row r="168" spans="1:14" ht="20.399999999999999" x14ac:dyDescent="0.25">
      <c r="A168" s="30" t="s">
        <v>17</v>
      </c>
      <c r="B168" s="30" t="s">
        <v>49</v>
      </c>
      <c r="C168" s="30" t="s">
        <v>18</v>
      </c>
      <c r="D168" s="37" t="s">
        <v>50</v>
      </c>
      <c r="E168" s="37" t="s">
        <v>20</v>
      </c>
      <c r="F168" s="37" t="s">
        <v>51</v>
      </c>
      <c r="G168" s="37" t="s">
        <v>52</v>
      </c>
      <c r="H168" s="37" t="s">
        <v>53</v>
      </c>
      <c r="I168" s="283" t="s">
        <v>28</v>
      </c>
      <c r="J168" s="579" t="s">
        <v>54</v>
      </c>
      <c r="K168" s="612"/>
      <c r="L168" s="613"/>
    </row>
    <row r="169" spans="1:14" ht="14.1" customHeight="1" x14ac:dyDescent="0.25">
      <c r="A169" s="614">
        <v>10</v>
      </c>
      <c r="B169" s="30">
        <v>1</v>
      </c>
      <c r="C169" s="315" t="s">
        <v>726</v>
      </c>
      <c r="D169" s="316">
        <v>1993</v>
      </c>
      <c r="E169" s="316" t="s">
        <v>12</v>
      </c>
      <c r="F169" s="317">
        <v>112.45</v>
      </c>
      <c r="G169" s="119">
        <v>31</v>
      </c>
      <c r="H169" s="318">
        <f>G169</f>
        <v>31</v>
      </c>
      <c r="I169" s="621" t="s">
        <v>66</v>
      </c>
      <c r="J169" s="196"/>
      <c r="K169" s="319"/>
      <c r="L169" s="320"/>
    </row>
    <row r="170" spans="1:14" ht="14.1" customHeight="1" x14ac:dyDescent="0.25">
      <c r="A170" s="615"/>
      <c r="B170" s="30">
        <v>2</v>
      </c>
      <c r="C170" s="315" t="s">
        <v>599</v>
      </c>
      <c r="D170" s="316">
        <v>1993</v>
      </c>
      <c r="E170" s="316" t="s">
        <v>12</v>
      </c>
      <c r="F170" s="317">
        <v>114.15</v>
      </c>
      <c r="G170" s="119">
        <v>34</v>
      </c>
      <c r="H170" s="318">
        <f>H169+G170</f>
        <v>65</v>
      </c>
      <c r="I170" s="622"/>
      <c r="J170" s="196" t="s">
        <v>609</v>
      </c>
      <c r="K170" s="319"/>
      <c r="L170" s="320"/>
    </row>
    <row r="171" spans="1:14" ht="14.1" customHeight="1" x14ac:dyDescent="0.25">
      <c r="A171" s="615"/>
      <c r="B171" s="30">
        <v>3</v>
      </c>
      <c r="C171" s="315" t="s">
        <v>579</v>
      </c>
      <c r="D171" s="316">
        <v>1997</v>
      </c>
      <c r="E171" s="316" t="s">
        <v>12</v>
      </c>
      <c r="F171" s="321">
        <v>91.3</v>
      </c>
      <c r="G171" s="119">
        <v>26</v>
      </c>
      <c r="H171" s="318">
        <f>H170+G171</f>
        <v>91</v>
      </c>
      <c r="I171" s="622"/>
      <c r="J171" s="196" t="s">
        <v>589</v>
      </c>
      <c r="K171" s="319"/>
      <c r="L171" s="320"/>
    </row>
    <row r="172" spans="1:14" ht="14.1" customHeight="1" x14ac:dyDescent="0.25">
      <c r="A172" s="616"/>
      <c r="B172" s="30">
        <v>4</v>
      </c>
      <c r="C172" s="315" t="s">
        <v>577</v>
      </c>
      <c r="D172" s="316">
        <v>1992</v>
      </c>
      <c r="E172" s="316" t="s">
        <v>11</v>
      </c>
      <c r="F172" s="317">
        <v>96.8</v>
      </c>
      <c r="G172" s="119">
        <v>36</v>
      </c>
      <c r="H172" s="318">
        <f>H171+G172</f>
        <v>127</v>
      </c>
      <c r="I172" s="623"/>
      <c r="J172" s="196" t="s">
        <v>588</v>
      </c>
      <c r="K172" s="319"/>
      <c r="L172" s="320"/>
    </row>
    <row r="173" spans="1:14" ht="14.1" customHeight="1" x14ac:dyDescent="0.25">
      <c r="A173" s="620" t="s">
        <v>56</v>
      </c>
      <c r="B173" s="620"/>
      <c r="C173" s="620"/>
      <c r="D173" s="620"/>
      <c r="E173" s="44"/>
      <c r="F173" s="45">
        <f>SUM(F169:F172)</f>
        <v>414.70000000000005</v>
      </c>
    </row>
    <row r="174" spans="1:14" ht="14.1" customHeight="1" x14ac:dyDescent="0.25">
      <c r="A174" s="610" t="s">
        <v>57</v>
      </c>
      <c r="B174" s="610"/>
      <c r="C174" s="610"/>
      <c r="D174" s="610"/>
      <c r="E174" s="610"/>
      <c r="F174" s="610"/>
      <c r="G174" s="610"/>
      <c r="H174" s="6">
        <f>H172</f>
        <v>127</v>
      </c>
      <c r="I174" s="12"/>
      <c r="J174" s="12"/>
      <c r="K174" s="12"/>
    </row>
    <row r="176" spans="1:14" ht="15" customHeight="1" x14ac:dyDescent="0.25">
      <c r="A176" s="611" t="s">
        <v>699</v>
      </c>
      <c r="B176" s="611"/>
      <c r="C176" s="611"/>
      <c r="M176" s="34"/>
    </row>
    <row r="177" spans="1:13" ht="23.25" customHeight="1" x14ac:dyDescent="0.25">
      <c r="A177" s="30" t="s">
        <v>17</v>
      </c>
      <c r="B177" s="30" t="s">
        <v>49</v>
      </c>
      <c r="C177" s="30" t="s">
        <v>18</v>
      </c>
      <c r="D177" s="37" t="s">
        <v>50</v>
      </c>
      <c r="E177" s="37" t="s">
        <v>20</v>
      </c>
      <c r="F177" s="37" t="s">
        <v>51</v>
      </c>
      <c r="G177" s="37" t="s">
        <v>52</v>
      </c>
      <c r="H177" s="37" t="s">
        <v>53</v>
      </c>
      <c r="I177" s="283" t="s">
        <v>28</v>
      </c>
      <c r="J177" s="579" t="s">
        <v>54</v>
      </c>
      <c r="K177" s="612"/>
      <c r="L177" s="613"/>
      <c r="M177" s="34"/>
    </row>
    <row r="178" spans="1:13" ht="15" customHeight="1" x14ac:dyDescent="0.25">
      <c r="A178" s="614">
        <v>11</v>
      </c>
      <c r="B178" s="30">
        <v>1</v>
      </c>
      <c r="C178" s="315" t="s">
        <v>256</v>
      </c>
      <c r="D178" s="316">
        <v>2007</v>
      </c>
      <c r="E178" s="316" t="s">
        <v>13</v>
      </c>
      <c r="F178" s="317">
        <v>72</v>
      </c>
      <c r="G178" s="119">
        <v>27</v>
      </c>
      <c r="H178" s="318">
        <f>G178</f>
        <v>27</v>
      </c>
      <c r="I178" s="621" t="s">
        <v>66</v>
      </c>
      <c r="J178" s="196" t="s">
        <v>89</v>
      </c>
      <c r="K178" s="319"/>
      <c r="L178" s="320"/>
      <c r="M178" s="34"/>
    </row>
    <row r="179" spans="1:13" ht="15" customHeight="1" x14ac:dyDescent="0.25">
      <c r="A179" s="615"/>
      <c r="B179" s="30">
        <v>2</v>
      </c>
      <c r="C179" s="315" t="s">
        <v>88</v>
      </c>
      <c r="D179" s="316">
        <v>2003</v>
      </c>
      <c r="E179" s="316" t="s">
        <v>12</v>
      </c>
      <c r="F179" s="317">
        <v>75.150000000000006</v>
      </c>
      <c r="G179" s="119">
        <v>29</v>
      </c>
      <c r="H179" s="318">
        <f>H178+G179</f>
        <v>56</v>
      </c>
      <c r="I179" s="622"/>
      <c r="J179" s="196" t="s">
        <v>89</v>
      </c>
      <c r="K179" s="319"/>
      <c r="L179" s="320"/>
      <c r="M179" s="34"/>
    </row>
    <row r="180" spans="1:13" ht="15" customHeight="1" x14ac:dyDescent="0.25">
      <c r="A180" s="615"/>
      <c r="B180" s="30">
        <v>3</v>
      </c>
      <c r="C180" s="315" t="s">
        <v>94</v>
      </c>
      <c r="D180" s="316">
        <v>1978</v>
      </c>
      <c r="E180" s="316" t="s">
        <v>95</v>
      </c>
      <c r="F180" s="321">
        <v>93</v>
      </c>
      <c r="G180" s="119">
        <v>31</v>
      </c>
      <c r="H180" s="318">
        <f>H179+G180</f>
        <v>87</v>
      </c>
      <c r="I180" s="622"/>
      <c r="J180" s="196" t="s">
        <v>91</v>
      </c>
      <c r="K180" s="319"/>
      <c r="L180" s="320"/>
      <c r="M180" s="34"/>
    </row>
    <row r="181" spans="1:13" ht="15" customHeight="1" x14ac:dyDescent="0.25">
      <c r="A181" s="616"/>
      <c r="B181" s="30">
        <v>4</v>
      </c>
      <c r="C181" s="315" t="s">
        <v>92</v>
      </c>
      <c r="D181" s="316">
        <v>2003</v>
      </c>
      <c r="E181" s="316" t="s">
        <v>13</v>
      </c>
      <c r="F181" s="317">
        <v>111.6</v>
      </c>
      <c r="G181" s="119">
        <v>33</v>
      </c>
      <c r="H181" s="318">
        <f>H180+G181</f>
        <v>120</v>
      </c>
      <c r="I181" s="623"/>
      <c r="J181" s="196" t="s">
        <v>379</v>
      </c>
      <c r="K181" s="319"/>
      <c r="L181" s="320"/>
      <c r="M181" s="34"/>
    </row>
    <row r="182" spans="1:13" ht="15" customHeight="1" x14ac:dyDescent="0.25">
      <c r="A182" s="620" t="s">
        <v>56</v>
      </c>
      <c r="B182" s="620"/>
      <c r="C182" s="620"/>
      <c r="D182" s="620"/>
      <c r="E182" s="44"/>
      <c r="F182" s="45">
        <f>SUM(F178:F181)</f>
        <v>351.75</v>
      </c>
      <c r="M182" s="34"/>
    </row>
    <row r="183" spans="1:13" ht="15" customHeight="1" x14ac:dyDescent="0.25">
      <c r="A183" s="610" t="s">
        <v>57</v>
      </c>
      <c r="B183" s="610"/>
      <c r="C183" s="610"/>
      <c r="D183" s="610"/>
      <c r="E183" s="610"/>
      <c r="F183" s="610"/>
      <c r="G183" s="610"/>
      <c r="H183" s="6">
        <f>H181</f>
        <v>120</v>
      </c>
      <c r="I183" s="12"/>
      <c r="J183" s="12"/>
      <c r="K183" s="12"/>
      <c r="M183" s="34"/>
    </row>
    <row r="184" spans="1:13" ht="15" customHeight="1" x14ac:dyDescent="0.25">
      <c r="A184" s="46"/>
      <c r="B184" s="46"/>
      <c r="C184" s="46"/>
      <c r="D184" s="46"/>
      <c r="E184" s="46"/>
      <c r="F184" s="46"/>
      <c r="G184" s="46"/>
      <c r="H184" s="12"/>
      <c r="I184" s="12"/>
      <c r="J184" s="12"/>
      <c r="K184" s="12"/>
      <c r="M184" s="34"/>
    </row>
    <row r="185" spans="1:13" ht="15" customHeight="1" x14ac:dyDescent="0.25">
      <c r="A185" s="611" t="s">
        <v>698</v>
      </c>
      <c r="B185" s="611"/>
      <c r="C185" s="611"/>
      <c r="M185" s="34"/>
    </row>
    <row r="186" spans="1:13" ht="21.75" customHeight="1" x14ac:dyDescent="0.25">
      <c r="A186" s="30" t="s">
        <v>17</v>
      </c>
      <c r="B186" s="30" t="s">
        <v>49</v>
      </c>
      <c r="C186" s="30" t="s">
        <v>18</v>
      </c>
      <c r="D186" s="37" t="s">
        <v>50</v>
      </c>
      <c r="E186" s="37" t="s">
        <v>20</v>
      </c>
      <c r="F186" s="37" t="s">
        <v>51</v>
      </c>
      <c r="G186" s="37" t="s">
        <v>52</v>
      </c>
      <c r="H186" s="37" t="s">
        <v>53</v>
      </c>
      <c r="I186" s="37" t="s">
        <v>28</v>
      </c>
      <c r="J186" s="579" t="s">
        <v>54</v>
      </c>
      <c r="K186" s="612"/>
      <c r="L186" s="613"/>
      <c r="M186" s="34"/>
    </row>
    <row r="187" spans="1:13" ht="15" customHeight="1" x14ac:dyDescent="0.25">
      <c r="A187" s="614">
        <v>12</v>
      </c>
      <c r="B187" s="30">
        <v>1</v>
      </c>
      <c r="C187" s="315" t="s">
        <v>682</v>
      </c>
      <c r="D187" s="316">
        <v>1991</v>
      </c>
      <c r="E187" s="316" t="s">
        <v>12</v>
      </c>
      <c r="F187" s="317">
        <v>87</v>
      </c>
      <c r="G187" s="119">
        <v>26</v>
      </c>
      <c r="H187" s="318">
        <f>G187</f>
        <v>26</v>
      </c>
      <c r="I187" s="621" t="s">
        <v>66</v>
      </c>
      <c r="J187" s="196" t="s">
        <v>683</v>
      </c>
      <c r="K187" s="319"/>
      <c r="L187" s="320"/>
      <c r="M187" s="34"/>
    </row>
    <row r="188" spans="1:13" ht="15" customHeight="1" x14ac:dyDescent="0.25">
      <c r="A188" s="615"/>
      <c r="B188" s="30">
        <v>2</v>
      </c>
      <c r="C188" s="315" t="s">
        <v>566</v>
      </c>
      <c r="D188" s="316">
        <v>1979</v>
      </c>
      <c r="E188" s="316" t="s">
        <v>95</v>
      </c>
      <c r="F188" s="317">
        <v>86.9</v>
      </c>
      <c r="G188" s="119">
        <v>28</v>
      </c>
      <c r="H188" s="318">
        <f>H187+G188</f>
        <v>54</v>
      </c>
      <c r="I188" s="622"/>
      <c r="J188" s="196" t="s">
        <v>572</v>
      </c>
      <c r="K188" s="319"/>
      <c r="L188" s="320"/>
      <c r="M188" s="34"/>
    </row>
    <row r="189" spans="1:13" ht="15" customHeight="1" x14ac:dyDescent="0.25">
      <c r="A189" s="615"/>
      <c r="B189" s="30">
        <v>3</v>
      </c>
      <c r="C189" s="315" t="s">
        <v>210</v>
      </c>
      <c r="D189" s="316">
        <v>1992</v>
      </c>
      <c r="E189" s="316" t="s">
        <v>11</v>
      </c>
      <c r="F189" s="321">
        <v>68</v>
      </c>
      <c r="G189" s="119">
        <v>30</v>
      </c>
      <c r="H189" s="318">
        <f>H188+G189</f>
        <v>84</v>
      </c>
      <c r="I189" s="622"/>
      <c r="J189" s="196" t="s">
        <v>237</v>
      </c>
      <c r="K189" s="319"/>
      <c r="L189" s="320"/>
      <c r="M189" s="34"/>
    </row>
    <row r="190" spans="1:13" ht="15" customHeight="1" x14ac:dyDescent="0.25">
      <c r="A190" s="616"/>
      <c r="B190" s="30">
        <v>4</v>
      </c>
      <c r="C190" s="315" t="s">
        <v>711</v>
      </c>
      <c r="D190" s="316">
        <v>1989</v>
      </c>
      <c r="E190" s="316" t="s">
        <v>13</v>
      </c>
      <c r="F190" s="317">
        <v>112.1</v>
      </c>
      <c r="G190" s="119">
        <v>34</v>
      </c>
      <c r="H190" s="318">
        <f>H189+G190</f>
        <v>118</v>
      </c>
      <c r="I190" s="623"/>
      <c r="J190" s="196" t="s">
        <v>712</v>
      </c>
      <c r="K190" s="319"/>
      <c r="L190" s="320"/>
      <c r="M190" s="34"/>
    </row>
    <row r="191" spans="1:13" ht="15" customHeight="1" x14ac:dyDescent="0.25">
      <c r="A191" s="620" t="s">
        <v>56</v>
      </c>
      <c r="B191" s="620"/>
      <c r="C191" s="620"/>
      <c r="D191" s="620"/>
      <c r="E191" s="44"/>
      <c r="F191" s="45">
        <f>SUM(F187:F190)</f>
        <v>354</v>
      </c>
      <c r="M191" s="34"/>
    </row>
    <row r="192" spans="1:13" ht="15" customHeight="1" x14ac:dyDescent="0.25">
      <c r="A192" s="610" t="s">
        <v>57</v>
      </c>
      <c r="B192" s="610"/>
      <c r="C192" s="610"/>
      <c r="D192" s="610"/>
      <c r="E192" s="610"/>
      <c r="F192" s="610"/>
      <c r="G192" s="610"/>
      <c r="H192" s="6">
        <f>H190</f>
        <v>118</v>
      </c>
      <c r="I192" s="12"/>
      <c r="J192" s="12"/>
      <c r="K192" s="12"/>
      <c r="M192" s="34"/>
    </row>
    <row r="193" spans="1:13" ht="15" customHeight="1" x14ac:dyDescent="0.25">
      <c r="A193" s="46"/>
      <c r="B193" s="46"/>
      <c r="C193" s="46"/>
      <c r="D193" s="46"/>
      <c r="E193" s="46"/>
      <c r="F193" s="46"/>
      <c r="G193" s="46"/>
      <c r="H193" s="12"/>
      <c r="I193" s="12"/>
      <c r="J193" s="12"/>
      <c r="K193" s="12"/>
      <c r="M193" s="34"/>
    </row>
    <row r="194" spans="1:13" ht="15" customHeight="1" x14ac:dyDescent="0.25">
      <c r="A194" s="630" t="s">
        <v>847</v>
      </c>
      <c r="B194" s="596"/>
      <c r="C194" s="596"/>
      <c r="D194" s="596"/>
      <c r="E194" s="596"/>
      <c r="F194" s="596"/>
      <c r="G194" s="596"/>
      <c r="H194" s="596"/>
      <c r="I194" s="596"/>
      <c r="J194" s="596"/>
      <c r="K194" s="596"/>
      <c r="L194" s="596"/>
      <c r="M194" s="34"/>
    </row>
    <row r="195" spans="1:13" ht="15" customHeight="1" x14ac:dyDescent="0.25">
      <c r="A195" s="46"/>
      <c r="B195" s="46"/>
      <c r="C195" s="46"/>
      <c r="D195" s="46"/>
      <c r="E195" s="46"/>
      <c r="F195" s="46"/>
      <c r="G195" s="46"/>
      <c r="H195" s="12"/>
      <c r="I195" s="12"/>
      <c r="J195" s="12"/>
      <c r="K195" s="12"/>
      <c r="M195" s="34"/>
    </row>
    <row r="196" spans="1:13" ht="15" customHeight="1" x14ac:dyDescent="0.25">
      <c r="A196" s="36"/>
      <c r="B196" s="33"/>
      <c r="C196" s="33"/>
      <c r="D196" s="33"/>
      <c r="E196" s="7"/>
      <c r="F196" s="7"/>
      <c r="G196" s="7"/>
      <c r="H196" s="7"/>
      <c r="I196" s="7"/>
      <c r="J196" s="35"/>
      <c r="K196" s="35"/>
      <c r="L196" s="35"/>
      <c r="M196" s="34"/>
    </row>
    <row r="197" spans="1:13" ht="15" hidden="1" customHeight="1" x14ac:dyDescent="0.25">
      <c r="A197" s="611" t="s">
        <v>58</v>
      </c>
      <c r="B197" s="611"/>
      <c r="C197" s="611"/>
      <c r="M197" s="34"/>
    </row>
    <row r="198" spans="1:13" ht="23.25" hidden="1" customHeight="1" x14ac:dyDescent="0.25">
      <c r="A198" s="30" t="s">
        <v>17</v>
      </c>
      <c r="B198" s="30" t="s">
        <v>49</v>
      </c>
      <c r="C198" s="30" t="s">
        <v>18</v>
      </c>
      <c r="D198" s="37" t="s">
        <v>50</v>
      </c>
      <c r="E198" s="37" t="s">
        <v>20</v>
      </c>
      <c r="F198" s="37" t="s">
        <v>51</v>
      </c>
      <c r="G198" s="37" t="s">
        <v>52</v>
      </c>
      <c r="H198" s="37" t="s">
        <v>53</v>
      </c>
      <c r="I198" s="37" t="s">
        <v>28</v>
      </c>
      <c r="J198" s="579" t="s">
        <v>54</v>
      </c>
      <c r="K198" s="612"/>
      <c r="L198" s="613"/>
      <c r="M198" s="34"/>
    </row>
    <row r="199" spans="1:13" ht="15" hidden="1" customHeight="1" x14ac:dyDescent="0.25">
      <c r="A199" s="614">
        <v>2</v>
      </c>
      <c r="B199" s="30">
        <v>1</v>
      </c>
      <c r="C199" s="38" t="s">
        <v>59</v>
      </c>
      <c r="D199" s="39">
        <v>2002</v>
      </c>
      <c r="E199" s="39" t="s">
        <v>12</v>
      </c>
      <c r="F199" s="40">
        <v>73</v>
      </c>
      <c r="G199" s="8">
        <v>33</v>
      </c>
      <c r="H199" s="30">
        <f>G199</f>
        <v>33</v>
      </c>
      <c r="I199" s="617" t="s">
        <v>13</v>
      </c>
      <c r="J199" s="41" t="s">
        <v>60</v>
      </c>
      <c r="K199" s="42"/>
      <c r="L199" s="43"/>
      <c r="M199" s="34"/>
    </row>
    <row r="200" spans="1:13" ht="15" hidden="1" customHeight="1" x14ac:dyDescent="0.25">
      <c r="A200" s="615"/>
      <c r="B200" s="30">
        <v>2</v>
      </c>
      <c r="C200" s="38" t="s">
        <v>61</v>
      </c>
      <c r="D200" s="39">
        <v>2000</v>
      </c>
      <c r="E200" s="39" t="s">
        <v>13</v>
      </c>
      <c r="F200" s="40">
        <v>82</v>
      </c>
      <c r="G200" s="8">
        <v>29</v>
      </c>
      <c r="H200" s="30">
        <f>H199+G200</f>
        <v>62</v>
      </c>
      <c r="I200" s="618"/>
      <c r="J200" s="41" t="s">
        <v>62</v>
      </c>
      <c r="K200" s="42"/>
      <c r="L200" s="43"/>
      <c r="M200" s="34"/>
    </row>
    <row r="201" spans="1:13" ht="15" hidden="1" customHeight="1" x14ac:dyDescent="0.25">
      <c r="A201" s="615"/>
      <c r="B201" s="30">
        <v>3</v>
      </c>
      <c r="C201" s="38" t="s">
        <v>63</v>
      </c>
      <c r="D201" s="39">
        <v>1978</v>
      </c>
      <c r="E201" s="39">
        <v>1</v>
      </c>
      <c r="F201" s="40">
        <v>85.5</v>
      </c>
      <c r="G201" s="8">
        <v>31</v>
      </c>
      <c r="H201" s="30">
        <f>H200+G201</f>
        <v>93</v>
      </c>
      <c r="I201" s="618"/>
      <c r="J201" s="41" t="s">
        <v>64</v>
      </c>
      <c r="K201" s="42"/>
      <c r="L201" s="43"/>
      <c r="M201" s="34"/>
    </row>
    <row r="202" spans="1:13" ht="15" hidden="1" customHeight="1" x14ac:dyDescent="0.25">
      <c r="A202" s="616"/>
      <c r="B202" s="30">
        <v>4</v>
      </c>
      <c r="C202" s="38" t="s">
        <v>65</v>
      </c>
      <c r="D202" s="39">
        <v>2004</v>
      </c>
      <c r="E202" s="39" t="s">
        <v>12</v>
      </c>
      <c r="F202" s="40">
        <v>82.6</v>
      </c>
      <c r="G202" s="8">
        <v>34</v>
      </c>
      <c r="H202" s="30">
        <f>H201+G202</f>
        <v>127</v>
      </c>
      <c r="I202" s="619"/>
      <c r="J202" s="41" t="s">
        <v>62</v>
      </c>
      <c r="K202" s="42"/>
      <c r="L202" s="43"/>
      <c r="M202" s="34"/>
    </row>
    <row r="203" spans="1:13" ht="15" hidden="1" customHeight="1" x14ac:dyDescent="0.25">
      <c r="A203" s="620" t="s">
        <v>56</v>
      </c>
      <c r="B203" s="620"/>
      <c r="C203" s="620"/>
      <c r="D203" s="620"/>
      <c r="E203" s="44"/>
      <c r="F203" s="45">
        <f>SUM(F199:F202)</f>
        <v>323.10000000000002</v>
      </c>
      <c r="M203" s="34"/>
    </row>
    <row r="204" spans="1:13" ht="15" hidden="1" customHeight="1" x14ac:dyDescent="0.25">
      <c r="A204" s="610" t="s">
        <v>57</v>
      </c>
      <c r="B204" s="610"/>
      <c r="C204" s="610"/>
      <c r="D204" s="610"/>
      <c r="E204" s="610"/>
      <c r="F204" s="610"/>
      <c r="G204" s="610"/>
      <c r="H204" s="6">
        <f>H202</f>
        <v>127</v>
      </c>
      <c r="I204" s="12"/>
      <c r="J204" s="12"/>
      <c r="K204" s="12"/>
      <c r="M204" s="34"/>
    </row>
    <row r="205" spans="1:13" ht="15" hidden="1" customHeight="1" x14ac:dyDescent="0.25">
      <c r="A205" s="36"/>
      <c r="B205" s="33"/>
      <c r="C205" s="33"/>
      <c r="D205" s="33"/>
      <c r="E205" s="7"/>
      <c r="F205" s="7"/>
      <c r="G205" s="7"/>
      <c r="H205" s="7"/>
      <c r="I205" s="7"/>
      <c r="J205" s="35"/>
      <c r="K205" s="35"/>
      <c r="L205" s="35"/>
      <c r="M205" s="34"/>
    </row>
    <row r="206" spans="1:13" ht="15" hidden="1" customHeight="1" x14ac:dyDescent="0.25">
      <c r="A206" s="36"/>
      <c r="B206" s="33"/>
      <c r="C206" s="33"/>
      <c r="D206" s="33"/>
      <c r="E206" s="7"/>
      <c r="F206" s="7"/>
      <c r="G206" s="7"/>
      <c r="H206" s="7"/>
      <c r="I206" s="7"/>
      <c r="J206" s="35"/>
      <c r="K206" s="35"/>
      <c r="L206" s="35"/>
      <c r="M206" s="34"/>
    </row>
    <row r="207" spans="1:13" ht="15" hidden="1" customHeight="1" x14ac:dyDescent="0.25">
      <c r="A207" s="611" t="s">
        <v>70</v>
      </c>
      <c r="B207" s="611"/>
      <c r="C207" s="611"/>
      <c r="M207" s="34"/>
    </row>
    <row r="208" spans="1:13" ht="24" hidden="1" customHeight="1" x14ac:dyDescent="0.25">
      <c r="A208" s="30" t="s">
        <v>17</v>
      </c>
      <c r="B208" s="30" t="s">
        <v>49</v>
      </c>
      <c r="C208" s="30" t="s">
        <v>18</v>
      </c>
      <c r="D208" s="37" t="s">
        <v>50</v>
      </c>
      <c r="E208" s="37" t="s">
        <v>20</v>
      </c>
      <c r="F208" s="37" t="s">
        <v>51</v>
      </c>
      <c r="G208" s="37" t="s">
        <v>52</v>
      </c>
      <c r="H208" s="37" t="s">
        <v>53</v>
      </c>
      <c r="I208" s="37" t="s">
        <v>28</v>
      </c>
      <c r="J208" s="579" t="s">
        <v>54</v>
      </c>
      <c r="K208" s="612"/>
      <c r="L208" s="613"/>
      <c r="M208" s="34"/>
    </row>
    <row r="209" spans="1:14" ht="15" hidden="1" customHeight="1" x14ac:dyDescent="0.25">
      <c r="A209" s="614">
        <v>4</v>
      </c>
      <c r="B209" s="30">
        <v>1</v>
      </c>
      <c r="C209" s="38" t="s">
        <v>71</v>
      </c>
      <c r="D209" s="39">
        <v>1987</v>
      </c>
      <c r="E209" s="39" t="s">
        <v>12</v>
      </c>
      <c r="F209" s="40">
        <v>82.1</v>
      </c>
      <c r="G209" s="8">
        <v>30</v>
      </c>
      <c r="H209" s="30">
        <f>G209</f>
        <v>30</v>
      </c>
      <c r="I209" s="617" t="s">
        <v>13</v>
      </c>
      <c r="J209" s="41" t="s">
        <v>72</v>
      </c>
      <c r="K209" s="42"/>
      <c r="L209" s="43"/>
      <c r="M209" s="34"/>
    </row>
    <row r="210" spans="1:14" ht="15" hidden="1" customHeight="1" x14ac:dyDescent="0.25">
      <c r="A210" s="615"/>
      <c r="B210" s="30">
        <v>2</v>
      </c>
      <c r="C210" s="38" t="s">
        <v>73</v>
      </c>
      <c r="D210" s="39">
        <v>1995</v>
      </c>
      <c r="E210" s="39" t="s">
        <v>13</v>
      </c>
      <c r="F210" s="40">
        <v>83.65</v>
      </c>
      <c r="G210" s="8">
        <v>31</v>
      </c>
      <c r="H210" s="30">
        <f>H209+G210</f>
        <v>61</v>
      </c>
      <c r="I210" s="618"/>
      <c r="J210" s="41" t="s">
        <v>74</v>
      </c>
      <c r="K210" s="42"/>
      <c r="L210" s="43"/>
      <c r="M210" s="34"/>
    </row>
    <row r="211" spans="1:14" ht="15" hidden="1" customHeight="1" x14ac:dyDescent="0.25">
      <c r="A211" s="615"/>
      <c r="B211" s="30">
        <v>3</v>
      </c>
      <c r="C211" s="38" t="s">
        <v>75</v>
      </c>
      <c r="D211" s="39">
        <v>1992</v>
      </c>
      <c r="E211" s="39" t="s">
        <v>12</v>
      </c>
      <c r="F211" s="40">
        <v>104.25</v>
      </c>
      <c r="G211" s="8">
        <v>35</v>
      </c>
      <c r="H211" s="30">
        <f>H210+G211</f>
        <v>96</v>
      </c>
      <c r="I211" s="618"/>
      <c r="J211" s="41" t="s">
        <v>72</v>
      </c>
      <c r="K211" s="42"/>
      <c r="L211" s="43"/>
      <c r="M211" s="34"/>
    </row>
    <row r="212" spans="1:14" ht="15" hidden="1" customHeight="1" x14ac:dyDescent="0.25">
      <c r="A212" s="616"/>
      <c r="B212" s="30">
        <v>4</v>
      </c>
      <c r="C212" s="38" t="s">
        <v>76</v>
      </c>
      <c r="D212" s="39">
        <v>2000</v>
      </c>
      <c r="E212" s="39" t="s">
        <v>12</v>
      </c>
      <c r="F212" s="40">
        <v>84</v>
      </c>
      <c r="G212" s="8">
        <v>36</v>
      </c>
      <c r="H212" s="30">
        <f>H211+G212</f>
        <v>132</v>
      </c>
      <c r="I212" s="619"/>
      <c r="J212" s="41" t="s">
        <v>72</v>
      </c>
      <c r="K212" s="42"/>
      <c r="L212" s="43"/>
      <c r="M212" s="34"/>
    </row>
    <row r="213" spans="1:14" ht="15" hidden="1" customHeight="1" x14ac:dyDescent="0.25">
      <c r="A213" s="620" t="s">
        <v>56</v>
      </c>
      <c r="B213" s="620"/>
      <c r="C213" s="620"/>
      <c r="D213" s="620"/>
      <c r="E213" s="44"/>
      <c r="F213" s="45">
        <f>SUM(F209:F212)</f>
        <v>354</v>
      </c>
      <c r="M213" s="34"/>
    </row>
    <row r="214" spans="1:14" ht="15" hidden="1" customHeight="1" x14ac:dyDescent="0.25">
      <c r="A214" s="610" t="s">
        <v>57</v>
      </c>
      <c r="B214" s="610"/>
      <c r="C214" s="610"/>
      <c r="D214" s="610"/>
      <c r="E214" s="610"/>
      <c r="F214" s="610"/>
      <c r="G214" s="610"/>
      <c r="H214" s="6">
        <f>H212</f>
        <v>132</v>
      </c>
      <c r="I214" s="12"/>
      <c r="J214" s="12"/>
      <c r="K214" s="12"/>
      <c r="M214" s="34"/>
    </row>
    <row r="215" spans="1:14" ht="15" hidden="1" customHeight="1" x14ac:dyDescent="0.25">
      <c r="A215" s="36"/>
      <c r="B215" s="33"/>
      <c r="C215" s="33"/>
      <c r="D215" s="33"/>
      <c r="E215" s="7"/>
      <c r="F215" s="7"/>
      <c r="G215" s="7"/>
      <c r="H215" s="7"/>
      <c r="I215" s="7"/>
      <c r="J215" s="35"/>
      <c r="K215" s="35"/>
      <c r="L215" s="35"/>
      <c r="M215" s="34"/>
    </row>
    <row r="216" spans="1:14" ht="15" hidden="1" customHeight="1" x14ac:dyDescent="0.25">
      <c r="A216" s="611" t="s">
        <v>77</v>
      </c>
      <c r="B216" s="611"/>
      <c r="C216" s="611"/>
      <c r="M216" s="34"/>
    </row>
    <row r="217" spans="1:14" ht="23.25" hidden="1" customHeight="1" x14ac:dyDescent="0.25">
      <c r="A217" s="30" t="s">
        <v>17</v>
      </c>
      <c r="B217" s="30" t="s">
        <v>49</v>
      </c>
      <c r="C217" s="30" t="s">
        <v>18</v>
      </c>
      <c r="D217" s="37" t="s">
        <v>50</v>
      </c>
      <c r="E217" s="37" t="s">
        <v>20</v>
      </c>
      <c r="F217" s="37" t="s">
        <v>51</v>
      </c>
      <c r="G217" s="37" t="s">
        <v>52</v>
      </c>
      <c r="H217" s="37" t="s">
        <v>53</v>
      </c>
      <c r="I217" s="37" t="s">
        <v>28</v>
      </c>
      <c r="J217" s="579" t="s">
        <v>54</v>
      </c>
      <c r="K217" s="612"/>
      <c r="L217" s="613"/>
      <c r="M217" s="34"/>
    </row>
    <row r="218" spans="1:14" ht="16.5" hidden="1" customHeight="1" x14ac:dyDescent="0.25">
      <c r="A218" s="614">
        <v>5</v>
      </c>
      <c r="B218" s="30">
        <v>1</v>
      </c>
      <c r="C218" s="38" t="s">
        <v>78</v>
      </c>
      <c r="D218" s="39">
        <v>2000</v>
      </c>
      <c r="E218" s="40" t="s">
        <v>12</v>
      </c>
      <c r="F218" s="40">
        <v>86.15</v>
      </c>
      <c r="G218" s="8">
        <v>34</v>
      </c>
      <c r="H218" s="30">
        <f>G218</f>
        <v>34</v>
      </c>
      <c r="I218" s="617" t="s">
        <v>13</v>
      </c>
      <c r="J218" s="41" t="s">
        <v>79</v>
      </c>
      <c r="K218" s="42"/>
      <c r="L218" s="43"/>
      <c r="M218" s="35"/>
    </row>
    <row r="219" spans="1:14" ht="15.75" hidden="1" customHeight="1" x14ac:dyDescent="0.25">
      <c r="A219" s="615"/>
      <c r="B219" s="30">
        <v>2</v>
      </c>
      <c r="C219" s="38" t="s">
        <v>80</v>
      </c>
      <c r="D219" s="39">
        <v>1993</v>
      </c>
      <c r="E219" s="40" t="s">
        <v>12</v>
      </c>
      <c r="F219" s="40">
        <v>88.55</v>
      </c>
      <c r="G219" s="8">
        <v>32</v>
      </c>
      <c r="H219" s="30">
        <f>H218+G219</f>
        <v>66</v>
      </c>
      <c r="I219" s="618"/>
      <c r="J219" s="41" t="s">
        <v>81</v>
      </c>
      <c r="K219" s="42"/>
      <c r="L219" s="43"/>
    </row>
    <row r="220" spans="1:14" ht="16.5" hidden="1" customHeight="1" x14ac:dyDescent="0.25">
      <c r="A220" s="615"/>
      <c r="B220" s="30">
        <v>3</v>
      </c>
      <c r="C220" s="38" t="s">
        <v>82</v>
      </c>
      <c r="D220" s="39">
        <v>1996</v>
      </c>
      <c r="E220" s="40" t="s">
        <v>12</v>
      </c>
      <c r="F220" s="40">
        <v>93.6</v>
      </c>
      <c r="G220" s="8">
        <v>32</v>
      </c>
      <c r="H220" s="30">
        <f>H219+G220</f>
        <v>98</v>
      </c>
      <c r="I220" s="618"/>
      <c r="J220" s="41" t="s">
        <v>83</v>
      </c>
      <c r="K220" s="42"/>
      <c r="L220" s="43"/>
    </row>
    <row r="221" spans="1:14" ht="14.1" hidden="1" customHeight="1" x14ac:dyDescent="0.25">
      <c r="A221" s="616"/>
      <c r="B221" s="30">
        <v>4</v>
      </c>
      <c r="C221" s="38" t="s">
        <v>84</v>
      </c>
      <c r="D221" s="39">
        <v>1979</v>
      </c>
      <c r="E221" s="40" t="s">
        <v>85</v>
      </c>
      <c r="F221" s="40">
        <v>100.2</v>
      </c>
      <c r="G221" s="8">
        <v>34</v>
      </c>
      <c r="H221" s="30">
        <f>H220+G221</f>
        <v>132</v>
      </c>
      <c r="I221" s="619"/>
      <c r="J221" s="41" t="s">
        <v>86</v>
      </c>
      <c r="K221" s="42"/>
      <c r="L221" s="43"/>
    </row>
    <row r="222" spans="1:14" ht="14.1" hidden="1" customHeight="1" x14ac:dyDescent="0.25">
      <c r="A222" s="620" t="s">
        <v>56</v>
      </c>
      <c r="B222" s="620"/>
      <c r="C222" s="620"/>
      <c r="D222" s="620"/>
      <c r="E222" s="44"/>
      <c r="F222" s="45">
        <f>SUM(F218:F221)</f>
        <v>368.49999999999994</v>
      </c>
      <c r="M222" s="47"/>
      <c r="N222" s="47"/>
    </row>
    <row r="223" spans="1:14" ht="14.1" hidden="1" customHeight="1" x14ac:dyDescent="0.25">
      <c r="A223" s="610" t="s">
        <v>57</v>
      </c>
      <c r="B223" s="610"/>
      <c r="C223" s="610"/>
      <c r="D223" s="610"/>
      <c r="E223" s="610"/>
      <c r="F223" s="610"/>
      <c r="G223" s="610"/>
      <c r="H223" s="6">
        <f>H221</f>
        <v>132</v>
      </c>
      <c r="I223" s="12"/>
      <c r="J223" s="12"/>
      <c r="K223" s="12"/>
      <c r="M223" s="47"/>
      <c r="N223" s="47"/>
    </row>
    <row r="224" spans="1:14" hidden="1" x14ac:dyDescent="0.25"/>
    <row r="225" spans="1:14" hidden="1" x14ac:dyDescent="0.25">
      <c r="A225" s="611" t="s">
        <v>87</v>
      </c>
      <c r="B225" s="611"/>
      <c r="C225" s="611"/>
    </row>
    <row r="226" spans="1:14" ht="20.399999999999999" hidden="1" x14ac:dyDescent="0.25">
      <c r="A226" s="30" t="s">
        <v>17</v>
      </c>
      <c r="B226" s="30" t="s">
        <v>49</v>
      </c>
      <c r="C226" s="30" t="s">
        <v>18</v>
      </c>
      <c r="D226" s="37" t="s">
        <v>50</v>
      </c>
      <c r="E226" s="37" t="s">
        <v>20</v>
      </c>
      <c r="F226" s="37" t="s">
        <v>51</v>
      </c>
      <c r="G226" s="37" t="s">
        <v>52</v>
      </c>
      <c r="H226" s="37" t="s">
        <v>53</v>
      </c>
      <c r="I226" s="37" t="s">
        <v>28</v>
      </c>
      <c r="J226" s="579" t="s">
        <v>54</v>
      </c>
      <c r="K226" s="612"/>
      <c r="L226" s="613"/>
    </row>
    <row r="227" spans="1:14" ht="13.5" hidden="1" customHeight="1" x14ac:dyDescent="0.25">
      <c r="A227" s="614">
        <v>6</v>
      </c>
      <c r="B227" s="30">
        <v>1</v>
      </c>
      <c r="C227" s="38" t="s">
        <v>88</v>
      </c>
      <c r="D227" s="39">
        <v>2003</v>
      </c>
      <c r="E227" s="39" t="s">
        <v>13</v>
      </c>
      <c r="F227" s="40">
        <v>84.95</v>
      </c>
      <c r="G227" s="8">
        <v>26</v>
      </c>
      <c r="H227" s="30">
        <f>G227</f>
        <v>26</v>
      </c>
      <c r="I227" s="617" t="s">
        <v>13</v>
      </c>
      <c r="J227" s="41" t="s">
        <v>89</v>
      </c>
      <c r="K227" s="42"/>
      <c r="L227" s="43"/>
    </row>
    <row r="228" spans="1:14" ht="15.75" hidden="1" customHeight="1" x14ac:dyDescent="0.25">
      <c r="A228" s="615"/>
      <c r="B228" s="30">
        <v>2</v>
      </c>
      <c r="C228" s="38" t="s">
        <v>90</v>
      </c>
      <c r="D228" s="39">
        <v>1999</v>
      </c>
      <c r="E228" s="39" t="s">
        <v>11</v>
      </c>
      <c r="F228" s="40">
        <v>72.849999999999994</v>
      </c>
      <c r="G228" s="8">
        <v>29</v>
      </c>
      <c r="H228" s="30">
        <f>H227+G228</f>
        <v>55</v>
      </c>
      <c r="I228" s="618"/>
      <c r="J228" s="41" t="s">
        <v>91</v>
      </c>
      <c r="K228" s="42"/>
      <c r="L228" s="43"/>
    </row>
    <row r="229" spans="1:14" ht="14.1" hidden="1" customHeight="1" x14ac:dyDescent="0.25">
      <c r="A229" s="615"/>
      <c r="B229" s="30">
        <v>3</v>
      </c>
      <c r="C229" s="38" t="s">
        <v>92</v>
      </c>
      <c r="D229" s="39">
        <v>2003</v>
      </c>
      <c r="E229" s="39" t="s">
        <v>13</v>
      </c>
      <c r="F229" s="40">
        <v>102.45</v>
      </c>
      <c r="G229" s="8">
        <v>33</v>
      </c>
      <c r="H229" s="30">
        <f>H228+G229</f>
        <v>88</v>
      </c>
      <c r="I229" s="618"/>
      <c r="J229" s="41" t="s">
        <v>93</v>
      </c>
      <c r="K229" s="42"/>
      <c r="L229" s="43"/>
    </row>
    <row r="230" spans="1:14" ht="14.1" hidden="1" customHeight="1" x14ac:dyDescent="0.25">
      <c r="A230" s="616"/>
      <c r="B230" s="30">
        <v>4</v>
      </c>
      <c r="C230" s="38" t="s">
        <v>94</v>
      </c>
      <c r="D230" s="39">
        <v>1978</v>
      </c>
      <c r="E230" s="39" t="s">
        <v>95</v>
      </c>
      <c r="F230" s="40">
        <v>93.35</v>
      </c>
      <c r="G230" s="8">
        <v>33</v>
      </c>
      <c r="H230" s="30">
        <f>H229+G230</f>
        <v>121</v>
      </c>
      <c r="I230" s="619"/>
      <c r="J230" s="41" t="s">
        <v>91</v>
      </c>
      <c r="K230" s="42"/>
      <c r="L230" s="43"/>
    </row>
    <row r="231" spans="1:14" ht="14.1" hidden="1" customHeight="1" x14ac:dyDescent="0.25">
      <c r="A231" s="620" t="s">
        <v>56</v>
      </c>
      <c r="B231" s="620"/>
      <c r="C231" s="620"/>
      <c r="D231" s="620"/>
      <c r="E231" s="44"/>
      <c r="F231" s="45">
        <f>SUM(F227:F230)</f>
        <v>353.6</v>
      </c>
      <c r="N231" s="22"/>
    </row>
    <row r="232" spans="1:14" ht="14.1" hidden="1" customHeight="1" x14ac:dyDescent="0.25">
      <c r="A232" s="610" t="s">
        <v>57</v>
      </c>
      <c r="B232" s="610"/>
      <c r="C232" s="610"/>
      <c r="D232" s="610"/>
      <c r="E232" s="610"/>
      <c r="F232" s="610"/>
      <c r="G232" s="610"/>
      <c r="H232" s="6">
        <f>H230</f>
        <v>121</v>
      </c>
      <c r="I232" s="12"/>
      <c r="J232" s="12"/>
      <c r="K232" s="12"/>
    </row>
    <row r="233" spans="1:14" x14ac:dyDescent="0.25">
      <c r="A233" s="27" t="s">
        <v>34</v>
      </c>
      <c r="D233" s="2" t="s">
        <v>35</v>
      </c>
      <c r="H233" s="27" t="s">
        <v>36</v>
      </c>
      <c r="K233" s="2" t="s">
        <v>783</v>
      </c>
    </row>
    <row r="234" spans="1:14" x14ac:dyDescent="0.25">
      <c r="A234" s="27"/>
      <c r="H234" s="27"/>
    </row>
    <row r="235" spans="1:14" x14ac:dyDescent="0.25">
      <c r="A235" s="27" t="s">
        <v>37</v>
      </c>
      <c r="D235" s="2" t="s">
        <v>153</v>
      </c>
      <c r="H235" s="27" t="s">
        <v>38</v>
      </c>
      <c r="K235" s="2" t="s">
        <v>784</v>
      </c>
    </row>
  </sheetData>
  <mergeCells count="159">
    <mergeCell ref="A92:D92"/>
    <mergeCell ref="A93:G93"/>
    <mergeCell ref="A173:D173"/>
    <mergeCell ref="A174:G174"/>
    <mergeCell ref="A86:C86"/>
    <mergeCell ref="J87:L87"/>
    <mergeCell ref="A88:A91"/>
    <mergeCell ref="I88:I91"/>
    <mergeCell ref="A164:D164"/>
    <mergeCell ref="A165:G165"/>
    <mergeCell ref="A155:D155"/>
    <mergeCell ref="A156:G156"/>
    <mergeCell ref="A158:C158"/>
    <mergeCell ref="J159:L159"/>
    <mergeCell ref="A160:A163"/>
    <mergeCell ref="I160:I163"/>
    <mergeCell ref="A146:D146"/>
    <mergeCell ref="A147:G147"/>
    <mergeCell ref="A149:C149"/>
    <mergeCell ref="J150:L150"/>
    <mergeCell ref="A151:A154"/>
    <mergeCell ref="I151:I154"/>
    <mergeCell ref="A137:D137"/>
    <mergeCell ref="A231:D231"/>
    <mergeCell ref="A204:G204"/>
    <mergeCell ref="A176:C176"/>
    <mergeCell ref="J177:L177"/>
    <mergeCell ref="A178:A181"/>
    <mergeCell ref="I178:I181"/>
    <mergeCell ref="A191:D191"/>
    <mergeCell ref="A192:G192"/>
    <mergeCell ref="A197:C197"/>
    <mergeCell ref="J198:L198"/>
    <mergeCell ref="A199:A202"/>
    <mergeCell ref="I199:I202"/>
    <mergeCell ref="A185:C185"/>
    <mergeCell ref="J186:L186"/>
    <mergeCell ref="A187:A190"/>
    <mergeCell ref="I187:I190"/>
    <mergeCell ref="A194:L194"/>
    <mergeCell ref="A232:G232"/>
    <mergeCell ref="A167:C167"/>
    <mergeCell ref="J168:L168"/>
    <mergeCell ref="A169:A172"/>
    <mergeCell ref="I169:I172"/>
    <mergeCell ref="A222:D222"/>
    <mergeCell ref="A223:G223"/>
    <mergeCell ref="A225:C225"/>
    <mergeCell ref="J226:L226"/>
    <mergeCell ref="A227:A230"/>
    <mergeCell ref="I227:I230"/>
    <mergeCell ref="A213:D213"/>
    <mergeCell ref="A214:G214"/>
    <mergeCell ref="A216:C216"/>
    <mergeCell ref="J217:L217"/>
    <mergeCell ref="A218:A221"/>
    <mergeCell ref="I218:I221"/>
    <mergeCell ref="A182:D182"/>
    <mergeCell ref="A183:G183"/>
    <mergeCell ref="A207:C207"/>
    <mergeCell ref="J208:L208"/>
    <mergeCell ref="A209:A212"/>
    <mergeCell ref="I209:I212"/>
    <mergeCell ref="A203:D203"/>
    <mergeCell ref="A138:G138"/>
    <mergeCell ref="A140:C140"/>
    <mergeCell ref="J141:L141"/>
    <mergeCell ref="A142:A145"/>
    <mergeCell ref="I142:I145"/>
    <mergeCell ref="A131:C131"/>
    <mergeCell ref="J132:L132"/>
    <mergeCell ref="A133:A136"/>
    <mergeCell ref="I133:I136"/>
    <mergeCell ref="A84:G84"/>
    <mergeCell ref="A47:D47"/>
    <mergeCell ref="A48:G48"/>
    <mergeCell ref="A77:C77"/>
    <mergeCell ref="J78:L78"/>
    <mergeCell ref="A79:A82"/>
    <mergeCell ref="I79:I82"/>
    <mergeCell ref="A41:C41"/>
    <mergeCell ref="J42:L42"/>
    <mergeCell ref="A43:A46"/>
    <mergeCell ref="I43:I46"/>
    <mergeCell ref="A21:G21"/>
    <mergeCell ref="A14:C14"/>
    <mergeCell ref="J15:L15"/>
    <mergeCell ref="A16:A19"/>
    <mergeCell ref="I16:I19"/>
    <mergeCell ref="A75:G75"/>
    <mergeCell ref="A68:C68"/>
    <mergeCell ref="J69:L69"/>
    <mergeCell ref="A70:A73"/>
    <mergeCell ref="I70:I73"/>
    <mergeCell ref="A74:D74"/>
    <mergeCell ref="A23:C23"/>
    <mergeCell ref="A61:A64"/>
    <mergeCell ref="I61:I64"/>
    <mergeCell ref="A65:D65"/>
    <mergeCell ref="A56:D56"/>
    <mergeCell ref="A9:C9"/>
    <mergeCell ref="D9:I9"/>
    <mergeCell ref="D10:I10"/>
    <mergeCell ref="J24:L24"/>
    <mergeCell ref="A25:A28"/>
    <mergeCell ref="I25:I28"/>
    <mergeCell ref="A101:D101"/>
    <mergeCell ref="A30:G30"/>
    <mergeCell ref="A32:C32"/>
    <mergeCell ref="J33:L33"/>
    <mergeCell ref="A34:A37"/>
    <mergeCell ref="I34:I37"/>
    <mergeCell ref="A38:D38"/>
    <mergeCell ref="A39:G39"/>
    <mergeCell ref="A95:C95"/>
    <mergeCell ref="J96:L96"/>
    <mergeCell ref="A97:A100"/>
    <mergeCell ref="I97:I100"/>
    <mergeCell ref="A29:D29"/>
    <mergeCell ref="A66:G66"/>
    <mergeCell ref="A57:G57"/>
    <mergeCell ref="A59:C59"/>
    <mergeCell ref="J60:L60"/>
    <mergeCell ref="A20:D20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  <mergeCell ref="J8:L8"/>
    <mergeCell ref="A120:G120"/>
    <mergeCell ref="A122:C122"/>
    <mergeCell ref="J123:L123"/>
    <mergeCell ref="A124:A127"/>
    <mergeCell ref="I124:I127"/>
    <mergeCell ref="A128:D128"/>
    <mergeCell ref="A129:G129"/>
    <mergeCell ref="A50:C50"/>
    <mergeCell ref="J51:L51"/>
    <mergeCell ref="A52:A55"/>
    <mergeCell ref="I52:I55"/>
    <mergeCell ref="A119:D119"/>
    <mergeCell ref="A102:G102"/>
    <mergeCell ref="A104:C104"/>
    <mergeCell ref="J105:L105"/>
    <mergeCell ref="A106:A109"/>
    <mergeCell ref="I106:I109"/>
    <mergeCell ref="A110:D110"/>
    <mergeCell ref="A111:G111"/>
    <mergeCell ref="A113:C113"/>
    <mergeCell ref="J114:L114"/>
    <mergeCell ref="A115:A118"/>
    <mergeCell ref="I115:I118"/>
    <mergeCell ref="A83:D83"/>
  </mergeCells>
  <pageMargins left="0.590551137924194" right="0.19685038924217199" top="0.62999999523162797" bottom="0.37999999523162797" header="0.5" footer="0.240000009536743"/>
  <pageSetup paperSize="9" scale="67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4AE-9339-4492-9915-D1AEB71C4D8C}">
  <sheetPr>
    <pageSetUpPr fitToPage="1"/>
  </sheetPr>
  <dimension ref="A1:N98"/>
  <sheetViews>
    <sheetView topLeftCell="A10" workbookViewId="0">
      <selection activeCell="D11" sqref="D11"/>
    </sheetView>
  </sheetViews>
  <sheetFormatPr defaultColWidth="35.6640625" defaultRowHeight="13.2" x14ac:dyDescent="0.25"/>
  <cols>
    <col min="1" max="1" width="8.77734375" style="2" customWidth="1"/>
    <col min="2" max="2" width="8.33203125" style="2" customWidth="1"/>
    <col min="3" max="3" width="22.5546875" style="2" customWidth="1"/>
    <col min="4" max="5" width="9.5546875" style="2" customWidth="1"/>
    <col min="6" max="6" width="11.44140625" style="2" customWidth="1"/>
    <col min="7" max="7" width="10.5546875" style="2" customWidth="1"/>
    <col min="8" max="8" width="12.77734375" style="2" customWidth="1"/>
    <col min="9" max="9" width="11.21875" style="2" customWidth="1"/>
    <col min="10" max="10" width="12.109375" style="2" customWidth="1"/>
    <col min="11" max="11" width="11.109375" style="2" customWidth="1"/>
    <col min="12" max="12" width="21.44140625" style="2" customWidth="1"/>
    <col min="13" max="13" width="4.109375" style="2" customWidth="1"/>
    <col min="14" max="15" width="18.88671875" style="2" customWidth="1"/>
    <col min="16" max="16" width="8.5546875" style="2" customWidth="1"/>
    <col min="17" max="241" width="9" style="2" customWidth="1"/>
    <col min="242" max="242" width="8.77734375" style="2" customWidth="1"/>
    <col min="243" max="243" width="8.33203125" style="2" customWidth="1"/>
    <col min="244" max="244" width="6.88671875" style="2" customWidth="1"/>
    <col min="245" max="245" width="22.44140625" style="2" customWidth="1"/>
    <col min="246" max="246" width="16.77734375" style="2" customWidth="1"/>
    <col min="247" max="247" width="10.6640625" style="2" customWidth="1"/>
    <col min="248" max="248" width="10.33203125" style="2" customWidth="1"/>
    <col min="249" max="249" width="11.5546875" style="2" customWidth="1"/>
    <col min="250" max="16384" width="35.6640625" style="2"/>
  </cols>
  <sheetData>
    <row r="1" spans="1:13" x14ac:dyDescent="0.25">
      <c r="A1" s="624" t="s">
        <v>0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33"/>
    </row>
    <row r="2" spans="1:13" ht="10.5" customHeight="1" x14ac:dyDescent="0.25">
      <c r="A2" s="624" t="s">
        <v>44</v>
      </c>
      <c r="B2" s="624"/>
      <c r="C2" s="624"/>
      <c r="D2" s="624"/>
      <c r="E2" s="624"/>
      <c r="F2" s="624"/>
      <c r="G2" s="624"/>
      <c r="H2" s="624"/>
      <c r="I2" s="624"/>
      <c r="J2" s="624"/>
      <c r="K2" s="624"/>
      <c r="L2" s="624"/>
      <c r="M2" s="33"/>
    </row>
    <row r="3" spans="1:13" x14ac:dyDescent="0.25">
      <c r="A3" s="624" t="s">
        <v>2</v>
      </c>
      <c r="B3" s="624"/>
      <c r="C3" s="624"/>
      <c r="D3" s="624"/>
      <c r="E3" s="624"/>
      <c r="F3" s="624"/>
      <c r="G3" s="624"/>
      <c r="H3" s="624"/>
      <c r="I3" s="624"/>
      <c r="J3" s="624"/>
      <c r="K3" s="624"/>
      <c r="L3" s="624"/>
      <c r="M3" s="33"/>
    </row>
    <row r="4" spans="1:13" x14ac:dyDescent="0.25">
      <c r="A4" s="624" t="s">
        <v>3</v>
      </c>
      <c r="B4" s="624"/>
      <c r="C4" s="624"/>
      <c r="D4" s="624"/>
      <c r="E4" s="624"/>
      <c r="F4" s="624"/>
      <c r="G4" s="624"/>
      <c r="H4" s="624"/>
      <c r="I4" s="624"/>
      <c r="J4" s="624"/>
      <c r="K4" s="624"/>
      <c r="L4" s="624"/>
      <c r="M4" s="33"/>
    </row>
    <row r="5" spans="1:13" ht="11.25" customHeight="1" x14ac:dyDescent="0.25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M5" s="33"/>
    </row>
    <row r="6" spans="1:13" ht="15.6" x14ac:dyDescent="0.25">
      <c r="A6" s="594" t="s">
        <v>152</v>
      </c>
      <c r="B6" s="594"/>
      <c r="C6" s="594"/>
      <c r="D6" s="586" t="s">
        <v>4</v>
      </c>
      <c r="E6" s="586"/>
      <c r="F6" s="586"/>
      <c r="G6" s="586"/>
      <c r="H6" s="586"/>
      <c r="I6" s="586"/>
      <c r="J6" s="5"/>
      <c r="K6" s="3" t="s">
        <v>688</v>
      </c>
    </row>
    <row r="7" spans="1:13" ht="15.6" x14ac:dyDescent="0.25">
      <c r="A7" s="585" t="s">
        <v>6</v>
      </c>
      <c r="B7" s="585"/>
      <c r="C7" s="585"/>
      <c r="D7" s="586" t="s">
        <v>155</v>
      </c>
      <c r="E7" s="586"/>
      <c r="F7" s="586"/>
      <c r="G7" s="586"/>
      <c r="H7" s="586"/>
      <c r="I7" s="586"/>
      <c r="J7" s="5"/>
      <c r="K7" s="3" t="s">
        <v>46</v>
      </c>
    </row>
    <row r="8" spans="1:13" ht="15.6" x14ac:dyDescent="0.25">
      <c r="A8" s="625" t="s">
        <v>8</v>
      </c>
      <c r="B8" s="626"/>
      <c r="C8" s="627"/>
      <c r="D8" s="586" t="s">
        <v>47</v>
      </c>
      <c r="E8" s="586"/>
      <c r="F8" s="586"/>
      <c r="G8" s="586"/>
      <c r="H8" s="586"/>
      <c r="I8" s="586"/>
      <c r="J8" s="587" t="s">
        <v>9</v>
      </c>
      <c r="K8" s="588"/>
      <c r="L8" s="589"/>
      <c r="M8" s="34"/>
    </row>
    <row r="9" spans="1:13" ht="15" customHeight="1" x14ac:dyDescent="0.25">
      <c r="A9" s="569"/>
      <c r="B9" s="628"/>
      <c r="C9" s="629"/>
      <c r="D9" s="591" t="s">
        <v>151</v>
      </c>
      <c r="E9" s="591"/>
      <c r="F9" s="591"/>
      <c r="G9" s="591"/>
      <c r="H9" s="591"/>
      <c r="I9" s="591"/>
      <c r="J9" s="6" t="s">
        <v>11</v>
      </c>
      <c r="K9" s="6" t="s">
        <v>12</v>
      </c>
      <c r="L9" s="6" t="s">
        <v>13</v>
      </c>
      <c r="M9" s="34"/>
    </row>
    <row r="10" spans="1:13" ht="15" customHeight="1" x14ac:dyDescent="0.25">
      <c r="A10" s="34"/>
      <c r="B10" s="34"/>
      <c r="C10" s="34"/>
      <c r="D10" s="586" t="s">
        <v>687</v>
      </c>
      <c r="E10" s="586"/>
      <c r="F10" s="586"/>
      <c r="G10" s="586"/>
      <c r="H10" s="586"/>
      <c r="I10" s="586"/>
      <c r="J10" s="30"/>
      <c r="K10" s="30"/>
      <c r="L10" s="30"/>
      <c r="M10" s="34"/>
    </row>
    <row r="11" spans="1:13" ht="15" customHeight="1" x14ac:dyDescent="0.25">
      <c r="A11" s="11" t="s">
        <v>15</v>
      </c>
      <c r="B11" s="8"/>
      <c r="C11" s="8"/>
      <c r="D11" s="8">
        <v>408</v>
      </c>
      <c r="E11" s="7"/>
      <c r="F11" s="7"/>
      <c r="G11" s="7"/>
      <c r="H11" s="7"/>
      <c r="I11" s="7"/>
      <c r="J11" s="35"/>
      <c r="K11" s="35"/>
      <c r="L11" s="35"/>
      <c r="M11" s="34"/>
    </row>
    <row r="12" spans="1:13" ht="15" customHeight="1" x14ac:dyDescent="0.25">
      <c r="A12" s="13" t="s">
        <v>16</v>
      </c>
      <c r="B12" s="14"/>
      <c r="C12" s="9"/>
      <c r="D12" s="9">
        <v>46</v>
      </c>
      <c r="E12" s="7"/>
      <c r="F12" s="7"/>
      <c r="G12" s="7"/>
      <c r="H12" s="7"/>
      <c r="I12" s="7"/>
      <c r="J12" s="35"/>
      <c r="K12" s="35"/>
      <c r="L12" s="35"/>
      <c r="M12" s="34"/>
    </row>
    <row r="13" spans="1:13" ht="8.25" customHeight="1" x14ac:dyDescent="0.25">
      <c r="A13" s="36"/>
      <c r="B13" s="33"/>
      <c r="C13" s="33"/>
      <c r="D13" s="33"/>
      <c r="E13" s="7"/>
      <c r="F13" s="7"/>
      <c r="G13" s="7"/>
      <c r="H13" s="7"/>
      <c r="I13" s="7"/>
      <c r="J13" s="35"/>
      <c r="K13" s="35"/>
      <c r="L13" s="35"/>
      <c r="M13" s="34"/>
    </row>
    <row r="14" spans="1:13" ht="14.1" customHeight="1" x14ac:dyDescent="0.25">
      <c r="A14" s="611" t="s">
        <v>690</v>
      </c>
      <c r="B14" s="611"/>
      <c r="C14" s="611"/>
    </row>
    <row r="15" spans="1:13" ht="20.399999999999999" x14ac:dyDescent="0.25">
      <c r="A15" s="30" t="s">
        <v>17</v>
      </c>
      <c r="B15" s="30" t="s">
        <v>49</v>
      </c>
      <c r="C15" s="30" t="s">
        <v>18</v>
      </c>
      <c r="D15" s="37" t="s">
        <v>50</v>
      </c>
      <c r="E15" s="37" t="s">
        <v>20</v>
      </c>
      <c r="F15" s="37" t="s">
        <v>51</v>
      </c>
      <c r="G15" s="37" t="s">
        <v>52</v>
      </c>
      <c r="H15" s="37" t="s">
        <v>53</v>
      </c>
      <c r="I15" s="37" t="s">
        <v>28</v>
      </c>
      <c r="J15" s="579" t="s">
        <v>54</v>
      </c>
      <c r="K15" s="612"/>
      <c r="L15" s="613"/>
    </row>
    <row r="16" spans="1:13" ht="14.1" customHeight="1" x14ac:dyDescent="0.25">
      <c r="A16" s="614">
        <v>1</v>
      </c>
      <c r="B16" s="30">
        <v>1</v>
      </c>
      <c r="C16" s="322" t="s">
        <v>386</v>
      </c>
      <c r="D16" s="316">
        <v>1991</v>
      </c>
      <c r="E16" s="316" t="s">
        <v>11</v>
      </c>
      <c r="F16" s="321">
        <v>54.2</v>
      </c>
      <c r="G16" s="119">
        <v>18</v>
      </c>
      <c r="H16" s="318">
        <f>G16</f>
        <v>18</v>
      </c>
      <c r="I16" s="621" t="s">
        <v>66</v>
      </c>
      <c r="J16" s="323" t="s">
        <v>43</v>
      </c>
      <c r="K16" s="319"/>
      <c r="L16" s="320"/>
    </row>
    <row r="17" spans="1:13" ht="14.1" customHeight="1" x14ac:dyDescent="0.25">
      <c r="A17" s="615"/>
      <c r="B17" s="30">
        <v>2</v>
      </c>
      <c r="C17" s="322" t="s">
        <v>125</v>
      </c>
      <c r="D17" s="316">
        <v>1986</v>
      </c>
      <c r="E17" s="316" t="s">
        <v>12</v>
      </c>
      <c r="F17" s="317">
        <v>62.8</v>
      </c>
      <c r="G17" s="119">
        <v>20</v>
      </c>
      <c r="H17" s="318">
        <f>H16+G17</f>
        <v>38</v>
      </c>
      <c r="I17" s="622"/>
      <c r="J17" s="323" t="s">
        <v>481</v>
      </c>
      <c r="K17" s="319"/>
      <c r="L17" s="320"/>
    </row>
    <row r="18" spans="1:13" ht="14.1" customHeight="1" x14ac:dyDescent="0.25">
      <c r="A18" s="615"/>
      <c r="B18" s="30">
        <v>3</v>
      </c>
      <c r="C18" s="322" t="s">
        <v>620</v>
      </c>
      <c r="D18" s="316">
        <v>1999</v>
      </c>
      <c r="E18" s="316" t="s">
        <v>12</v>
      </c>
      <c r="F18" s="190">
        <v>78.849999999999994</v>
      </c>
      <c r="G18" s="119">
        <v>25</v>
      </c>
      <c r="H18" s="318">
        <f>H17+G18</f>
        <v>63</v>
      </c>
      <c r="I18" s="622"/>
      <c r="J18" s="323" t="s">
        <v>621</v>
      </c>
      <c r="K18" s="319"/>
      <c r="L18" s="320"/>
    </row>
    <row r="19" spans="1:13" ht="14.1" customHeight="1" x14ac:dyDescent="0.25">
      <c r="A19" s="616"/>
      <c r="B19" s="30">
        <v>4</v>
      </c>
      <c r="C19" s="324" t="s">
        <v>782</v>
      </c>
      <c r="D19" s="316">
        <v>1989</v>
      </c>
      <c r="E19" s="316" t="s">
        <v>12</v>
      </c>
      <c r="F19" s="317">
        <v>76.5</v>
      </c>
      <c r="G19" s="119">
        <v>36</v>
      </c>
      <c r="H19" s="318">
        <f>H18+G19</f>
        <v>99</v>
      </c>
      <c r="I19" s="623"/>
      <c r="J19" s="330" t="s">
        <v>829</v>
      </c>
      <c r="K19" s="319"/>
      <c r="L19" s="320"/>
    </row>
    <row r="20" spans="1:13" ht="14.1" customHeight="1" x14ac:dyDescent="0.25">
      <c r="A20" s="620" t="s">
        <v>56</v>
      </c>
      <c r="B20" s="620"/>
      <c r="C20" s="620"/>
      <c r="D20" s="620"/>
      <c r="E20" s="44"/>
      <c r="F20" s="45">
        <f>SUM(F16:F19)</f>
        <v>272.35000000000002</v>
      </c>
    </row>
    <row r="21" spans="1:13" ht="14.1" customHeight="1" x14ac:dyDescent="0.25">
      <c r="A21" s="610" t="s">
        <v>57</v>
      </c>
      <c r="B21" s="610"/>
      <c r="C21" s="610"/>
      <c r="D21" s="610"/>
      <c r="E21" s="610"/>
      <c r="F21" s="610"/>
      <c r="G21" s="610"/>
      <c r="H21" s="6">
        <f>H19</f>
        <v>99</v>
      </c>
      <c r="I21" s="12"/>
      <c r="J21" s="12"/>
      <c r="K21" s="12"/>
    </row>
    <row r="22" spans="1:13" ht="14.1" customHeight="1" x14ac:dyDescent="0.25">
      <c r="A22" s="46"/>
      <c r="B22" s="46"/>
      <c r="C22" s="46"/>
      <c r="D22" s="46"/>
      <c r="E22" s="46"/>
      <c r="F22" s="46"/>
      <c r="G22" s="46"/>
      <c r="H22" s="12"/>
      <c r="I22" s="12"/>
      <c r="J22" s="12"/>
      <c r="K22" s="12"/>
    </row>
    <row r="23" spans="1:13" ht="15" customHeight="1" x14ac:dyDescent="0.25">
      <c r="A23" s="611" t="s">
        <v>689</v>
      </c>
      <c r="B23" s="611"/>
      <c r="C23" s="611"/>
      <c r="M23" s="34"/>
    </row>
    <row r="24" spans="1:13" ht="21.75" customHeight="1" x14ac:dyDescent="0.25">
      <c r="A24" s="30" t="s">
        <v>17</v>
      </c>
      <c r="B24" s="30" t="s">
        <v>49</v>
      </c>
      <c r="C24" s="30" t="s">
        <v>18</v>
      </c>
      <c r="D24" s="37" t="s">
        <v>50</v>
      </c>
      <c r="E24" s="37" t="s">
        <v>20</v>
      </c>
      <c r="F24" s="37" t="s">
        <v>51</v>
      </c>
      <c r="G24" s="37" t="s">
        <v>52</v>
      </c>
      <c r="H24" s="37" t="s">
        <v>53</v>
      </c>
      <c r="I24" s="37" t="s">
        <v>28</v>
      </c>
      <c r="J24" s="579" t="s">
        <v>54</v>
      </c>
      <c r="K24" s="612"/>
      <c r="L24" s="613"/>
      <c r="M24" s="34"/>
    </row>
    <row r="25" spans="1:13" ht="15" customHeight="1" x14ac:dyDescent="0.25">
      <c r="A25" s="614">
        <v>2</v>
      </c>
      <c r="B25" s="30">
        <v>1</v>
      </c>
      <c r="C25" s="322" t="s">
        <v>385</v>
      </c>
      <c r="D25" s="316">
        <v>2007</v>
      </c>
      <c r="E25" s="316" t="s">
        <v>13</v>
      </c>
      <c r="F25" s="321">
        <v>55.32</v>
      </c>
      <c r="G25" s="119">
        <v>23</v>
      </c>
      <c r="H25" s="318">
        <f>G25</f>
        <v>23</v>
      </c>
      <c r="I25" s="621" t="s">
        <v>66</v>
      </c>
      <c r="J25" s="323" t="s">
        <v>89</v>
      </c>
      <c r="K25" s="319"/>
      <c r="L25" s="320"/>
      <c r="M25" s="34"/>
    </row>
    <row r="26" spans="1:13" ht="15" customHeight="1" x14ac:dyDescent="0.25">
      <c r="A26" s="615"/>
      <c r="B26" s="30">
        <v>2</v>
      </c>
      <c r="C26" s="322" t="s">
        <v>395</v>
      </c>
      <c r="D26" s="316">
        <v>2004</v>
      </c>
      <c r="E26" s="316" t="s">
        <v>12</v>
      </c>
      <c r="F26" s="317">
        <v>61.9</v>
      </c>
      <c r="G26" s="119">
        <v>25</v>
      </c>
      <c r="H26" s="318">
        <f>H25+G26</f>
        <v>48</v>
      </c>
      <c r="I26" s="622"/>
      <c r="J26" s="323" t="s">
        <v>89</v>
      </c>
      <c r="K26" s="319"/>
      <c r="L26" s="320"/>
      <c r="M26" s="34"/>
    </row>
    <row r="27" spans="1:13" ht="15" customHeight="1" x14ac:dyDescent="0.25">
      <c r="A27" s="615"/>
      <c r="B27" s="30">
        <v>3</v>
      </c>
      <c r="C27" s="322" t="s">
        <v>407</v>
      </c>
      <c r="D27" s="316">
        <v>2004</v>
      </c>
      <c r="E27" s="316" t="s">
        <v>13</v>
      </c>
      <c r="F27" s="190">
        <v>67.400000000000006</v>
      </c>
      <c r="G27" s="119">
        <v>17</v>
      </c>
      <c r="H27" s="318">
        <f>H26+G27</f>
        <v>65</v>
      </c>
      <c r="I27" s="622"/>
      <c r="J27" s="323" t="s">
        <v>416</v>
      </c>
      <c r="K27" s="319"/>
      <c r="L27" s="320"/>
      <c r="M27" s="34"/>
    </row>
    <row r="28" spans="1:13" ht="15" customHeight="1" x14ac:dyDescent="0.25">
      <c r="A28" s="616"/>
      <c r="B28" s="30">
        <v>4</v>
      </c>
      <c r="C28" s="324" t="s">
        <v>422</v>
      </c>
      <c r="D28" s="316">
        <v>1999</v>
      </c>
      <c r="E28" s="316" t="s">
        <v>11</v>
      </c>
      <c r="F28" s="317">
        <v>83.95</v>
      </c>
      <c r="G28" s="119">
        <v>29</v>
      </c>
      <c r="H28" s="318">
        <f>H27+G28</f>
        <v>94</v>
      </c>
      <c r="I28" s="623"/>
      <c r="J28" s="323" t="s">
        <v>91</v>
      </c>
      <c r="K28" s="319"/>
      <c r="L28" s="320"/>
      <c r="M28" s="34"/>
    </row>
    <row r="29" spans="1:13" ht="15" customHeight="1" x14ac:dyDescent="0.25">
      <c r="A29" s="620" t="s">
        <v>56</v>
      </c>
      <c r="B29" s="620"/>
      <c r="C29" s="620"/>
      <c r="D29" s="620"/>
      <c r="E29" s="44"/>
      <c r="F29" s="45">
        <f>SUM(F25:F28)</f>
        <v>268.57</v>
      </c>
      <c r="M29" s="34"/>
    </row>
    <row r="30" spans="1:13" ht="15" customHeight="1" x14ac:dyDescent="0.25">
      <c r="A30" s="610" t="s">
        <v>57</v>
      </c>
      <c r="B30" s="610"/>
      <c r="C30" s="610"/>
      <c r="D30" s="610"/>
      <c r="E30" s="610"/>
      <c r="F30" s="610"/>
      <c r="G30" s="610"/>
      <c r="H30" s="6">
        <f>H28</f>
        <v>94</v>
      </c>
      <c r="I30" s="12"/>
      <c r="J30" s="12"/>
      <c r="K30" s="12"/>
      <c r="M30" s="34"/>
    </row>
    <row r="31" spans="1:13" ht="15" customHeight="1" x14ac:dyDescent="0.25">
      <c r="A31" s="36"/>
      <c r="B31" s="33"/>
      <c r="C31" s="33"/>
      <c r="D31" s="33"/>
      <c r="E31" s="7"/>
      <c r="F31" s="7"/>
      <c r="G31" s="7"/>
      <c r="H31" s="7"/>
      <c r="I31" s="7"/>
      <c r="J31" s="35"/>
      <c r="K31" s="35"/>
      <c r="L31" s="35"/>
      <c r="M31" s="34"/>
    </row>
    <row r="32" spans="1:13" ht="15" hidden="1" customHeight="1" x14ac:dyDescent="0.25">
      <c r="A32" s="611" t="s">
        <v>58</v>
      </c>
      <c r="B32" s="611"/>
      <c r="C32" s="611"/>
      <c r="M32" s="34"/>
    </row>
    <row r="33" spans="1:13" ht="23.25" hidden="1" customHeight="1" x14ac:dyDescent="0.25">
      <c r="A33" s="30" t="s">
        <v>17</v>
      </c>
      <c r="B33" s="30" t="s">
        <v>49</v>
      </c>
      <c r="C33" s="30" t="s">
        <v>18</v>
      </c>
      <c r="D33" s="37" t="s">
        <v>50</v>
      </c>
      <c r="E33" s="37" t="s">
        <v>20</v>
      </c>
      <c r="F33" s="37" t="s">
        <v>51</v>
      </c>
      <c r="G33" s="37" t="s">
        <v>52</v>
      </c>
      <c r="H33" s="37" t="s">
        <v>53</v>
      </c>
      <c r="I33" s="37" t="s">
        <v>28</v>
      </c>
      <c r="J33" s="579" t="s">
        <v>54</v>
      </c>
      <c r="K33" s="612"/>
      <c r="L33" s="613"/>
      <c r="M33" s="34"/>
    </row>
    <row r="34" spans="1:13" ht="15" hidden="1" customHeight="1" x14ac:dyDescent="0.25">
      <c r="A34" s="614">
        <v>2</v>
      </c>
      <c r="B34" s="30">
        <v>1</v>
      </c>
      <c r="C34" s="38" t="s">
        <v>59</v>
      </c>
      <c r="D34" s="39">
        <v>2002</v>
      </c>
      <c r="E34" s="39" t="s">
        <v>12</v>
      </c>
      <c r="F34" s="40">
        <v>73</v>
      </c>
      <c r="G34" s="8">
        <v>33</v>
      </c>
      <c r="H34" s="30">
        <f>G34</f>
        <v>33</v>
      </c>
      <c r="I34" s="617" t="s">
        <v>13</v>
      </c>
      <c r="J34" s="41" t="s">
        <v>60</v>
      </c>
      <c r="K34" s="42"/>
      <c r="L34" s="43"/>
      <c r="M34" s="34"/>
    </row>
    <row r="35" spans="1:13" ht="15" hidden="1" customHeight="1" x14ac:dyDescent="0.25">
      <c r="A35" s="615"/>
      <c r="B35" s="30">
        <v>2</v>
      </c>
      <c r="C35" s="38" t="s">
        <v>61</v>
      </c>
      <c r="D35" s="39">
        <v>2000</v>
      </c>
      <c r="E35" s="39" t="s">
        <v>13</v>
      </c>
      <c r="F35" s="40">
        <v>82</v>
      </c>
      <c r="G35" s="8">
        <v>29</v>
      </c>
      <c r="H35" s="30">
        <f>H34+G35</f>
        <v>62</v>
      </c>
      <c r="I35" s="618"/>
      <c r="J35" s="41" t="s">
        <v>62</v>
      </c>
      <c r="K35" s="42"/>
      <c r="L35" s="43"/>
      <c r="M35" s="34"/>
    </row>
    <row r="36" spans="1:13" ht="15" hidden="1" customHeight="1" x14ac:dyDescent="0.25">
      <c r="A36" s="615"/>
      <c r="B36" s="30">
        <v>3</v>
      </c>
      <c r="C36" s="38" t="s">
        <v>63</v>
      </c>
      <c r="D36" s="39">
        <v>1978</v>
      </c>
      <c r="E36" s="39">
        <v>1</v>
      </c>
      <c r="F36" s="40">
        <v>85.5</v>
      </c>
      <c r="G36" s="8">
        <v>31</v>
      </c>
      <c r="H36" s="30">
        <f>H35+G36</f>
        <v>93</v>
      </c>
      <c r="I36" s="618"/>
      <c r="J36" s="41" t="s">
        <v>64</v>
      </c>
      <c r="K36" s="42"/>
      <c r="L36" s="43"/>
      <c r="M36" s="34"/>
    </row>
    <row r="37" spans="1:13" ht="15" hidden="1" customHeight="1" x14ac:dyDescent="0.25">
      <c r="A37" s="616"/>
      <c r="B37" s="30">
        <v>4</v>
      </c>
      <c r="C37" s="38" t="s">
        <v>65</v>
      </c>
      <c r="D37" s="39">
        <v>2004</v>
      </c>
      <c r="E37" s="39" t="s">
        <v>12</v>
      </c>
      <c r="F37" s="40">
        <v>82.6</v>
      </c>
      <c r="G37" s="8">
        <v>34</v>
      </c>
      <c r="H37" s="30">
        <f>H36+G37</f>
        <v>127</v>
      </c>
      <c r="I37" s="619"/>
      <c r="J37" s="41" t="s">
        <v>62</v>
      </c>
      <c r="K37" s="42"/>
      <c r="L37" s="43"/>
      <c r="M37" s="34"/>
    </row>
    <row r="38" spans="1:13" ht="15" hidden="1" customHeight="1" x14ac:dyDescent="0.25">
      <c r="A38" s="620" t="s">
        <v>56</v>
      </c>
      <c r="B38" s="620"/>
      <c r="C38" s="620"/>
      <c r="D38" s="620"/>
      <c r="E38" s="44"/>
      <c r="F38" s="45">
        <f>SUM(F34:F37)</f>
        <v>323.10000000000002</v>
      </c>
      <c r="M38" s="34"/>
    </row>
    <row r="39" spans="1:13" ht="15" hidden="1" customHeight="1" x14ac:dyDescent="0.25">
      <c r="A39" s="610" t="s">
        <v>57</v>
      </c>
      <c r="B39" s="610"/>
      <c r="C39" s="610"/>
      <c r="D39" s="610"/>
      <c r="E39" s="610"/>
      <c r="F39" s="610"/>
      <c r="G39" s="610"/>
      <c r="H39" s="6">
        <f>H37</f>
        <v>127</v>
      </c>
      <c r="I39" s="12"/>
      <c r="J39" s="12"/>
      <c r="K39" s="12"/>
      <c r="M39" s="34"/>
    </row>
    <row r="40" spans="1:13" ht="15" hidden="1" customHeight="1" x14ac:dyDescent="0.25">
      <c r="A40" s="36"/>
      <c r="B40" s="33"/>
      <c r="C40" s="33"/>
      <c r="D40" s="33"/>
      <c r="E40" s="7"/>
      <c r="F40" s="7"/>
      <c r="G40" s="7"/>
      <c r="H40" s="7"/>
      <c r="I40" s="7"/>
      <c r="J40" s="35"/>
      <c r="K40" s="35"/>
      <c r="L40" s="35"/>
      <c r="M40" s="34"/>
    </row>
    <row r="41" spans="1:13" ht="12.75" customHeight="1" x14ac:dyDescent="0.25">
      <c r="A41" s="611" t="s">
        <v>736</v>
      </c>
      <c r="B41" s="611"/>
      <c r="C41" s="611"/>
    </row>
    <row r="42" spans="1:13" ht="20.399999999999999" x14ac:dyDescent="0.25">
      <c r="A42" s="30" t="s">
        <v>17</v>
      </c>
      <c r="B42" s="30" t="s">
        <v>49</v>
      </c>
      <c r="C42" s="30" t="s">
        <v>18</v>
      </c>
      <c r="D42" s="37" t="s">
        <v>50</v>
      </c>
      <c r="E42" s="37" t="s">
        <v>20</v>
      </c>
      <c r="F42" s="37" t="s">
        <v>51</v>
      </c>
      <c r="G42" s="37" t="s">
        <v>52</v>
      </c>
      <c r="H42" s="37" t="s">
        <v>53</v>
      </c>
      <c r="I42" s="37" t="s">
        <v>28</v>
      </c>
      <c r="J42" s="579" t="s">
        <v>54</v>
      </c>
      <c r="K42" s="612"/>
      <c r="L42" s="613"/>
    </row>
    <row r="43" spans="1:13" ht="13.8" x14ac:dyDescent="0.25">
      <c r="A43" s="614">
        <v>3</v>
      </c>
      <c r="B43" s="30">
        <v>1</v>
      </c>
      <c r="C43" s="322" t="s">
        <v>396</v>
      </c>
      <c r="D43" s="316">
        <v>2003</v>
      </c>
      <c r="E43" s="316" t="s">
        <v>12</v>
      </c>
      <c r="F43" s="321">
        <v>61.75</v>
      </c>
      <c r="G43" s="119">
        <v>19</v>
      </c>
      <c r="H43" s="318">
        <f>G43</f>
        <v>19</v>
      </c>
      <c r="I43" s="621" t="s">
        <v>66</v>
      </c>
      <c r="J43" s="323" t="s">
        <v>401</v>
      </c>
      <c r="K43" s="319"/>
      <c r="L43" s="320"/>
    </row>
    <row r="44" spans="1:13" ht="13.8" x14ac:dyDescent="0.25">
      <c r="A44" s="615"/>
      <c r="B44" s="30">
        <v>2</v>
      </c>
      <c r="C44" s="322" t="s">
        <v>405</v>
      </c>
      <c r="D44" s="316">
        <v>2004</v>
      </c>
      <c r="E44" s="316" t="s">
        <v>13</v>
      </c>
      <c r="F44" s="317">
        <v>68.55</v>
      </c>
      <c r="G44" s="119">
        <v>21</v>
      </c>
      <c r="H44" s="318">
        <f>H43+G44</f>
        <v>40</v>
      </c>
      <c r="I44" s="622"/>
      <c r="J44" s="323" t="s">
        <v>415</v>
      </c>
      <c r="K44" s="319"/>
      <c r="L44" s="320"/>
    </row>
    <row r="45" spans="1:13" ht="13.8" x14ac:dyDescent="0.25">
      <c r="A45" s="615"/>
      <c r="B45" s="30">
        <v>3</v>
      </c>
      <c r="C45" s="322" t="s">
        <v>430</v>
      </c>
      <c r="D45" s="316">
        <v>2002</v>
      </c>
      <c r="E45" s="316" t="s">
        <v>12</v>
      </c>
      <c r="F45" s="190">
        <v>94.25</v>
      </c>
      <c r="G45" s="119">
        <v>23</v>
      </c>
      <c r="H45" s="318">
        <f>H44+G45</f>
        <v>63</v>
      </c>
      <c r="I45" s="622"/>
      <c r="J45" s="323" t="s">
        <v>206</v>
      </c>
      <c r="K45" s="319"/>
      <c r="L45" s="320"/>
    </row>
    <row r="46" spans="1:13" ht="13.8" x14ac:dyDescent="0.25">
      <c r="A46" s="616"/>
      <c r="B46" s="30">
        <v>4</v>
      </c>
      <c r="C46" s="324" t="s">
        <v>424</v>
      </c>
      <c r="D46" s="316">
        <v>2006</v>
      </c>
      <c r="E46" s="316" t="s">
        <v>13</v>
      </c>
      <c r="F46" s="317">
        <v>75.8</v>
      </c>
      <c r="G46" s="119">
        <v>20</v>
      </c>
      <c r="H46" s="318">
        <f>H45+G46</f>
        <v>83</v>
      </c>
      <c r="I46" s="623"/>
      <c r="J46" s="323" t="s">
        <v>435</v>
      </c>
      <c r="K46" s="319"/>
      <c r="L46" s="320"/>
    </row>
    <row r="47" spans="1:13" x14ac:dyDescent="0.25">
      <c r="A47" s="620" t="s">
        <v>56</v>
      </c>
      <c r="B47" s="620"/>
      <c r="C47" s="620"/>
      <c r="D47" s="620"/>
      <c r="E47" s="44"/>
      <c r="F47" s="45">
        <f>SUM(F43:F46)</f>
        <v>300.35000000000002</v>
      </c>
    </row>
    <row r="48" spans="1:13" x14ac:dyDescent="0.25">
      <c r="A48" s="610" t="s">
        <v>57</v>
      </c>
      <c r="B48" s="610"/>
      <c r="C48" s="610"/>
      <c r="D48" s="610"/>
      <c r="E48" s="610"/>
      <c r="F48" s="610"/>
      <c r="G48" s="610"/>
      <c r="H48" s="6">
        <f>H46</f>
        <v>83</v>
      </c>
      <c r="I48" s="12"/>
      <c r="J48" s="12"/>
      <c r="K48" s="12"/>
    </row>
    <row r="49" spans="1:13" x14ac:dyDescent="0.25">
      <c r="A49" s="46"/>
      <c r="B49" s="46"/>
      <c r="C49" s="46"/>
      <c r="D49" s="46"/>
      <c r="E49" s="46"/>
      <c r="F49" s="46"/>
      <c r="G49" s="46"/>
      <c r="H49" s="12"/>
      <c r="I49" s="12"/>
      <c r="J49" s="12"/>
      <c r="K49" s="12"/>
    </row>
    <row r="50" spans="1:13" ht="15" customHeight="1" x14ac:dyDescent="0.25">
      <c r="A50" s="611" t="s">
        <v>735</v>
      </c>
      <c r="B50" s="611"/>
      <c r="C50" s="611"/>
      <c r="M50" s="34"/>
    </row>
    <row r="51" spans="1:13" ht="23.25" customHeight="1" x14ac:dyDescent="0.25">
      <c r="A51" s="30" t="s">
        <v>17</v>
      </c>
      <c r="B51" s="30" t="s">
        <v>49</v>
      </c>
      <c r="C51" s="30" t="s">
        <v>18</v>
      </c>
      <c r="D51" s="37" t="s">
        <v>50</v>
      </c>
      <c r="E51" s="37" t="s">
        <v>20</v>
      </c>
      <c r="F51" s="37" t="s">
        <v>51</v>
      </c>
      <c r="G51" s="37" t="s">
        <v>52</v>
      </c>
      <c r="H51" s="37" t="s">
        <v>53</v>
      </c>
      <c r="I51" s="37" t="s">
        <v>28</v>
      </c>
      <c r="J51" s="579" t="s">
        <v>54</v>
      </c>
      <c r="K51" s="612"/>
      <c r="L51" s="613"/>
      <c r="M51" s="34"/>
    </row>
    <row r="52" spans="1:13" ht="15" customHeight="1" x14ac:dyDescent="0.25">
      <c r="A52" s="614">
        <v>4</v>
      </c>
      <c r="B52" s="30">
        <v>1</v>
      </c>
      <c r="C52" s="322" t="s">
        <v>411</v>
      </c>
      <c r="D52" s="316">
        <v>2004</v>
      </c>
      <c r="E52" s="316" t="s">
        <v>13</v>
      </c>
      <c r="F52" s="321">
        <v>65.349999999999994</v>
      </c>
      <c r="G52" s="119">
        <v>14</v>
      </c>
      <c r="H52" s="318">
        <f>G52</f>
        <v>14</v>
      </c>
      <c r="I52" s="621" t="s">
        <v>66</v>
      </c>
      <c r="J52" s="323" t="s">
        <v>419</v>
      </c>
      <c r="K52" s="319"/>
      <c r="L52" s="320"/>
      <c r="M52" s="34"/>
    </row>
    <row r="53" spans="1:13" ht="15" customHeight="1" x14ac:dyDescent="0.25">
      <c r="A53" s="615"/>
      <c r="B53" s="30">
        <v>2</v>
      </c>
      <c r="C53" s="322" t="s">
        <v>406</v>
      </c>
      <c r="D53" s="316">
        <v>2003</v>
      </c>
      <c r="E53" s="316" t="s">
        <v>12</v>
      </c>
      <c r="F53" s="317">
        <v>64.099999999999994</v>
      </c>
      <c r="G53" s="119">
        <v>26</v>
      </c>
      <c r="H53" s="318">
        <f>H52+G53</f>
        <v>40</v>
      </c>
      <c r="I53" s="622"/>
      <c r="J53" s="323" t="s">
        <v>342</v>
      </c>
      <c r="K53" s="319"/>
      <c r="L53" s="320"/>
      <c r="M53" s="34"/>
    </row>
    <row r="54" spans="1:13" ht="15" customHeight="1" x14ac:dyDescent="0.25">
      <c r="A54" s="615"/>
      <c r="B54" s="30">
        <v>3</v>
      </c>
      <c r="C54" s="322" t="s">
        <v>388</v>
      </c>
      <c r="D54" s="316">
        <v>2001</v>
      </c>
      <c r="E54" s="316" t="s">
        <v>13</v>
      </c>
      <c r="F54" s="190">
        <v>55.94</v>
      </c>
      <c r="G54" s="119">
        <v>12</v>
      </c>
      <c r="H54" s="318">
        <f>H53+G54</f>
        <v>52</v>
      </c>
      <c r="I54" s="622"/>
      <c r="J54" s="323" t="s">
        <v>393</v>
      </c>
      <c r="K54" s="319"/>
      <c r="L54" s="320"/>
      <c r="M54" s="34"/>
    </row>
    <row r="55" spans="1:13" ht="15" customHeight="1" x14ac:dyDescent="0.25">
      <c r="A55" s="616"/>
      <c r="B55" s="30">
        <v>4</v>
      </c>
      <c r="C55" s="324" t="s">
        <v>398</v>
      </c>
      <c r="D55" s="316">
        <v>2005</v>
      </c>
      <c r="E55" s="316" t="s">
        <v>13</v>
      </c>
      <c r="F55" s="317">
        <v>62</v>
      </c>
      <c r="G55" s="119">
        <v>16</v>
      </c>
      <c r="H55" s="318">
        <f>H54+G55</f>
        <v>68</v>
      </c>
      <c r="I55" s="623"/>
      <c r="J55" s="323" t="s">
        <v>402</v>
      </c>
      <c r="K55" s="319"/>
      <c r="L55" s="320"/>
      <c r="M55" s="34"/>
    </row>
    <row r="56" spans="1:13" ht="15" customHeight="1" x14ac:dyDescent="0.25">
      <c r="A56" s="620" t="s">
        <v>56</v>
      </c>
      <c r="B56" s="620"/>
      <c r="C56" s="620"/>
      <c r="D56" s="620"/>
      <c r="E56" s="44"/>
      <c r="F56" s="45">
        <f>SUM(F52:F55)</f>
        <v>247.39</v>
      </c>
      <c r="M56" s="34"/>
    </row>
    <row r="57" spans="1:13" ht="15" customHeight="1" x14ac:dyDescent="0.25">
      <c r="A57" s="610" t="s">
        <v>57</v>
      </c>
      <c r="B57" s="610"/>
      <c r="C57" s="610"/>
      <c r="D57" s="610"/>
      <c r="E57" s="610"/>
      <c r="F57" s="610"/>
      <c r="G57" s="610"/>
      <c r="H57" s="6">
        <f>H55</f>
        <v>68</v>
      </c>
      <c r="I57" s="12"/>
      <c r="J57" s="12"/>
      <c r="K57" s="12"/>
      <c r="M57" s="34"/>
    </row>
    <row r="58" spans="1:13" ht="15" hidden="1" customHeight="1" x14ac:dyDescent="0.25">
      <c r="A58" s="36"/>
      <c r="B58" s="33"/>
      <c r="C58" s="33"/>
      <c r="D58" s="33"/>
      <c r="E58" s="7"/>
      <c r="F58" s="7"/>
      <c r="G58" s="7"/>
      <c r="H58" s="7"/>
      <c r="I58" s="7"/>
      <c r="J58" s="35"/>
      <c r="K58" s="35"/>
      <c r="L58" s="35"/>
      <c r="M58" s="34"/>
    </row>
    <row r="59" spans="1:13" ht="15" hidden="1" customHeight="1" x14ac:dyDescent="0.25">
      <c r="A59" s="611" t="s">
        <v>70</v>
      </c>
      <c r="B59" s="611"/>
      <c r="C59" s="611"/>
      <c r="M59" s="34"/>
    </row>
    <row r="60" spans="1:13" ht="24" hidden="1" customHeight="1" x14ac:dyDescent="0.25">
      <c r="A60" s="30" t="s">
        <v>17</v>
      </c>
      <c r="B60" s="30" t="s">
        <v>49</v>
      </c>
      <c r="C60" s="30" t="s">
        <v>18</v>
      </c>
      <c r="D60" s="37" t="s">
        <v>50</v>
      </c>
      <c r="E60" s="37" t="s">
        <v>20</v>
      </c>
      <c r="F60" s="37" t="s">
        <v>51</v>
      </c>
      <c r="G60" s="37" t="s">
        <v>52</v>
      </c>
      <c r="H60" s="37" t="s">
        <v>53</v>
      </c>
      <c r="I60" s="37" t="s">
        <v>28</v>
      </c>
      <c r="J60" s="579" t="s">
        <v>54</v>
      </c>
      <c r="K60" s="612"/>
      <c r="L60" s="613"/>
      <c r="M60" s="34"/>
    </row>
    <row r="61" spans="1:13" ht="15" hidden="1" customHeight="1" x14ac:dyDescent="0.25">
      <c r="A61" s="614">
        <v>4</v>
      </c>
      <c r="B61" s="30">
        <v>1</v>
      </c>
      <c r="C61" s="38" t="s">
        <v>71</v>
      </c>
      <c r="D61" s="39">
        <v>1987</v>
      </c>
      <c r="E61" s="39" t="s">
        <v>12</v>
      </c>
      <c r="F61" s="40">
        <v>82.1</v>
      </c>
      <c r="G61" s="8">
        <v>30</v>
      </c>
      <c r="H61" s="30">
        <f>G61</f>
        <v>30</v>
      </c>
      <c r="I61" s="617" t="s">
        <v>13</v>
      </c>
      <c r="J61" s="41" t="s">
        <v>72</v>
      </c>
      <c r="K61" s="42"/>
      <c r="L61" s="43"/>
      <c r="M61" s="34"/>
    </row>
    <row r="62" spans="1:13" ht="15" hidden="1" customHeight="1" x14ac:dyDescent="0.25">
      <c r="A62" s="615"/>
      <c r="B62" s="30">
        <v>2</v>
      </c>
      <c r="C62" s="38" t="s">
        <v>73</v>
      </c>
      <c r="D62" s="39">
        <v>1995</v>
      </c>
      <c r="E62" s="39" t="s">
        <v>13</v>
      </c>
      <c r="F62" s="40">
        <v>83.65</v>
      </c>
      <c r="G62" s="8">
        <v>31</v>
      </c>
      <c r="H62" s="30">
        <f>H61+G62</f>
        <v>61</v>
      </c>
      <c r="I62" s="618"/>
      <c r="J62" s="41" t="s">
        <v>74</v>
      </c>
      <c r="K62" s="42"/>
      <c r="L62" s="43"/>
      <c r="M62" s="34"/>
    </row>
    <row r="63" spans="1:13" ht="15" hidden="1" customHeight="1" x14ac:dyDescent="0.25">
      <c r="A63" s="615"/>
      <c r="B63" s="30">
        <v>3</v>
      </c>
      <c r="C63" s="38" t="s">
        <v>75</v>
      </c>
      <c r="D63" s="39">
        <v>1992</v>
      </c>
      <c r="E63" s="39" t="s">
        <v>12</v>
      </c>
      <c r="F63" s="40">
        <v>104.25</v>
      </c>
      <c r="G63" s="8">
        <v>35</v>
      </c>
      <c r="H63" s="30">
        <f>H62+G63</f>
        <v>96</v>
      </c>
      <c r="I63" s="618"/>
      <c r="J63" s="41" t="s">
        <v>72</v>
      </c>
      <c r="K63" s="42"/>
      <c r="L63" s="43"/>
      <c r="M63" s="34"/>
    </row>
    <row r="64" spans="1:13" ht="15" hidden="1" customHeight="1" x14ac:dyDescent="0.25">
      <c r="A64" s="616"/>
      <c r="B64" s="30">
        <v>4</v>
      </c>
      <c r="C64" s="38" t="s">
        <v>76</v>
      </c>
      <c r="D64" s="39">
        <v>2000</v>
      </c>
      <c r="E64" s="39" t="s">
        <v>12</v>
      </c>
      <c r="F64" s="40">
        <v>84</v>
      </c>
      <c r="G64" s="8">
        <v>36</v>
      </c>
      <c r="H64" s="30">
        <f>H63+G64</f>
        <v>132</v>
      </c>
      <c r="I64" s="619"/>
      <c r="J64" s="41" t="s">
        <v>72</v>
      </c>
      <c r="K64" s="42"/>
      <c r="L64" s="43"/>
      <c r="M64" s="34"/>
    </row>
    <row r="65" spans="1:14" ht="15" hidden="1" customHeight="1" x14ac:dyDescent="0.25">
      <c r="A65" s="620" t="s">
        <v>56</v>
      </c>
      <c r="B65" s="620"/>
      <c r="C65" s="620"/>
      <c r="D65" s="620"/>
      <c r="E65" s="44"/>
      <c r="F65" s="45">
        <f>SUM(F61:F64)</f>
        <v>354</v>
      </c>
      <c r="M65" s="34"/>
    </row>
    <row r="66" spans="1:14" ht="15" hidden="1" customHeight="1" x14ac:dyDescent="0.25">
      <c r="A66" s="610" t="s">
        <v>57</v>
      </c>
      <c r="B66" s="610"/>
      <c r="C66" s="610"/>
      <c r="D66" s="610"/>
      <c r="E66" s="610"/>
      <c r="F66" s="610"/>
      <c r="G66" s="610"/>
      <c r="H66" s="6">
        <f>H64</f>
        <v>132</v>
      </c>
      <c r="I66" s="12"/>
      <c r="J66" s="12"/>
      <c r="K66" s="12"/>
      <c r="M66" s="34"/>
    </row>
    <row r="67" spans="1:14" ht="15" hidden="1" customHeight="1" x14ac:dyDescent="0.25">
      <c r="A67" s="36"/>
      <c r="B67" s="33"/>
      <c r="C67" s="33"/>
      <c r="D67" s="33"/>
      <c r="E67" s="7"/>
      <c r="F67" s="7"/>
      <c r="G67" s="7"/>
      <c r="H67" s="7"/>
      <c r="I67" s="7"/>
      <c r="J67" s="35"/>
      <c r="K67" s="35"/>
      <c r="L67" s="35"/>
      <c r="M67" s="34"/>
    </row>
    <row r="68" spans="1:14" ht="15" hidden="1" customHeight="1" x14ac:dyDescent="0.25">
      <c r="A68" s="611" t="s">
        <v>77</v>
      </c>
      <c r="B68" s="611"/>
      <c r="C68" s="611"/>
      <c r="M68" s="34"/>
    </row>
    <row r="69" spans="1:14" ht="23.25" hidden="1" customHeight="1" x14ac:dyDescent="0.25">
      <c r="A69" s="30" t="s">
        <v>17</v>
      </c>
      <c r="B69" s="30" t="s">
        <v>49</v>
      </c>
      <c r="C69" s="30" t="s">
        <v>18</v>
      </c>
      <c r="D69" s="37" t="s">
        <v>50</v>
      </c>
      <c r="E69" s="37" t="s">
        <v>20</v>
      </c>
      <c r="F69" s="37" t="s">
        <v>51</v>
      </c>
      <c r="G69" s="37" t="s">
        <v>52</v>
      </c>
      <c r="H69" s="37" t="s">
        <v>53</v>
      </c>
      <c r="I69" s="37" t="s">
        <v>28</v>
      </c>
      <c r="J69" s="579" t="s">
        <v>54</v>
      </c>
      <c r="K69" s="612"/>
      <c r="L69" s="613"/>
      <c r="M69" s="34"/>
    </row>
    <row r="70" spans="1:14" ht="16.5" hidden="1" customHeight="1" x14ac:dyDescent="0.25">
      <c r="A70" s="614">
        <v>5</v>
      </c>
      <c r="B70" s="30">
        <v>1</v>
      </c>
      <c r="C70" s="38" t="s">
        <v>78</v>
      </c>
      <c r="D70" s="39">
        <v>2000</v>
      </c>
      <c r="E70" s="40" t="s">
        <v>12</v>
      </c>
      <c r="F70" s="40">
        <v>86.15</v>
      </c>
      <c r="G70" s="8">
        <v>34</v>
      </c>
      <c r="H70" s="30">
        <f>G70</f>
        <v>34</v>
      </c>
      <c r="I70" s="617" t="s">
        <v>13</v>
      </c>
      <c r="J70" s="41" t="s">
        <v>79</v>
      </c>
      <c r="K70" s="42"/>
      <c r="L70" s="43"/>
      <c r="M70" s="35"/>
    </row>
    <row r="71" spans="1:14" ht="15.75" hidden="1" customHeight="1" x14ac:dyDescent="0.25">
      <c r="A71" s="615"/>
      <c r="B71" s="30">
        <v>2</v>
      </c>
      <c r="C71" s="38" t="s">
        <v>80</v>
      </c>
      <c r="D71" s="39">
        <v>1993</v>
      </c>
      <c r="E71" s="40" t="s">
        <v>12</v>
      </c>
      <c r="F71" s="40">
        <v>88.55</v>
      </c>
      <c r="G71" s="8">
        <v>32</v>
      </c>
      <c r="H71" s="30">
        <f>H70+G71</f>
        <v>66</v>
      </c>
      <c r="I71" s="618"/>
      <c r="J71" s="41" t="s">
        <v>81</v>
      </c>
      <c r="K71" s="42"/>
      <c r="L71" s="43"/>
    </row>
    <row r="72" spans="1:14" ht="16.5" hidden="1" customHeight="1" x14ac:dyDescent="0.25">
      <c r="A72" s="615"/>
      <c r="B72" s="30">
        <v>3</v>
      </c>
      <c r="C72" s="38" t="s">
        <v>82</v>
      </c>
      <c r="D72" s="39">
        <v>1996</v>
      </c>
      <c r="E72" s="40" t="s">
        <v>12</v>
      </c>
      <c r="F72" s="40">
        <v>93.6</v>
      </c>
      <c r="G72" s="8">
        <v>32</v>
      </c>
      <c r="H72" s="30">
        <f>H71+G72</f>
        <v>98</v>
      </c>
      <c r="I72" s="618"/>
      <c r="J72" s="41" t="s">
        <v>83</v>
      </c>
      <c r="K72" s="42"/>
      <c r="L72" s="43"/>
    </row>
    <row r="73" spans="1:14" ht="14.1" hidden="1" customHeight="1" x14ac:dyDescent="0.25">
      <c r="A73" s="616"/>
      <c r="B73" s="30">
        <v>4</v>
      </c>
      <c r="C73" s="38" t="s">
        <v>84</v>
      </c>
      <c r="D73" s="39">
        <v>1979</v>
      </c>
      <c r="E73" s="40" t="s">
        <v>85</v>
      </c>
      <c r="F73" s="40">
        <v>100.2</v>
      </c>
      <c r="G73" s="8">
        <v>34</v>
      </c>
      <c r="H73" s="30">
        <f>H72+G73</f>
        <v>132</v>
      </c>
      <c r="I73" s="619"/>
      <c r="J73" s="41" t="s">
        <v>86</v>
      </c>
      <c r="K73" s="42"/>
      <c r="L73" s="43"/>
      <c r="N73" s="2">
        <v>1</v>
      </c>
    </row>
    <row r="74" spans="1:14" ht="14.1" hidden="1" customHeight="1" x14ac:dyDescent="0.25">
      <c r="A74" s="620" t="s">
        <v>56</v>
      </c>
      <c r="B74" s="620"/>
      <c r="C74" s="620"/>
      <c r="D74" s="620"/>
      <c r="E74" s="44"/>
      <c r="F74" s="45">
        <f>SUM(F70:F73)</f>
        <v>368.49999999999994</v>
      </c>
      <c r="M74" s="47"/>
    </row>
    <row r="75" spans="1:14" ht="14.1" hidden="1" customHeight="1" x14ac:dyDescent="0.25">
      <c r="A75" s="610" t="s">
        <v>57</v>
      </c>
      <c r="B75" s="610"/>
      <c r="C75" s="610"/>
      <c r="D75" s="610"/>
      <c r="E75" s="610"/>
      <c r="F75" s="610"/>
      <c r="G75" s="610"/>
      <c r="H75" s="6">
        <f>H73</f>
        <v>132</v>
      </c>
      <c r="I75" s="12"/>
      <c r="J75" s="12"/>
      <c r="K75" s="12"/>
      <c r="M75" s="47"/>
    </row>
    <row r="76" spans="1:14" hidden="1" x14ac:dyDescent="0.25"/>
    <row r="77" spans="1:14" hidden="1" x14ac:dyDescent="0.25">
      <c r="A77" s="611" t="s">
        <v>87</v>
      </c>
      <c r="B77" s="611"/>
      <c r="C77" s="611"/>
    </row>
    <row r="78" spans="1:14" ht="20.399999999999999" hidden="1" x14ac:dyDescent="0.25">
      <c r="A78" s="30" t="s">
        <v>17</v>
      </c>
      <c r="B78" s="30" t="s">
        <v>49</v>
      </c>
      <c r="C78" s="30" t="s">
        <v>18</v>
      </c>
      <c r="D78" s="37" t="s">
        <v>50</v>
      </c>
      <c r="E78" s="37" t="s">
        <v>20</v>
      </c>
      <c r="F78" s="37" t="s">
        <v>51</v>
      </c>
      <c r="G78" s="37" t="s">
        <v>52</v>
      </c>
      <c r="H78" s="37" t="s">
        <v>53</v>
      </c>
      <c r="I78" s="37" t="s">
        <v>28</v>
      </c>
      <c r="J78" s="579" t="s">
        <v>54</v>
      </c>
      <c r="K78" s="612"/>
      <c r="L78" s="613"/>
    </row>
    <row r="79" spans="1:14" ht="13.5" hidden="1" customHeight="1" x14ac:dyDescent="0.25">
      <c r="A79" s="614">
        <v>6</v>
      </c>
      <c r="B79" s="30">
        <v>1</v>
      </c>
      <c r="C79" s="38" t="s">
        <v>88</v>
      </c>
      <c r="D79" s="39">
        <v>2003</v>
      </c>
      <c r="E79" s="39" t="s">
        <v>13</v>
      </c>
      <c r="F79" s="40">
        <v>84.95</v>
      </c>
      <c r="G79" s="8">
        <v>26</v>
      </c>
      <c r="H79" s="30">
        <f>G79</f>
        <v>26</v>
      </c>
      <c r="I79" s="617" t="s">
        <v>13</v>
      </c>
      <c r="J79" s="41" t="s">
        <v>89</v>
      </c>
      <c r="K79" s="42"/>
      <c r="L79" s="43"/>
    </row>
    <row r="80" spans="1:14" ht="15.75" hidden="1" customHeight="1" x14ac:dyDescent="0.25">
      <c r="A80" s="615"/>
      <c r="B80" s="30">
        <v>2</v>
      </c>
      <c r="C80" s="38" t="s">
        <v>90</v>
      </c>
      <c r="D80" s="39">
        <v>1999</v>
      </c>
      <c r="E80" s="39" t="s">
        <v>11</v>
      </c>
      <c r="F80" s="40">
        <v>72.849999999999994</v>
      </c>
      <c r="G80" s="8">
        <v>29</v>
      </c>
      <c r="H80" s="30">
        <f>H79+G80</f>
        <v>55</v>
      </c>
      <c r="I80" s="618"/>
      <c r="J80" s="41" t="s">
        <v>91</v>
      </c>
      <c r="K80" s="42"/>
      <c r="L80" s="43"/>
    </row>
    <row r="81" spans="1:14" ht="14.1" hidden="1" customHeight="1" x14ac:dyDescent="0.25">
      <c r="A81" s="615"/>
      <c r="B81" s="30">
        <v>3</v>
      </c>
      <c r="C81" s="38" t="s">
        <v>92</v>
      </c>
      <c r="D81" s="39">
        <v>2003</v>
      </c>
      <c r="E81" s="39" t="s">
        <v>13</v>
      </c>
      <c r="F81" s="40">
        <v>102.45</v>
      </c>
      <c r="G81" s="8">
        <v>33</v>
      </c>
      <c r="H81" s="30">
        <f>H80+G81</f>
        <v>88</v>
      </c>
      <c r="I81" s="618"/>
      <c r="J81" s="41" t="s">
        <v>93</v>
      </c>
      <c r="K81" s="42"/>
      <c r="L81" s="43"/>
    </row>
    <row r="82" spans="1:14" ht="14.1" hidden="1" customHeight="1" x14ac:dyDescent="0.25">
      <c r="A82" s="616"/>
      <c r="B82" s="30">
        <v>4</v>
      </c>
      <c r="C82" s="38" t="s">
        <v>94</v>
      </c>
      <c r="D82" s="39">
        <v>1978</v>
      </c>
      <c r="E82" s="39" t="s">
        <v>95</v>
      </c>
      <c r="F82" s="40">
        <v>93.35</v>
      </c>
      <c r="G82" s="8">
        <v>33</v>
      </c>
      <c r="H82" s="30">
        <f>H81+G82</f>
        <v>121</v>
      </c>
      <c r="I82" s="619"/>
      <c r="J82" s="41" t="s">
        <v>91</v>
      </c>
      <c r="K82" s="42"/>
      <c r="L82" s="43"/>
    </row>
    <row r="83" spans="1:14" ht="14.1" hidden="1" customHeight="1" x14ac:dyDescent="0.25">
      <c r="A83" s="620" t="s">
        <v>56</v>
      </c>
      <c r="B83" s="620"/>
      <c r="C83" s="620"/>
      <c r="D83" s="620"/>
      <c r="E83" s="44"/>
      <c r="F83" s="45">
        <f>SUM(F79:F82)</f>
        <v>353.6</v>
      </c>
      <c r="N83" s="2">
        <v>2</v>
      </c>
    </row>
    <row r="84" spans="1:14" ht="14.1" hidden="1" customHeight="1" x14ac:dyDescent="0.25">
      <c r="A84" s="610" t="s">
        <v>57</v>
      </c>
      <c r="B84" s="610"/>
      <c r="C84" s="610"/>
      <c r="D84" s="610"/>
      <c r="E84" s="610"/>
      <c r="F84" s="610"/>
      <c r="G84" s="610"/>
      <c r="H84" s="6">
        <f>H82</f>
        <v>121</v>
      </c>
      <c r="I84" s="12"/>
      <c r="J84" s="12"/>
      <c r="K84" s="12"/>
    </row>
    <row r="85" spans="1:14" ht="14.1" customHeight="1" x14ac:dyDescent="0.25">
      <c r="A85" s="46"/>
      <c r="B85" s="46"/>
      <c r="C85" s="46"/>
      <c r="D85" s="46"/>
      <c r="E85" s="46"/>
      <c r="F85" s="46"/>
      <c r="G85" s="46"/>
      <c r="H85" s="12"/>
      <c r="I85" s="12"/>
      <c r="J85" s="12"/>
      <c r="K85" s="12"/>
    </row>
    <row r="86" spans="1:14" ht="14.1" hidden="1" customHeight="1" x14ac:dyDescent="0.25">
      <c r="A86" s="46"/>
      <c r="B86" s="46"/>
      <c r="C86" s="46"/>
      <c r="D86" s="46"/>
      <c r="E86" s="46"/>
      <c r="F86" s="46"/>
      <c r="G86" s="46"/>
      <c r="H86" s="12"/>
      <c r="I86" s="12"/>
      <c r="J86" s="12"/>
      <c r="K86" s="12"/>
    </row>
    <row r="87" spans="1:14" ht="14.1" hidden="1" customHeight="1" x14ac:dyDescent="0.25">
      <c r="A87" s="611" t="s">
        <v>98</v>
      </c>
      <c r="B87" s="611"/>
      <c r="C87" s="611"/>
    </row>
    <row r="88" spans="1:14" ht="20.399999999999999" hidden="1" x14ac:dyDescent="0.25">
      <c r="A88" s="30" t="s">
        <v>17</v>
      </c>
      <c r="B88" s="30" t="s">
        <v>49</v>
      </c>
      <c r="C88" s="30" t="s">
        <v>18</v>
      </c>
      <c r="D88" s="37" t="s">
        <v>50</v>
      </c>
      <c r="E88" s="37" t="s">
        <v>20</v>
      </c>
      <c r="F88" s="37" t="s">
        <v>51</v>
      </c>
      <c r="G88" s="37" t="s">
        <v>52</v>
      </c>
      <c r="H88" s="37" t="s">
        <v>53</v>
      </c>
      <c r="I88" s="37" t="s">
        <v>28</v>
      </c>
      <c r="J88" s="579" t="s">
        <v>54</v>
      </c>
      <c r="K88" s="612"/>
      <c r="L88" s="613"/>
    </row>
    <row r="89" spans="1:14" ht="14.1" hidden="1" customHeight="1" x14ac:dyDescent="0.25">
      <c r="A89" s="614">
        <v>5</v>
      </c>
      <c r="B89" s="30">
        <v>1</v>
      </c>
      <c r="C89" s="38" t="s">
        <v>99</v>
      </c>
      <c r="D89" s="39">
        <v>1996</v>
      </c>
      <c r="E89" s="39" t="s">
        <v>13</v>
      </c>
      <c r="F89" s="40">
        <v>69.3</v>
      </c>
      <c r="G89" s="8">
        <v>23</v>
      </c>
      <c r="H89" s="30">
        <f>G89</f>
        <v>23</v>
      </c>
      <c r="I89" s="617" t="s">
        <v>66</v>
      </c>
      <c r="J89" s="41" t="s">
        <v>69</v>
      </c>
      <c r="K89" s="42"/>
      <c r="L89" s="43"/>
    </row>
    <row r="90" spans="1:14" ht="14.1" hidden="1" customHeight="1" x14ac:dyDescent="0.25">
      <c r="A90" s="615"/>
      <c r="B90" s="30">
        <v>2</v>
      </c>
      <c r="C90" s="38" t="s">
        <v>97</v>
      </c>
      <c r="D90" s="39">
        <v>1983</v>
      </c>
      <c r="E90" s="39" t="s">
        <v>13</v>
      </c>
      <c r="F90" s="40">
        <v>92.55</v>
      </c>
      <c r="G90" s="8">
        <v>25</v>
      </c>
      <c r="H90" s="30">
        <f>H89+G90</f>
        <v>48</v>
      </c>
      <c r="I90" s="618"/>
      <c r="J90" s="41" t="s">
        <v>69</v>
      </c>
      <c r="K90" s="42"/>
      <c r="L90" s="43"/>
    </row>
    <row r="91" spans="1:14" ht="14.1" hidden="1" customHeight="1" x14ac:dyDescent="0.25">
      <c r="A91" s="615"/>
      <c r="B91" s="30">
        <v>3</v>
      </c>
      <c r="C91" s="38" t="s">
        <v>100</v>
      </c>
      <c r="D91" s="39">
        <v>1972</v>
      </c>
      <c r="E91" s="39" t="s">
        <v>13</v>
      </c>
      <c r="F91" s="40">
        <v>87.4</v>
      </c>
      <c r="G91" s="8">
        <v>28</v>
      </c>
      <c r="H91" s="30">
        <f>H90+G91</f>
        <v>76</v>
      </c>
      <c r="I91" s="618"/>
      <c r="J91" s="41" t="s">
        <v>69</v>
      </c>
      <c r="K91" s="42"/>
      <c r="L91" s="43"/>
    </row>
    <row r="92" spans="1:14" ht="14.1" hidden="1" customHeight="1" x14ac:dyDescent="0.25">
      <c r="A92" s="616"/>
      <c r="B92" s="30">
        <v>4</v>
      </c>
      <c r="C92" s="38" t="s">
        <v>96</v>
      </c>
      <c r="D92" s="39">
        <v>1989</v>
      </c>
      <c r="E92" s="39" t="s">
        <v>13</v>
      </c>
      <c r="F92" s="40">
        <v>84.9</v>
      </c>
      <c r="G92" s="8">
        <v>27</v>
      </c>
      <c r="H92" s="30">
        <f>H91+G92</f>
        <v>103</v>
      </c>
      <c r="I92" s="619"/>
      <c r="J92" s="41" t="s">
        <v>69</v>
      </c>
      <c r="K92" s="42"/>
      <c r="L92" s="43"/>
    </row>
    <row r="93" spans="1:14" ht="14.1" hidden="1" customHeight="1" x14ac:dyDescent="0.25">
      <c r="A93" s="620" t="s">
        <v>56</v>
      </c>
      <c r="B93" s="620"/>
      <c r="C93" s="620"/>
      <c r="D93" s="620"/>
      <c r="E93" s="44"/>
      <c r="F93" s="45">
        <f>SUM(F89:F92)</f>
        <v>334.15</v>
      </c>
    </row>
    <row r="94" spans="1:14" ht="14.1" hidden="1" customHeight="1" x14ac:dyDescent="0.25">
      <c r="A94" s="610" t="s">
        <v>57</v>
      </c>
      <c r="B94" s="610"/>
      <c r="C94" s="610"/>
      <c r="D94" s="610"/>
      <c r="E94" s="610"/>
      <c r="F94" s="610"/>
      <c r="G94" s="610"/>
      <c r="H94" s="6">
        <f>H92</f>
        <v>103</v>
      </c>
      <c r="I94" s="12"/>
      <c r="J94" s="12"/>
      <c r="K94" s="12"/>
    </row>
    <row r="95" spans="1:14" ht="14.1" customHeight="1" x14ac:dyDescent="0.25">
      <c r="A95" s="46"/>
      <c r="B95" s="46"/>
      <c r="F95" s="48"/>
      <c r="G95" s="33"/>
      <c r="H95" s="12"/>
      <c r="I95" s="12"/>
      <c r="K95" s="12"/>
    </row>
    <row r="96" spans="1:14" x14ac:dyDescent="0.25">
      <c r="A96" s="27" t="s">
        <v>34</v>
      </c>
      <c r="D96" s="2" t="s">
        <v>35</v>
      </c>
      <c r="H96" s="27" t="s">
        <v>36</v>
      </c>
      <c r="K96" s="2" t="s">
        <v>783</v>
      </c>
    </row>
    <row r="97" spans="1:11" x14ac:dyDescent="0.25">
      <c r="A97" s="27"/>
      <c r="H97" s="27"/>
    </row>
    <row r="98" spans="1:11" x14ac:dyDescent="0.25">
      <c r="A98" s="27" t="s">
        <v>37</v>
      </c>
      <c r="D98" s="2" t="s">
        <v>153</v>
      </c>
      <c r="H98" s="27" t="s">
        <v>38</v>
      </c>
      <c r="K98" s="2" t="s">
        <v>784</v>
      </c>
    </row>
  </sheetData>
  <mergeCells count="68">
    <mergeCell ref="A48:G48"/>
    <mergeCell ref="A41:C41"/>
    <mergeCell ref="J42:L42"/>
    <mergeCell ref="A43:A46"/>
    <mergeCell ref="I43:I46"/>
    <mergeCell ref="A47:D47"/>
    <mergeCell ref="A94:G94"/>
    <mergeCell ref="A21:G21"/>
    <mergeCell ref="A87:C87"/>
    <mergeCell ref="J88:L88"/>
    <mergeCell ref="A89:A92"/>
    <mergeCell ref="I89:I92"/>
    <mergeCell ref="A93:D93"/>
    <mergeCell ref="A83:D83"/>
    <mergeCell ref="A84:G84"/>
    <mergeCell ref="A39:G39"/>
    <mergeCell ref="A50:C50"/>
    <mergeCell ref="J51:L51"/>
    <mergeCell ref="A52:A55"/>
    <mergeCell ref="I52:I55"/>
    <mergeCell ref="A29:D29"/>
    <mergeCell ref="A23:C23"/>
    <mergeCell ref="A20:D20"/>
    <mergeCell ref="A75:G75"/>
    <mergeCell ref="A77:C77"/>
    <mergeCell ref="J78:L78"/>
    <mergeCell ref="A79:A82"/>
    <mergeCell ref="I79:I82"/>
    <mergeCell ref="J24:L24"/>
    <mergeCell ref="A25:A28"/>
    <mergeCell ref="I25:I28"/>
    <mergeCell ref="A56:D56"/>
    <mergeCell ref="A30:G30"/>
    <mergeCell ref="A32:C32"/>
    <mergeCell ref="J33:L33"/>
    <mergeCell ref="A34:A37"/>
    <mergeCell ref="I34:I37"/>
    <mergeCell ref="A38:D38"/>
    <mergeCell ref="A14:C14"/>
    <mergeCell ref="J15:L15"/>
    <mergeCell ref="A16:A19"/>
    <mergeCell ref="I16:I19"/>
    <mergeCell ref="A74:D74"/>
    <mergeCell ref="A57:G57"/>
    <mergeCell ref="A59:C59"/>
    <mergeCell ref="J60:L60"/>
    <mergeCell ref="A61:A64"/>
    <mergeCell ref="I61:I64"/>
    <mergeCell ref="A65:D65"/>
    <mergeCell ref="A66:G66"/>
    <mergeCell ref="A68:C68"/>
    <mergeCell ref="J69:L69"/>
    <mergeCell ref="A70:A73"/>
    <mergeCell ref="I70:I73"/>
    <mergeCell ref="D10:I10"/>
    <mergeCell ref="J8:L8"/>
    <mergeCell ref="A9:C9"/>
    <mergeCell ref="D9:I9"/>
    <mergeCell ref="A1:L1"/>
    <mergeCell ref="A2:L2"/>
    <mergeCell ref="A3:L3"/>
    <mergeCell ref="A4:L4"/>
    <mergeCell ref="A6:C6"/>
    <mergeCell ref="D6:I6"/>
    <mergeCell ref="A7:C7"/>
    <mergeCell ref="D7:I7"/>
    <mergeCell ref="A8:C8"/>
    <mergeCell ref="D8:I8"/>
  </mergeCells>
  <pageMargins left="0.590551137924194" right="0.19685038924217199" top="0.62999999523162797" bottom="0.37999999523162797" header="0.5" footer="0.240000009536743"/>
  <pageSetup paperSize="9" scale="65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6BE8A-B11D-44F1-A700-CA4D7C23F214}">
  <sheetPr>
    <pageSetUpPr fitToPage="1"/>
  </sheetPr>
  <dimension ref="A1:O40"/>
  <sheetViews>
    <sheetView topLeftCell="A16" workbookViewId="0">
      <selection activeCell="D12" sqref="D12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4.5546875" style="2" customWidth="1"/>
    <col min="4" max="4" width="9.33203125" style="2" customWidth="1"/>
    <col min="5" max="5" width="7.33203125" style="2" customWidth="1"/>
    <col min="6" max="6" width="25.109375" style="2" customWidth="1"/>
    <col min="7" max="7" width="24.88671875" style="2" customWidth="1"/>
    <col min="8" max="8" width="7.21875" style="2" customWidth="1"/>
    <col min="9" max="9" width="8.77734375" style="2" customWidth="1"/>
    <col min="10" max="10" width="6.88671875" style="2" customWidth="1"/>
    <col min="11" max="11" width="9.6640625" style="2" customWidth="1"/>
    <col min="12" max="12" width="12.5546875" style="2" customWidth="1"/>
    <col min="13" max="13" width="14.7773437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/>
      <c r="B9" s="570"/>
      <c r="C9" s="571"/>
      <c r="D9" s="575" t="s">
        <v>25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42</v>
      </c>
      <c r="E10" s="578"/>
      <c r="F10" s="578"/>
      <c r="G10" s="578"/>
      <c r="H10" s="578"/>
      <c r="I10" s="578"/>
      <c r="J10" s="578"/>
      <c r="K10" s="30">
        <v>146</v>
      </c>
      <c r="L10" s="30">
        <v>120</v>
      </c>
      <c r="M10" s="30">
        <v>66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634" t="s">
        <v>17</v>
      </c>
      <c r="B15" s="599" t="s">
        <v>18</v>
      </c>
      <c r="C15" s="581"/>
      <c r="D15" s="632" t="s">
        <v>50</v>
      </c>
      <c r="E15" s="632" t="s">
        <v>20</v>
      </c>
      <c r="F15" s="632" t="s">
        <v>21</v>
      </c>
      <c r="G15" s="632" t="s">
        <v>22</v>
      </c>
      <c r="H15" s="632" t="s">
        <v>23</v>
      </c>
      <c r="I15" s="632" t="s">
        <v>25</v>
      </c>
      <c r="J15" s="632" t="s">
        <v>27</v>
      </c>
      <c r="K15" s="632" t="s">
        <v>28</v>
      </c>
      <c r="L15" s="632" t="s">
        <v>29</v>
      </c>
      <c r="M15" s="566"/>
    </row>
    <row r="16" spans="1:15" x14ac:dyDescent="0.25">
      <c r="A16" s="635"/>
      <c r="B16" s="601"/>
      <c r="C16" s="602"/>
      <c r="D16" s="633"/>
      <c r="E16" s="633"/>
      <c r="F16" s="633"/>
      <c r="G16" s="633"/>
      <c r="H16" s="633"/>
      <c r="I16" s="633"/>
      <c r="J16" s="633"/>
      <c r="K16" s="633"/>
      <c r="L16" s="636"/>
      <c r="M16" s="637"/>
    </row>
    <row r="17" spans="1:15" s="22" customFormat="1" ht="13.8" customHeight="1" x14ac:dyDescent="0.25">
      <c r="A17" s="18">
        <f t="shared" ref="A17:A34" si="0">_xlfn.RANK.EQ(I17, I$17:I$34)</f>
        <v>1</v>
      </c>
      <c r="B17" s="213" t="s">
        <v>439</v>
      </c>
      <c r="C17" s="131"/>
      <c r="D17" s="132">
        <v>2004</v>
      </c>
      <c r="E17" s="132" t="s">
        <v>12</v>
      </c>
      <c r="F17" s="132" t="s">
        <v>173</v>
      </c>
      <c r="G17" s="132" t="s">
        <v>440</v>
      </c>
      <c r="H17" s="287">
        <v>57.55</v>
      </c>
      <c r="I17" s="139">
        <v>181</v>
      </c>
      <c r="J17" s="23">
        <f t="shared" ref="J17:J34" si="1">IF(A17=1, 20, IF(A17=2, 18, IF(A17=3, 16, IF(A17&gt;19, 0, 19-A17))))</f>
        <v>20</v>
      </c>
      <c r="K17" s="16" t="str">
        <f t="shared" ref="K17:K29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141" t="s">
        <v>460</v>
      </c>
      <c r="M17" s="26"/>
      <c r="N17" s="2"/>
      <c r="O17" s="2"/>
    </row>
    <row r="18" spans="1:15" ht="13.8" customHeight="1" x14ac:dyDescent="0.25">
      <c r="A18" s="18">
        <f t="shared" si="0"/>
        <v>2</v>
      </c>
      <c r="B18" s="213" t="s">
        <v>623</v>
      </c>
      <c r="C18" s="194"/>
      <c r="D18" s="154">
        <v>1991</v>
      </c>
      <c r="E18" s="154" t="s">
        <v>11</v>
      </c>
      <c r="F18" s="154" t="s">
        <v>6</v>
      </c>
      <c r="G18" s="154"/>
      <c r="H18" s="190">
        <v>53.58</v>
      </c>
      <c r="I18" s="156">
        <v>179</v>
      </c>
      <c r="J18" s="23">
        <f t="shared" si="1"/>
        <v>18</v>
      </c>
      <c r="K18" s="16" t="str">
        <f t="shared" si="2"/>
        <v>МСМК</v>
      </c>
      <c r="L18" s="196" t="s">
        <v>625</v>
      </c>
      <c r="M18" s="26"/>
    </row>
    <row r="19" spans="1:15" ht="13.8" customHeight="1" x14ac:dyDescent="0.25">
      <c r="A19" s="18">
        <f t="shared" si="0"/>
        <v>3</v>
      </c>
      <c r="B19" s="121" t="s">
        <v>446</v>
      </c>
      <c r="C19" s="131"/>
      <c r="D19" s="132">
        <v>1999</v>
      </c>
      <c r="E19" s="132" t="s">
        <v>12</v>
      </c>
      <c r="F19" s="132" t="s">
        <v>442</v>
      </c>
      <c r="G19" s="132" t="s">
        <v>443</v>
      </c>
      <c r="H19" s="287">
        <v>55.5</v>
      </c>
      <c r="I19" s="139">
        <v>177</v>
      </c>
      <c r="J19" s="23">
        <f t="shared" si="1"/>
        <v>16</v>
      </c>
      <c r="K19" s="16" t="str">
        <f t="shared" si="2"/>
        <v>+МСМК</v>
      </c>
      <c r="L19" s="141" t="s">
        <v>462</v>
      </c>
      <c r="M19" s="26"/>
    </row>
    <row r="20" spans="1:15" ht="13.8" customHeight="1" x14ac:dyDescent="0.25">
      <c r="A20" s="18">
        <f t="shared" si="0"/>
        <v>4</v>
      </c>
      <c r="B20" s="121" t="s">
        <v>441</v>
      </c>
      <c r="C20" s="131"/>
      <c r="D20" s="132">
        <v>1999</v>
      </c>
      <c r="E20" s="132" t="s">
        <v>12</v>
      </c>
      <c r="F20" s="132" t="s">
        <v>6</v>
      </c>
      <c r="G20" s="156" t="s">
        <v>32</v>
      </c>
      <c r="H20" s="287">
        <v>56.6</v>
      </c>
      <c r="I20" s="139">
        <v>174</v>
      </c>
      <c r="J20" s="23">
        <f t="shared" si="1"/>
        <v>15</v>
      </c>
      <c r="K20" s="16" t="str">
        <f t="shared" si="2"/>
        <v>+МСМК</v>
      </c>
      <c r="L20" s="141" t="s">
        <v>461</v>
      </c>
      <c r="M20" s="26"/>
    </row>
    <row r="21" spans="1:15" ht="13.8" customHeight="1" x14ac:dyDescent="0.25">
      <c r="A21" s="18">
        <f t="shared" si="0"/>
        <v>5</v>
      </c>
      <c r="B21" s="121" t="s">
        <v>447</v>
      </c>
      <c r="C21" s="131"/>
      <c r="D21" s="132">
        <v>2003</v>
      </c>
      <c r="E21" s="132" t="s">
        <v>285</v>
      </c>
      <c r="F21" s="132" t="s">
        <v>193</v>
      </c>
      <c r="G21" s="132"/>
      <c r="H21" s="287">
        <v>57.8</v>
      </c>
      <c r="I21" s="139">
        <v>171</v>
      </c>
      <c r="J21" s="23">
        <f t="shared" si="1"/>
        <v>14</v>
      </c>
      <c r="K21" s="16" t="str">
        <f t="shared" si="2"/>
        <v>+МСМК</v>
      </c>
      <c r="L21" s="141" t="s">
        <v>304</v>
      </c>
      <c r="M21" s="26"/>
    </row>
    <row r="22" spans="1:15" ht="13.8" customHeight="1" x14ac:dyDescent="0.25">
      <c r="A22" s="18">
        <f t="shared" si="0"/>
        <v>6</v>
      </c>
      <c r="B22" s="121" t="s">
        <v>444</v>
      </c>
      <c r="C22" s="131"/>
      <c r="D22" s="132">
        <v>1997</v>
      </c>
      <c r="E22" s="132" t="s">
        <v>12</v>
      </c>
      <c r="F22" s="132" t="s">
        <v>187</v>
      </c>
      <c r="G22" s="132" t="s">
        <v>445</v>
      </c>
      <c r="H22" s="287">
        <v>56.46</v>
      </c>
      <c r="I22" s="139">
        <v>150</v>
      </c>
      <c r="J22" s="23">
        <f t="shared" si="1"/>
        <v>13</v>
      </c>
      <c r="K22" s="16" t="str">
        <f t="shared" si="2"/>
        <v>+МСМК</v>
      </c>
      <c r="L22" s="141" t="s">
        <v>238</v>
      </c>
      <c r="M22" s="26"/>
    </row>
    <row r="23" spans="1:15" ht="13.8" customHeight="1" x14ac:dyDescent="0.25">
      <c r="A23" s="18">
        <f t="shared" si="0"/>
        <v>7</v>
      </c>
      <c r="B23" s="121" t="s">
        <v>448</v>
      </c>
      <c r="C23" s="131"/>
      <c r="D23" s="132">
        <v>2007</v>
      </c>
      <c r="E23" s="132" t="s">
        <v>13</v>
      </c>
      <c r="F23" s="132" t="s">
        <v>184</v>
      </c>
      <c r="G23" s="132" t="s">
        <v>449</v>
      </c>
      <c r="H23" s="287">
        <v>57.66</v>
      </c>
      <c r="I23" s="139">
        <v>137</v>
      </c>
      <c r="J23" s="23">
        <f t="shared" si="1"/>
        <v>12</v>
      </c>
      <c r="K23" s="16" t="str">
        <f t="shared" si="2"/>
        <v>+МС</v>
      </c>
      <c r="L23" s="141" t="s">
        <v>463</v>
      </c>
      <c r="M23" s="26"/>
    </row>
    <row r="24" spans="1:15" ht="13.8" customHeight="1" x14ac:dyDescent="0.25">
      <c r="A24" s="18">
        <f t="shared" si="0"/>
        <v>8</v>
      </c>
      <c r="B24" s="121" t="s">
        <v>389</v>
      </c>
      <c r="C24" s="131"/>
      <c r="D24" s="132">
        <v>1974</v>
      </c>
      <c r="E24" s="132" t="s">
        <v>11</v>
      </c>
      <c r="F24" s="132" t="s">
        <v>224</v>
      </c>
      <c r="G24" s="132" t="s">
        <v>225</v>
      </c>
      <c r="H24" s="287">
        <v>57.48</v>
      </c>
      <c r="I24" s="139">
        <v>136</v>
      </c>
      <c r="J24" s="23">
        <f t="shared" si="1"/>
        <v>11</v>
      </c>
      <c r="K24" s="16" t="str">
        <f t="shared" si="2"/>
        <v>МС</v>
      </c>
      <c r="L24" s="141" t="s">
        <v>245</v>
      </c>
      <c r="M24" s="26"/>
    </row>
    <row r="25" spans="1:15" ht="13.8" customHeight="1" x14ac:dyDescent="0.25">
      <c r="A25" s="18">
        <f t="shared" si="0"/>
        <v>9</v>
      </c>
      <c r="B25" s="121" t="s">
        <v>455</v>
      </c>
      <c r="C25" s="131"/>
      <c r="D25" s="132">
        <v>2007</v>
      </c>
      <c r="E25" s="132" t="s">
        <v>13</v>
      </c>
      <c r="F25" s="132" t="s">
        <v>193</v>
      </c>
      <c r="G25" s="132"/>
      <c r="H25" s="287">
        <v>57.7</v>
      </c>
      <c r="I25" s="139">
        <v>132</v>
      </c>
      <c r="J25" s="23">
        <f t="shared" si="1"/>
        <v>10</v>
      </c>
      <c r="K25" s="16" t="str">
        <f t="shared" si="2"/>
        <v>+МС</v>
      </c>
      <c r="L25" s="141" t="s">
        <v>467</v>
      </c>
      <c r="M25" s="26"/>
    </row>
    <row r="26" spans="1:15" ht="13.8" customHeight="1" x14ac:dyDescent="0.25">
      <c r="A26" s="18">
        <f t="shared" si="0"/>
        <v>10</v>
      </c>
      <c r="B26" s="121" t="s">
        <v>451</v>
      </c>
      <c r="C26" s="131"/>
      <c r="D26" s="132">
        <v>2005</v>
      </c>
      <c r="E26" s="132" t="s">
        <v>452</v>
      </c>
      <c r="F26" s="132" t="s">
        <v>283</v>
      </c>
      <c r="G26" s="132" t="s">
        <v>453</v>
      </c>
      <c r="H26" s="287">
        <v>57.84</v>
      </c>
      <c r="I26" s="139">
        <v>121</v>
      </c>
      <c r="J26" s="23">
        <f t="shared" si="1"/>
        <v>9</v>
      </c>
      <c r="K26" s="16" t="str">
        <f t="shared" si="2"/>
        <v>+МС</v>
      </c>
      <c r="L26" s="141" t="s">
        <v>465</v>
      </c>
      <c r="M26" s="26"/>
    </row>
    <row r="27" spans="1:15" ht="13.8" customHeight="1" x14ac:dyDescent="0.25">
      <c r="A27" s="18">
        <f t="shared" si="0"/>
        <v>11</v>
      </c>
      <c r="B27" s="121" t="s">
        <v>454</v>
      </c>
      <c r="C27" s="131"/>
      <c r="D27" s="132">
        <v>1981</v>
      </c>
      <c r="E27" s="132" t="s">
        <v>13</v>
      </c>
      <c r="F27" s="132" t="s">
        <v>253</v>
      </c>
      <c r="G27" s="132"/>
      <c r="H27" s="287">
        <v>57.22</v>
      </c>
      <c r="I27" s="139">
        <v>120</v>
      </c>
      <c r="J27" s="23">
        <f t="shared" si="1"/>
        <v>8</v>
      </c>
      <c r="K27" s="16" t="str">
        <f t="shared" si="2"/>
        <v>+МС</v>
      </c>
      <c r="L27" s="253" t="s">
        <v>466</v>
      </c>
      <c r="M27" s="26"/>
    </row>
    <row r="28" spans="1:15" ht="13.8" customHeight="1" x14ac:dyDescent="0.25">
      <c r="A28" s="18">
        <f t="shared" si="0"/>
        <v>12</v>
      </c>
      <c r="B28" s="121" t="s">
        <v>456</v>
      </c>
      <c r="C28" s="131"/>
      <c r="D28" s="132">
        <v>2002</v>
      </c>
      <c r="E28" s="132" t="s">
        <v>452</v>
      </c>
      <c r="F28" s="132" t="s">
        <v>181</v>
      </c>
      <c r="G28" s="255" t="s">
        <v>182</v>
      </c>
      <c r="H28" s="287">
        <v>54.8</v>
      </c>
      <c r="I28" s="139">
        <v>115</v>
      </c>
      <c r="J28" s="23">
        <f t="shared" si="1"/>
        <v>7</v>
      </c>
      <c r="K28" s="16" t="str">
        <f t="shared" si="2"/>
        <v>+КМС</v>
      </c>
      <c r="L28" s="141" t="s">
        <v>203</v>
      </c>
      <c r="M28" s="26"/>
    </row>
    <row r="29" spans="1:15" ht="13.8" customHeight="1" x14ac:dyDescent="0.25">
      <c r="A29" s="18">
        <f t="shared" si="0"/>
        <v>13</v>
      </c>
      <c r="B29" s="121" t="s">
        <v>458</v>
      </c>
      <c r="C29" s="131"/>
      <c r="D29" s="132">
        <v>2004</v>
      </c>
      <c r="E29" s="132" t="s">
        <v>13</v>
      </c>
      <c r="F29" s="132" t="s">
        <v>187</v>
      </c>
      <c r="G29" s="132" t="s">
        <v>445</v>
      </c>
      <c r="H29" s="287">
        <v>56.08</v>
      </c>
      <c r="I29" s="139">
        <v>99</v>
      </c>
      <c r="J29" s="23">
        <f t="shared" si="1"/>
        <v>6</v>
      </c>
      <c r="K29" s="16" t="str">
        <f t="shared" si="2"/>
        <v>КМС</v>
      </c>
      <c r="L29" s="141" t="s">
        <v>469</v>
      </c>
      <c r="M29" s="26"/>
    </row>
    <row r="30" spans="1:15" ht="13.8" customHeight="1" x14ac:dyDescent="0.25">
      <c r="A30" s="18">
        <f t="shared" si="0"/>
        <v>14</v>
      </c>
      <c r="B30" s="213" t="s">
        <v>706</v>
      </c>
      <c r="C30" s="194"/>
      <c r="D30" s="154">
        <v>1996</v>
      </c>
      <c r="E30" s="154" t="s">
        <v>13</v>
      </c>
      <c r="F30" s="154" t="s">
        <v>170</v>
      </c>
      <c r="G30" s="154"/>
      <c r="H30" s="190">
        <v>56.88</v>
      </c>
      <c r="I30" s="203">
        <v>96</v>
      </c>
      <c r="J30" s="23">
        <f t="shared" si="1"/>
        <v>5</v>
      </c>
      <c r="K30" s="197" t="s">
        <v>13</v>
      </c>
      <c r="L30" s="252" t="s">
        <v>707</v>
      </c>
      <c r="M30" s="26"/>
    </row>
    <row r="31" spans="1:15" ht="13.8" customHeight="1" x14ac:dyDescent="0.25">
      <c r="A31" s="18">
        <f t="shared" si="0"/>
        <v>15</v>
      </c>
      <c r="B31" s="121" t="s">
        <v>457</v>
      </c>
      <c r="C31" s="131"/>
      <c r="D31" s="132">
        <v>1986</v>
      </c>
      <c r="E31" s="132" t="s">
        <v>12</v>
      </c>
      <c r="F31" s="132" t="s">
        <v>220</v>
      </c>
      <c r="G31" s="132"/>
      <c r="H31" s="287">
        <v>57.9</v>
      </c>
      <c r="I31" s="139">
        <v>94</v>
      </c>
      <c r="J31" s="23">
        <f t="shared" si="1"/>
        <v>4</v>
      </c>
      <c r="K31" s="16" t="str">
        <f>IF(AND(NOT(OR(E31="МСМК", E31="ЗМС")), I31&gt;=$K$10), "+МСМК", IF(AND(OR(E31="МСМК", E31="ЗМС"), I31&gt;=$K$10), "МСМК", IF(AND(NOT(OR(E31="МСМК", E31="МС", E31="ЗМС")), I31&gt;=$L$10), "+МС", IF(AND(OR(E31="МСМК", E31="МС", E31="ЗМС"), I31&gt;=$L$10), "МС", IF(AND(NOT(OR(E31="ЗМС", E31="МСМК", E31="МС", E31="КМС")), I31&gt;=$M$10), "+КМС", IF(AND(OR(E31="ЗМС", E31="МСМК", E31="МС", E31="КМС"), I31&gt;=$M$10), "КМС", "-"))))))</f>
        <v>КМС</v>
      </c>
      <c r="L31" s="141" t="s">
        <v>468</v>
      </c>
      <c r="M31" s="26"/>
    </row>
    <row r="32" spans="1:15" ht="13.8" customHeight="1" x14ac:dyDescent="0.25">
      <c r="A32" s="18">
        <f t="shared" si="0"/>
        <v>16</v>
      </c>
      <c r="B32" s="124" t="s">
        <v>450</v>
      </c>
      <c r="C32" s="122"/>
      <c r="D32" s="123">
        <v>1984</v>
      </c>
      <c r="E32" s="123" t="s">
        <v>12</v>
      </c>
      <c r="F32" s="123" t="s">
        <v>6</v>
      </c>
      <c r="G32" s="123"/>
      <c r="H32" s="288">
        <v>52.06</v>
      </c>
      <c r="I32" s="126">
        <v>84</v>
      </c>
      <c r="J32" s="23">
        <f t="shared" si="1"/>
        <v>3</v>
      </c>
      <c r="K32" s="16" t="str">
        <f>IF(AND(NOT(OR(E32="МСМК", E32="ЗМС")), I32&gt;=$K$10), "+МСМК", IF(AND(OR(E32="МСМК", E32="ЗМС"), I32&gt;=$K$10), "МСМК", IF(AND(NOT(OR(E32="МСМК", E32="МС", E32="ЗМС")), I32&gt;=$L$10), "+МС", IF(AND(OR(E32="МСМК", E32="МС", E32="ЗМС"), I32&gt;=$L$10), "МС", IF(AND(NOT(OR(E32="ЗМС", E32="МСМК", E32="МС", E32="КМС")), I32&gt;=$M$10), "+КМС", IF(AND(OR(E32="ЗМС", E32="МСМК", E32="МС", E32="КМС"), I32&gt;=$M$10), "КМС", "-"))))))</f>
        <v>КМС</v>
      </c>
      <c r="L32" s="198" t="s">
        <v>464</v>
      </c>
      <c r="M32" s="26"/>
    </row>
    <row r="33" spans="1:13" ht="13.8" customHeight="1" x14ac:dyDescent="0.25">
      <c r="A33" s="18">
        <f t="shared" si="0"/>
        <v>17</v>
      </c>
      <c r="B33" s="124" t="s">
        <v>385</v>
      </c>
      <c r="C33" s="122"/>
      <c r="D33" s="123">
        <v>2007</v>
      </c>
      <c r="E33" s="123" t="s">
        <v>13</v>
      </c>
      <c r="F33" s="123" t="s">
        <v>257</v>
      </c>
      <c r="G33" s="123" t="s">
        <v>258</v>
      </c>
      <c r="H33" s="288">
        <v>55.68</v>
      </c>
      <c r="I33" s="126">
        <v>71</v>
      </c>
      <c r="J33" s="23">
        <f t="shared" si="1"/>
        <v>2</v>
      </c>
      <c r="K33" s="16" t="str">
        <f>IF(AND(NOT(OR(E33="МСМК", E33="ЗМС")), I33&gt;=$K$10), "+МСМК", IF(AND(OR(E33="МСМК", E33="ЗМС"), I33&gt;=$K$10), "МСМК", IF(AND(NOT(OR(E33="МСМК", E33="МС", E33="ЗМС")), I33&gt;=$L$10), "+МС", IF(AND(OR(E33="МСМК", E33="МС", E33="ЗМС"), I33&gt;=$L$10), "МС", IF(AND(NOT(OR(E33="ЗМС", E33="МСМК", E33="МС", E33="КМС")), I33&gt;=$M$10), "+КМС", IF(AND(OR(E33="ЗМС", E33="МСМК", E33="МС", E33="КМС"), I33&gt;=$M$10), "КМС", "-"))))))</f>
        <v>КМС</v>
      </c>
      <c r="L33" s="198" t="s">
        <v>89</v>
      </c>
      <c r="M33" s="26"/>
    </row>
    <row r="34" spans="1:13" ht="13.8" customHeight="1" x14ac:dyDescent="0.25">
      <c r="A34" s="18">
        <f t="shared" si="0"/>
        <v>18</v>
      </c>
      <c r="B34" s="213" t="s">
        <v>622</v>
      </c>
      <c r="C34" s="149"/>
      <c r="D34" s="154">
        <v>2007</v>
      </c>
      <c r="E34" s="154" t="s">
        <v>13</v>
      </c>
      <c r="F34" s="154" t="s">
        <v>6</v>
      </c>
      <c r="G34" s="154"/>
      <c r="H34" s="155">
        <v>53.2</v>
      </c>
      <c r="I34" s="156">
        <v>54</v>
      </c>
      <c r="J34" s="23">
        <f t="shared" si="1"/>
        <v>1</v>
      </c>
      <c r="K34" s="208" t="str">
        <f>IF(AND(NOT(OR(E34="МСМК", E34="ЗМС")), I34&gt;=$K$10), "+МСМК", IF(AND(OR(E34="МСМК", E34="ЗМС"), I34&gt;=$K$10), "МСМК", IF(AND(NOT(OR(E34="МСМК", E34="МС", E34="ЗМС")), I34&gt;=$L$10), "+МС", IF(AND(OR(E34="МСМК", E34="МС", E34="ЗМС"), I34&gt;=$L$10), "МС", IF(AND(NOT(OR(E34="ЗМС", E34="МСМК", E34="МС", E34="КМС")), I34&gt;=$M$10), "+КМС", IF(AND(OR(E34="ЗМС", E34="МСМК", E34="МС", E34="КМС"), I34&gt;=$M$10), "КМС", "-"))))))</f>
        <v>-</v>
      </c>
      <c r="L34" s="196" t="s">
        <v>624</v>
      </c>
      <c r="M34" s="26"/>
    </row>
    <row r="35" spans="1:13" ht="13.8" customHeight="1" x14ac:dyDescent="0.25">
      <c r="A35" s="459"/>
      <c r="B35" s="460"/>
      <c r="C35" s="461"/>
      <c r="D35" s="462"/>
      <c r="E35" s="462"/>
      <c r="F35" s="462"/>
      <c r="G35" s="462"/>
      <c r="H35" s="463"/>
      <c r="I35" s="464"/>
      <c r="J35" s="465"/>
      <c r="K35" s="109"/>
      <c r="L35" s="461"/>
      <c r="M35" s="466"/>
    </row>
    <row r="36" spans="1:13" ht="13.2" customHeight="1" x14ac:dyDescent="0.25">
      <c r="A36" s="595" t="s">
        <v>848</v>
      </c>
      <c r="B36" s="596"/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</row>
    <row r="38" spans="1:13" x14ac:dyDescent="0.25">
      <c r="A38" s="27" t="s">
        <v>34</v>
      </c>
      <c r="D38" s="2" t="s">
        <v>35</v>
      </c>
      <c r="G38" s="27" t="s">
        <v>36</v>
      </c>
      <c r="I38" s="2" t="s">
        <v>783</v>
      </c>
    </row>
    <row r="39" spans="1:13" x14ac:dyDescent="0.25">
      <c r="A39" s="27"/>
      <c r="G39" s="27"/>
    </row>
    <row r="40" spans="1:13" x14ac:dyDescent="0.25">
      <c r="A40" s="27" t="s">
        <v>37</v>
      </c>
      <c r="D40" s="2" t="s">
        <v>153</v>
      </c>
      <c r="G40" s="27" t="s">
        <v>38</v>
      </c>
      <c r="I40" s="2" t="s">
        <v>784</v>
      </c>
    </row>
  </sheetData>
  <autoFilter ref="A15:M34" xr:uid="{00000000-0009-0000-0000-00000D000000}"/>
  <sortState xmlns:xlrd2="http://schemas.microsoft.com/office/spreadsheetml/2017/richdata2" ref="B17:M34">
    <sortCondition descending="1" ref="I17:I34"/>
  </sortState>
  <mergeCells count="28">
    <mergeCell ref="A36:M36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L15:M16"/>
    <mergeCell ref="A9:C10"/>
    <mergeCell ref="K15:K16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  <mergeCell ref="I15:I16"/>
    <mergeCell ref="J15:J16"/>
  </mergeCells>
  <pageMargins left="0.590551137924194" right="0.19685038924217199" top="0.590551137924194" bottom="0.590551137924194" header="0" footer="0"/>
  <pageSetup paperSize="9" scale="90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FE6E8-B4EA-4A02-94B8-B8F59CECDB75}">
  <sheetPr>
    <pageSetUpPr fitToPage="1"/>
  </sheetPr>
  <dimension ref="A1:O34"/>
  <sheetViews>
    <sheetView topLeftCell="A8" workbookViewId="0">
      <selection activeCell="H17" sqref="H17:H30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4.5546875" style="2" customWidth="1"/>
    <col min="4" max="4" width="9.33203125" style="2" customWidth="1"/>
    <col min="5" max="5" width="7.33203125" style="2" customWidth="1"/>
    <col min="6" max="6" width="25.44140625" style="2" customWidth="1"/>
    <col min="7" max="7" width="28.33203125" style="2" customWidth="1"/>
    <col min="8" max="8" width="7.21875" style="2" customWidth="1"/>
    <col min="9" max="9" width="8.77734375" style="2" customWidth="1"/>
    <col min="10" max="10" width="6.88671875" style="2" customWidth="1"/>
    <col min="11" max="11" width="9.6640625" style="2" customWidth="1"/>
    <col min="12" max="12" width="12.5546875" style="2" customWidth="1"/>
    <col min="13" max="13" width="13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>
        <v>208</v>
      </c>
      <c r="B9" s="570"/>
      <c r="C9" s="571"/>
      <c r="D9" s="575" t="s">
        <v>25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14</v>
      </c>
      <c r="E10" s="578"/>
      <c r="F10" s="578"/>
      <c r="G10" s="578"/>
      <c r="H10" s="578"/>
      <c r="I10" s="578"/>
      <c r="J10" s="578"/>
      <c r="K10" s="30">
        <v>159</v>
      </c>
      <c r="L10" s="30">
        <v>126</v>
      </c>
      <c r="M10" s="30">
        <v>73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634" t="s">
        <v>17</v>
      </c>
      <c r="B15" s="599" t="s">
        <v>18</v>
      </c>
      <c r="C15" s="581"/>
      <c r="D15" s="632" t="s">
        <v>50</v>
      </c>
      <c r="E15" s="632" t="s">
        <v>20</v>
      </c>
      <c r="F15" s="632" t="s">
        <v>21</v>
      </c>
      <c r="G15" s="632" t="s">
        <v>22</v>
      </c>
      <c r="H15" s="632" t="s">
        <v>23</v>
      </c>
      <c r="I15" s="632" t="s">
        <v>25</v>
      </c>
      <c r="J15" s="632" t="s">
        <v>27</v>
      </c>
      <c r="K15" s="632" t="s">
        <v>28</v>
      </c>
      <c r="L15" s="632" t="s">
        <v>29</v>
      </c>
      <c r="M15" s="566"/>
    </row>
    <row r="16" spans="1:15" x14ac:dyDescent="0.25">
      <c r="A16" s="635"/>
      <c r="B16" s="601"/>
      <c r="C16" s="602"/>
      <c r="D16" s="633"/>
      <c r="E16" s="633"/>
      <c r="F16" s="633"/>
      <c r="G16" s="633"/>
      <c r="H16" s="633"/>
      <c r="I16" s="633"/>
      <c r="J16" s="633"/>
      <c r="K16" s="633"/>
      <c r="L16" s="636"/>
      <c r="M16" s="637"/>
    </row>
    <row r="17" spans="1:15" s="22" customFormat="1" ht="13.8" customHeight="1" x14ac:dyDescent="0.25">
      <c r="A17" s="18">
        <f t="shared" ref="A17" si="0">_xlfn.RANK.EQ(I17, I$17:I$30)</f>
        <v>1</v>
      </c>
      <c r="B17" s="121" t="s">
        <v>125</v>
      </c>
      <c r="C17" s="131"/>
      <c r="D17" s="132">
        <v>1986</v>
      </c>
      <c r="E17" s="132" t="s">
        <v>12</v>
      </c>
      <c r="F17" s="132" t="s">
        <v>6</v>
      </c>
      <c r="G17" s="132" t="s">
        <v>32</v>
      </c>
      <c r="H17" s="287">
        <v>62.85</v>
      </c>
      <c r="I17" s="135">
        <v>188</v>
      </c>
      <c r="J17" s="23">
        <f t="shared" ref="J17:J30" si="1">IF(A17=1, 20, IF(A17=2, 18, IF(A17=3, 16, IF(A17&gt;19, 0, 19-A17))))</f>
        <v>20</v>
      </c>
      <c r="K17" s="16" t="str">
        <f t="shared" ref="K17:K30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141" t="s">
        <v>481</v>
      </c>
      <c r="M17" s="26"/>
      <c r="N17" s="2"/>
      <c r="O17" s="2"/>
    </row>
    <row r="18" spans="1:15" ht="13.8" customHeight="1" x14ac:dyDescent="0.25">
      <c r="A18" s="18">
        <v>2</v>
      </c>
      <c r="B18" s="121" t="s">
        <v>397</v>
      </c>
      <c r="C18" s="131"/>
      <c r="D18" s="132">
        <v>1999</v>
      </c>
      <c r="E18" s="132" t="s">
        <v>11</v>
      </c>
      <c r="F18" s="132" t="s">
        <v>187</v>
      </c>
      <c r="G18" s="132" t="s">
        <v>188</v>
      </c>
      <c r="H18" s="287">
        <v>62.85</v>
      </c>
      <c r="I18" s="142">
        <v>188</v>
      </c>
      <c r="J18" s="23">
        <f t="shared" si="1"/>
        <v>18</v>
      </c>
      <c r="K18" s="16" t="str">
        <f t="shared" si="2"/>
        <v>МСМК</v>
      </c>
      <c r="L18" s="141" t="s">
        <v>238</v>
      </c>
      <c r="M18" s="26"/>
    </row>
    <row r="19" spans="1:15" ht="13.8" customHeight="1" x14ac:dyDescent="0.25">
      <c r="A19" s="18">
        <v>3</v>
      </c>
      <c r="B19" s="121" t="s">
        <v>470</v>
      </c>
      <c r="C19" s="131"/>
      <c r="D19" s="132">
        <v>1990</v>
      </c>
      <c r="E19" s="132" t="s">
        <v>11</v>
      </c>
      <c r="F19" s="132" t="s">
        <v>233</v>
      </c>
      <c r="G19" s="132"/>
      <c r="H19" s="287">
        <v>62.2</v>
      </c>
      <c r="I19" s="142">
        <v>185</v>
      </c>
      <c r="J19" s="23">
        <f t="shared" si="1"/>
        <v>16</v>
      </c>
      <c r="K19" s="16" t="str">
        <f t="shared" si="2"/>
        <v>МСМК</v>
      </c>
      <c r="L19" s="141" t="s">
        <v>480</v>
      </c>
      <c r="M19" s="26"/>
    </row>
    <row r="20" spans="1:15" ht="13.8" customHeight="1" x14ac:dyDescent="0.25">
      <c r="A20" s="18">
        <v>4</v>
      </c>
      <c r="B20" s="121" t="s">
        <v>471</v>
      </c>
      <c r="C20" s="131"/>
      <c r="D20" s="132">
        <v>2001</v>
      </c>
      <c r="E20" s="132" t="s">
        <v>12</v>
      </c>
      <c r="F20" s="132" t="s">
        <v>216</v>
      </c>
      <c r="G20" s="132" t="s">
        <v>472</v>
      </c>
      <c r="H20" s="287">
        <v>63</v>
      </c>
      <c r="I20" s="142">
        <v>172</v>
      </c>
      <c r="J20" s="23">
        <f t="shared" si="1"/>
        <v>15</v>
      </c>
      <c r="K20" s="16" t="str">
        <f t="shared" si="2"/>
        <v>+МСМК</v>
      </c>
      <c r="L20" s="141" t="s">
        <v>482</v>
      </c>
      <c r="M20" s="26"/>
    </row>
    <row r="21" spans="1:15" ht="13.8" customHeight="1" x14ac:dyDescent="0.25">
      <c r="A21" s="18">
        <v>5</v>
      </c>
      <c r="B21" s="121" t="s">
        <v>400</v>
      </c>
      <c r="C21" s="131"/>
      <c r="D21" s="132">
        <v>1990</v>
      </c>
      <c r="E21" s="132" t="s">
        <v>12</v>
      </c>
      <c r="F21" s="132" t="s">
        <v>179</v>
      </c>
      <c r="G21" s="132"/>
      <c r="H21" s="287">
        <v>63</v>
      </c>
      <c r="I21" s="142">
        <v>141</v>
      </c>
      <c r="J21" s="23">
        <f t="shared" si="1"/>
        <v>14</v>
      </c>
      <c r="K21" s="16" t="str">
        <f t="shared" si="2"/>
        <v>МС</v>
      </c>
      <c r="L21" s="141" t="s">
        <v>404</v>
      </c>
      <c r="M21" s="26"/>
    </row>
    <row r="22" spans="1:15" ht="13.8" customHeight="1" x14ac:dyDescent="0.25">
      <c r="A22" s="18">
        <v>6</v>
      </c>
      <c r="B22" s="121" t="s">
        <v>474</v>
      </c>
      <c r="C22" s="131"/>
      <c r="D22" s="132">
        <v>1997</v>
      </c>
      <c r="E22" s="132" t="s">
        <v>12</v>
      </c>
      <c r="F22" s="132" t="s">
        <v>6</v>
      </c>
      <c r="G22" s="132"/>
      <c r="H22" s="287">
        <v>62.2</v>
      </c>
      <c r="I22" s="142">
        <v>131</v>
      </c>
      <c r="J22" s="23">
        <f t="shared" si="1"/>
        <v>13</v>
      </c>
      <c r="K22" s="16" t="str">
        <f t="shared" si="2"/>
        <v>МС</v>
      </c>
      <c r="L22" s="141" t="s">
        <v>464</v>
      </c>
      <c r="M22" s="26"/>
    </row>
    <row r="23" spans="1:15" ht="13.8" customHeight="1" x14ac:dyDescent="0.25">
      <c r="A23" s="18">
        <v>7</v>
      </c>
      <c r="B23" s="121" t="s">
        <v>399</v>
      </c>
      <c r="C23" s="131"/>
      <c r="D23" s="132">
        <v>1997</v>
      </c>
      <c r="E23" s="132" t="s">
        <v>12</v>
      </c>
      <c r="F23" s="132" t="s">
        <v>170</v>
      </c>
      <c r="G23" s="132" t="s">
        <v>171</v>
      </c>
      <c r="H23" s="287">
        <v>63</v>
      </c>
      <c r="I23" s="142">
        <v>130</v>
      </c>
      <c r="J23" s="23">
        <f t="shared" si="1"/>
        <v>12</v>
      </c>
      <c r="K23" s="16" t="str">
        <f t="shared" si="2"/>
        <v>МС</v>
      </c>
      <c r="L23" s="141" t="s">
        <v>403</v>
      </c>
      <c r="M23" s="26"/>
    </row>
    <row r="24" spans="1:15" ht="13.8" customHeight="1" x14ac:dyDescent="0.25">
      <c r="A24" s="18">
        <v>8</v>
      </c>
      <c r="B24" s="121" t="s">
        <v>473</v>
      </c>
      <c r="C24" s="131"/>
      <c r="D24" s="132">
        <v>2003</v>
      </c>
      <c r="E24" s="132" t="s">
        <v>12</v>
      </c>
      <c r="F24" s="132" t="s">
        <v>232</v>
      </c>
      <c r="G24" s="132"/>
      <c r="H24" s="287">
        <v>62.4</v>
      </c>
      <c r="I24" s="142">
        <v>126</v>
      </c>
      <c r="J24" s="23">
        <f t="shared" si="1"/>
        <v>11</v>
      </c>
      <c r="K24" s="16" t="str">
        <f t="shared" si="2"/>
        <v>МС</v>
      </c>
      <c r="L24" s="141" t="s">
        <v>483</v>
      </c>
      <c r="M24" s="26"/>
    </row>
    <row r="25" spans="1:15" ht="13.8" customHeight="1" x14ac:dyDescent="0.25">
      <c r="A25" s="18">
        <v>9</v>
      </c>
      <c r="B25" s="121" t="s">
        <v>475</v>
      </c>
      <c r="C25" s="131"/>
      <c r="D25" s="132">
        <v>1992</v>
      </c>
      <c r="E25" s="132" t="s">
        <v>13</v>
      </c>
      <c r="F25" s="132" t="s">
        <v>233</v>
      </c>
      <c r="G25" s="132"/>
      <c r="H25" s="287">
        <v>59.75</v>
      </c>
      <c r="I25" s="142">
        <v>121</v>
      </c>
      <c r="J25" s="23">
        <f t="shared" si="1"/>
        <v>10</v>
      </c>
      <c r="K25" s="16" t="str">
        <f t="shared" si="2"/>
        <v>КМС</v>
      </c>
      <c r="L25" s="141" t="s">
        <v>484</v>
      </c>
      <c r="M25" s="26"/>
    </row>
    <row r="26" spans="1:15" ht="13.8" customHeight="1" x14ac:dyDescent="0.25">
      <c r="A26" s="18">
        <v>10</v>
      </c>
      <c r="B26" s="121" t="s">
        <v>395</v>
      </c>
      <c r="C26" s="131"/>
      <c r="D26" s="132">
        <v>2004</v>
      </c>
      <c r="E26" s="132" t="s">
        <v>12</v>
      </c>
      <c r="F26" s="132" t="s">
        <v>257</v>
      </c>
      <c r="G26" s="132" t="s">
        <v>258</v>
      </c>
      <c r="H26" s="287">
        <v>61.4</v>
      </c>
      <c r="I26" s="142">
        <v>120</v>
      </c>
      <c r="J26" s="23">
        <f t="shared" si="1"/>
        <v>9</v>
      </c>
      <c r="K26" s="16" t="str">
        <f t="shared" si="2"/>
        <v>КМС</v>
      </c>
      <c r="L26" s="141" t="s">
        <v>89</v>
      </c>
      <c r="M26" s="26"/>
    </row>
    <row r="27" spans="1:15" ht="13.8" customHeight="1" x14ac:dyDescent="0.25">
      <c r="A27" s="18">
        <v>11</v>
      </c>
      <c r="B27" s="121" t="s">
        <v>476</v>
      </c>
      <c r="C27" s="131"/>
      <c r="D27" s="132">
        <v>1984</v>
      </c>
      <c r="E27" s="132" t="s">
        <v>13</v>
      </c>
      <c r="F27" s="132" t="s">
        <v>184</v>
      </c>
      <c r="G27" s="132"/>
      <c r="H27" s="287">
        <v>60.3</v>
      </c>
      <c r="I27" s="142">
        <v>114</v>
      </c>
      <c r="J27" s="23">
        <f t="shared" si="1"/>
        <v>8</v>
      </c>
      <c r="K27" s="16" t="str">
        <f t="shared" si="2"/>
        <v>КМС</v>
      </c>
      <c r="L27" s="141" t="s">
        <v>198</v>
      </c>
      <c r="M27" s="26"/>
    </row>
    <row r="28" spans="1:15" ht="13.8" customHeight="1" x14ac:dyDescent="0.25">
      <c r="A28" s="18">
        <v>12</v>
      </c>
      <c r="B28" s="121" t="s">
        <v>477</v>
      </c>
      <c r="C28" s="131"/>
      <c r="D28" s="132">
        <v>1980</v>
      </c>
      <c r="E28" s="132" t="s">
        <v>13</v>
      </c>
      <c r="F28" s="132" t="s">
        <v>253</v>
      </c>
      <c r="G28" s="132"/>
      <c r="H28" s="287">
        <v>61.7</v>
      </c>
      <c r="I28" s="142">
        <v>85</v>
      </c>
      <c r="J28" s="23">
        <f t="shared" si="1"/>
        <v>7</v>
      </c>
      <c r="K28" s="16" t="str">
        <f t="shared" si="2"/>
        <v>КМС</v>
      </c>
      <c r="L28" s="141" t="s">
        <v>86</v>
      </c>
      <c r="M28" s="26"/>
    </row>
    <row r="29" spans="1:15" ht="13.8" customHeight="1" x14ac:dyDescent="0.25">
      <c r="A29" s="18">
        <v>13</v>
      </c>
      <c r="B29" s="121" t="s">
        <v>478</v>
      </c>
      <c r="C29" s="131"/>
      <c r="D29" s="132">
        <v>2008</v>
      </c>
      <c r="E29" s="132" t="s">
        <v>13</v>
      </c>
      <c r="F29" s="132" t="s">
        <v>283</v>
      </c>
      <c r="G29" s="132" t="s">
        <v>453</v>
      </c>
      <c r="H29" s="287">
        <v>59.64</v>
      </c>
      <c r="I29" s="142">
        <v>66</v>
      </c>
      <c r="J29" s="23">
        <f t="shared" si="1"/>
        <v>6</v>
      </c>
      <c r="K29" s="16" t="str">
        <f t="shared" si="2"/>
        <v>-</v>
      </c>
      <c r="L29" s="141" t="s">
        <v>465</v>
      </c>
      <c r="M29" s="26"/>
    </row>
    <row r="30" spans="1:15" ht="13.8" customHeight="1" x14ac:dyDescent="0.25">
      <c r="A30" s="18">
        <v>14</v>
      </c>
      <c r="B30" s="121" t="s">
        <v>479</v>
      </c>
      <c r="C30" s="131"/>
      <c r="D30" s="132">
        <v>1990</v>
      </c>
      <c r="E30" s="132">
        <v>1</v>
      </c>
      <c r="F30" s="132" t="s">
        <v>6</v>
      </c>
      <c r="G30" s="132"/>
      <c r="H30" s="287">
        <v>61.7</v>
      </c>
      <c r="I30" s="142">
        <v>53</v>
      </c>
      <c r="J30" s="23">
        <f t="shared" si="1"/>
        <v>5</v>
      </c>
      <c r="K30" s="16" t="str">
        <f t="shared" si="2"/>
        <v>-</v>
      </c>
      <c r="L30" s="141" t="s">
        <v>485</v>
      </c>
      <c r="M30" s="26"/>
    </row>
    <row r="32" spans="1:15" x14ac:dyDescent="0.25">
      <c r="A32" s="27" t="s">
        <v>34</v>
      </c>
      <c r="D32" s="2" t="s">
        <v>35</v>
      </c>
      <c r="G32" s="27" t="s">
        <v>36</v>
      </c>
      <c r="I32" s="2" t="s">
        <v>783</v>
      </c>
    </row>
    <row r="33" spans="1:9" x14ac:dyDescent="0.25">
      <c r="A33" s="27"/>
      <c r="G33" s="27"/>
    </row>
    <row r="34" spans="1:9" x14ac:dyDescent="0.25">
      <c r="A34" s="27" t="s">
        <v>37</v>
      </c>
      <c r="D34" s="2" t="s">
        <v>153</v>
      </c>
      <c r="G34" s="27" t="s">
        <v>38</v>
      </c>
      <c r="I34" s="2" t="s">
        <v>784</v>
      </c>
    </row>
  </sheetData>
  <autoFilter ref="A15:M30" xr:uid="{00000000-0009-0000-0000-00000D000000}"/>
  <sortState xmlns:xlrd2="http://schemas.microsoft.com/office/spreadsheetml/2017/richdata2" ref="B18:M30">
    <sortCondition descending="1" ref="I18:I30"/>
  </sortState>
  <mergeCells count="27"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19685038924217199" top="0.590551137924194" bottom="0.590551137924194" header="0" footer="0"/>
  <pageSetup paperSize="9" scale="89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6B1CB-F1F6-4B44-B285-D1BF003A400B}">
  <sheetPr>
    <pageSetUpPr fitToPage="1"/>
  </sheetPr>
  <dimension ref="A1:O36"/>
  <sheetViews>
    <sheetView topLeftCell="A9" workbookViewId="0">
      <selection activeCell="Q18" sqref="Q18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4.5546875" style="2" customWidth="1"/>
    <col min="4" max="4" width="9.33203125" style="2" customWidth="1"/>
    <col min="5" max="5" width="7.33203125" style="2" customWidth="1"/>
    <col min="6" max="6" width="23.77734375" style="2" customWidth="1"/>
    <col min="7" max="7" width="24.88671875" style="2" customWidth="1"/>
    <col min="8" max="8" width="7.21875" style="2" customWidth="1"/>
    <col min="9" max="9" width="8.77734375" style="2" customWidth="1"/>
    <col min="10" max="10" width="6.88671875" style="2" customWidth="1"/>
    <col min="11" max="11" width="9.6640625" style="2" customWidth="1"/>
    <col min="12" max="12" width="12.5546875" style="2" customWidth="1"/>
    <col min="13" max="13" width="16.8867187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 t="s">
        <v>792</v>
      </c>
      <c r="B9" s="570"/>
      <c r="C9" s="571"/>
      <c r="D9" s="575" t="s">
        <v>25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157</v>
      </c>
      <c r="E10" s="578"/>
      <c r="F10" s="578"/>
      <c r="G10" s="578"/>
      <c r="H10" s="578"/>
      <c r="I10" s="578"/>
      <c r="J10" s="578"/>
      <c r="K10" s="119">
        <v>167</v>
      </c>
      <c r="L10" s="119">
        <v>135</v>
      </c>
      <c r="M10" s="119">
        <v>79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634" t="s">
        <v>17</v>
      </c>
      <c r="B15" s="599" t="s">
        <v>18</v>
      </c>
      <c r="C15" s="581"/>
      <c r="D15" s="632" t="s">
        <v>50</v>
      </c>
      <c r="E15" s="632" t="s">
        <v>20</v>
      </c>
      <c r="F15" s="632" t="s">
        <v>21</v>
      </c>
      <c r="G15" s="632" t="s">
        <v>22</v>
      </c>
      <c r="H15" s="632" t="s">
        <v>23</v>
      </c>
      <c r="I15" s="632" t="s">
        <v>25</v>
      </c>
      <c r="J15" s="632" t="s">
        <v>27</v>
      </c>
      <c r="K15" s="632" t="s">
        <v>28</v>
      </c>
      <c r="L15" s="632" t="s">
        <v>29</v>
      </c>
      <c r="M15" s="566"/>
    </row>
    <row r="16" spans="1:15" x14ac:dyDescent="0.25">
      <c r="A16" s="635"/>
      <c r="B16" s="601"/>
      <c r="C16" s="602"/>
      <c r="D16" s="633"/>
      <c r="E16" s="633"/>
      <c r="F16" s="633"/>
      <c r="G16" s="633"/>
      <c r="H16" s="633"/>
      <c r="I16" s="633"/>
      <c r="J16" s="633"/>
      <c r="K16" s="633"/>
      <c r="L16" s="636"/>
      <c r="M16" s="637"/>
    </row>
    <row r="17" spans="1:15" s="22" customFormat="1" ht="13.8" customHeight="1" x14ac:dyDescent="0.25">
      <c r="A17" s="18">
        <f t="shared" ref="A17" si="0">_xlfn.RANK.EQ(I17, I$17:I$30)</f>
        <v>1</v>
      </c>
      <c r="B17" s="213" t="s">
        <v>626</v>
      </c>
      <c r="C17" s="194"/>
      <c r="D17" s="154">
        <v>2002</v>
      </c>
      <c r="E17" s="154" t="s">
        <v>12</v>
      </c>
      <c r="F17" s="154" t="s">
        <v>6</v>
      </c>
      <c r="G17" s="154"/>
      <c r="H17" s="190">
        <v>67.150000000000006</v>
      </c>
      <c r="I17" s="156">
        <v>202</v>
      </c>
      <c r="J17" s="23">
        <f t="shared" ref="J17:J22" si="1">IF(A17=1, 20, IF(A17=2, 18, IF(A17=3, 16, IF(A17&gt;19, 0, 19-A17))))</f>
        <v>20</v>
      </c>
      <c r="K17" s="16" t="str">
        <f t="shared" ref="K17:K22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+МСМК</v>
      </c>
      <c r="L17" s="257" t="s">
        <v>854</v>
      </c>
      <c r="M17" s="26"/>
      <c r="N17" s="2"/>
      <c r="O17" s="2"/>
    </row>
    <row r="18" spans="1:15" ht="13.8" customHeight="1" x14ac:dyDescent="0.25">
      <c r="A18" s="18">
        <v>2</v>
      </c>
      <c r="B18" s="121" t="s">
        <v>486</v>
      </c>
      <c r="C18" s="131"/>
      <c r="D18" s="132">
        <v>1984</v>
      </c>
      <c r="E18" s="132" t="s">
        <v>11</v>
      </c>
      <c r="F18" s="132" t="s">
        <v>257</v>
      </c>
      <c r="G18" s="132" t="s">
        <v>258</v>
      </c>
      <c r="H18" s="287">
        <v>65.25</v>
      </c>
      <c r="I18" s="139">
        <v>197</v>
      </c>
      <c r="J18" s="23">
        <f t="shared" si="1"/>
        <v>18</v>
      </c>
      <c r="K18" s="16" t="str">
        <f t="shared" si="2"/>
        <v>МСМК</v>
      </c>
      <c r="L18" s="143" t="s">
        <v>91</v>
      </c>
      <c r="M18" s="26"/>
    </row>
    <row r="19" spans="1:15" ht="13.8" customHeight="1" x14ac:dyDescent="0.25">
      <c r="A19" s="18">
        <v>3</v>
      </c>
      <c r="B19" s="121" t="s">
        <v>413</v>
      </c>
      <c r="C19" s="131"/>
      <c r="D19" s="132">
        <v>1993</v>
      </c>
      <c r="E19" s="132" t="s">
        <v>13</v>
      </c>
      <c r="F19" s="132" t="s">
        <v>170</v>
      </c>
      <c r="G19" s="132" t="s">
        <v>171</v>
      </c>
      <c r="H19" s="468">
        <v>67.650000000000006</v>
      </c>
      <c r="I19" s="139">
        <v>180</v>
      </c>
      <c r="J19" s="23">
        <f t="shared" si="1"/>
        <v>16</v>
      </c>
      <c r="K19" s="16" t="str">
        <f t="shared" si="2"/>
        <v>+МСМК</v>
      </c>
      <c r="L19" s="143" t="s">
        <v>420</v>
      </c>
      <c r="M19" s="26"/>
    </row>
    <row r="20" spans="1:15" ht="13.8" customHeight="1" x14ac:dyDescent="0.25">
      <c r="A20" s="18">
        <v>4</v>
      </c>
      <c r="B20" s="121" t="s">
        <v>488</v>
      </c>
      <c r="C20" s="131"/>
      <c r="D20" s="132">
        <v>2003</v>
      </c>
      <c r="E20" s="132" t="s">
        <v>11</v>
      </c>
      <c r="F20" s="132" t="s">
        <v>184</v>
      </c>
      <c r="G20" s="132" t="s">
        <v>449</v>
      </c>
      <c r="H20" s="468">
        <v>67.3</v>
      </c>
      <c r="I20" s="139">
        <v>164</v>
      </c>
      <c r="J20" s="23">
        <f>IF(A20=1, 20, IF(A20=2, 18, IF(A20=3, 16, IF(A20&gt;19, 0, 19-A20))))</f>
        <v>15</v>
      </c>
      <c r="K20" s="16" t="str">
        <f>IF(AND(NOT(OR(E20="МСМК", E20="ЗМС")), I20&gt;=$K$10), "+МСМК", IF(AND(OR(E20="МСМК", E20="ЗМС"), I20&gt;=$K$10), "МСМК", IF(AND(NOT(OR(E20="МСМК", E20="МС", E20="ЗМС")), I20&gt;=$L$10), "+МС", IF(AND(OR(E20="МСМК", E20="МС", E20="ЗМС"), I20&gt;=$L$10), "МС", IF(AND(NOT(OR(E20="ЗМС", E20="МСМК", E20="МС", E20="КМС")), I20&gt;=$M$10), "+КМС", IF(AND(OR(E20="ЗМС", E20="МСМК", E20="МС", E20="КМС"), I20&gt;=$M$10), "КМС", "-"))))))</f>
        <v>МС</v>
      </c>
      <c r="L20" s="143" t="s">
        <v>463</v>
      </c>
      <c r="M20" s="26"/>
    </row>
    <row r="21" spans="1:15" ht="13.8" customHeight="1" x14ac:dyDescent="0.25">
      <c r="A21" s="18">
        <v>5</v>
      </c>
      <c r="B21" s="121" t="s">
        <v>487</v>
      </c>
      <c r="C21" s="131"/>
      <c r="D21" s="132">
        <v>1988</v>
      </c>
      <c r="E21" s="132" t="s">
        <v>12</v>
      </c>
      <c r="F21" s="132" t="s">
        <v>170</v>
      </c>
      <c r="G21" s="132" t="s">
        <v>171</v>
      </c>
      <c r="H21" s="287">
        <v>67.650000000000006</v>
      </c>
      <c r="I21" s="139">
        <v>164</v>
      </c>
      <c r="J21" s="23">
        <f>IF(A21=1, 20, IF(A21=2, 18, IF(A21=3, 16, IF(A21&gt;19, 0, 19-A21))))</f>
        <v>14</v>
      </c>
      <c r="K21" s="16" t="str">
        <f>IF(AND(NOT(OR(E21="МСМК", E21="ЗМС")), I21&gt;=$K$10), "+МСМК", IF(AND(OR(E21="МСМК", E21="ЗМС"), I21&gt;=$K$10), "МСМК", IF(AND(NOT(OR(E21="МСМК", E21="МС", E21="ЗМС")), I21&gt;=$L$10), "+МС", IF(AND(OR(E21="МСМК", E21="МС", E21="ЗМС"), I21&gt;=$L$10), "МС", IF(AND(NOT(OR(E21="ЗМС", E21="МСМК", E21="МС", E21="КМС")), I21&gt;=$M$10), "+КМС", IF(AND(OR(E21="ЗМС", E21="МСМК", E21="МС", E21="КМС"), I21&gt;=$M$10), "КМС", "-"))))))</f>
        <v>МС</v>
      </c>
      <c r="L21" s="143" t="s">
        <v>495</v>
      </c>
      <c r="M21" s="26"/>
    </row>
    <row r="22" spans="1:15" ht="13.8" customHeight="1" x14ac:dyDescent="0.25">
      <c r="A22" s="18">
        <v>6</v>
      </c>
      <c r="B22" s="121" t="s">
        <v>489</v>
      </c>
      <c r="C22" s="131"/>
      <c r="D22" s="132">
        <v>1993</v>
      </c>
      <c r="E22" s="132" t="s">
        <v>13</v>
      </c>
      <c r="F22" s="132" t="s">
        <v>490</v>
      </c>
      <c r="G22" s="132"/>
      <c r="H22" s="287">
        <v>67</v>
      </c>
      <c r="I22" s="139">
        <v>136</v>
      </c>
      <c r="J22" s="23">
        <f t="shared" si="1"/>
        <v>13</v>
      </c>
      <c r="K22" s="16" t="str">
        <f t="shared" si="2"/>
        <v>+МС</v>
      </c>
      <c r="L22" s="257" t="s">
        <v>496</v>
      </c>
      <c r="M22" s="26"/>
    </row>
    <row r="23" spans="1:15" ht="13.8" customHeight="1" x14ac:dyDescent="0.25">
      <c r="A23" s="18">
        <v>7</v>
      </c>
      <c r="B23" s="121" t="s">
        <v>491</v>
      </c>
      <c r="C23" s="131"/>
      <c r="D23" s="132">
        <v>2006</v>
      </c>
      <c r="E23" s="132" t="s">
        <v>13</v>
      </c>
      <c r="F23" s="132" t="s">
        <v>492</v>
      </c>
      <c r="G23" s="132"/>
      <c r="H23" s="287">
        <v>66.8</v>
      </c>
      <c r="I23" s="139">
        <v>120</v>
      </c>
      <c r="J23" s="23">
        <f t="shared" ref="J23:J30" si="3">IF(A23=1, 20, IF(A23=2, 18, IF(A23=3, 16, IF(A23&gt;19, 0, 19-A23))))</f>
        <v>12</v>
      </c>
      <c r="K23" s="16" t="str">
        <f t="shared" ref="K23:K30" si="4">IF(AND(NOT(OR(E23="МСМК", E23="ЗМС")), I23&gt;=$K$10), "+МСМК", IF(AND(OR(E23="МСМК", E23="ЗМС"), I23&gt;=$K$10), "МСМК", IF(AND(NOT(OR(E23="МСМК", E23="МС", E23="ЗМС")), I23&gt;=$L$10), "+МС", IF(AND(OR(E23="МСМК", E23="МС", E23="ЗМС"), I23&gt;=$L$10), "МС", IF(AND(NOT(OR(E23="ЗМС", E23="МСМК", E23="МС", E23="КМС")), I23&gt;=$M$10), "+КМС", IF(AND(OR(E23="ЗМС", E23="МСМК", E23="МС", E23="КМС"), I23&gt;=$M$10), "КМС", "-"))))))</f>
        <v>КМС</v>
      </c>
      <c r="L23" s="143" t="s">
        <v>497</v>
      </c>
      <c r="M23" s="26"/>
    </row>
    <row r="24" spans="1:15" ht="13.8" customHeight="1" x14ac:dyDescent="0.25">
      <c r="A24" s="18">
        <v>8</v>
      </c>
      <c r="B24" s="213" t="s">
        <v>406</v>
      </c>
      <c r="C24" s="194"/>
      <c r="D24" s="154">
        <v>2003</v>
      </c>
      <c r="E24" s="154" t="s">
        <v>12</v>
      </c>
      <c r="F24" s="154" t="s">
        <v>176</v>
      </c>
      <c r="G24" s="211"/>
      <c r="H24" s="287">
        <v>64.349999999999994</v>
      </c>
      <c r="I24" s="218">
        <v>105</v>
      </c>
      <c r="J24" s="23">
        <f t="shared" si="3"/>
        <v>11</v>
      </c>
      <c r="K24" s="16" t="str">
        <f t="shared" si="4"/>
        <v>КМС</v>
      </c>
      <c r="L24" s="201" t="s">
        <v>342</v>
      </c>
      <c r="M24" s="26"/>
    </row>
    <row r="25" spans="1:15" ht="13.8" customHeight="1" x14ac:dyDescent="0.25">
      <c r="A25" s="18">
        <v>9</v>
      </c>
      <c r="B25" s="121" t="s">
        <v>410</v>
      </c>
      <c r="C25" s="131"/>
      <c r="D25" s="132">
        <v>2006</v>
      </c>
      <c r="E25" s="132">
        <v>1</v>
      </c>
      <c r="F25" s="132" t="s">
        <v>195</v>
      </c>
      <c r="G25" s="132"/>
      <c r="H25" s="287">
        <v>67.75</v>
      </c>
      <c r="I25" s="139">
        <v>100</v>
      </c>
      <c r="J25" s="23">
        <f t="shared" si="3"/>
        <v>10</v>
      </c>
      <c r="K25" s="16" t="str">
        <f t="shared" si="4"/>
        <v>+КМС</v>
      </c>
      <c r="L25" s="143" t="s">
        <v>418</v>
      </c>
      <c r="M25" s="26"/>
    </row>
    <row r="26" spans="1:15" ht="13.8" customHeight="1" x14ac:dyDescent="0.25">
      <c r="A26" s="18">
        <v>10</v>
      </c>
      <c r="B26" s="121" t="s">
        <v>411</v>
      </c>
      <c r="C26" s="131"/>
      <c r="D26" s="132">
        <v>2004</v>
      </c>
      <c r="E26" s="132" t="s">
        <v>13</v>
      </c>
      <c r="F26" s="132" t="s">
        <v>179</v>
      </c>
      <c r="G26" s="132"/>
      <c r="H26" s="287">
        <v>66.349999999999994</v>
      </c>
      <c r="I26" s="139">
        <v>95</v>
      </c>
      <c r="J26" s="23">
        <f t="shared" si="3"/>
        <v>9</v>
      </c>
      <c r="K26" s="16" t="str">
        <f t="shared" si="4"/>
        <v>КМС</v>
      </c>
      <c r="L26" s="143" t="s">
        <v>419</v>
      </c>
      <c r="M26" s="26"/>
    </row>
    <row r="27" spans="1:15" ht="13.8" customHeight="1" x14ac:dyDescent="0.25">
      <c r="A27" s="18">
        <v>11</v>
      </c>
      <c r="B27" s="121" t="s">
        <v>409</v>
      </c>
      <c r="C27" s="131"/>
      <c r="D27" s="132">
        <v>2003</v>
      </c>
      <c r="E27" s="132" t="s">
        <v>13</v>
      </c>
      <c r="F27" s="132" t="s">
        <v>213</v>
      </c>
      <c r="G27" s="132"/>
      <c r="H27" s="287">
        <v>68</v>
      </c>
      <c r="I27" s="139">
        <v>92</v>
      </c>
      <c r="J27" s="23">
        <f t="shared" si="3"/>
        <v>8</v>
      </c>
      <c r="K27" s="16" t="str">
        <f t="shared" si="4"/>
        <v>КМС</v>
      </c>
      <c r="L27" s="143" t="s">
        <v>417</v>
      </c>
      <c r="M27" s="26"/>
    </row>
    <row r="28" spans="1:15" ht="13.8" customHeight="1" x14ac:dyDescent="0.25">
      <c r="A28" s="18">
        <v>12</v>
      </c>
      <c r="B28" s="121" t="s">
        <v>493</v>
      </c>
      <c r="C28" s="131"/>
      <c r="D28" s="132">
        <v>2004</v>
      </c>
      <c r="E28" s="132" t="s">
        <v>13</v>
      </c>
      <c r="F28" s="132" t="s">
        <v>181</v>
      </c>
      <c r="G28" s="256" t="s">
        <v>494</v>
      </c>
      <c r="H28" s="287">
        <v>68</v>
      </c>
      <c r="I28" s="139">
        <v>88</v>
      </c>
      <c r="J28" s="23">
        <f t="shared" si="3"/>
        <v>7</v>
      </c>
      <c r="K28" s="16" t="str">
        <f t="shared" si="4"/>
        <v>КМС</v>
      </c>
      <c r="L28" s="143" t="s">
        <v>437</v>
      </c>
      <c r="M28" s="26"/>
    </row>
    <row r="29" spans="1:15" ht="13.8" customHeight="1" x14ac:dyDescent="0.25">
      <c r="A29" s="18">
        <v>13</v>
      </c>
      <c r="B29" s="121" t="s">
        <v>412</v>
      </c>
      <c r="C29" s="131"/>
      <c r="D29" s="132">
        <v>1991</v>
      </c>
      <c r="E29" s="132" t="s">
        <v>13</v>
      </c>
      <c r="F29" s="132" t="s">
        <v>165</v>
      </c>
      <c r="G29" s="132"/>
      <c r="H29" s="287">
        <v>67.95</v>
      </c>
      <c r="I29" s="139">
        <v>87</v>
      </c>
      <c r="J29" s="23">
        <f t="shared" si="3"/>
        <v>6</v>
      </c>
      <c r="K29" s="16" t="str">
        <f t="shared" si="4"/>
        <v>КМС</v>
      </c>
      <c r="L29" s="143" t="s">
        <v>392</v>
      </c>
      <c r="M29" s="26"/>
    </row>
    <row r="30" spans="1:15" ht="13.8" customHeight="1" x14ac:dyDescent="0.25">
      <c r="A30" s="18">
        <v>14</v>
      </c>
      <c r="B30" s="193" t="s">
        <v>407</v>
      </c>
      <c r="C30" s="216"/>
      <c r="D30" s="123">
        <v>2004</v>
      </c>
      <c r="E30" s="123" t="s">
        <v>13</v>
      </c>
      <c r="F30" s="123" t="s">
        <v>257</v>
      </c>
      <c r="G30" s="217" t="s">
        <v>408</v>
      </c>
      <c r="H30" s="287">
        <v>67.349999999999994</v>
      </c>
      <c r="I30" s="219">
        <v>50</v>
      </c>
      <c r="J30" s="23">
        <f t="shared" si="3"/>
        <v>5</v>
      </c>
      <c r="K30" s="16" t="str">
        <f t="shared" si="4"/>
        <v>-</v>
      </c>
      <c r="L30" s="212" t="s">
        <v>416</v>
      </c>
      <c r="M30" s="26"/>
    </row>
    <row r="32" spans="1:15" ht="13.2" customHeight="1" x14ac:dyDescent="0.25">
      <c r="A32" s="595" t="s">
        <v>855</v>
      </c>
      <c r="B32" s="596"/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</row>
    <row r="34" spans="1:9" x14ac:dyDescent="0.25">
      <c r="A34" s="27" t="s">
        <v>34</v>
      </c>
      <c r="D34" s="2" t="s">
        <v>35</v>
      </c>
      <c r="G34" s="27" t="s">
        <v>36</v>
      </c>
      <c r="I34" s="2" t="s">
        <v>783</v>
      </c>
    </row>
    <row r="35" spans="1:9" x14ac:dyDescent="0.25">
      <c r="A35" s="27"/>
      <c r="G35" s="27"/>
    </row>
    <row r="36" spans="1:9" x14ac:dyDescent="0.25">
      <c r="A36" s="27" t="s">
        <v>37</v>
      </c>
      <c r="D36" s="2" t="s">
        <v>153</v>
      </c>
      <c r="G36" s="27" t="s">
        <v>38</v>
      </c>
      <c r="I36" s="2" t="s">
        <v>784</v>
      </c>
    </row>
  </sheetData>
  <autoFilter ref="A15:M30" xr:uid="{00000000-0009-0000-0000-00000D000000}"/>
  <sortState xmlns:xlrd2="http://schemas.microsoft.com/office/spreadsheetml/2017/richdata2" ref="B20:M21">
    <sortCondition sortBy="cellColor" ref="H20:H21" dxfId="3"/>
  </sortState>
  <mergeCells count="28">
    <mergeCell ref="A32:M32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19685038924217199" top="0.590551137924194" bottom="0.590551137924194" header="0" footer="0"/>
  <pageSetup paperSize="9" scale="90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84BCB-717F-48B3-9839-CC4FEBE027E1}">
  <sheetPr>
    <pageSetUpPr fitToPage="1"/>
  </sheetPr>
  <dimension ref="A1:O37"/>
  <sheetViews>
    <sheetView topLeftCell="A10" workbookViewId="0">
      <selection activeCell="O21" sqref="O21"/>
    </sheetView>
  </sheetViews>
  <sheetFormatPr defaultColWidth="9" defaultRowHeight="13.2" x14ac:dyDescent="0.25"/>
  <cols>
    <col min="1" max="1" width="6.44140625" style="2" customWidth="1"/>
    <col min="2" max="2" width="9" style="2" bestFit="1" customWidth="1"/>
    <col min="3" max="3" width="14.5546875" style="2" customWidth="1"/>
    <col min="4" max="4" width="9.33203125" style="2" customWidth="1"/>
    <col min="5" max="5" width="7.33203125" style="2" customWidth="1"/>
    <col min="6" max="6" width="23.6640625" style="2" customWidth="1"/>
    <col min="7" max="7" width="26" style="2" customWidth="1"/>
    <col min="8" max="8" width="7.21875" style="2" customWidth="1"/>
    <col min="9" max="9" width="8.77734375" style="2" customWidth="1"/>
    <col min="10" max="10" width="6.88671875" style="2" customWidth="1"/>
    <col min="11" max="11" width="9.6640625" style="2" customWidth="1"/>
    <col min="12" max="12" width="12.5546875" style="2" customWidth="1"/>
    <col min="13" max="13" width="18.88671875" style="2" customWidth="1"/>
    <col min="14" max="14" width="9" style="2" bestFit="1" customWidth="1"/>
    <col min="15" max="16384" width="9" style="2"/>
  </cols>
  <sheetData>
    <row r="1" spans="1:15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1"/>
    </row>
    <row r="2" spans="1:15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1"/>
    </row>
    <row r="3" spans="1:15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22"/>
      <c r="O3" s="28"/>
    </row>
    <row r="4" spans="1:15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1"/>
      <c r="O4" s="29"/>
    </row>
    <row r="5" spans="1:15" ht="9" customHeight="1" x14ac:dyDescent="0.25"/>
    <row r="6" spans="1:15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94" t="s">
        <v>39</v>
      </c>
      <c r="L6" s="594"/>
      <c r="M6" s="594"/>
    </row>
    <row r="7" spans="1:15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5" t="s">
        <v>7</v>
      </c>
      <c r="L7" s="585"/>
      <c r="M7" s="585"/>
    </row>
    <row r="8" spans="1:15" ht="15" x14ac:dyDescent="0.25">
      <c r="A8" s="587" t="s">
        <v>8</v>
      </c>
      <c r="B8" s="588"/>
      <c r="C8" s="589"/>
      <c r="D8" s="590" t="s">
        <v>151</v>
      </c>
      <c r="E8" s="591"/>
      <c r="F8" s="591"/>
      <c r="G8" s="591"/>
      <c r="H8" s="591"/>
      <c r="I8" s="591"/>
      <c r="J8" s="592"/>
      <c r="K8" s="587" t="s">
        <v>9</v>
      </c>
      <c r="L8" s="588"/>
      <c r="M8" s="589"/>
    </row>
    <row r="9" spans="1:15" ht="15.6" x14ac:dyDescent="0.3">
      <c r="A9" s="569" t="s">
        <v>793</v>
      </c>
      <c r="B9" s="570"/>
      <c r="C9" s="571"/>
      <c r="D9" s="575" t="s">
        <v>25</v>
      </c>
      <c r="E9" s="576"/>
      <c r="F9" s="576"/>
      <c r="G9" s="576"/>
      <c r="H9" s="576"/>
      <c r="I9" s="576"/>
      <c r="J9" s="577"/>
      <c r="K9" s="6" t="s">
        <v>11</v>
      </c>
      <c r="L9" s="6" t="s">
        <v>12</v>
      </c>
      <c r="M9" s="6" t="s">
        <v>13</v>
      </c>
    </row>
    <row r="10" spans="1:15" ht="15" x14ac:dyDescent="0.25">
      <c r="A10" s="572"/>
      <c r="B10" s="573"/>
      <c r="C10" s="574"/>
      <c r="D10" s="578" t="s">
        <v>163</v>
      </c>
      <c r="E10" s="578"/>
      <c r="F10" s="578"/>
      <c r="G10" s="578"/>
      <c r="H10" s="578"/>
      <c r="I10" s="578"/>
      <c r="J10" s="578"/>
      <c r="K10" s="8">
        <v>181</v>
      </c>
      <c r="L10" s="9">
        <v>146</v>
      </c>
      <c r="M10" s="8">
        <v>86</v>
      </c>
    </row>
    <row r="11" spans="1:15" x14ac:dyDescent="0.25">
      <c r="A11" s="10"/>
      <c r="B11" s="10"/>
      <c r="C11" s="10"/>
      <c r="K11" s="10"/>
      <c r="L11" s="10"/>
      <c r="M11" s="10"/>
    </row>
    <row r="12" spans="1:15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0"/>
      <c r="L12" s="10"/>
      <c r="M12" s="10"/>
    </row>
    <row r="13" spans="1:15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0"/>
      <c r="L13" s="10"/>
      <c r="M13" s="10"/>
    </row>
    <row r="15" spans="1:15" ht="11.25" customHeight="1" x14ac:dyDescent="0.25">
      <c r="A15" s="634" t="s">
        <v>17</v>
      </c>
      <c r="B15" s="599" t="s">
        <v>18</v>
      </c>
      <c r="C15" s="581"/>
      <c r="D15" s="632" t="s">
        <v>50</v>
      </c>
      <c r="E15" s="632" t="s">
        <v>20</v>
      </c>
      <c r="F15" s="632" t="s">
        <v>21</v>
      </c>
      <c r="G15" s="632" t="s">
        <v>22</v>
      </c>
      <c r="H15" s="632" t="s">
        <v>23</v>
      </c>
      <c r="I15" s="632" t="s">
        <v>25</v>
      </c>
      <c r="J15" s="632" t="s">
        <v>27</v>
      </c>
      <c r="K15" s="632" t="s">
        <v>28</v>
      </c>
      <c r="L15" s="632" t="s">
        <v>29</v>
      </c>
      <c r="M15" s="566"/>
    </row>
    <row r="16" spans="1:15" x14ac:dyDescent="0.25">
      <c r="A16" s="635"/>
      <c r="B16" s="601"/>
      <c r="C16" s="602"/>
      <c r="D16" s="633"/>
      <c r="E16" s="633"/>
      <c r="F16" s="633"/>
      <c r="G16" s="633"/>
      <c r="H16" s="633"/>
      <c r="I16" s="633"/>
      <c r="J16" s="633"/>
      <c r="K16" s="633"/>
      <c r="L16" s="636"/>
      <c r="M16" s="637"/>
    </row>
    <row r="17" spans="1:15" s="22" customFormat="1" ht="13.8" customHeight="1" x14ac:dyDescent="0.25">
      <c r="A17" s="18">
        <f t="shared" ref="A17:A31" si="0">_xlfn.RANK.EQ(I17, I$17:I$31)</f>
        <v>1</v>
      </c>
      <c r="B17" s="213" t="s">
        <v>422</v>
      </c>
      <c r="C17" s="131"/>
      <c r="D17" s="132">
        <v>1999</v>
      </c>
      <c r="E17" s="132" t="s">
        <v>11</v>
      </c>
      <c r="F17" s="132" t="s">
        <v>257</v>
      </c>
      <c r="G17" s="132" t="s">
        <v>258</v>
      </c>
      <c r="H17" s="287">
        <v>83.4</v>
      </c>
      <c r="I17" s="139">
        <v>206</v>
      </c>
      <c r="J17" s="23">
        <f t="shared" ref="J17:J22" si="1">IF(A17=1, 20, IF(A17=2, 18, IF(A17=3, 16, IF(A17&gt;19, 0, 19-A17))))</f>
        <v>20</v>
      </c>
      <c r="K17" s="16" t="str">
        <f t="shared" ref="K17:K31" si="2">IF(AND(NOT(OR(E17="МСМК", E17="ЗМС")), I17&gt;=$K$10), "+МСМК", IF(AND(OR(E17="МСМК", E17="ЗМС"), I17&gt;=$K$10), "МСМК", IF(AND(NOT(OR(E17="МСМК", E17="МС", E17="ЗМС")), I17&gt;=$L$10), "+МС", IF(AND(OR(E17="МСМК", E17="МС", E17="ЗМС"), I17&gt;=$L$10), "МС", IF(AND(NOT(OR(E17="ЗМС", E17="МСМК", E17="МС", E17="КМС")), I17&gt;=$M$10), "+КМС", IF(AND(OR(E17="ЗМС", E17="МСМК", E17="МС", E17="КМС"), I17&gt;=$M$10), "КМС", "-"))))))</f>
        <v>МСМК</v>
      </c>
      <c r="L17" s="143" t="s">
        <v>91</v>
      </c>
      <c r="M17" s="26"/>
      <c r="N17" s="2"/>
      <c r="O17" s="2"/>
    </row>
    <row r="18" spans="1:15" ht="13.8" customHeight="1" x14ac:dyDescent="0.25">
      <c r="A18" s="18">
        <f t="shared" si="0"/>
        <v>2</v>
      </c>
      <c r="B18" s="213" t="s">
        <v>620</v>
      </c>
      <c r="C18" s="194"/>
      <c r="D18" s="154">
        <v>1999</v>
      </c>
      <c r="E18" s="154" t="s">
        <v>12</v>
      </c>
      <c r="F18" s="154" t="s">
        <v>6</v>
      </c>
      <c r="G18" s="154"/>
      <c r="H18" s="190">
        <v>79.25</v>
      </c>
      <c r="I18" s="156">
        <v>203</v>
      </c>
      <c r="J18" s="23">
        <f t="shared" si="1"/>
        <v>18</v>
      </c>
      <c r="K18" s="16" t="str">
        <f t="shared" si="2"/>
        <v>+МСМК</v>
      </c>
      <c r="L18" s="257" t="s">
        <v>621</v>
      </c>
      <c r="M18" s="26"/>
    </row>
    <row r="19" spans="1:15" ht="13.8" customHeight="1" x14ac:dyDescent="0.25">
      <c r="A19" s="18">
        <f t="shared" si="0"/>
        <v>3</v>
      </c>
      <c r="B19" s="121" t="s">
        <v>499</v>
      </c>
      <c r="C19" s="131"/>
      <c r="D19" s="132">
        <v>1985</v>
      </c>
      <c r="E19" s="132" t="s">
        <v>12</v>
      </c>
      <c r="F19" s="132" t="s">
        <v>176</v>
      </c>
      <c r="G19" s="132"/>
      <c r="H19" s="287">
        <v>94.8</v>
      </c>
      <c r="I19" s="139">
        <v>196</v>
      </c>
      <c r="J19" s="23">
        <f t="shared" si="1"/>
        <v>16</v>
      </c>
      <c r="K19" s="16" t="str">
        <f t="shared" si="2"/>
        <v>+МСМК</v>
      </c>
      <c r="L19" s="143" t="s">
        <v>507</v>
      </c>
      <c r="M19" s="26"/>
    </row>
    <row r="20" spans="1:15" ht="13.8" customHeight="1" x14ac:dyDescent="0.25">
      <c r="A20" s="18">
        <f t="shared" si="0"/>
        <v>4</v>
      </c>
      <c r="B20" s="121" t="s">
        <v>498</v>
      </c>
      <c r="C20" s="131"/>
      <c r="D20" s="132">
        <v>1985</v>
      </c>
      <c r="E20" s="132" t="s">
        <v>12</v>
      </c>
      <c r="F20" s="132" t="s">
        <v>187</v>
      </c>
      <c r="G20" s="132" t="s">
        <v>188</v>
      </c>
      <c r="H20" s="287">
        <v>75.95</v>
      </c>
      <c r="I20" s="139">
        <v>191</v>
      </c>
      <c r="J20" s="23">
        <f t="shared" si="1"/>
        <v>15</v>
      </c>
      <c r="K20" s="16" t="str">
        <f t="shared" si="2"/>
        <v>+МСМК</v>
      </c>
      <c r="L20" s="143" t="s">
        <v>238</v>
      </c>
      <c r="M20" s="26"/>
    </row>
    <row r="21" spans="1:15" ht="13.8" customHeight="1" x14ac:dyDescent="0.25">
      <c r="A21" s="18">
        <f t="shared" si="0"/>
        <v>5</v>
      </c>
      <c r="B21" s="121" t="s">
        <v>425</v>
      </c>
      <c r="C21" s="131"/>
      <c r="D21" s="132">
        <v>2000</v>
      </c>
      <c r="E21" s="132" t="s">
        <v>13</v>
      </c>
      <c r="F21" s="132" t="s">
        <v>213</v>
      </c>
      <c r="G21" s="132"/>
      <c r="H21" s="287">
        <v>105.5</v>
      </c>
      <c r="I21" s="139">
        <v>162</v>
      </c>
      <c r="J21" s="23">
        <f t="shared" si="1"/>
        <v>14</v>
      </c>
      <c r="K21" s="16" t="str">
        <f t="shared" si="2"/>
        <v>+МС</v>
      </c>
      <c r="L21" s="143" t="s">
        <v>436</v>
      </c>
      <c r="M21" s="26"/>
    </row>
    <row r="22" spans="1:15" ht="13.8" customHeight="1" x14ac:dyDescent="0.25">
      <c r="A22" s="18">
        <f t="shared" si="0"/>
        <v>6</v>
      </c>
      <c r="B22" s="121" t="s">
        <v>500</v>
      </c>
      <c r="C22" s="131"/>
      <c r="D22" s="132">
        <v>1997</v>
      </c>
      <c r="E22" s="132" t="s">
        <v>13</v>
      </c>
      <c r="F22" s="132" t="s">
        <v>501</v>
      </c>
      <c r="G22" s="132"/>
      <c r="H22" s="287">
        <v>70.349999999999994</v>
      </c>
      <c r="I22" s="139">
        <v>148</v>
      </c>
      <c r="J22" s="23">
        <f t="shared" si="1"/>
        <v>13</v>
      </c>
      <c r="K22" s="16" t="str">
        <f t="shared" si="2"/>
        <v>+МС</v>
      </c>
      <c r="L22" s="143" t="s">
        <v>508</v>
      </c>
      <c r="M22" s="26"/>
    </row>
    <row r="23" spans="1:15" ht="13.8" customHeight="1" x14ac:dyDescent="0.25">
      <c r="A23" s="18">
        <v>7</v>
      </c>
      <c r="B23" s="121" t="s">
        <v>502</v>
      </c>
      <c r="C23" s="131"/>
      <c r="D23" s="132">
        <v>1988</v>
      </c>
      <c r="E23" s="132" t="s">
        <v>13</v>
      </c>
      <c r="F23" s="132" t="s">
        <v>263</v>
      </c>
      <c r="G23" s="132"/>
      <c r="H23" s="287">
        <v>121.75</v>
      </c>
      <c r="I23" s="139">
        <v>148</v>
      </c>
      <c r="J23" s="23">
        <v>12</v>
      </c>
      <c r="K23" s="16" t="str">
        <f t="shared" si="2"/>
        <v>+МС</v>
      </c>
      <c r="L23" s="143" t="s">
        <v>510</v>
      </c>
      <c r="M23" s="26"/>
    </row>
    <row r="24" spans="1:15" ht="13.8" customHeight="1" x14ac:dyDescent="0.25">
      <c r="A24" s="18">
        <f t="shared" si="0"/>
        <v>8</v>
      </c>
      <c r="B24" s="121" t="s">
        <v>504</v>
      </c>
      <c r="C24" s="131"/>
      <c r="D24" s="132">
        <v>1999</v>
      </c>
      <c r="E24" s="132" t="s">
        <v>13</v>
      </c>
      <c r="F24" s="132" t="s">
        <v>501</v>
      </c>
      <c r="G24" s="132"/>
      <c r="H24" s="287">
        <v>70.8</v>
      </c>
      <c r="I24" s="139">
        <v>142</v>
      </c>
      <c r="J24" s="23">
        <f t="shared" ref="J24:J31" si="3">IF(A24=1, 20, IF(A24=2, 18, IF(A24=3, 16, IF(A24&gt;19, 0, 19-A24))))</f>
        <v>11</v>
      </c>
      <c r="K24" s="16" t="str">
        <f t="shared" si="2"/>
        <v>КМС</v>
      </c>
      <c r="L24" s="143" t="s">
        <v>512</v>
      </c>
      <c r="M24" s="26"/>
    </row>
    <row r="25" spans="1:15" ht="13.8" customHeight="1" x14ac:dyDescent="0.25">
      <c r="A25" s="18">
        <f t="shared" si="0"/>
        <v>9</v>
      </c>
      <c r="B25" s="121" t="s">
        <v>428</v>
      </c>
      <c r="C25" s="131"/>
      <c r="D25" s="132">
        <v>2004</v>
      </c>
      <c r="E25" s="132" t="s">
        <v>13</v>
      </c>
      <c r="F25" s="132" t="s">
        <v>181</v>
      </c>
      <c r="G25" s="255" t="s">
        <v>429</v>
      </c>
      <c r="H25" s="287">
        <v>88.65</v>
      </c>
      <c r="I25" s="139">
        <v>133</v>
      </c>
      <c r="J25" s="23">
        <f t="shared" si="3"/>
        <v>10</v>
      </c>
      <c r="K25" s="16" t="str">
        <f t="shared" si="2"/>
        <v>КМС</v>
      </c>
      <c r="L25" s="143" t="s">
        <v>437</v>
      </c>
      <c r="M25" s="26"/>
    </row>
    <row r="26" spans="1:15" ht="13.8" customHeight="1" x14ac:dyDescent="0.25">
      <c r="A26" s="18">
        <f t="shared" si="0"/>
        <v>10</v>
      </c>
      <c r="B26" s="121" t="s">
        <v>431</v>
      </c>
      <c r="C26" s="131"/>
      <c r="D26" s="132">
        <v>1999</v>
      </c>
      <c r="E26" s="132" t="s">
        <v>13</v>
      </c>
      <c r="F26" s="132" t="s">
        <v>195</v>
      </c>
      <c r="G26" s="132"/>
      <c r="H26" s="287">
        <v>91.35</v>
      </c>
      <c r="I26" s="139">
        <v>126</v>
      </c>
      <c r="J26" s="23">
        <f t="shared" si="3"/>
        <v>9</v>
      </c>
      <c r="K26" s="16" t="str">
        <f t="shared" si="2"/>
        <v>КМС</v>
      </c>
      <c r="L26" s="143" t="s">
        <v>509</v>
      </c>
      <c r="M26" s="26"/>
    </row>
    <row r="27" spans="1:15" ht="13.8" customHeight="1" x14ac:dyDescent="0.25">
      <c r="A27" s="18">
        <f t="shared" si="0"/>
        <v>11</v>
      </c>
      <c r="B27" s="121" t="s">
        <v>503</v>
      </c>
      <c r="C27" s="131"/>
      <c r="D27" s="132">
        <v>1970</v>
      </c>
      <c r="E27" s="132">
        <v>1</v>
      </c>
      <c r="F27" s="132" t="s">
        <v>224</v>
      </c>
      <c r="G27" s="132" t="s">
        <v>225</v>
      </c>
      <c r="H27" s="287">
        <v>107.3</v>
      </c>
      <c r="I27" s="139">
        <v>103</v>
      </c>
      <c r="J27" s="23">
        <f t="shared" si="3"/>
        <v>8</v>
      </c>
      <c r="K27" s="16" t="str">
        <f t="shared" si="2"/>
        <v>+КМС</v>
      </c>
      <c r="L27" s="143" t="s">
        <v>511</v>
      </c>
      <c r="M27" s="26"/>
    </row>
    <row r="28" spans="1:15" ht="13.8" customHeight="1" x14ac:dyDescent="0.25">
      <c r="A28" s="18">
        <f t="shared" si="0"/>
        <v>12</v>
      </c>
      <c r="B28" s="121" t="s">
        <v>424</v>
      </c>
      <c r="C28" s="131"/>
      <c r="D28" s="132">
        <v>2006</v>
      </c>
      <c r="E28" s="132" t="s">
        <v>13</v>
      </c>
      <c r="F28" s="132" t="s">
        <v>253</v>
      </c>
      <c r="G28" s="132"/>
      <c r="H28" s="287">
        <v>75.75</v>
      </c>
      <c r="I28" s="139">
        <v>90</v>
      </c>
      <c r="J28" s="23">
        <f t="shared" si="3"/>
        <v>7</v>
      </c>
      <c r="K28" s="16" t="str">
        <f t="shared" si="2"/>
        <v>КМС</v>
      </c>
      <c r="L28" s="143" t="s">
        <v>435</v>
      </c>
      <c r="M28" s="26"/>
    </row>
    <row r="29" spans="1:15" ht="13.8" customHeight="1" x14ac:dyDescent="0.25">
      <c r="A29" s="18">
        <f t="shared" si="0"/>
        <v>13</v>
      </c>
      <c r="B29" s="121" t="s">
        <v>506</v>
      </c>
      <c r="C29" s="131"/>
      <c r="D29" s="132">
        <v>2006</v>
      </c>
      <c r="E29" s="132">
        <v>1</v>
      </c>
      <c r="F29" s="132" t="s">
        <v>283</v>
      </c>
      <c r="G29" s="132" t="s">
        <v>453</v>
      </c>
      <c r="H29" s="287">
        <v>100.65</v>
      </c>
      <c r="I29" s="139">
        <v>88</v>
      </c>
      <c r="J29" s="23">
        <f t="shared" si="3"/>
        <v>6</v>
      </c>
      <c r="K29" s="16" t="str">
        <f t="shared" si="2"/>
        <v>+КМС</v>
      </c>
      <c r="L29" s="143" t="s">
        <v>465</v>
      </c>
      <c r="M29" s="26"/>
    </row>
    <row r="30" spans="1:15" ht="13.8" customHeight="1" x14ac:dyDescent="0.25">
      <c r="A30" s="18">
        <f t="shared" si="0"/>
        <v>14</v>
      </c>
      <c r="B30" s="121" t="s">
        <v>505</v>
      </c>
      <c r="C30" s="131"/>
      <c r="D30" s="132">
        <v>2009</v>
      </c>
      <c r="E30" s="132" t="s">
        <v>13</v>
      </c>
      <c r="F30" s="132" t="s">
        <v>224</v>
      </c>
      <c r="G30" s="132" t="s">
        <v>225</v>
      </c>
      <c r="H30" s="287">
        <v>74.7</v>
      </c>
      <c r="I30" s="139">
        <v>86</v>
      </c>
      <c r="J30" s="23">
        <f t="shared" si="3"/>
        <v>5</v>
      </c>
      <c r="K30" s="16" t="str">
        <f t="shared" si="2"/>
        <v>КМС</v>
      </c>
      <c r="L30" s="143" t="s">
        <v>245</v>
      </c>
      <c r="M30" s="26"/>
    </row>
    <row r="31" spans="1:15" ht="13.8" customHeight="1" x14ac:dyDescent="0.25">
      <c r="A31" s="18">
        <f t="shared" si="0"/>
        <v>15</v>
      </c>
      <c r="B31" s="124" t="s">
        <v>427</v>
      </c>
      <c r="C31" s="122"/>
      <c r="D31" s="123">
        <v>2003</v>
      </c>
      <c r="E31" s="123">
        <v>1</v>
      </c>
      <c r="F31" s="123" t="s">
        <v>260</v>
      </c>
      <c r="G31" s="123" t="s">
        <v>261</v>
      </c>
      <c r="H31" s="288">
        <v>79.099999999999994</v>
      </c>
      <c r="I31" s="126">
        <v>63</v>
      </c>
      <c r="J31" s="23">
        <f t="shared" si="3"/>
        <v>4</v>
      </c>
      <c r="K31" s="16" t="str">
        <f t="shared" si="2"/>
        <v>-</v>
      </c>
      <c r="L31" s="198" t="s">
        <v>272</v>
      </c>
      <c r="M31" s="26"/>
    </row>
    <row r="33" spans="1:13" ht="13.2" customHeight="1" x14ac:dyDescent="0.25">
      <c r="A33" s="595" t="s">
        <v>856</v>
      </c>
      <c r="B33" s="596"/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</row>
    <row r="35" spans="1:13" x14ac:dyDescent="0.25">
      <c r="A35" s="27" t="s">
        <v>34</v>
      </c>
      <c r="D35" s="2" t="s">
        <v>35</v>
      </c>
      <c r="G35" s="27" t="s">
        <v>36</v>
      </c>
      <c r="I35" s="2" t="s">
        <v>783</v>
      </c>
    </row>
    <row r="36" spans="1:13" x14ac:dyDescent="0.25">
      <c r="A36" s="27"/>
      <c r="G36" s="27"/>
    </row>
    <row r="37" spans="1:13" x14ac:dyDescent="0.25">
      <c r="A37" s="27" t="s">
        <v>37</v>
      </c>
      <c r="D37" s="2" t="s">
        <v>153</v>
      </c>
      <c r="G37" s="27" t="s">
        <v>38</v>
      </c>
      <c r="I37" s="2" t="s">
        <v>784</v>
      </c>
    </row>
  </sheetData>
  <autoFilter ref="A15:M31" xr:uid="{00000000-0009-0000-0000-00000D000000}"/>
  <sortState xmlns:xlrd2="http://schemas.microsoft.com/office/spreadsheetml/2017/richdata2" ref="B17:M31">
    <sortCondition descending="1" ref="I17:I31"/>
  </sortState>
  <mergeCells count="28">
    <mergeCell ref="A33:M33"/>
    <mergeCell ref="A1:M1"/>
    <mergeCell ref="A2:M2"/>
    <mergeCell ref="A3:M3"/>
    <mergeCell ref="A4:M4"/>
    <mergeCell ref="A6:C6"/>
    <mergeCell ref="D6:J6"/>
    <mergeCell ref="K6:M6"/>
    <mergeCell ref="A7:C7"/>
    <mergeCell ref="D7:J7"/>
    <mergeCell ref="K7:M7"/>
    <mergeCell ref="A8:C8"/>
    <mergeCell ref="D8:J8"/>
    <mergeCell ref="K8:M8"/>
    <mergeCell ref="I15:I16"/>
    <mergeCell ref="J15:J16"/>
    <mergeCell ref="K15:K16"/>
    <mergeCell ref="L15:M16"/>
    <mergeCell ref="A9:C10"/>
    <mergeCell ref="D9:J9"/>
    <mergeCell ref="D10:J10"/>
    <mergeCell ref="A15:A16"/>
    <mergeCell ref="B15:C16"/>
    <mergeCell ref="D15:D16"/>
    <mergeCell ref="E15:E16"/>
    <mergeCell ref="F15:F16"/>
    <mergeCell ref="G15:G16"/>
    <mergeCell ref="H15:H16"/>
  </mergeCells>
  <pageMargins left="0.590551137924194" right="0.19685038924217199" top="0.590551137924194" bottom="0.590551137924194" header="0" footer="0"/>
  <pageSetup paperSize="9" scale="88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9F53-5DB8-4089-BF5E-7C55E467E6FB}">
  <sheetPr>
    <pageSetUpPr fitToPage="1"/>
  </sheetPr>
  <dimension ref="A1:V40"/>
  <sheetViews>
    <sheetView topLeftCell="A7" workbookViewId="0">
      <selection activeCell="Q17" sqref="Q17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2" style="2" customWidth="1"/>
    <col min="7" max="7" width="26.109375" style="2" customWidth="1"/>
    <col min="8" max="8" width="7.2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2.21875" style="2" customWidth="1"/>
    <col min="18" max="18" width="12.6640625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41" t="s">
        <v>8</v>
      </c>
      <c r="B8" s="642"/>
      <c r="C8" s="643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30" t="s">
        <v>24</v>
      </c>
      <c r="B9" s="30" t="s">
        <v>25</v>
      </c>
      <c r="C9" s="30" t="s">
        <v>30</v>
      </c>
      <c r="D9" s="575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51">
        <v>151</v>
      </c>
      <c r="B10" s="51">
        <v>204</v>
      </c>
      <c r="C10" s="51">
        <v>234.5</v>
      </c>
      <c r="D10" s="578" t="s">
        <v>14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30">
        <v>192</v>
      </c>
      <c r="Q10" s="30">
        <v>126</v>
      </c>
      <c r="R10" s="30">
        <v>75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4" spans="1:20" ht="13.8" thickBot="1" x14ac:dyDescent="0.3"/>
    <row r="15" spans="1:20" ht="11.25" customHeight="1" x14ac:dyDescent="0.25">
      <c r="A15" s="606" t="s">
        <v>17</v>
      </c>
      <c r="B15" s="603" t="s">
        <v>18</v>
      </c>
      <c r="C15" s="608"/>
      <c r="D15" s="603" t="s">
        <v>50</v>
      </c>
      <c r="E15" s="603" t="s">
        <v>20</v>
      </c>
      <c r="F15" s="603" t="s">
        <v>21</v>
      </c>
      <c r="G15" s="603" t="s">
        <v>22</v>
      </c>
      <c r="H15" s="603" t="s">
        <v>23</v>
      </c>
      <c r="I15" s="603" t="s">
        <v>24</v>
      </c>
      <c r="J15" s="603" t="s">
        <v>17</v>
      </c>
      <c r="K15" s="639" t="s">
        <v>25</v>
      </c>
      <c r="L15" s="640"/>
      <c r="M15" s="603" t="s">
        <v>17</v>
      </c>
      <c r="N15" s="603" t="s">
        <v>26</v>
      </c>
      <c r="O15" s="603" t="s">
        <v>27</v>
      </c>
      <c r="P15" s="603" t="s">
        <v>28</v>
      </c>
      <c r="Q15" s="603" t="s">
        <v>29</v>
      </c>
      <c r="R15" s="604"/>
    </row>
    <row r="16" spans="1:20" x14ac:dyDescent="0.25">
      <c r="A16" s="607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05"/>
    </row>
    <row r="17" spans="1:22" s="22" customFormat="1" ht="15" customHeight="1" x14ac:dyDescent="0.25">
      <c r="A17" s="292">
        <f t="shared" ref="A17:A28" si="0">_xlfn.RANK.EQ(N17, N$17:N$28)</f>
        <v>1</v>
      </c>
      <c r="B17" s="280" t="s">
        <v>627</v>
      </c>
      <c r="C17" s="215"/>
      <c r="D17" s="281">
        <v>1990</v>
      </c>
      <c r="E17" s="281" t="s">
        <v>95</v>
      </c>
      <c r="F17" s="281" t="s">
        <v>6</v>
      </c>
      <c r="G17" s="281"/>
      <c r="H17" s="190">
        <v>63</v>
      </c>
      <c r="I17" s="197">
        <v>146</v>
      </c>
      <c r="J17" s="30">
        <f t="shared" ref="J17:J28" si="1">_xlfn.RANK.EQ(I17, I$17:I$28)</f>
        <v>1</v>
      </c>
      <c r="K17" s="53">
        <v>138</v>
      </c>
      <c r="L17" s="16">
        <f t="shared" ref="L17:L28" si="2">K17/2</f>
        <v>69</v>
      </c>
      <c r="M17" s="30">
        <f t="shared" ref="M17:M28" si="3">_xlfn.RANK.EQ(L17, L$17:L$28)</f>
        <v>5</v>
      </c>
      <c r="N17" s="16">
        <f t="shared" ref="N17:N28" si="4">L17+I17</f>
        <v>215</v>
      </c>
      <c r="O17" s="16">
        <f t="shared" ref="O17:O28" si="5">IF(A17=1, 20, IF(A17=2, 18, IF(A17=3, 16, IF(A17&gt;19, 0, 19-A17))))</f>
        <v>20</v>
      </c>
      <c r="P17" s="16" t="str">
        <f t="shared" ref="P17:P28" si="6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МСМК</v>
      </c>
      <c r="Q17" s="293" t="s">
        <v>852</v>
      </c>
      <c r="R17" s="294"/>
      <c r="S17" s="2"/>
      <c r="T17" s="2"/>
      <c r="U17" s="2"/>
      <c r="V17" s="2"/>
    </row>
    <row r="18" spans="1:22" ht="15" customHeight="1" x14ac:dyDescent="0.25">
      <c r="A18" s="292">
        <f t="shared" si="0"/>
        <v>2</v>
      </c>
      <c r="B18" s="295" t="s">
        <v>164</v>
      </c>
      <c r="C18" s="216"/>
      <c r="D18" s="296">
        <v>1995</v>
      </c>
      <c r="E18" s="296" t="s">
        <v>11</v>
      </c>
      <c r="F18" s="296" t="s">
        <v>165</v>
      </c>
      <c r="G18" s="296" t="s">
        <v>166</v>
      </c>
      <c r="H18" s="309">
        <v>62.65</v>
      </c>
      <c r="I18" s="30">
        <v>129</v>
      </c>
      <c r="J18" s="30">
        <f t="shared" si="1"/>
        <v>2</v>
      </c>
      <c r="K18" s="53">
        <v>165</v>
      </c>
      <c r="L18" s="16">
        <f t="shared" si="2"/>
        <v>82.5</v>
      </c>
      <c r="M18" s="30">
        <f t="shared" si="3"/>
        <v>2</v>
      </c>
      <c r="N18" s="16">
        <f t="shared" si="4"/>
        <v>211.5</v>
      </c>
      <c r="O18" s="16">
        <f t="shared" si="5"/>
        <v>18</v>
      </c>
      <c r="P18" s="16" t="str">
        <f t="shared" si="6"/>
        <v>МСМК</v>
      </c>
      <c r="Q18" s="297" t="s">
        <v>197</v>
      </c>
      <c r="R18" s="294"/>
    </row>
    <row r="19" spans="1:22" ht="15" customHeight="1" x14ac:dyDescent="0.25">
      <c r="A19" s="292">
        <f t="shared" si="0"/>
        <v>3</v>
      </c>
      <c r="B19" s="295" t="s">
        <v>513</v>
      </c>
      <c r="C19" s="216"/>
      <c r="D19" s="296">
        <v>1999</v>
      </c>
      <c r="E19" s="296" t="s">
        <v>11</v>
      </c>
      <c r="F19" s="296" t="s">
        <v>6</v>
      </c>
      <c r="G19" s="296" t="s">
        <v>32</v>
      </c>
      <c r="H19" s="309">
        <v>62.8</v>
      </c>
      <c r="I19" s="30">
        <v>109</v>
      </c>
      <c r="J19" s="30">
        <f t="shared" si="1"/>
        <v>3</v>
      </c>
      <c r="K19" s="53">
        <v>171</v>
      </c>
      <c r="L19" s="16">
        <f t="shared" si="2"/>
        <v>85.5</v>
      </c>
      <c r="M19" s="30">
        <f t="shared" si="3"/>
        <v>1</v>
      </c>
      <c r="N19" s="16">
        <f t="shared" si="4"/>
        <v>194.5</v>
      </c>
      <c r="O19" s="16">
        <f t="shared" si="5"/>
        <v>16</v>
      </c>
      <c r="P19" s="16" t="str">
        <f t="shared" si="6"/>
        <v>МСМК</v>
      </c>
      <c r="Q19" s="297" t="s">
        <v>520</v>
      </c>
      <c r="R19" s="294"/>
    </row>
    <row r="20" spans="1:22" ht="15" customHeight="1" x14ac:dyDescent="0.25">
      <c r="A20" s="292">
        <f t="shared" si="0"/>
        <v>4</v>
      </c>
      <c r="B20" s="295" t="s">
        <v>514</v>
      </c>
      <c r="C20" s="216"/>
      <c r="D20" s="296">
        <v>2003</v>
      </c>
      <c r="E20" s="296" t="s">
        <v>12</v>
      </c>
      <c r="F20" s="296" t="s">
        <v>253</v>
      </c>
      <c r="G20" s="296"/>
      <c r="H20" s="309">
        <v>62.95</v>
      </c>
      <c r="I20" s="30">
        <v>85</v>
      </c>
      <c r="J20" s="30">
        <f t="shared" si="1"/>
        <v>5</v>
      </c>
      <c r="K20" s="53">
        <v>134</v>
      </c>
      <c r="L20" s="16">
        <f t="shared" si="2"/>
        <v>67</v>
      </c>
      <c r="M20" s="30">
        <f t="shared" si="3"/>
        <v>6</v>
      </c>
      <c r="N20" s="16">
        <f t="shared" si="4"/>
        <v>152</v>
      </c>
      <c r="O20" s="16">
        <f t="shared" si="5"/>
        <v>15</v>
      </c>
      <c r="P20" s="16" t="str">
        <f t="shared" si="6"/>
        <v>МС</v>
      </c>
      <c r="Q20" s="297" t="s">
        <v>521</v>
      </c>
      <c r="R20" s="294"/>
    </row>
    <row r="21" spans="1:22" ht="15" customHeight="1" x14ac:dyDescent="0.25">
      <c r="A21" s="292">
        <f t="shared" si="0"/>
        <v>5</v>
      </c>
      <c r="B21" s="295" t="s">
        <v>515</v>
      </c>
      <c r="C21" s="216"/>
      <c r="D21" s="296">
        <v>1993</v>
      </c>
      <c r="E21" s="296" t="s">
        <v>12</v>
      </c>
      <c r="F21" s="296" t="s">
        <v>179</v>
      </c>
      <c r="G21" s="296"/>
      <c r="H21" s="309">
        <v>61.75</v>
      </c>
      <c r="I21" s="30">
        <v>77</v>
      </c>
      <c r="J21" s="30">
        <f t="shared" si="1"/>
        <v>6</v>
      </c>
      <c r="K21" s="53">
        <v>140</v>
      </c>
      <c r="L21" s="16">
        <f t="shared" si="2"/>
        <v>70</v>
      </c>
      <c r="M21" s="30">
        <f t="shared" si="3"/>
        <v>3</v>
      </c>
      <c r="N21" s="16">
        <f t="shared" si="4"/>
        <v>147</v>
      </c>
      <c r="O21" s="16">
        <f t="shared" si="5"/>
        <v>14</v>
      </c>
      <c r="P21" s="16" t="str">
        <f t="shared" si="6"/>
        <v>МС</v>
      </c>
      <c r="Q21" s="297" t="s">
        <v>522</v>
      </c>
      <c r="R21" s="294"/>
    </row>
    <row r="22" spans="1:22" ht="15" customHeight="1" x14ac:dyDescent="0.25">
      <c r="A22" s="292">
        <f t="shared" si="0"/>
        <v>6</v>
      </c>
      <c r="B22" s="295" t="s">
        <v>516</v>
      </c>
      <c r="C22" s="216"/>
      <c r="D22" s="296">
        <v>1994</v>
      </c>
      <c r="E22" s="296" t="s">
        <v>12</v>
      </c>
      <c r="F22" s="296" t="s">
        <v>179</v>
      </c>
      <c r="G22" s="296"/>
      <c r="H22" s="309">
        <v>62.6</v>
      </c>
      <c r="I22" s="30">
        <v>87</v>
      </c>
      <c r="J22" s="30">
        <f t="shared" si="1"/>
        <v>4</v>
      </c>
      <c r="K22" s="53">
        <v>118</v>
      </c>
      <c r="L22" s="16">
        <f t="shared" si="2"/>
        <v>59</v>
      </c>
      <c r="M22" s="30">
        <f t="shared" si="3"/>
        <v>7</v>
      </c>
      <c r="N22" s="16">
        <f t="shared" si="4"/>
        <v>146</v>
      </c>
      <c r="O22" s="16">
        <f t="shared" si="5"/>
        <v>13</v>
      </c>
      <c r="P22" s="16" t="str">
        <f t="shared" si="6"/>
        <v>МС</v>
      </c>
      <c r="Q22" s="297" t="s">
        <v>275</v>
      </c>
      <c r="R22" s="294"/>
    </row>
    <row r="23" spans="1:22" ht="15" customHeight="1" x14ac:dyDescent="0.25">
      <c r="A23" s="292">
        <f t="shared" si="0"/>
        <v>7</v>
      </c>
      <c r="B23" s="295" t="s">
        <v>518</v>
      </c>
      <c r="C23" s="216"/>
      <c r="D23" s="296">
        <v>1993</v>
      </c>
      <c r="E23" s="296" t="s">
        <v>13</v>
      </c>
      <c r="F23" s="296" t="s">
        <v>213</v>
      </c>
      <c r="G23" s="296" t="s">
        <v>171</v>
      </c>
      <c r="H23" s="309">
        <v>62.95</v>
      </c>
      <c r="I23" s="30">
        <v>53</v>
      </c>
      <c r="J23" s="30">
        <f t="shared" si="1"/>
        <v>8</v>
      </c>
      <c r="K23" s="53">
        <v>140</v>
      </c>
      <c r="L23" s="16">
        <f t="shared" si="2"/>
        <v>70</v>
      </c>
      <c r="M23" s="30">
        <f t="shared" si="3"/>
        <v>3</v>
      </c>
      <c r="N23" s="16">
        <f t="shared" si="4"/>
        <v>123</v>
      </c>
      <c r="O23" s="16">
        <f t="shared" si="5"/>
        <v>12</v>
      </c>
      <c r="P23" s="16" t="str">
        <f t="shared" si="6"/>
        <v>КМС</v>
      </c>
      <c r="Q23" s="297" t="s">
        <v>363</v>
      </c>
      <c r="R23" s="294"/>
    </row>
    <row r="24" spans="1:22" ht="15" customHeight="1" x14ac:dyDescent="0.25">
      <c r="A24" s="292">
        <f t="shared" si="0"/>
        <v>8</v>
      </c>
      <c r="B24" s="295" t="s">
        <v>517</v>
      </c>
      <c r="C24" s="216"/>
      <c r="D24" s="296">
        <v>2000</v>
      </c>
      <c r="E24" s="296" t="s">
        <v>13</v>
      </c>
      <c r="F24" s="296" t="s">
        <v>221</v>
      </c>
      <c r="G24" s="296"/>
      <c r="H24" s="309">
        <v>62.75</v>
      </c>
      <c r="I24" s="30">
        <v>68</v>
      </c>
      <c r="J24" s="30">
        <f t="shared" si="1"/>
        <v>7</v>
      </c>
      <c r="K24" s="53">
        <v>101</v>
      </c>
      <c r="L24" s="16">
        <f t="shared" si="2"/>
        <v>50.5</v>
      </c>
      <c r="M24" s="30">
        <f t="shared" si="3"/>
        <v>9</v>
      </c>
      <c r="N24" s="16">
        <f t="shared" si="4"/>
        <v>118.5</v>
      </c>
      <c r="O24" s="16">
        <f t="shared" si="5"/>
        <v>11</v>
      </c>
      <c r="P24" s="16" t="str">
        <f t="shared" si="6"/>
        <v>КМС</v>
      </c>
      <c r="Q24" s="297" t="s">
        <v>523</v>
      </c>
      <c r="R24" s="294"/>
    </row>
    <row r="25" spans="1:22" ht="15" customHeight="1" x14ac:dyDescent="0.25">
      <c r="A25" s="292">
        <f t="shared" si="0"/>
        <v>9</v>
      </c>
      <c r="B25" s="280" t="s">
        <v>629</v>
      </c>
      <c r="C25" s="215"/>
      <c r="D25" s="281">
        <v>2003</v>
      </c>
      <c r="E25" s="281" t="s">
        <v>13</v>
      </c>
      <c r="F25" s="281" t="s">
        <v>6</v>
      </c>
      <c r="G25" s="281"/>
      <c r="H25" s="190">
        <v>62.95</v>
      </c>
      <c r="I25" s="197">
        <v>51</v>
      </c>
      <c r="J25" s="30">
        <f t="shared" si="1"/>
        <v>9</v>
      </c>
      <c r="K25" s="53">
        <v>102</v>
      </c>
      <c r="L25" s="16">
        <f t="shared" si="2"/>
        <v>51</v>
      </c>
      <c r="M25" s="30">
        <f t="shared" si="3"/>
        <v>8</v>
      </c>
      <c r="N25" s="16">
        <f t="shared" si="4"/>
        <v>102</v>
      </c>
      <c r="O25" s="16">
        <f t="shared" si="5"/>
        <v>10</v>
      </c>
      <c r="P25" s="16" t="str">
        <f t="shared" si="6"/>
        <v>КМС</v>
      </c>
      <c r="Q25" s="293" t="s">
        <v>616</v>
      </c>
      <c r="R25" s="294"/>
    </row>
    <row r="26" spans="1:22" ht="15" customHeight="1" x14ac:dyDescent="0.25">
      <c r="A26" s="292">
        <f t="shared" si="0"/>
        <v>10</v>
      </c>
      <c r="B26" s="295" t="s">
        <v>194</v>
      </c>
      <c r="C26" s="216"/>
      <c r="D26" s="296">
        <v>1987</v>
      </c>
      <c r="E26" s="281" t="s">
        <v>13</v>
      </c>
      <c r="F26" s="296" t="s">
        <v>193</v>
      </c>
      <c r="G26" s="296"/>
      <c r="H26" s="331">
        <v>62.75</v>
      </c>
      <c r="I26" s="246">
        <v>50</v>
      </c>
      <c r="J26" s="30">
        <f t="shared" si="1"/>
        <v>10</v>
      </c>
      <c r="K26" s="53">
        <v>93</v>
      </c>
      <c r="L26" s="16">
        <f t="shared" si="2"/>
        <v>46.5</v>
      </c>
      <c r="M26" s="30">
        <f t="shared" si="3"/>
        <v>10</v>
      </c>
      <c r="N26" s="16">
        <f t="shared" si="4"/>
        <v>96.5</v>
      </c>
      <c r="O26" s="16">
        <f t="shared" si="5"/>
        <v>9</v>
      </c>
      <c r="P26" s="16" t="str">
        <f t="shared" si="6"/>
        <v>КМС</v>
      </c>
      <c r="Q26" s="297" t="s">
        <v>208</v>
      </c>
      <c r="R26" s="294"/>
    </row>
    <row r="27" spans="1:22" ht="15" customHeight="1" x14ac:dyDescent="0.25">
      <c r="A27" s="292">
        <f t="shared" si="0"/>
        <v>11</v>
      </c>
      <c r="B27" s="295" t="s">
        <v>519</v>
      </c>
      <c r="C27" s="216"/>
      <c r="D27" s="296">
        <v>2005</v>
      </c>
      <c r="E27" s="296">
        <v>1</v>
      </c>
      <c r="F27" s="296" t="s">
        <v>6</v>
      </c>
      <c r="G27" s="296" t="s">
        <v>32</v>
      </c>
      <c r="H27" s="331">
        <v>62.65</v>
      </c>
      <c r="I27" s="246">
        <v>45</v>
      </c>
      <c r="J27" s="30">
        <f t="shared" si="1"/>
        <v>11</v>
      </c>
      <c r="K27" s="53">
        <v>62</v>
      </c>
      <c r="L27" s="16">
        <f t="shared" si="2"/>
        <v>31</v>
      </c>
      <c r="M27" s="30">
        <f t="shared" si="3"/>
        <v>11</v>
      </c>
      <c r="N27" s="16">
        <f t="shared" si="4"/>
        <v>76</v>
      </c>
      <c r="O27" s="16">
        <f t="shared" si="5"/>
        <v>8</v>
      </c>
      <c r="P27" s="16" t="str">
        <f t="shared" si="6"/>
        <v>+КМС</v>
      </c>
      <c r="Q27" s="297" t="s">
        <v>102</v>
      </c>
      <c r="R27" s="294"/>
    </row>
    <row r="28" spans="1:22" ht="15" customHeight="1" thickBot="1" x14ac:dyDescent="0.3">
      <c r="A28" s="298">
        <f t="shared" si="0"/>
        <v>12</v>
      </c>
      <c r="B28" s="299" t="s">
        <v>628</v>
      </c>
      <c r="C28" s="300"/>
      <c r="D28" s="301">
        <v>2005</v>
      </c>
      <c r="E28" s="301">
        <v>1</v>
      </c>
      <c r="F28" s="301" t="s">
        <v>6</v>
      </c>
      <c r="G28" s="301"/>
      <c r="H28" s="302">
        <v>55.1</v>
      </c>
      <c r="I28" s="303">
        <v>22</v>
      </c>
      <c r="J28" s="304">
        <f t="shared" si="1"/>
        <v>12</v>
      </c>
      <c r="K28" s="305">
        <v>49</v>
      </c>
      <c r="L28" s="306">
        <f t="shared" si="2"/>
        <v>24.5</v>
      </c>
      <c r="M28" s="304">
        <f t="shared" si="3"/>
        <v>12</v>
      </c>
      <c r="N28" s="306">
        <f t="shared" si="4"/>
        <v>46.5</v>
      </c>
      <c r="O28" s="306">
        <f t="shared" si="5"/>
        <v>7</v>
      </c>
      <c r="P28" s="306" t="str">
        <f t="shared" si="6"/>
        <v>-</v>
      </c>
      <c r="Q28" s="307" t="s">
        <v>33</v>
      </c>
      <c r="R28" s="308"/>
    </row>
    <row r="29" spans="1:22" ht="15" customHeight="1" x14ac:dyDescent="0.25">
      <c r="A29" s="110"/>
      <c r="B29" s="111"/>
      <c r="C29" s="112"/>
      <c r="D29" s="1"/>
      <c r="E29" s="1"/>
      <c r="F29" s="1"/>
      <c r="G29" s="113"/>
      <c r="H29" s="114"/>
      <c r="I29" s="1"/>
      <c r="J29" s="1"/>
      <c r="K29" s="1"/>
      <c r="L29" s="109"/>
      <c r="M29" s="1"/>
      <c r="N29" s="109"/>
      <c r="O29" s="109"/>
      <c r="P29" s="109"/>
      <c r="Q29" s="115"/>
      <c r="R29" s="115"/>
    </row>
    <row r="31" spans="1:22" x14ac:dyDescent="0.25">
      <c r="A31" s="27" t="s">
        <v>34</v>
      </c>
      <c r="D31" s="2" t="s">
        <v>35</v>
      </c>
      <c r="H31" s="27" t="s">
        <v>36</v>
      </c>
      <c r="N31" s="2" t="s">
        <v>783</v>
      </c>
    </row>
    <row r="32" spans="1:22" x14ac:dyDescent="0.25">
      <c r="A32" s="27"/>
      <c r="H32" s="27"/>
    </row>
    <row r="33" spans="1:22" x14ac:dyDescent="0.25">
      <c r="A33" s="27" t="s">
        <v>37</v>
      </c>
      <c r="D33" s="2" t="s">
        <v>153</v>
      </c>
      <c r="H33" s="27" t="s">
        <v>38</v>
      </c>
      <c r="N33" s="2" t="s">
        <v>784</v>
      </c>
    </row>
    <row r="39" spans="1:22" x14ac:dyDescent="0.25">
      <c r="I39" s="638"/>
      <c r="J39" s="638"/>
      <c r="K39" s="638"/>
      <c r="L39" s="638"/>
      <c r="M39" s="638"/>
      <c r="N39" s="638"/>
      <c r="O39" s="638"/>
      <c r="P39" s="638"/>
      <c r="Q39" s="638"/>
      <c r="R39" s="638"/>
      <c r="S39" s="638"/>
      <c r="T39" s="638"/>
      <c r="U39" s="638"/>
      <c r="V39" s="638"/>
    </row>
    <row r="40" spans="1:22" x14ac:dyDescent="0.25">
      <c r="I40" s="638"/>
      <c r="J40" s="638"/>
      <c r="K40" s="638"/>
      <c r="L40" s="638"/>
      <c r="M40" s="638"/>
      <c r="N40" s="638"/>
      <c r="O40" s="638"/>
      <c r="P40" s="638"/>
      <c r="Q40" s="638"/>
      <c r="R40" s="638"/>
      <c r="S40" s="638"/>
      <c r="T40" s="638"/>
      <c r="U40" s="638"/>
      <c r="V40" s="638"/>
    </row>
  </sheetData>
  <autoFilter ref="A15:R28" xr:uid="{00000000-0009-0000-0000-000011000000}"/>
  <sortState xmlns:xlrd2="http://schemas.microsoft.com/office/spreadsheetml/2017/richdata2" ref="B17:R28">
    <sortCondition descending="1" ref="N17:N28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9:V39"/>
    <mergeCell ref="I40:V40"/>
    <mergeCell ref="J15:J16"/>
    <mergeCell ref="K15:L15"/>
    <mergeCell ref="M15:M16"/>
    <mergeCell ref="N15:N16"/>
    <mergeCell ref="O15:O16"/>
    <mergeCell ref="P15:P16"/>
  </mergeCells>
  <pageMargins left="0.590551137924194" right="0.19685038924217199" top="0.590551137924194" bottom="0.590551137924194" header="0" footer="0"/>
  <pageSetup paperSize="9" scale="75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E1259-419E-4981-87F6-C6F88ED500F6}">
  <sheetPr>
    <pageSetUpPr fitToPage="1"/>
  </sheetPr>
  <dimension ref="A1:V43"/>
  <sheetViews>
    <sheetView topLeftCell="A7" workbookViewId="0">
      <selection activeCell="A32" sqref="A32:M32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0.44140625" style="2" customWidth="1"/>
    <col min="7" max="7" width="26.109375" style="2" customWidth="1"/>
    <col min="8" max="8" width="7.2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2.21875" style="2" customWidth="1"/>
    <col min="18" max="18" width="18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41" t="s">
        <v>8</v>
      </c>
      <c r="B8" s="642"/>
      <c r="C8" s="643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30" t="s">
        <v>24</v>
      </c>
      <c r="B9" s="30" t="s">
        <v>25</v>
      </c>
      <c r="C9" s="30" t="s">
        <v>30</v>
      </c>
      <c r="D9" s="575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51">
        <v>141</v>
      </c>
      <c r="B10" s="249">
        <v>190</v>
      </c>
      <c r="C10" s="249">
        <v>231</v>
      </c>
      <c r="D10" s="578" t="s">
        <v>157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30">
        <v>210</v>
      </c>
      <c r="Q10" s="30">
        <v>146</v>
      </c>
      <c r="R10" s="30">
        <v>83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5" spans="1:20" ht="11.25" customHeight="1" x14ac:dyDescent="0.25">
      <c r="A15" s="599" t="s">
        <v>17</v>
      </c>
      <c r="B15" s="599" t="s">
        <v>18</v>
      </c>
      <c r="C15" s="581"/>
      <c r="D15" s="599" t="s">
        <v>50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17</v>
      </c>
      <c r="K15" s="644" t="s">
        <v>25</v>
      </c>
      <c r="L15" s="645"/>
      <c r="M15" s="599" t="s">
        <v>17</v>
      </c>
      <c r="N15" s="599" t="s">
        <v>26</v>
      </c>
      <c r="O15" s="599" t="s">
        <v>27</v>
      </c>
      <c r="P15" s="599" t="s">
        <v>28</v>
      </c>
      <c r="Q15" s="599" t="s">
        <v>29</v>
      </c>
      <c r="R15" s="581"/>
    </row>
    <row r="16" spans="1:20" x14ac:dyDescent="0.25">
      <c r="A16" s="600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02"/>
    </row>
    <row r="17" spans="1:22" s="22" customFormat="1" ht="15" customHeight="1" x14ac:dyDescent="0.25">
      <c r="A17" s="32">
        <f t="shared" ref="A17:A30" si="0">_xlfn.RANK.EQ(N17, N$17:N$30)</f>
        <v>1</v>
      </c>
      <c r="B17" s="121" t="s">
        <v>209</v>
      </c>
      <c r="C17" s="131"/>
      <c r="D17" s="132">
        <v>1993</v>
      </c>
      <c r="E17" s="132" t="s">
        <v>95</v>
      </c>
      <c r="F17" s="132" t="s">
        <v>176</v>
      </c>
      <c r="G17" s="132"/>
      <c r="H17" s="309">
        <v>67.900000000000006</v>
      </c>
      <c r="I17" s="467">
        <v>144</v>
      </c>
      <c r="J17" s="30">
        <f t="shared" ref="J17:J30" si="1">_xlfn.RANK.EQ(I17, I$17:I$30)</f>
        <v>1</v>
      </c>
      <c r="K17" s="53">
        <v>166</v>
      </c>
      <c r="L17" s="16">
        <f t="shared" ref="L17:L30" si="2">K17/2</f>
        <v>83</v>
      </c>
      <c r="M17" s="30">
        <f t="shared" ref="M17:M30" si="3">_xlfn.RANK.EQ(L17, L$17:L$30)</f>
        <v>3</v>
      </c>
      <c r="N17" s="16">
        <f t="shared" ref="N17:N30" si="4">L17+I17</f>
        <v>227</v>
      </c>
      <c r="O17" s="16">
        <f t="shared" ref="O17:O30" si="5">IF(A17=1, 20, IF(A17=2, 18, IF(A17=3, 16, IF(A17&gt;19, 0, 19-A17))))</f>
        <v>20</v>
      </c>
      <c r="P17" s="16" t="str">
        <f t="shared" ref="P17:P30" si="6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МСМК</v>
      </c>
      <c r="Q17" s="253" t="s">
        <v>236</v>
      </c>
      <c r="R17" s="260"/>
      <c r="S17" s="2"/>
      <c r="T17" s="2"/>
      <c r="U17" s="2"/>
      <c r="V17" s="2"/>
    </row>
    <row r="18" spans="1:22" ht="15" customHeight="1" x14ac:dyDescent="0.25">
      <c r="A18" s="32">
        <f t="shared" si="0"/>
        <v>2</v>
      </c>
      <c r="B18" s="213" t="s">
        <v>630</v>
      </c>
      <c r="C18" s="194"/>
      <c r="D18" s="154">
        <v>1989</v>
      </c>
      <c r="E18" s="154" t="s">
        <v>11</v>
      </c>
      <c r="F18" s="154" t="s">
        <v>6</v>
      </c>
      <c r="G18" s="154"/>
      <c r="H18" s="190">
        <v>67.8</v>
      </c>
      <c r="I18" s="325">
        <v>131</v>
      </c>
      <c r="J18" s="30">
        <f t="shared" si="1"/>
        <v>2</v>
      </c>
      <c r="K18" s="53">
        <v>182</v>
      </c>
      <c r="L18" s="16">
        <f t="shared" si="2"/>
        <v>91</v>
      </c>
      <c r="M18" s="30">
        <f t="shared" si="3"/>
        <v>1</v>
      </c>
      <c r="N18" s="16">
        <f t="shared" si="4"/>
        <v>222</v>
      </c>
      <c r="O18" s="16">
        <f t="shared" si="5"/>
        <v>18</v>
      </c>
      <c r="P18" s="16" t="str">
        <f t="shared" si="6"/>
        <v>МСМК</v>
      </c>
      <c r="Q18" s="196" t="s">
        <v>625</v>
      </c>
      <c r="R18" s="54"/>
    </row>
    <row r="19" spans="1:22" ht="15" customHeight="1" x14ac:dyDescent="0.25">
      <c r="A19" s="32">
        <f t="shared" si="0"/>
        <v>3</v>
      </c>
      <c r="B19" s="121" t="s">
        <v>524</v>
      </c>
      <c r="C19" s="131"/>
      <c r="D19" s="132">
        <v>2000</v>
      </c>
      <c r="E19" s="132" t="s">
        <v>12</v>
      </c>
      <c r="F19" s="132" t="s">
        <v>227</v>
      </c>
      <c r="G19" s="132" t="s">
        <v>228</v>
      </c>
      <c r="H19" s="309">
        <v>67.95</v>
      </c>
      <c r="I19" s="326">
        <v>128</v>
      </c>
      <c r="J19" s="30">
        <f t="shared" si="1"/>
        <v>3</v>
      </c>
      <c r="K19" s="53">
        <v>160</v>
      </c>
      <c r="L19" s="16">
        <f t="shared" si="2"/>
        <v>80</v>
      </c>
      <c r="M19" s="30">
        <f t="shared" si="3"/>
        <v>4</v>
      </c>
      <c r="N19" s="16">
        <f t="shared" si="4"/>
        <v>208</v>
      </c>
      <c r="O19" s="16">
        <f t="shared" si="5"/>
        <v>16</v>
      </c>
      <c r="P19" s="16" t="str">
        <f t="shared" si="6"/>
        <v>МС</v>
      </c>
      <c r="Q19" s="141" t="s">
        <v>302</v>
      </c>
      <c r="R19" s="54"/>
    </row>
    <row r="20" spans="1:22" ht="15" customHeight="1" x14ac:dyDescent="0.25">
      <c r="A20" s="32">
        <f t="shared" si="0"/>
        <v>4</v>
      </c>
      <c r="B20" s="121" t="s">
        <v>525</v>
      </c>
      <c r="C20" s="131"/>
      <c r="D20" s="132">
        <v>2000</v>
      </c>
      <c r="E20" s="132" t="s">
        <v>12</v>
      </c>
      <c r="F20" s="132" t="s">
        <v>346</v>
      </c>
      <c r="G20" s="132" t="s">
        <v>347</v>
      </c>
      <c r="H20" s="309">
        <v>67.599999999999994</v>
      </c>
      <c r="I20" s="326">
        <v>110</v>
      </c>
      <c r="J20" s="30">
        <f t="shared" si="1"/>
        <v>4</v>
      </c>
      <c r="K20" s="53">
        <v>171</v>
      </c>
      <c r="L20" s="16">
        <f t="shared" si="2"/>
        <v>85.5</v>
      </c>
      <c r="M20" s="30">
        <f t="shared" si="3"/>
        <v>2</v>
      </c>
      <c r="N20" s="16">
        <f t="shared" si="4"/>
        <v>195.5</v>
      </c>
      <c r="O20" s="16">
        <f t="shared" si="5"/>
        <v>15</v>
      </c>
      <c r="P20" s="16" t="str">
        <f t="shared" si="6"/>
        <v>МС</v>
      </c>
      <c r="Q20" s="141" t="s">
        <v>530</v>
      </c>
      <c r="R20" s="54"/>
    </row>
    <row r="21" spans="1:22" ht="15" customHeight="1" x14ac:dyDescent="0.25">
      <c r="A21" s="32">
        <f t="shared" si="0"/>
        <v>5</v>
      </c>
      <c r="B21" s="121" t="s">
        <v>210</v>
      </c>
      <c r="C21" s="131"/>
      <c r="D21" s="132">
        <v>1992</v>
      </c>
      <c r="E21" s="132" t="s">
        <v>11</v>
      </c>
      <c r="F21" s="132" t="s">
        <v>179</v>
      </c>
      <c r="G21" s="132"/>
      <c r="H21" s="309">
        <v>68</v>
      </c>
      <c r="I21" s="326">
        <v>97</v>
      </c>
      <c r="J21" s="30">
        <f t="shared" si="1"/>
        <v>6</v>
      </c>
      <c r="K21" s="53">
        <v>147</v>
      </c>
      <c r="L21" s="16">
        <f t="shared" si="2"/>
        <v>73.5</v>
      </c>
      <c r="M21" s="30">
        <f t="shared" si="3"/>
        <v>5</v>
      </c>
      <c r="N21" s="16">
        <f t="shared" si="4"/>
        <v>170.5</v>
      </c>
      <c r="O21" s="16">
        <f t="shared" si="5"/>
        <v>14</v>
      </c>
      <c r="P21" s="16" t="str">
        <f t="shared" si="6"/>
        <v>МС</v>
      </c>
      <c r="Q21" s="141" t="s">
        <v>237</v>
      </c>
      <c r="R21" s="54"/>
    </row>
    <row r="22" spans="1:22" ht="15" customHeight="1" x14ac:dyDescent="0.25">
      <c r="A22" s="32">
        <f t="shared" si="0"/>
        <v>6</v>
      </c>
      <c r="B22" s="121" t="s">
        <v>214</v>
      </c>
      <c r="C22" s="131"/>
      <c r="D22" s="132">
        <v>1999</v>
      </c>
      <c r="E22" s="132" t="s">
        <v>12</v>
      </c>
      <c r="F22" s="132" t="s">
        <v>170</v>
      </c>
      <c r="G22" s="132" t="s">
        <v>171</v>
      </c>
      <c r="H22" s="309">
        <v>67.8</v>
      </c>
      <c r="I22" s="326">
        <v>103</v>
      </c>
      <c r="J22" s="30">
        <f t="shared" si="1"/>
        <v>5</v>
      </c>
      <c r="K22" s="53">
        <v>115</v>
      </c>
      <c r="L22" s="16">
        <f t="shared" si="2"/>
        <v>57.5</v>
      </c>
      <c r="M22" s="30">
        <f t="shared" si="3"/>
        <v>8</v>
      </c>
      <c r="N22" s="16">
        <f t="shared" si="4"/>
        <v>160.5</v>
      </c>
      <c r="O22" s="16">
        <f t="shared" si="5"/>
        <v>13</v>
      </c>
      <c r="P22" s="16" t="str">
        <f t="shared" si="6"/>
        <v>МС</v>
      </c>
      <c r="Q22" s="253" t="s">
        <v>240</v>
      </c>
      <c r="R22" s="260"/>
    </row>
    <row r="23" spans="1:22" ht="15" customHeight="1" x14ac:dyDescent="0.25">
      <c r="A23" s="32">
        <f t="shared" si="0"/>
        <v>7</v>
      </c>
      <c r="B23" s="121" t="s">
        <v>526</v>
      </c>
      <c r="C23" s="131"/>
      <c r="D23" s="132">
        <v>1989</v>
      </c>
      <c r="E23" s="132" t="s">
        <v>12</v>
      </c>
      <c r="F23" s="132" t="s">
        <v>6</v>
      </c>
      <c r="G23" s="132" t="s">
        <v>32</v>
      </c>
      <c r="H23" s="309">
        <v>67.8</v>
      </c>
      <c r="I23" s="326">
        <v>91</v>
      </c>
      <c r="J23" s="30">
        <f t="shared" si="1"/>
        <v>7</v>
      </c>
      <c r="K23" s="53">
        <v>127</v>
      </c>
      <c r="L23" s="16">
        <f t="shared" si="2"/>
        <v>63.5</v>
      </c>
      <c r="M23" s="30">
        <f t="shared" si="3"/>
        <v>7</v>
      </c>
      <c r="N23" s="16">
        <f t="shared" si="4"/>
        <v>154.5</v>
      </c>
      <c r="O23" s="16">
        <f t="shared" si="5"/>
        <v>12</v>
      </c>
      <c r="P23" s="16" t="str">
        <f t="shared" si="6"/>
        <v>МС</v>
      </c>
      <c r="Q23" s="141" t="s">
        <v>198</v>
      </c>
      <c r="R23" s="54"/>
    </row>
    <row r="24" spans="1:22" ht="15" customHeight="1" x14ac:dyDescent="0.25">
      <c r="A24" s="32">
        <f t="shared" si="0"/>
        <v>8</v>
      </c>
      <c r="B24" s="121" t="s">
        <v>212</v>
      </c>
      <c r="C24" s="131"/>
      <c r="D24" s="132">
        <v>1999</v>
      </c>
      <c r="E24" s="132" t="s">
        <v>11</v>
      </c>
      <c r="F24" s="132" t="s">
        <v>213</v>
      </c>
      <c r="G24" s="132" t="s">
        <v>171</v>
      </c>
      <c r="H24" s="309">
        <v>67.8</v>
      </c>
      <c r="I24" s="326">
        <v>79</v>
      </c>
      <c r="J24" s="30">
        <f t="shared" si="1"/>
        <v>9</v>
      </c>
      <c r="K24" s="53">
        <v>130</v>
      </c>
      <c r="L24" s="16">
        <f t="shared" si="2"/>
        <v>65</v>
      </c>
      <c r="M24" s="30">
        <f t="shared" si="3"/>
        <v>6</v>
      </c>
      <c r="N24" s="16">
        <f t="shared" si="4"/>
        <v>144</v>
      </c>
      <c r="O24" s="16">
        <f t="shared" si="5"/>
        <v>11</v>
      </c>
      <c r="P24" s="16" t="str">
        <f t="shared" si="6"/>
        <v>КМС</v>
      </c>
      <c r="Q24" s="141" t="s">
        <v>239</v>
      </c>
      <c r="R24" s="54"/>
    </row>
    <row r="25" spans="1:22" ht="15" customHeight="1" x14ac:dyDescent="0.25">
      <c r="A25" s="32">
        <f t="shared" si="0"/>
        <v>9</v>
      </c>
      <c r="B25" s="121" t="s">
        <v>529</v>
      </c>
      <c r="C25" s="131"/>
      <c r="D25" s="132">
        <v>1997</v>
      </c>
      <c r="E25" s="132" t="s">
        <v>13</v>
      </c>
      <c r="F25" s="132" t="s">
        <v>224</v>
      </c>
      <c r="G25" s="132" t="s">
        <v>225</v>
      </c>
      <c r="H25" s="309">
        <v>68</v>
      </c>
      <c r="I25" s="326">
        <v>79</v>
      </c>
      <c r="J25" s="30">
        <v>10</v>
      </c>
      <c r="K25" s="53">
        <v>107</v>
      </c>
      <c r="L25" s="16">
        <f t="shared" si="2"/>
        <v>53.5</v>
      </c>
      <c r="M25" s="30">
        <f t="shared" si="3"/>
        <v>10</v>
      </c>
      <c r="N25" s="16">
        <f t="shared" si="4"/>
        <v>132.5</v>
      </c>
      <c r="O25" s="16">
        <f t="shared" si="5"/>
        <v>10</v>
      </c>
      <c r="P25" s="16" t="str">
        <f t="shared" si="6"/>
        <v>КМС</v>
      </c>
      <c r="Q25" s="141" t="s">
        <v>245</v>
      </c>
      <c r="R25" s="54"/>
    </row>
    <row r="26" spans="1:22" ht="15" customHeight="1" x14ac:dyDescent="0.25">
      <c r="A26" s="32">
        <f t="shared" si="0"/>
        <v>10</v>
      </c>
      <c r="B26" s="213" t="s">
        <v>703</v>
      </c>
      <c r="C26" s="194"/>
      <c r="D26" s="154">
        <v>2005</v>
      </c>
      <c r="E26" s="154" t="s">
        <v>13</v>
      </c>
      <c r="F26" s="154" t="s">
        <v>257</v>
      </c>
      <c r="G26" s="154" t="s">
        <v>258</v>
      </c>
      <c r="H26" s="309">
        <v>67.75</v>
      </c>
      <c r="I26" s="329">
        <v>80</v>
      </c>
      <c r="J26" s="30">
        <f t="shared" si="1"/>
        <v>8</v>
      </c>
      <c r="K26" s="53">
        <v>80</v>
      </c>
      <c r="L26" s="16">
        <f t="shared" si="2"/>
        <v>40</v>
      </c>
      <c r="M26" s="30">
        <f t="shared" si="3"/>
        <v>13</v>
      </c>
      <c r="N26" s="16">
        <f t="shared" si="4"/>
        <v>120</v>
      </c>
      <c r="O26" s="16">
        <f t="shared" si="5"/>
        <v>9</v>
      </c>
      <c r="P26" s="16" t="str">
        <f t="shared" si="6"/>
        <v>КМС</v>
      </c>
      <c r="Q26" s="252" t="s">
        <v>89</v>
      </c>
      <c r="R26" s="54"/>
    </row>
    <row r="27" spans="1:22" ht="15" customHeight="1" x14ac:dyDescent="0.25">
      <c r="A27" s="32">
        <f t="shared" si="0"/>
        <v>11</v>
      </c>
      <c r="B27" s="121" t="s">
        <v>211</v>
      </c>
      <c r="C27" s="131"/>
      <c r="D27" s="132">
        <v>1987</v>
      </c>
      <c r="E27" s="132" t="s">
        <v>12</v>
      </c>
      <c r="F27" s="132" t="s">
        <v>195</v>
      </c>
      <c r="G27" s="132"/>
      <c r="H27" s="309">
        <v>68</v>
      </c>
      <c r="I27" s="326">
        <v>60</v>
      </c>
      <c r="J27" s="30">
        <f t="shared" si="1"/>
        <v>13</v>
      </c>
      <c r="K27" s="53">
        <v>110</v>
      </c>
      <c r="L27" s="16">
        <f t="shared" si="2"/>
        <v>55</v>
      </c>
      <c r="M27" s="30">
        <f t="shared" si="3"/>
        <v>9</v>
      </c>
      <c r="N27" s="16">
        <f t="shared" si="4"/>
        <v>115</v>
      </c>
      <c r="O27" s="16">
        <f t="shared" si="5"/>
        <v>8</v>
      </c>
      <c r="P27" s="16" t="str">
        <f t="shared" si="6"/>
        <v>КМС</v>
      </c>
      <c r="Q27" s="253" t="s">
        <v>241</v>
      </c>
      <c r="R27" s="260"/>
    </row>
    <row r="28" spans="1:22" ht="15" customHeight="1" x14ac:dyDescent="0.25">
      <c r="A28" s="32">
        <f t="shared" si="0"/>
        <v>12</v>
      </c>
      <c r="B28" s="213" t="s">
        <v>632</v>
      </c>
      <c r="C28" s="194"/>
      <c r="D28" s="154">
        <v>2001</v>
      </c>
      <c r="E28" s="154" t="s">
        <v>13</v>
      </c>
      <c r="F28" s="154" t="s">
        <v>6</v>
      </c>
      <c r="G28" s="154"/>
      <c r="H28" s="190">
        <v>67.150000000000006</v>
      </c>
      <c r="I28" s="325">
        <v>74</v>
      </c>
      <c r="J28" s="30">
        <f t="shared" si="1"/>
        <v>11</v>
      </c>
      <c r="K28" s="53">
        <v>80</v>
      </c>
      <c r="L28" s="16">
        <f t="shared" si="2"/>
        <v>40</v>
      </c>
      <c r="M28" s="30">
        <f t="shared" si="3"/>
        <v>13</v>
      </c>
      <c r="N28" s="16">
        <f t="shared" si="4"/>
        <v>114</v>
      </c>
      <c r="O28" s="16">
        <f t="shared" si="5"/>
        <v>7</v>
      </c>
      <c r="P28" s="16" t="str">
        <f t="shared" si="6"/>
        <v>КМС</v>
      </c>
      <c r="Q28" s="196" t="s">
        <v>826</v>
      </c>
      <c r="R28" s="54"/>
    </row>
    <row r="29" spans="1:22" ht="15" customHeight="1" x14ac:dyDescent="0.25">
      <c r="A29" s="32">
        <f t="shared" si="0"/>
        <v>13</v>
      </c>
      <c r="B29" s="124" t="s">
        <v>527</v>
      </c>
      <c r="C29" s="122"/>
      <c r="D29" s="132">
        <v>2005</v>
      </c>
      <c r="E29" s="132" t="s">
        <v>13</v>
      </c>
      <c r="F29" s="132" t="s">
        <v>193</v>
      </c>
      <c r="G29" s="132"/>
      <c r="H29" s="310">
        <v>67.8</v>
      </c>
      <c r="I29" s="327">
        <v>61</v>
      </c>
      <c r="J29" s="30">
        <f t="shared" si="1"/>
        <v>12</v>
      </c>
      <c r="K29" s="53">
        <v>100</v>
      </c>
      <c r="L29" s="16">
        <f t="shared" si="2"/>
        <v>50</v>
      </c>
      <c r="M29" s="30">
        <f t="shared" si="3"/>
        <v>12</v>
      </c>
      <c r="N29" s="16">
        <f t="shared" si="4"/>
        <v>111</v>
      </c>
      <c r="O29" s="16">
        <f t="shared" si="5"/>
        <v>6</v>
      </c>
      <c r="P29" s="16" t="str">
        <f t="shared" si="6"/>
        <v>КМС</v>
      </c>
      <c r="Q29" s="198" t="s">
        <v>531</v>
      </c>
      <c r="R29" s="54"/>
    </row>
    <row r="30" spans="1:22" ht="15" customHeight="1" x14ac:dyDescent="0.25">
      <c r="A30" s="32">
        <f t="shared" si="0"/>
        <v>14</v>
      </c>
      <c r="B30" s="192" t="s">
        <v>631</v>
      </c>
      <c r="C30" s="149"/>
      <c r="D30" s="154">
        <v>2002</v>
      </c>
      <c r="E30" s="154" t="s">
        <v>12</v>
      </c>
      <c r="F30" s="154" t="s">
        <v>6</v>
      </c>
      <c r="G30" s="154"/>
      <c r="H30" s="155">
        <v>67.599999999999994</v>
      </c>
      <c r="I30" s="328">
        <v>33</v>
      </c>
      <c r="J30" s="30">
        <f t="shared" si="1"/>
        <v>14</v>
      </c>
      <c r="K30" s="53">
        <v>105</v>
      </c>
      <c r="L30" s="16">
        <f t="shared" si="2"/>
        <v>52.5</v>
      </c>
      <c r="M30" s="30">
        <f t="shared" si="3"/>
        <v>11</v>
      </c>
      <c r="N30" s="16">
        <f t="shared" si="4"/>
        <v>85.5</v>
      </c>
      <c r="O30" s="16">
        <f t="shared" si="5"/>
        <v>5</v>
      </c>
      <c r="P30" s="258" t="str">
        <f t="shared" si="6"/>
        <v>КМС</v>
      </c>
      <c r="Q30" s="293" t="s">
        <v>853</v>
      </c>
      <c r="R30" s="259"/>
    </row>
    <row r="31" spans="1:22" ht="15" customHeight="1" x14ac:dyDescent="0.25">
      <c r="A31" s="110"/>
      <c r="B31" s="111"/>
      <c r="C31" s="112"/>
      <c r="D31" s="1"/>
      <c r="E31" s="1"/>
      <c r="F31" s="1"/>
      <c r="G31" s="113"/>
      <c r="H31" s="114"/>
      <c r="I31" s="1"/>
      <c r="J31" s="1"/>
      <c r="K31" s="1"/>
      <c r="L31" s="109"/>
      <c r="M31" s="1"/>
      <c r="N31" s="109"/>
      <c r="O31" s="109"/>
      <c r="P31" s="109"/>
      <c r="Q31" s="115"/>
      <c r="R31" s="115"/>
    </row>
    <row r="32" spans="1:22" ht="13.2" customHeight="1" x14ac:dyDescent="0.25">
      <c r="A32" s="595" t="s">
        <v>857</v>
      </c>
      <c r="B32" s="596"/>
      <c r="C32" s="596"/>
      <c r="D32" s="596"/>
      <c r="E32" s="596"/>
      <c r="F32" s="596"/>
      <c r="G32" s="596"/>
      <c r="H32" s="596"/>
      <c r="I32" s="596"/>
      <c r="J32" s="596"/>
      <c r="K32" s="596"/>
      <c r="L32" s="596"/>
      <c r="M32" s="596"/>
    </row>
    <row r="34" spans="1:22" x14ac:dyDescent="0.25">
      <c r="A34" s="27" t="s">
        <v>34</v>
      </c>
      <c r="D34" s="2" t="s">
        <v>35</v>
      </c>
      <c r="H34" s="27" t="s">
        <v>36</v>
      </c>
      <c r="N34" s="2" t="s">
        <v>783</v>
      </c>
    </row>
    <row r="35" spans="1:22" x14ac:dyDescent="0.25">
      <c r="A35" s="27"/>
      <c r="H35" s="27"/>
    </row>
    <row r="36" spans="1:22" x14ac:dyDescent="0.25">
      <c r="A36" s="27" t="s">
        <v>37</v>
      </c>
      <c r="D36" s="2" t="s">
        <v>153</v>
      </c>
      <c r="H36" s="27" t="s">
        <v>38</v>
      </c>
      <c r="N36" s="2" t="s">
        <v>784</v>
      </c>
    </row>
    <row r="42" spans="1:22" x14ac:dyDescent="0.25">
      <c r="I42" s="638"/>
      <c r="J42" s="638"/>
      <c r="K42" s="638"/>
      <c r="L42" s="638"/>
      <c r="M42" s="638"/>
      <c r="N42" s="638"/>
      <c r="O42" s="638"/>
      <c r="P42" s="638"/>
      <c r="Q42" s="638"/>
      <c r="R42" s="638"/>
      <c r="S42" s="638"/>
      <c r="T42" s="638"/>
      <c r="U42" s="638"/>
      <c r="V42" s="638"/>
    </row>
    <row r="43" spans="1:22" x14ac:dyDescent="0.25">
      <c r="I43" s="638"/>
      <c r="J43" s="638"/>
      <c r="K43" s="638"/>
      <c r="L43" s="638"/>
      <c r="M43" s="638"/>
      <c r="N43" s="638"/>
      <c r="O43" s="638"/>
      <c r="P43" s="638"/>
      <c r="Q43" s="638"/>
      <c r="R43" s="638"/>
      <c r="S43" s="638"/>
      <c r="T43" s="638"/>
      <c r="U43" s="638"/>
      <c r="V43" s="638"/>
    </row>
  </sheetData>
  <autoFilter ref="A15:R30" xr:uid="{00000000-0009-0000-0000-000011000000}"/>
  <sortState xmlns:xlrd2="http://schemas.microsoft.com/office/spreadsheetml/2017/richdata2" ref="B17:R30">
    <sortCondition descending="1" ref="N17:N30"/>
  </sortState>
  <mergeCells count="33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2:V42"/>
    <mergeCell ref="I43:V43"/>
    <mergeCell ref="J15:J16"/>
    <mergeCell ref="K15:L15"/>
    <mergeCell ref="M15:M16"/>
    <mergeCell ref="N15:N16"/>
    <mergeCell ref="O15:O16"/>
    <mergeCell ref="P15:P16"/>
    <mergeCell ref="A32:M32"/>
  </mergeCells>
  <pageMargins left="0.590551137924194" right="0.19685038924217199" top="0.590551137924194" bottom="0.590551137924194" header="0" footer="0"/>
  <pageSetup paperSize="9" scale="73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A3877-0AEE-4D28-A714-39E0A41AD228}">
  <sheetPr>
    <pageSetUpPr fitToPage="1"/>
  </sheetPr>
  <dimension ref="A1:V46"/>
  <sheetViews>
    <sheetView topLeftCell="A7" workbookViewId="0">
      <selection activeCell="D12" sqref="D12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0.44140625" style="2" customWidth="1"/>
    <col min="7" max="7" width="26.109375" style="2" customWidth="1"/>
    <col min="8" max="8" width="7.2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2.21875" style="2" customWidth="1"/>
    <col min="18" max="18" width="14.21875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54" t="s">
        <v>8</v>
      </c>
      <c r="B8" s="655"/>
      <c r="C8" s="656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246" t="s">
        <v>24</v>
      </c>
      <c r="B9" s="246" t="s">
        <v>25</v>
      </c>
      <c r="C9" s="246" t="s">
        <v>30</v>
      </c>
      <c r="D9" s="577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247">
        <v>166</v>
      </c>
      <c r="B10" s="248">
        <v>201</v>
      </c>
      <c r="C10" s="248">
        <v>237</v>
      </c>
      <c r="D10" s="578" t="s">
        <v>158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30">
        <v>222</v>
      </c>
      <c r="Q10" s="30">
        <v>162</v>
      </c>
      <c r="R10" s="30">
        <v>95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5" spans="1:20" ht="11.25" customHeight="1" x14ac:dyDescent="0.25">
      <c r="A15" s="651" t="s">
        <v>17</v>
      </c>
      <c r="B15" s="646" t="s">
        <v>18</v>
      </c>
      <c r="C15" s="653"/>
      <c r="D15" s="646" t="s">
        <v>50</v>
      </c>
      <c r="E15" s="646" t="s">
        <v>20</v>
      </c>
      <c r="F15" s="646" t="s">
        <v>21</v>
      </c>
      <c r="G15" s="646" t="s">
        <v>22</v>
      </c>
      <c r="H15" s="646" t="s">
        <v>23</v>
      </c>
      <c r="I15" s="646" t="s">
        <v>24</v>
      </c>
      <c r="J15" s="646" t="s">
        <v>17</v>
      </c>
      <c r="K15" s="649" t="s">
        <v>25</v>
      </c>
      <c r="L15" s="650"/>
      <c r="M15" s="646" t="s">
        <v>17</v>
      </c>
      <c r="N15" s="646" t="s">
        <v>26</v>
      </c>
      <c r="O15" s="646" t="s">
        <v>27</v>
      </c>
      <c r="P15" s="646" t="s">
        <v>28</v>
      </c>
      <c r="Q15" s="646" t="s">
        <v>29</v>
      </c>
      <c r="R15" s="647"/>
    </row>
    <row r="16" spans="1:20" x14ac:dyDescent="0.25">
      <c r="A16" s="652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48"/>
    </row>
    <row r="17" spans="1:22" s="22" customFormat="1" ht="15" customHeight="1" x14ac:dyDescent="0.25">
      <c r="A17" s="333">
        <f t="shared" ref="A17" si="0">_xlfn.RANK.EQ(N17, N$17:N$34)</f>
        <v>1</v>
      </c>
      <c r="B17" s="295" t="s">
        <v>533</v>
      </c>
      <c r="C17" s="334"/>
      <c r="D17" s="296">
        <v>1989</v>
      </c>
      <c r="E17" s="296" t="s">
        <v>11</v>
      </c>
      <c r="F17" s="296" t="s">
        <v>170</v>
      </c>
      <c r="G17" s="296" t="s">
        <v>171</v>
      </c>
      <c r="H17" s="52">
        <v>72.900000000000006</v>
      </c>
      <c r="I17" s="30">
        <v>123</v>
      </c>
      <c r="J17" s="30">
        <f t="shared" ref="J17:J24" si="1">_xlfn.RANK.EQ(I17, I$17:I$34)</f>
        <v>2</v>
      </c>
      <c r="K17" s="53">
        <v>194</v>
      </c>
      <c r="L17" s="16">
        <f t="shared" ref="L17:L34" si="2">K17/2</f>
        <v>97</v>
      </c>
      <c r="M17" s="30">
        <f t="shared" ref="M17:M24" si="3">_xlfn.RANK.EQ(L17, L$17:L$34)</f>
        <v>1</v>
      </c>
      <c r="N17" s="16">
        <f t="shared" ref="N17:N34" si="4">L17+I17</f>
        <v>220</v>
      </c>
      <c r="O17" s="16">
        <f t="shared" ref="O17:O24" si="5">IF(A17=1, 20, IF(A17=2, 18, IF(A17=3, 16, IF(A17&gt;19, 0, 19-A17))))</f>
        <v>20</v>
      </c>
      <c r="P17" s="16" t="str">
        <f t="shared" ref="P17:P34" si="6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</v>
      </c>
      <c r="Q17" s="335" t="s">
        <v>545</v>
      </c>
      <c r="R17" s="336"/>
      <c r="S17" s="2"/>
      <c r="T17" s="2"/>
      <c r="U17" s="2"/>
      <c r="V17" s="2"/>
    </row>
    <row r="18" spans="1:22" ht="15" customHeight="1" x14ac:dyDescent="0.25">
      <c r="A18" s="333">
        <v>2</v>
      </c>
      <c r="B18" s="295" t="s">
        <v>535</v>
      </c>
      <c r="C18" s="334"/>
      <c r="D18" s="296">
        <v>1989</v>
      </c>
      <c r="E18" s="296" t="s">
        <v>11</v>
      </c>
      <c r="F18" s="296" t="s">
        <v>257</v>
      </c>
      <c r="G18" s="296" t="s">
        <v>258</v>
      </c>
      <c r="H18" s="52">
        <v>72.95</v>
      </c>
      <c r="I18" s="30">
        <v>145</v>
      </c>
      <c r="J18" s="30">
        <f t="shared" si="1"/>
        <v>1</v>
      </c>
      <c r="K18" s="53">
        <v>143</v>
      </c>
      <c r="L18" s="16">
        <f t="shared" si="2"/>
        <v>71.5</v>
      </c>
      <c r="M18" s="30">
        <f t="shared" si="3"/>
        <v>11</v>
      </c>
      <c r="N18" s="16">
        <f t="shared" si="4"/>
        <v>216.5</v>
      </c>
      <c r="O18" s="16">
        <f t="shared" si="5"/>
        <v>18</v>
      </c>
      <c r="P18" s="16" t="str">
        <f t="shared" si="6"/>
        <v>МС</v>
      </c>
      <c r="Q18" s="335" t="s">
        <v>91</v>
      </c>
      <c r="R18" s="336"/>
    </row>
    <row r="19" spans="1:22" ht="15" customHeight="1" x14ac:dyDescent="0.25">
      <c r="A19" s="333">
        <v>3</v>
      </c>
      <c r="B19" s="295" t="s">
        <v>259</v>
      </c>
      <c r="C19" s="334"/>
      <c r="D19" s="296">
        <v>2004</v>
      </c>
      <c r="E19" s="296" t="s">
        <v>12</v>
      </c>
      <c r="F19" s="296" t="s">
        <v>260</v>
      </c>
      <c r="G19" s="296" t="s">
        <v>534</v>
      </c>
      <c r="H19" s="52">
        <v>72.3</v>
      </c>
      <c r="I19" s="30">
        <v>119</v>
      </c>
      <c r="J19" s="30">
        <f t="shared" si="1"/>
        <v>3</v>
      </c>
      <c r="K19" s="53">
        <v>177</v>
      </c>
      <c r="L19" s="16">
        <f t="shared" si="2"/>
        <v>88.5</v>
      </c>
      <c r="M19" s="30">
        <f t="shared" si="3"/>
        <v>2</v>
      </c>
      <c r="N19" s="16">
        <f t="shared" si="4"/>
        <v>207.5</v>
      </c>
      <c r="O19" s="16">
        <f t="shared" si="5"/>
        <v>16</v>
      </c>
      <c r="P19" s="16" t="str">
        <f t="shared" si="6"/>
        <v>МС</v>
      </c>
      <c r="Q19" s="335" t="s">
        <v>272</v>
      </c>
      <c r="R19" s="336"/>
    </row>
    <row r="20" spans="1:22" ht="15" customHeight="1" x14ac:dyDescent="0.25">
      <c r="A20" s="333">
        <v>4</v>
      </c>
      <c r="B20" s="295" t="s">
        <v>266</v>
      </c>
      <c r="C20" s="334"/>
      <c r="D20" s="296">
        <v>1994</v>
      </c>
      <c r="E20" s="296" t="s">
        <v>12</v>
      </c>
      <c r="F20" s="296" t="s">
        <v>165</v>
      </c>
      <c r="G20" s="296"/>
      <c r="H20" s="52">
        <v>72.7</v>
      </c>
      <c r="I20" s="30">
        <v>113</v>
      </c>
      <c r="J20" s="30">
        <f t="shared" si="1"/>
        <v>4</v>
      </c>
      <c r="K20" s="53">
        <v>164</v>
      </c>
      <c r="L20" s="16">
        <f t="shared" si="2"/>
        <v>82</v>
      </c>
      <c r="M20" s="30">
        <f t="shared" si="3"/>
        <v>7</v>
      </c>
      <c r="N20" s="16">
        <f t="shared" si="4"/>
        <v>195</v>
      </c>
      <c r="O20" s="16">
        <f t="shared" si="5"/>
        <v>15</v>
      </c>
      <c r="P20" s="16" t="str">
        <f t="shared" si="6"/>
        <v>МС</v>
      </c>
      <c r="Q20" s="335" t="s">
        <v>276</v>
      </c>
      <c r="R20" s="336"/>
    </row>
    <row r="21" spans="1:22" ht="15" customHeight="1" x14ac:dyDescent="0.25">
      <c r="A21" s="333">
        <v>5</v>
      </c>
      <c r="B21" s="295" t="s">
        <v>537</v>
      </c>
      <c r="C21" s="334"/>
      <c r="D21" s="296">
        <v>1983</v>
      </c>
      <c r="E21" s="296" t="s">
        <v>11</v>
      </c>
      <c r="F21" s="296" t="s">
        <v>184</v>
      </c>
      <c r="G21" s="296" t="s">
        <v>171</v>
      </c>
      <c r="H21" s="52">
        <v>73</v>
      </c>
      <c r="I21" s="30">
        <v>106</v>
      </c>
      <c r="J21" s="30">
        <f t="shared" si="1"/>
        <v>6</v>
      </c>
      <c r="K21" s="53">
        <v>176</v>
      </c>
      <c r="L21" s="16">
        <f t="shared" si="2"/>
        <v>88</v>
      </c>
      <c r="M21" s="30">
        <f t="shared" si="3"/>
        <v>3</v>
      </c>
      <c r="N21" s="16">
        <f t="shared" si="4"/>
        <v>194</v>
      </c>
      <c r="O21" s="16">
        <f t="shared" si="5"/>
        <v>14</v>
      </c>
      <c r="P21" s="16" t="str">
        <f t="shared" si="6"/>
        <v>МС</v>
      </c>
      <c r="Q21" s="335" t="s">
        <v>546</v>
      </c>
      <c r="R21" s="336"/>
    </row>
    <row r="22" spans="1:22" ht="15" customHeight="1" x14ac:dyDescent="0.25">
      <c r="A22" s="333">
        <v>6</v>
      </c>
      <c r="B22" s="295" t="s">
        <v>538</v>
      </c>
      <c r="C22" s="334"/>
      <c r="D22" s="296">
        <v>1993</v>
      </c>
      <c r="E22" s="296" t="s">
        <v>12</v>
      </c>
      <c r="F22" s="296" t="s">
        <v>442</v>
      </c>
      <c r="G22" s="296" t="s">
        <v>443</v>
      </c>
      <c r="H22" s="52">
        <v>71.849999999999994</v>
      </c>
      <c r="I22" s="30">
        <v>108</v>
      </c>
      <c r="J22" s="30">
        <f t="shared" si="1"/>
        <v>5</v>
      </c>
      <c r="K22" s="53">
        <v>169</v>
      </c>
      <c r="L22" s="16">
        <f t="shared" si="2"/>
        <v>84.5</v>
      </c>
      <c r="M22" s="30">
        <f t="shared" si="3"/>
        <v>5</v>
      </c>
      <c r="N22" s="16">
        <f t="shared" si="4"/>
        <v>192.5</v>
      </c>
      <c r="O22" s="16">
        <f t="shared" si="5"/>
        <v>13</v>
      </c>
      <c r="P22" s="16" t="str">
        <f t="shared" si="6"/>
        <v>МС</v>
      </c>
      <c r="Q22" s="335" t="s">
        <v>462</v>
      </c>
      <c r="R22" s="336"/>
    </row>
    <row r="23" spans="1:22" ht="15" customHeight="1" x14ac:dyDescent="0.25">
      <c r="A23" s="333">
        <v>7</v>
      </c>
      <c r="B23" s="295" t="s">
        <v>539</v>
      </c>
      <c r="C23" s="334"/>
      <c r="D23" s="296">
        <v>1993</v>
      </c>
      <c r="E23" s="296" t="s">
        <v>12</v>
      </c>
      <c r="F23" s="296" t="s">
        <v>221</v>
      </c>
      <c r="G23" s="296"/>
      <c r="H23" s="332">
        <v>72.400000000000006</v>
      </c>
      <c r="I23" s="30">
        <v>94</v>
      </c>
      <c r="J23" s="30">
        <f t="shared" si="1"/>
        <v>11</v>
      </c>
      <c r="K23" s="53">
        <v>168</v>
      </c>
      <c r="L23" s="16">
        <f t="shared" si="2"/>
        <v>84</v>
      </c>
      <c r="M23" s="30">
        <f t="shared" si="3"/>
        <v>6</v>
      </c>
      <c r="N23" s="16">
        <f t="shared" si="4"/>
        <v>178</v>
      </c>
      <c r="O23" s="16">
        <f t="shared" si="5"/>
        <v>12</v>
      </c>
      <c r="P23" s="16" t="str">
        <f t="shared" si="6"/>
        <v>МС</v>
      </c>
      <c r="Q23" s="347" t="s">
        <v>547</v>
      </c>
      <c r="R23" s="336"/>
    </row>
    <row r="24" spans="1:22" ht="15" customHeight="1" x14ac:dyDescent="0.25">
      <c r="A24" s="333">
        <v>8</v>
      </c>
      <c r="B24" s="295" t="s">
        <v>536</v>
      </c>
      <c r="C24" s="334"/>
      <c r="D24" s="296">
        <v>1991</v>
      </c>
      <c r="E24" s="296" t="s">
        <v>12</v>
      </c>
      <c r="F24" s="296" t="s">
        <v>179</v>
      </c>
      <c r="G24" s="296"/>
      <c r="H24" s="52">
        <v>72.8</v>
      </c>
      <c r="I24" s="30">
        <v>97</v>
      </c>
      <c r="J24" s="30">
        <f t="shared" si="1"/>
        <v>8</v>
      </c>
      <c r="K24" s="53">
        <v>162</v>
      </c>
      <c r="L24" s="16">
        <f t="shared" si="2"/>
        <v>81</v>
      </c>
      <c r="M24" s="30">
        <f t="shared" si="3"/>
        <v>8</v>
      </c>
      <c r="N24" s="16">
        <f t="shared" si="4"/>
        <v>178</v>
      </c>
      <c r="O24" s="16">
        <f t="shared" si="5"/>
        <v>11</v>
      </c>
      <c r="P24" s="16" t="str">
        <f t="shared" si="6"/>
        <v>МС</v>
      </c>
      <c r="Q24" s="335" t="s">
        <v>275</v>
      </c>
      <c r="R24" s="336"/>
    </row>
    <row r="25" spans="1:22" ht="15" customHeight="1" x14ac:dyDescent="0.25">
      <c r="A25" s="333">
        <v>9</v>
      </c>
      <c r="B25" s="295" t="s">
        <v>633</v>
      </c>
      <c r="C25" s="334"/>
      <c r="D25" s="296">
        <v>2000</v>
      </c>
      <c r="E25" s="296" t="s">
        <v>13</v>
      </c>
      <c r="F25" s="296" t="s">
        <v>6</v>
      </c>
      <c r="G25" s="296"/>
      <c r="H25" s="52">
        <v>72.7</v>
      </c>
      <c r="I25" s="30">
        <v>93</v>
      </c>
      <c r="J25" s="30">
        <v>19</v>
      </c>
      <c r="K25" s="53">
        <v>148</v>
      </c>
      <c r="L25" s="16">
        <f t="shared" si="2"/>
        <v>74</v>
      </c>
      <c r="M25" s="30">
        <v>1</v>
      </c>
      <c r="N25" s="16">
        <f t="shared" si="4"/>
        <v>167</v>
      </c>
      <c r="O25" s="16">
        <v>10</v>
      </c>
      <c r="P25" s="16" t="str">
        <f t="shared" si="6"/>
        <v>+МС</v>
      </c>
      <c r="Q25" s="335" t="s">
        <v>830</v>
      </c>
      <c r="R25" s="336"/>
    </row>
    <row r="26" spans="1:22" ht="15" customHeight="1" x14ac:dyDescent="0.25">
      <c r="A26" s="333">
        <v>10</v>
      </c>
      <c r="B26" s="295" t="s">
        <v>541</v>
      </c>
      <c r="C26" s="334"/>
      <c r="D26" s="296">
        <v>1991</v>
      </c>
      <c r="E26" s="296" t="s">
        <v>12</v>
      </c>
      <c r="F26" s="296" t="s">
        <v>170</v>
      </c>
      <c r="G26" s="296" t="s">
        <v>171</v>
      </c>
      <c r="H26" s="52">
        <v>71.8</v>
      </c>
      <c r="I26" s="30">
        <v>92</v>
      </c>
      <c r="J26" s="30">
        <f t="shared" ref="J26:J34" si="7">_xlfn.RANK.EQ(I26, I$17:I$34)</f>
        <v>13</v>
      </c>
      <c r="K26" s="53">
        <v>149</v>
      </c>
      <c r="L26" s="16">
        <f t="shared" si="2"/>
        <v>74.5</v>
      </c>
      <c r="M26" s="30">
        <f t="shared" ref="M26:M34" si="8">_xlfn.RANK.EQ(L26, L$17:L$34)</f>
        <v>9</v>
      </c>
      <c r="N26" s="16">
        <f t="shared" si="4"/>
        <v>166.5</v>
      </c>
      <c r="O26" s="16">
        <f t="shared" ref="O26:O34" si="9">IF(A26=1, 20, IF(A26=2, 18, IF(A26=3, 16, IF(A26&gt;19, 0, 19-A26))))</f>
        <v>9</v>
      </c>
      <c r="P26" s="16" t="str">
        <f t="shared" si="6"/>
        <v>МС</v>
      </c>
      <c r="Q26" s="335" t="s">
        <v>549</v>
      </c>
      <c r="R26" s="336"/>
    </row>
    <row r="27" spans="1:22" ht="15" customHeight="1" x14ac:dyDescent="0.25">
      <c r="A27" s="333">
        <v>11</v>
      </c>
      <c r="B27" s="295" t="s">
        <v>250</v>
      </c>
      <c r="C27" s="334"/>
      <c r="D27" s="296">
        <v>1998</v>
      </c>
      <c r="E27" s="296" t="s">
        <v>11</v>
      </c>
      <c r="F27" s="296" t="s">
        <v>170</v>
      </c>
      <c r="G27" s="296" t="s">
        <v>171</v>
      </c>
      <c r="H27" s="52">
        <v>72.650000000000006</v>
      </c>
      <c r="I27" s="30">
        <v>74</v>
      </c>
      <c r="J27" s="30">
        <f t="shared" si="7"/>
        <v>15</v>
      </c>
      <c r="K27" s="53">
        <v>175</v>
      </c>
      <c r="L27" s="16">
        <f t="shared" si="2"/>
        <v>87.5</v>
      </c>
      <c r="M27" s="30">
        <f t="shared" si="8"/>
        <v>4</v>
      </c>
      <c r="N27" s="16">
        <f t="shared" si="4"/>
        <v>161.5</v>
      </c>
      <c r="O27" s="16">
        <f t="shared" si="9"/>
        <v>8</v>
      </c>
      <c r="P27" s="16" t="str">
        <f t="shared" si="6"/>
        <v>КМС</v>
      </c>
      <c r="Q27" s="346" t="s">
        <v>270</v>
      </c>
      <c r="R27" s="336"/>
    </row>
    <row r="28" spans="1:22" ht="15" customHeight="1" x14ac:dyDescent="0.25">
      <c r="A28" s="333">
        <v>12</v>
      </c>
      <c r="B28" s="295" t="s">
        <v>256</v>
      </c>
      <c r="C28" s="334"/>
      <c r="D28" s="296">
        <v>2007</v>
      </c>
      <c r="E28" s="296" t="s">
        <v>13</v>
      </c>
      <c r="F28" s="296" t="s">
        <v>257</v>
      </c>
      <c r="G28" s="296" t="s">
        <v>258</v>
      </c>
      <c r="H28" s="52">
        <v>71.95</v>
      </c>
      <c r="I28" s="30">
        <v>97</v>
      </c>
      <c r="J28" s="30">
        <f t="shared" si="7"/>
        <v>8</v>
      </c>
      <c r="K28" s="53">
        <v>107</v>
      </c>
      <c r="L28" s="16">
        <f t="shared" si="2"/>
        <v>53.5</v>
      </c>
      <c r="M28" s="30">
        <f t="shared" si="8"/>
        <v>13</v>
      </c>
      <c r="N28" s="16">
        <f t="shared" si="4"/>
        <v>150.5</v>
      </c>
      <c r="O28" s="16">
        <f t="shared" si="9"/>
        <v>7</v>
      </c>
      <c r="P28" s="16" t="str">
        <f t="shared" si="6"/>
        <v>КМС</v>
      </c>
      <c r="Q28" s="335" t="s">
        <v>89</v>
      </c>
      <c r="R28" s="336"/>
    </row>
    <row r="29" spans="1:22" ht="15" customHeight="1" x14ac:dyDescent="0.25">
      <c r="A29" s="333">
        <v>13</v>
      </c>
      <c r="B29" s="295" t="s">
        <v>262</v>
      </c>
      <c r="C29" s="334"/>
      <c r="D29" s="296">
        <v>1990</v>
      </c>
      <c r="E29" s="296" t="s">
        <v>13</v>
      </c>
      <c r="F29" s="296" t="s">
        <v>263</v>
      </c>
      <c r="G29" s="296"/>
      <c r="H29" s="52">
        <v>70.650000000000006</v>
      </c>
      <c r="I29" s="30">
        <v>106</v>
      </c>
      <c r="J29" s="30">
        <f t="shared" si="7"/>
        <v>6</v>
      </c>
      <c r="K29" s="53">
        <v>86</v>
      </c>
      <c r="L29" s="16">
        <f t="shared" si="2"/>
        <v>43</v>
      </c>
      <c r="M29" s="30">
        <f t="shared" si="8"/>
        <v>16</v>
      </c>
      <c r="N29" s="16">
        <f t="shared" si="4"/>
        <v>149</v>
      </c>
      <c r="O29" s="16">
        <f t="shared" si="9"/>
        <v>6</v>
      </c>
      <c r="P29" s="16" t="str">
        <f t="shared" si="6"/>
        <v>КМС</v>
      </c>
      <c r="Q29" s="335" t="s">
        <v>273</v>
      </c>
      <c r="R29" s="336"/>
    </row>
    <row r="30" spans="1:22" ht="15" customHeight="1" x14ac:dyDescent="0.25">
      <c r="A30" s="333">
        <v>14</v>
      </c>
      <c r="B30" s="295" t="s">
        <v>543</v>
      </c>
      <c r="C30" s="334"/>
      <c r="D30" s="296">
        <v>2000</v>
      </c>
      <c r="E30" s="296" t="s">
        <v>13</v>
      </c>
      <c r="F30" s="296" t="s">
        <v>195</v>
      </c>
      <c r="G30" s="296"/>
      <c r="H30" s="52">
        <v>72.650000000000006</v>
      </c>
      <c r="I30" s="30">
        <v>91</v>
      </c>
      <c r="J30" s="30">
        <f t="shared" si="7"/>
        <v>14</v>
      </c>
      <c r="K30" s="53">
        <v>103</v>
      </c>
      <c r="L30" s="16">
        <f t="shared" si="2"/>
        <v>51.5</v>
      </c>
      <c r="M30" s="30">
        <f t="shared" si="8"/>
        <v>15</v>
      </c>
      <c r="N30" s="16">
        <f t="shared" si="4"/>
        <v>142.5</v>
      </c>
      <c r="O30" s="16">
        <f t="shared" si="9"/>
        <v>5</v>
      </c>
      <c r="P30" s="16" t="str">
        <f t="shared" si="6"/>
        <v>КМС</v>
      </c>
      <c r="Q30" s="335" t="s">
        <v>551</v>
      </c>
      <c r="R30" s="336"/>
    </row>
    <row r="31" spans="1:22" ht="15" customHeight="1" x14ac:dyDescent="0.25">
      <c r="A31" s="333">
        <v>15</v>
      </c>
      <c r="B31" s="295" t="s">
        <v>540</v>
      </c>
      <c r="C31" s="334"/>
      <c r="D31" s="296">
        <v>2002</v>
      </c>
      <c r="E31" s="296" t="s">
        <v>12</v>
      </c>
      <c r="F31" s="296" t="s">
        <v>187</v>
      </c>
      <c r="G31" s="296" t="s">
        <v>228</v>
      </c>
      <c r="H31" s="52">
        <v>73</v>
      </c>
      <c r="I31" s="30">
        <v>70</v>
      </c>
      <c r="J31" s="30">
        <f t="shared" si="7"/>
        <v>16</v>
      </c>
      <c r="K31" s="53">
        <v>132</v>
      </c>
      <c r="L31" s="16">
        <f t="shared" si="2"/>
        <v>66</v>
      </c>
      <c r="M31" s="30">
        <f t="shared" si="8"/>
        <v>12</v>
      </c>
      <c r="N31" s="16">
        <f t="shared" si="4"/>
        <v>136</v>
      </c>
      <c r="O31" s="16">
        <f t="shared" si="9"/>
        <v>4</v>
      </c>
      <c r="P31" s="16" t="str">
        <f t="shared" si="6"/>
        <v>КМС</v>
      </c>
      <c r="Q31" s="335" t="s">
        <v>548</v>
      </c>
      <c r="R31" s="336"/>
    </row>
    <row r="32" spans="1:22" ht="15" customHeight="1" x14ac:dyDescent="0.25">
      <c r="A32" s="333">
        <v>16</v>
      </c>
      <c r="B32" s="295" t="s">
        <v>544</v>
      </c>
      <c r="C32" s="334"/>
      <c r="D32" s="296">
        <v>2003</v>
      </c>
      <c r="E32" s="296" t="s">
        <v>13</v>
      </c>
      <c r="F32" s="296" t="s">
        <v>233</v>
      </c>
      <c r="G32" s="296"/>
      <c r="H32" s="52">
        <v>70.45</v>
      </c>
      <c r="I32" s="30">
        <v>95</v>
      </c>
      <c r="J32" s="30">
        <f t="shared" si="7"/>
        <v>10</v>
      </c>
      <c r="K32" s="53">
        <v>80</v>
      </c>
      <c r="L32" s="16">
        <f t="shared" si="2"/>
        <v>40</v>
      </c>
      <c r="M32" s="30">
        <f t="shared" si="8"/>
        <v>17</v>
      </c>
      <c r="N32" s="16">
        <f t="shared" si="4"/>
        <v>135</v>
      </c>
      <c r="O32" s="16">
        <f t="shared" si="9"/>
        <v>3</v>
      </c>
      <c r="P32" s="16" t="str">
        <f t="shared" si="6"/>
        <v>КМС</v>
      </c>
      <c r="Q32" s="335" t="s">
        <v>512</v>
      </c>
      <c r="R32" s="336"/>
    </row>
    <row r="33" spans="1:22" ht="15" customHeight="1" x14ac:dyDescent="0.25">
      <c r="A33" s="333">
        <v>17</v>
      </c>
      <c r="B33" s="295" t="s">
        <v>542</v>
      </c>
      <c r="C33" s="334"/>
      <c r="D33" s="296">
        <v>2001</v>
      </c>
      <c r="E33" s="296" t="s">
        <v>12</v>
      </c>
      <c r="F33" s="296" t="s">
        <v>170</v>
      </c>
      <c r="G33" s="296" t="s">
        <v>171</v>
      </c>
      <c r="H33" s="52">
        <v>72.8</v>
      </c>
      <c r="I33" s="30">
        <v>61</v>
      </c>
      <c r="J33" s="30">
        <f t="shared" si="7"/>
        <v>18</v>
      </c>
      <c r="K33" s="53">
        <v>105</v>
      </c>
      <c r="L33" s="16">
        <f t="shared" si="2"/>
        <v>52.5</v>
      </c>
      <c r="M33" s="30">
        <f t="shared" si="8"/>
        <v>14</v>
      </c>
      <c r="N33" s="16">
        <f t="shared" si="4"/>
        <v>113.5</v>
      </c>
      <c r="O33" s="16">
        <f t="shared" si="9"/>
        <v>2</v>
      </c>
      <c r="P33" s="16" t="str">
        <f t="shared" si="6"/>
        <v>КМС</v>
      </c>
      <c r="Q33" s="335" t="s">
        <v>550</v>
      </c>
      <c r="R33" s="336"/>
    </row>
    <row r="34" spans="1:22" ht="15" customHeight="1" x14ac:dyDescent="0.25">
      <c r="A34" s="333">
        <v>18</v>
      </c>
      <c r="B34" s="295" t="s">
        <v>705</v>
      </c>
      <c r="C34" s="334"/>
      <c r="D34" s="296">
        <v>2004</v>
      </c>
      <c r="E34" s="296">
        <v>1</v>
      </c>
      <c r="F34" s="296" t="s">
        <v>6</v>
      </c>
      <c r="G34" s="296"/>
      <c r="H34" s="52">
        <v>70.75</v>
      </c>
      <c r="I34" s="30">
        <v>65</v>
      </c>
      <c r="J34" s="30">
        <f t="shared" si="7"/>
        <v>17</v>
      </c>
      <c r="K34" s="53">
        <v>60</v>
      </c>
      <c r="L34" s="16">
        <f t="shared" si="2"/>
        <v>30</v>
      </c>
      <c r="M34" s="30">
        <f t="shared" si="8"/>
        <v>18</v>
      </c>
      <c r="N34" s="16">
        <f t="shared" si="4"/>
        <v>95</v>
      </c>
      <c r="O34" s="16">
        <f t="shared" si="9"/>
        <v>1</v>
      </c>
      <c r="P34" s="16" t="str">
        <f t="shared" si="6"/>
        <v>+КМС</v>
      </c>
      <c r="Q34" s="335" t="s">
        <v>69</v>
      </c>
      <c r="R34" s="336"/>
    </row>
    <row r="35" spans="1:22" ht="15" customHeight="1" x14ac:dyDescent="0.25">
      <c r="A35" s="337"/>
      <c r="B35" s="338"/>
      <c r="C35" s="339"/>
      <c r="D35" s="340"/>
      <c r="E35" s="340"/>
      <c r="F35" s="340"/>
      <c r="G35" s="341"/>
      <c r="H35" s="342"/>
      <c r="I35" s="340"/>
      <c r="J35" s="340"/>
      <c r="K35" s="340"/>
      <c r="L35" s="343"/>
      <c r="M35" s="340"/>
      <c r="N35" s="343"/>
      <c r="O35" s="343"/>
      <c r="P35" s="343"/>
      <c r="Q35" s="344"/>
      <c r="R35" s="345"/>
    </row>
    <row r="37" spans="1:22" x14ac:dyDescent="0.25">
      <c r="A37" s="27" t="s">
        <v>34</v>
      </c>
      <c r="D37" s="2" t="s">
        <v>35</v>
      </c>
      <c r="H37" s="27" t="s">
        <v>36</v>
      </c>
      <c r="N37" s="2" t="s">
        <v>783</v>
      </c>
    </row>
    <row r="38" spans="1:22" x14ac:dyDescent="0.25">
      <c r="A38" s="27"/>
      <c r="H38" s="27"/>
    </row>
    <row r="39" spans="1:22" x14ac:dyDescent="0.25">
      <c r="A39" s="27" t="s">
        <v>37</v>
      </c>
      <c r="D39" s="2" t="s">
        <v>153</v>
      </c>
      <c r="H39" s="27" t="s">
        <v>38</v>
      </c>
      <c r="N39" s="2" t="s">
        <v>784</v>
      </c>
    </row>
    <row r="45" spans="1:22" x14ac:dyDescent="0.25">
      <c r="I45" s="638"/>
      <c r="J45" s="638"/>
      <c r="K45" s="638"/>
      <c r="L45" s="638"/>
      <c r="M45" s="638"/>
      <c r="N45" s="638"/>
      <c r="O45" s="638"/>
      <c r="P45" s="638"/>
      <c r="Q45" s="638"/>
      <c r="R45" s="638"/>
      <c r="S45" s="638"/>
      <c r="T45" s="638"/>
      <c r="U45" s="638"/>
      <c r="V45" s="638"/>
    </row>
    <row r="46" spans="1:22" x14ac:dyDescent="0.25">
      <c r="I46" s="638"/>
      <c r="J46" s="638"/>
      <c r="K46" s="638"/>
      <c r="L46" s="638"/>
      <c r="M46" s="638"/>
      <c r="N46" s="638"/>
      <c r="O46" s="638"/>
      <c r="P46" s="638"/>
      <c r="Q46" s="638"/>
      <c r="R46" s="638"/>
      <c r="S46" s="638"/>
      <c r="T46" s="638"/>
      <c r="U46" s="638"/>
      <c r="V46" s="638"/>
    </row>
  </sheetData>
  <autoFilter ref="A15:R34" xr:uid="{00000000-0009-0000-0000-000011000000}"/>
  <sortState xmlns:xlrd2="http://schemas.microsoft.com/office/spreadsheetml/2017/richdata2" ref="B23:R24">
    <sortCondition sortBy="cellColor" ref="H23:H24" dxfId="2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5:V45"/>
    <mergeCell ref="I46:V46"/>
    <mergeCell ref="J15:J16"/>
    <mergeCell ref="K15:L15"/>
    <mergeCell ref="M15:M16"/>
    <mergeCell ref="N15:N16"/>
    <mergeCell ref="O15:O16"/>
    <mergeCell ref="P15:P16"/>
  </mergeCells>
  <pageMargins left="0.590551137924194" right="0.19685038924217199" top="0.590551137924194" bottom="0.590551137924194" header="0" footer="0"/>
  <pageSetup paperSize="9" scale="75" fitToHeight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A3AE-DED2-4244-AAA2-DE06E0C3CF01}">
  <sheetPr>
    <pageSetUpPr fitToPage="1"/>
  </sheetPr>
  <dimension ref="A1:V47"/>
  <sheetViews>
    <sheetView topLeftCell="A13" workbookViewId="0">
      <selection activeCell="N27" sqref="N27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2" style="2" customWidth="1"/>
    <col min="7" max="7" width="26.109375" style="2" customWidth="1"/>
    <col min="8" max="8" width="7.2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2.21875" style="2" customWidth="1"/>
    <col min="18" max="18" width="17.77734375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41" t="s">
        <v>8</v>
      </c>
      <c r="B8" s="642"/>
      <c r="C8" s="643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30" t="s">
        <v>24</v>
      </c>
      <c r="B9" s="30" t="s">
        <v>25</v>
      </c>
      <c r="C9" s="30" t="s">
        <v>30</v>
      </c>
      <c r="D9" s="575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51" t="s">
        <v>794</v>
      </c>
      <c r="B10" s="51" t="s">
        <v>795</v>
      </c>
      <c r="C10" s="51" t="s">
        <v>796</v>
      </c>
      <c r="D10" s="578" t="s">
        <v>159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120">
        <v>227</v>
      </c>
      <c r="Q10" s="120">
        <v>170</v>
      </c>
      <c r="R10" s="120">
        <v>110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5" spans="1:20" ht="11.25" customHeight="1" x14ac:dyDescent="0.25">
      <c r="A15" s="599" t="s">
        <v>17</v>
      </c>
      <c r="B15" s="599" t="s">
        <v>18</v>
      </c>
      <c r="C15" s="581"/>
      <c r="D15" s="599" t="s">
        <v>50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17</v>
      </c>
      <c r="K15" s="644" t="s">
        <v>25</v>
      </c>
      <c r="L15" s="645"/>
      <c r="M15" s="599" t="s">
        <v>17</v>
      </c>
      <c r="N15" s="599" t="s">
        <v>26</v>
      </c>
      <c r="O15" s="599" t="s">
        <v>27</v>
      </c>
      <c r="P15" s="599" t="s">
        <v>28</v>
      </c>
      <c r="Q15" s="599" t="s">
        <v>29</v>
      </c>
      <c r="R15" s="581"/>
    </row>
    <row r="16" spans="1:20" x14ac:dyDescent="0.25">
      <c r="A16" s="600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02"/>
    </row>
    <row r="17" spans="1:22" s="22" customFormat="1" ht="15" customHeight="1" x14ac:dyDescent="0.25">
      <c r="A17" s="32">
        <f t="shared" ref="A17:A32" si="0">_xlfn.RANK.EQ(N17, N$17:N$32)</f>
        <v>1</v>
      </c>
      <c r="B17" s="213" t="s">
        <v>552</v>
      </c>
      <c r="C17" s="131"/>
      <c r="D17" s="132">
        <v>1988</v>
      </c>
      <c r="E17" s="132" t="s">
        <v>95</v>
      </c>
      <c r="F17" s="132" t="s">
        <v>553</v>
      </c>
      <c r="G17" s="132"/>
      <c r="H17" s="309">
        <v>77.95</v>
      </c>
      <c r="I17" s="469">
        <v>144</v>
      </c>
      <c r="J17" s="469">
        <f t="shared" ref="J17:J32" si="1">_xlfn.RANK.EQ(I17, I$17:I$32)</f>
        <v>1</v>
      </c>
      <c r="K17" s="470">
        <v>211</v>
      </c>
      <c r="L17" s="471">
        <f t="shared" ref="L17:L31" si="2">K17/2</f>
        <v>105.5</v>
      </c>
      <c r="M17" s="469">
        <f t="shared" ref="M17:M31" si="3">_xlfn.RANK.EQ(L17, L$17:L$32)</f>
        <v>1</v>
      </c>
      <c r="N17" s="471">
        <f t="shared" ref="N17:N31" si="4">L17+I17</f>
        <v>249.5</v>
      </c>
      <c r="O17" s="16">
        <f t="shared" ref="O17:O31" si="5">IF(A17=1, 20, IF(A17=2, 18, IF(A17=3, 16, IF(A17&gt;19, 0, 19-A17))))</f>
        <v>20</v>
      </c>
      <c r="P17" s="16" t="str">
        <f t="shared" ref="P17:P32" si="6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МСМК</v>
      </c>
      <c r="Q17" s="144" t="s">
        <v>563</v>
      </c>
      <c r="R17" s="54"/>
      <c r="S17" s="2"/>
      <c r="T17" s="2"/>
      <c r="U17" s="2"/>
      <c r="V17" s="2"/>
    </row>
    <row r="18" spans="1:22" ht="15" customHeight="1" x14ac:dyDescent="0.25">
      <c r="A18" s="32">
        <f t="shared" si="0"/>
        <v>2</v>
      </c>
      <c r="B18" s="121" t="s">
        <v>554</v>
      </c>
      <c r="C18" s="131"/>
      <c r="D18" s="132">
        <v>1992</v>
      </c>
      <c r="E18" s="132" t="s">
        <v>11</v>
      </c>
      <c r="F18" s="132" t="s">
        <v>253</v>
      </c>
      <c r="G18" s="132"/>
      <c r="H18" s="309">
        <v>77.2</v>
      </c>
      <c r="I18" s="30">
        <v>134</v>
      </c>
      <c r="J18" s="30">
        <f t="shared" si="1"/>
        <v>6</v>
      </c>
      <c r="K18" s="53">
        <v>189</v>
      </c>
      <c r="L18" s="16">
        <f t="shared" si="2"/>
        <v>94.5</v>
      </c>
      <c r="M18" s="30">
        <f t="shared" si="3"/>
        <v>3</v>
      </c>
      <c r="N18" s="16">
        <f t="shared" si="4"/>
        <v>228.5</v>
      </c>
      <c r="O18" s="16">
        <f t="shared" si="5"/>
        <v>18</v>
      </c>
      <c r="P18" s="16" t="str">
        <f t="shared" si="6"/>
        <v>МСМК</v>
      </c>
      <c r="Q18" s="144" t="s">
        <v>271</v>
      </c>
      <c r="R18" s="54"/>
    </row>
    <row r="19" spans="1:22" ht="15" customHeight="1" x14ac:dyDescent="0.25">
      <c r="A19" s="32">
        <f t="shared" si="0"/>
        <v>3</v>
      </c>
      <c r="B19" s="121" t="s">
        <v>561</v>
      </c>
      <c r="C19" s="131"/>
      <c r="D19" s="132">
        <v>1987</v>
      </c>
      <c r="E19" s="132" t="s">
        <v>11</v>
      </c>
      <c r="F19" s="132" t="s">
        <v>233</v>
      </c>
      <c r="G19" s="132"/>
      <c r="H19" s="309">
        <v>77.95</v>
      </c>
      <c r="I19" s="30">
        <v>141</v>
      </c>
      <c r="J19" s="30">
        <f t="shared" si="1"/>
        <v>2</v>
      </c>
      <c r="K19" s="53">
        <v>166</v>
      </c>
      <c r="L19" s="16">
        <f t="shared" si="2"/>
        <v>83</v>
      </c>
      <c r="M19" s="30">
        <v>8</v>
      </c>
      <c r="N19" s="16">
        <f t="shared" si="4"/>
        <v>224</v>
      </c>
      <c r="O19" s="16">
        <f t="shared" si="5"/>
        <v>16</v>
      </c>
      <c r="P19" s="16" t="str">
        <f t="shared" si="6"/>
        <v>МС</v>
      </c>
      <c r="Q19" s="144" t="s">
        <v>512</v>
      </c>
      <c r="R19" s="54"/>
    </row>
    <row r="20" spans="1:22" ht="15" customHeight="1" x14ac:dyDescent="0.25">
      <c r="A20" s="32">
        <f t="shared" si="0"/>
        <v>4</v>
      </c>
      <c r="B20" s="121" t="s">
        <v>555</v>
      </c>
      <c r="C20" s="131"/>
      <c r="D20" s="132">
        <v>1989</v>
      </c>
      <c r="E20" s="132" t="s">
        <v>11</v>
      </c>
      <c r="F20" s="132" t="s">
        <v>193</v>
      </c>
      <c r="G20" s="132"/>
      <c r="H20" s="309">
        <v>76.95</v>
      </c>
      <c r="I20" s="30">
        <v>135</v>
      </c>
      <c r="J20" s="30">
        <f t="shared" si="1"/>
        <v>5</v>
      </c>
      <c r="K20" s="53">
        <v>166</v>
      </c>
      <c r="L20" s="16">
        <f t="shared" si="2"/>
        <v>83</v>
      </c>
      <c r="M20" s="30">
        <f t="shared" si="3"/>
        <v>7</v>
      </c>
      <c r="N20" s="16">
        <f t="shared" si="4"/>
        <v>218</v>
      </c>
      <c r="O20" s="16">
        <f t="shared" si="5"/>
        <v>15</v>
      </c>
      <c r="P20" s="16" t="str">
        <f t="shared" si="6"/>
        <v>МС</v>
      </c>
      <c r="Q20" s="144" t="s">
        <v>564</v>
      </c>
      <c r="R20" s="54"/>
    </row>
    <row r="21" spans="1:22" ht="15" customHeight="1" x14ac:dyDescent="0.25">
      <c r="A21" s="32">
        <f t="shared" si="0"/>
        <v>5</v>
      </c>
      <c r="B21" s="121" t="s">
        <v>557</v>
      </c>
      <c r="C21" s="131"/>
      <c r="D21" s="132">
        <v>1995</v>
      </c>
      <c r="E21" s="132" t="s">
        <v>11</v>
      </c>
      <c r="F21" s="132" t="s">
        <v>358</v>
      </c>
      <c r="G21" s="132" t="s">
        <v>371</v>
      </c>
      <c r="H21" s="309">
        <v>78</v>
      </c>
      <c r="I21" s="30">
        <v>115</v>
      </c>
      <c r="J21" s="30">
        <f t="shared" si="1"/>
        <v>9</v>
      </c>
      <c r="K21" s="53">
        <v>202</v>
      </c>
      <c r="L21" s="16">
        <f t="shared" si="2"/>
        <v>101</v>
      </c>
      <c r="M21" s="30">
        <f t="shared" si="3"/>
        <v>2</v>
      </c>
      <c r="N21" s="16">
        <f t="shared" si="4"/>
        <v>216</v>
      </c>
      <c r="O21" s="16">
        <f t="shared" si="5"/>
        <v>14</v>
      </c>
      <c r="P21" s="16" t="str">
        <f t="shared" si="6"/>
        <v>МС</v>
      </c>
      <c r="Q21" s="144" t="s">
        <v>364</v>
      </c>
      <c r="R21" s="54"/>
    </row>
    <row r="22" spans="1:22" ht="15" customHeight="1" x14ac:dyDescent="0.25">
      <c r="A22" s="32">
        <f t="shared" si="0"/>
        <v>6</v>
      </c>
      <c r="B22" s="121" t="s">
        <v>556</v>
      </c>
      <c r="C22" s="131"/>
      <c r="D22" s="132">
        <v>2002</v>
      </c>
      <c r="E22" s="132" t="s">
        <v>285</v>
      </c>
      <c r="F22" s="132" t="s">
        <v>193</v>
      </c>
      <c r="G22" s="132"/>
      <c r="H22" s="309">
        <v>76.900000000000006</v>
      </c>
      <c r="I22" s="30">
        <v>136</v>
      </c>
      <c r="J22" s="30">
        <f t="shared" si="1"/>
        <v>3</v>
      </c>
      <c r="K22" s="53">
        <v>150</v>
      </c>
      <c r="L22" s="16">
        <f t="shared" si="2"/>
        <v>75</v>
      </c>
      <c r="M22" s="30">
        <f t="shared" si="3"/>
        <v>9</v>
      </c>
      <c r="N22" s="16">
        <f t="shared" si="4"/>
        <v>211</v>
      </c>
      <c r="O22" s="16">
        <f t="shared" si="5"/>
        <v>13</v>
      </c>
      <c r="P22" s="16" t="str">
        <f t="shared" si="6"/>
        <v>+МС</v>
      </c>
      <c r="Q22" s="144" t="s">
        <v>531</v>
      </c>
      <c r="R22" s="54"/>
    </row>
    <row r="23" spans="1:22" ht="15" customHeight="1" x14ac:dyDescent="0.25">
      <c r="A23" s="32">
        <f t="shared" si="0"/>
        <v>7</v>
      </c>
      <c r="B23" s="121" t="s">
        <v>559</v>
      </c>
      <c r="C23" s="131"/>
      <c r="D23" s="132">
        <v>1987</v>
      </c>
      <c r="E23" s="132" t="s">
        <v>95</v>
      </c>
      <c r="F23" s="132" t="s">
        <v>195</v>
      </c>
      <c r="G23" s="132"/>
      <c r="H23" s="309">
        <v>77.900000000000006</v>
      </c>
      <c r="I23" s="30">
        <v>117</v>
      </c>
      <c r="J23" s="30">
        <f t="shared" si="1"/>
        <v>7</v>
      </c>
      <c r="K23" s="53">
        <v>179</v>
      </c>
      <c r="L23" s="16">
        <f t="shared" si="2"/>
        <v>89.5</v>
      </c>
      <c r="M23" s="30">
        <f t="shared" si="3"/>
        <v>5</v>
      </c>
      <c r="N23" s="16">
        <f t="shared" si="4"/>
        <v>206.5</v>
      </c>
      <c r="O23" s="16">
        <f t="shared" si="5"/>
        <v>12</v>
      </c>
      <c r="P23" s="16" t="str">
        <f t="shared" si="6"/>
        <v>МС</v>
      </c>
      <c r="Q23" s="144" t="s">
        <v>274</v>
      </c>
      <c r="R23" s="54"/>
    </row>
    <row r="24" spans="1:22" ht="15" customHeight="1" x14ac:dyDescent="0.25">
      <c r="A24" s="32">
        <f t="shared" si="0"/>
        <v>8</v>
      </c>
      <c r="B24" s="121" t="s">
        <v>286</v>
      </c>
      <c r="C24" s="131"/>
      <c r="D24" s="132">
        <v>1993</v>
      </c>
      <c r="E24" s="132" t="s">
        <v>11</v>
      </c>
      <c r="F24" s="132" t="s">
        <v>179</v>
      </c>
      <c r="G24" s="132"/>
      <c r="H24" s="309">
        <v>77.7</v>
      </c>
      <c r="I24" s="30">
        <v>114</v>
      </c>
      <c r="J24" s="30">
        <f t="shared" si="1"/>
        <v>10</v>
      </c>
      <c r="K24" s="53">
        <v>175</v>
      </c>
      <c r="L24" s="16">
        <f t="shared" si="2"/>
        <v>87.5</v>
      </c>
      <c r="M24" s="30">
        <f t="shared" si="3"/>
        <v>6</v>
      </c>
      <c r="N24" s="16">
        <f t="shared" si="4"/>
        <v>201.5</v>
      </c>
      <c r="O24" s="16">
        <f t="shared" si="5"/>
        <v>11</v>
      </c>
      <c r="P24" s="16" t="str">
        <f t="shared" si="6"/>
        <v>МС</v>
      </c>
      <c r="Q24" s="144" t="s">
        <v>305</v>
      </c>
      <c r="R24" s="54"/>
    </row>
    <row r="25" spans="1:22" ht="15" customHeight="1" x14ac:dyDescent="0.25">
      <c r="A25" s="32">
        <f t="shared" si="0"/>
        <v>9</v>
      </c>
      <c r="B25" s="121" t="s">
        <v>560</v>
      </c>
      <c r="C25" s="131"/>
      <c r="D25" s="132">
        <v>1991</v>
      </c>
      <c r="E25" s="132" t="s">
        <v>12</v>
      </c>
      <c r="F25" s="132" t="s">
        <v>346</v>
      </c>
      <c r="G25" s="132" t="s">
        <v>347</v>
      </c>
      <c r="H25" s="309">
        <v>75.599999999999994</v>
      </c>
      <c r="I25" s="30">
        <v>106</v>
      </c>
      <c r="J25" s="30">
        <f t="shared" si="1"/>
        <v>12</v>
      </c>
      <c r="K25" s="53">
        <v>181</v>
      </c>
      <c r="L25" s="16">
        <f t="shared" si="2"/>
        <v>90.5</v>
      </c>
      <c r="M25" s="30">
        <f t="shared" si="3"/>
        <v>4</v>
      </c>
      <c r="N25" s="16">
        <f t="shared" si="4"/>
        <v>196.5</v>
      </c>
      <c r="O25" s="16">
        <f t="shared" si="5"/>
        <v>10</v>
      </c>
      <c r="P25" s="16" t="str">
        <f t="shared" si="6"/>
        <v>МС</v>
      </c>
      <c r="Q25" s="144" t="s">
        <v>359</v>
      </c>
      <c r="R25" s="54"/>
    </row>
    <row r="26" spans="1:22" ht="15" customHeight="1" x14ac:dyDescent="0.25">
      <c r="A26" s="32">
        <f t="shared" si="0"/>
        <v>10</v>
      </c>
      <c r="B26" s="121" t="s">
        <v>278</v>
      </c>
      <c r="C26" s="131"/>
      <c r="D26" s="132">
        <v>1992</v>
      </c>
      <c r="E26" s="132" t="s">
        <v>11</v>
      </c>
      <c r="F26" s="132" t="s">
        <v>170</v>
      </c>
      <c r="G26" s="132" t="s">
        <v>171</v>
      </c>
      <c r="H26" s="309">
        <v>77.599999999999994</v>
      </c>
      <c r="I26" s="30">
        <v>116</v>
      </c>
      <c r="J26" s="30">
        <f t="shared" si="1"/>
        <v>8</v>
      </c>
      <c r="K26" s="53">
        <v>149</v>
      </c>
      <c r="L26" s="16">
        <f t="shared" si="2"/>
        <v>74.5</v>
      </c>
      <c r="M26" s="30">
        <f t="shared" si="3"/>
        <v>10</v>
      </c>
      <c r="N26" s="16">
        <f t="shared" si="4"/>
        <v>190.5</v>
      </c>
      <c r="O26" s="16">
        <f t="shared" si="5"/>
        <v>9</v>
      </c>
      <c r="P26" s="16" t="str">
        <f t="shared" si="6"/>
        <v>МС</v>
      </c>
      <c r="Q26" s="261" t="s">
        <v>300</v>
      </c>
      <c r="R26" s="260"/>
    </row>
    <row r="27" spans="1:22" ht="15" customHeight="1" x14ac:dyDescent="0.25">
      <c r="A27" s="32">
        <f t="shared" si="0"/>
        <v>11</v>
      </c>
      <c r="B27" s="121" t="s">
        <v>558</v>
      </c>
      <c r="C27" s="131"/>
      <c r="D27" s="132">
        <v>2003</v>
      </c>
      <c r="E27" s="132" t="s">
        <v>285</v>
      </c>
      <c r="F27" s="132" t="s">
        <v>193</v>
      </c>
      <c r="G27" s="132"/>
      <c r="H27" s="309">
        <v>77.599999999999994</v>
      </c>
      <c r="I27" s="30">
        <v>136</v>
      </c>
      <c r="J27" s="30">
        <f t="shared" si="1"/>
        <v>3</v>
      </c>
      <c r="K27" s="53">
        <v>108</v>
      </c>
      <c r="L27" s="16">
        <f t="shared" si="2"/>
        <v>54</v>
      </c>
      <c r="M27" s="30">
        <f t="shared" si="3"/>
        <v>14</v>
      </c>
      <c r="N27" s="16">
        <f t="shared" si="4"/>
        <v>190</v>
      </c>
      <c r="O27" s="16">
        <f t="shared" si="5"/>
        <v>8</v>
      </c>
      <c r="P27" s="16" t="str">
        <f t="shared" si="6"/>
        <v>+МС</v>
      </c>
      <c r="Q27" s="144" t="s">
        <v>531</v>
      </c>
      <c r="R27" s="54"/>
    </row>
    <row r="28" spans="1:22" ht="15" customHeight="1" x14ac:dyDescent="0.25">
      <c r="A28" s="32">
        <f t="shared" si="0"/>
        <v>12</v>
      </c>
      <c r="B28" s="121" t="s">
        <v>284</v>
      </c>
      <c r="C28" s="131"/>
      <c r="D28" s="132">
        <v>2004</v>
      </c>
      <c r="E28" s="132" t="s">
        <v>12</v>
      </c>
      <c r="F28" s="132" t="s">
        <v>173</v>
      </c>
      <c r="G28" s="132" t="s">
        <v>190</v>
      </c>
      <c r="H28" s="309">
        <v>75.5</v>
      </c>
      <c r="I28" s="326">
        <v>110</v>
      </c>
      <c r="J28" s="30">
        <f t="shared" si="1"/>
        <v>11</v>
      </c>
      <c r="K28" s="53">
        <v>95</v>
      </c>
      <c r="L28" s="16">
        <f t="shared" si="2"/>
        <v>47.5</v>
      </c>
      <c r="M28" s="30">
        <f t="shared" si="3"/>
        <v>15</v>
      </c>
      <c r="N28" s="16">
        <f t="shared" si="4"/>
        <v>157.5</v>
      </c>
      <c r="O28" s="16">
        <f t="shared" si="5"/>
        <v>7</v>
      </c>
      <c r="P28" s="16" t="str">
        <f t="shared" si="6"/>
        <v>КМС</v>
      </c>
      <c r="Q28" s="144" t="s">
        <v>81</v>
      </c>
      <c r="R28" s="54"/>
    </row>
    <row r="29" spans="1:22" ht="15" customHeight="1" x14ac:dyDescent="0.25">
      <c r="A29" s="32">
        <f t="shared" si="0"/>
        <v>13</v>
      </c>
      <c r="B29" s="121" t="s">
        <v>88</v>
      </c>
      <c r="C29" s="131"/>
      <c r="D29" s="132">
        <v>2003</v>
      </c>
      <c r="E29" s="132" t="s">
        <v>12</v>
      </c>
      <c r="F29" s="132" t="s">
        <v>257</v>
      </c>
      <c r="G29" s="132" t="s">
        <v>258</v>
      </c>
      <c r="H29" s="309">
        <v>75.7</v>
      </c>
      <c r="I29" s="326">
        <v>74</v>
      </c>
      <c r="J29" s="30">
        <v>14</v>
      </c>
      <c r="K29" s="53">
        <v>131</v>
      </c>
      <c r="L29" s="16">
        <f t="shared" si="2"/>
        <v>65.5</v>
      </c>
      <c r="M29" s="30">
        <f t="shared" si="3"/>
        <v>11</v>
      </c>
      <c r="N29" s="16">
        <f t="shared" si="4"/>
        <v>139.5</v>
      </c>
      <c r="O29" s="16">
        <f t="shared" si="5"/>
        <v>6</v>
      </c>
      <c r="P29" s="16" t="str">
        <f t="shared" si="6"/>
        <v>КМС</v>
      </c>
      <c r="Q29" s="144" t="s">
        <v>89</v>
      </c>
      <c r="R29" s="54"/>
    </row>
    <row r="30" spans="1:22" ht="15" customHeight="1" x14ac:dyDescent="0.25">
      <c r="A30" s="32">
        <f t="shared" si="0"/>
        <v>14</v>
      </c>
      <c r="B30" s="121" t="s">
        <v>562</v>
      </c>
      <c r="C30" s="131"/>
      <c r="D30" s="132">
        <v>2005</v>
      </c>
      <c r="E30" s="132" t="s">
        <v>12</v>
      </c>
      <c r="F30" s="132" t="s">
        <v>224</v>
      </c>
      <c r="G30" s="132" t="s">
        <v>225</v>
      </c>
      <c r="H30" s="309">
        <v>74.900000000000006</v>
      </c>
      <c r="I30" s="30">
        <v>74</v>
      </c>
      <c r="J30" s="30">
        <f t="shared" si="1"/>
        <v>13</v>
      </c>
      <c r="K30" s="53">
        <v>116</v>
      </c>
      <c r="L30" s="16">
        <f t="shared" si="2"/>
        <v>58</v>
      </c>
      <c r="M30" s="30">
        <f t="shared" si="3"/>
        <v>13</v>
      </c>
      <c r="N30" s="16">
        <f t="shared" si="4"/>
        <v>132</v>
      </c>
      <c r="O30" s="16">
        <f t="shared" si="5"/>
        <v>5</v>
      </c>
      <c r="P30" s="16" t="str">
        <f t="shared" si="6"/>
        <v>КМС</v>
      </c>
      <c r="Q30" s="144" t="s">
        <v>565</v>
      </c>
      <c r="R30" s="54"/>
    </row>
    <row r="31" spans="1:22" ht="15" customHeight="1" x14ac:dyDescent="0.25">
      <c r="A31" s="32">
        <f t="shared" si="0"/>
        <v>15</v>
      </c>
      <c r="B31" s="192" t="s">
        <v>634</v>
      </c>
      <c r="C31" s="149"/>
      <c r="D31" s="154">
        <v>2000</v>
      </c>
      <c r="E31" s="154" t="s">
        <v>12</v>
      </c>
      <c r="F31" s="154" t="s">
        <v>6</v>
      </c>
      <c r="G31" s="154"/>
      <c r="H31" s="155">
        <v>74.8</v>
      </c>
      <c r="I31" s="328">
        <v>61</v>
      </c>
      <c r="J31" s="30">
        <f t="shared" si="1"/>
        <v>15</v>
      </c>
      <c r="K31" s="53">
        <v>121</v>
      </c>
      <c r="L31" s="16">
        <f t="shared" si="2"/>
        <v>60.5</v>
      </c>
      <c r="M31" s="30">
        <f t="shared" si="3"/>
        <v>12</v>
      </c>
      <c r="N31" s="16">
        <f t="shared" si="4"/>
        <v>121.5</v>
      </c>
      <c r="O31" s="16">
        <f t="shared" si="5"/>
        <v>4</v>
      </c>
      <c r="P31" s="16" t="str">
        <f t="shared" si="6"/>
        <v>КМС</v>
      </c>
      <c r="Q31" s="153" t="s">
        <v>636</v>
      </c>
      <c r="R31" s="54"/>
    </row>
    <row r="32" spans="1:22" ht="15" customHeight="1" x14ac:dyDescent="0.25">
      <c r="A32" s="32">
        <f t="shared" si="0"/>
        <v>16</v>
      </c>
      <c r="B32" s="192" t="s">
        <v>635</v>
      </c>
      <c r="C32" s="149"/>
      <c r="D32" s="154">
        <v>2000</v>
      </c>
      <c r="E32" s="154" t="s">
        <v>12</v>
      </c>
      <c r="F32" s="154" t="s">
        <v>6</v>
      </c>
      <c r="G32" s="154"/>
      <c r="H32" s="155">
        <v>78</v>
      </c>
      <c r="I32" s="328">
        <v>30</v>
      </c>
      <c r="J32" s="30">
        <f t="shared" si="1"/>
        <v>16</v>
      </c>
      <c r="K32" s="657" t="s">
        <v>831</v>
      </c>
      <c r="L32" s="658"/>
      <c r="M32" s="469"/>
      <c r="N32" s="471">
        <v>0</v>
      </c>
      <c r="O32" s="471">
        <v>0</v>
      </c>
      <c r="P32" s="16" t="str">
        <f t="shared" si="6"/>
        <v>-</v>
      </c>
      <c r="Q32" s="153" t="s">
        <v>637</v>
      </c>
      <c r="R32" s="116"/>
    </row>
    <row r="33" spans="1:22" ht="15" customHeight="1" x14ac:dyDescent="0.25">
      <c r="A33" s="110"/>
      <c r="B33" s="111"/>
      <c r="C33" s="112"/>
      <c r="D33" s="1"/>
      <c r="E33" s="1"/>
      <c r="F33" s="1"/>
      <c r="G33" s="113"/>
      <c r="H33" s="114"/>
      <c r="I33" s="1"/>
      <c r="J33" s="1"/>
      <c r="K33" s="1"/>
      <c r="L33" s="109"/>
      <c r="M33" s="1"/>
      <c r="N33" s="109"/>
      <c r="O33" s="109"/>
      <c r="P33" s="109"/>
      <c r="Q33" s="115"/>
      <c r="R33" s="115"/>
    </row>
    <row r="34" spans="1:22" ht="13.2" customHeight="1" x14ac:dyDescent="0.25">
      <c r="A34" s="595" t="s">
        <v>849</v>
      </c>
      <c r="B34" s="596"/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</row>
    <row r="35" spans="1:22" ht="13.2" customHeight="1" x14ac:dyDescent="0.25">
      <c r="A35" s="595" t="s">
        <v>850</v>
      </c>
      <c r="B35" s="596"/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</row>
    <row r="36" spans="1:22" ht="13.2" customHeight="1" x14ac:dyDescent="0.25">
      <c r="A36" s="595" t="s">
        <v>851</v>
      </c>
      <c r="B36" s="596"/>
      <c r="C36" s="596"/>
      <c r="D36" s="596"/>
      <c r="E36" s="596"/>
      <c r="F36" s="596"/>
      <c r="G36" s="596"/>
      <c r="H36" s="596"/>
      <c r="I36" s="596"/>
      <c r="J36" s="596"/>
      <c r="K36" s="596"/>
      <c r="L36" s="596"/>
      <c r="M36" s="596"/>
    </row>
    <row r="38" spans="1:22" x14ac:dyDescent="0.25">
      <c r="A38" s="27" t="s">
        <v>34</v>
      </c>
      <c r="D38" s="2" t="s">
        <v>35</v>
      </c>
      <c r="H38" s="27" t="s">
        <v>36</v>
      </c>
      <c r="N38" s="2" t="s">
        <v>783</v>
      </c>
    </row>
    <row r="39" spans="1:22" x14ac:dyDescent="0.25">
      <c r="A39" s="27"/>
      <c r="H39" s="27"/>
    </row>
    <row r="40" spans="1:22" x14ac:dyDescent="0.25">
      <c r="A40" s="27" t="s">
        <v>37</v>
      </c>
      <c r="D40" s="2" t="s">
        <v>153</v>
      </c>
      <c r="H40" s="27" t="s">
        <v>38</v>
      </c>
      <c r="N40" s="2" t="s">
        <v>784</v>
      </c>
    </row>
    <row r="46" spans="1:22" x14ac:dyDescent="0.25">
      <c r="I46" s="638"/>
      <c r="J46" s="638"/>
      <c r="K46" s="638"/>
      <c r="L46" s="638"/>
      <c r="M46" s="638"/>
      <c r="N46" s="638"/>
      <c r="O46" s="638"/>
      <c r="P46" s="638"/>
      <c r="Q46" s="638"/>
      <c r="R46" s="638"/>
      <c r="S46" s="638"/>
      <c r="T46" s="638"/>
      <c r="U46" s="638"/>
      <c r="V46" s="638"/>
    </row>
    <row r="47" spans="1:22" x14ac:dyDescent="0.25">
      <c r="I47" s="638"/>
      <c r="J47" s="638"/>
      <c r="K47" s="638"/>
      <c r="L47" s="638"/>
      <c r="M47" s="638"/>
      <c r="N47" s="638"/>
      <c r="O47" s="638"/>
      <c r="P47" s="638"/>
      <c r="Q47" s="638"/>
      <c r="R47" s="638"/>
      <c r="S47" s="638"/>
      <c r="T47" s="638"/>
      <c r="U47" s="638"/>
      <c r="V47" s="638"/>
    </row>
  </sheetData>
  <autoFilter ref="A15:R32" xr:uid="{00000000-0009-0000-0000-000011000000}"/>
  <sortState xmlns:xlrd2="http://schemas.microsoft.com/office/spreadsheetml/2017/richdata2" ref="B17:R31">
    <sortCondition descending="1" ref="N17:N31"/>
  </sortState>
  <mergeCells count="36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6:V46"/>
    <mergeCell ref="I47:V47"/>
    <mergeCell ref="J15:J16"/>
    <mergeCell ref="K15:L15"/>
    <mergeCell ref="M15:M16"/>
    <mergeCell ref="N15:N16"/>
    <mergeCell ref="O15:O16"/>
    <mergeCell ref="P15:P16"/>
    <mergeCell ref="K32:L32"/>
    <mergeCell ref="A34:M34"/>
    <mergeCell ref="A35:M35"/>
    <mergeCell ref="A36:M36"/>
  </mergeCells>
  <pageMargins left="0.590551137924194" right="0.19685038924217199" top="0.590551137924194" bottom="0.590551137924194" header="0" footer="0"/>
  <pageSetup paperSize="9" scale="73" fitToHeight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112F8-3DA5-4C08-8B19-C3F53A48CFDA}">
  <sheetPr>
    <pageSetUpPr fitToPage="1"/>
  </sheetPr>
  <dimension ref="A1:V42"/>
  <sheetViews>
    <sheetView topLeftCell="A7" workbookViewId="0">
      <selection activeCell="J21" sqref="J21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2.44140625" style="2" customWidth="1"/>
    <col min="7" max="7" width="26.109375" style="2" customWidth="1"/>
    <col min="8" max="8" width="7.2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2.21875" style="2" customWidth="1"/>
    <col min="18" max="18" width="15.6640625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54" t="s">
        <v>8</v>
      </c>
      <c r="B8" s="655"/>
      <c r="C8" s="656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246" t="s">
        <v>24</v>
      </c>
      <c r="B9" s="246" t="s">
        <v>25</v>
      </c>
      <c r="C9" s="246" t="s">
        <v>30</v>
      </c>
      <c r="D9" s="577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247">
        <v>166</v>
      </c>
      <c r="B10" s="248">
        <v>210</v>
      </c>
      <c r="C10" s="248">
        <v>251.5</v>
      </c>
      <c r="D10" s="578" t="s">
        <v>160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119">
        <v>234</v>
      </c>
      <c r="Q10" s="119">
        <v>178</v>
      </c>
      <c r="R10" s="119">
        <v>117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5" spans="1:20" ht="11.25" customHeight="1" x14ac:dyDescent="0.25">
      <c r="A15" s="599" t="s">
        <v>17</v>
      </c>
      <c r="B15" s="599" t="s">
        <v>18</v>
      </c>
      <c r="C15" s="581"/>
      <c r="D15" s="599" t="s">
        <v>50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17</v>
      </c>
      <c r="K15" s="644" t="s">
        <v>25</v>
      </c>
      <c r="L15" s="645"/>
      <c r="M15" s="599" t="s">
        <v>17</v>
      </c>
      <c r="N15" s="599" t="s">
        <v>26</v>
      </c>
      <c r="O15" s="599" t="s">
        <v>27</v>
      </c>
      <c r="P15" s="599" t="s">
        <v>28</v>
      </c>
      <c r="Q15" s="599" t="s">
        <v>29</v>
      </c>
      <c r="R15" s="581"/>
    </row>
    <row r="16" spans="1:20" x14ac:dyDescent="0.25">
      <c r="A16" s="600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02"/>
    </row>
    <row r="17" spans="1:22" s="22" customFormat="1" ht="15" customHeight="1" x14ac:dyDescent="0.25">
      <c r="A17" s="32">
        <f t="shared" ref="A17:A30" si="0">_xlfn.RANK.EQ(N17, N$17:N$30)</f>
        <v>1</v>
      </c>
      <c r="B17" s="121" t="s">
        <v>314</v>
      </c>
      <c r="C17" s="131"/>
      <c r="D17" s="132">
        <v>1999</v>
      </c>
      <c r="E17" s="132" t="s">
        <v>11</v>
      </c>
      <c r="F17" s="132" t="s">
        <v>195</v>
      </c>
      <c r="G17" s="132"/>
      <c r="H17" s="309">
        <v>84.65</v>
      </c>
      <c r="I17" s="30">
        <v>151</v>
      </c>
      <c r="J17" s="30">
        <f t="shared" ref="J17:J22" si="1">_xlfn.RANK.EQ(I17, I$17:I$30)</f>
        <v>2</v>
      </c>
      <c r="K17" s="53">
        <v>195</v>
      </c>
      <c r="L17" s="16">
        <f t="shared" ref="L17:L30" si="2">K17/2</f>
        <v>97.5</v>
      </c>
      <c r="M17" s="30">
        <f>_xlfn.RANK.EQ(L17, L$17:L$30)</f>
        <v>3</v>
      </c>
      <c r="N17" s="16">
        <f t="shared" ref="N17:N30" si="3">L17+I17</f>
        <v>248.5</v>
      </c>
      <c r="O17" s="16">
        <f t="shared" ref="O17:O30" si="4">IF(A17=1, 20, IF(A17=2, 18, IF(A17=3, 16, IF(A17&gt;19, 0, 19-A17))))</f>
        <v>20</v>
      </c>
      <c r="P17" s="16" t="str">
        <f t="shared" ref="P17:P30" si="5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МСМК</v>
      </c>
      <c r="Q17" s="145" t="s">
        <v>334</v>
      </c>
      <c r="R17" s="54"/>
      <c r="S17" s="2"/>
      <c r="T17" s="2"/>
      <c r="U17" s="2"/>
      <c r="V17" s="2"/>
    </row>
    <row r="18" spans="1:22" ht="15" customHeight="1" x14ac:dyDescent="0.25">
      <c r="A18" s="32">
        <f t="shared" si="0"/>
        <v>2</v>
      </c>
      <c r="B18" s="121" t="s">
        <v>567</v>
      </c>
      <c r="C18" s="131"/>
      <c r="D18" s="132">
        <v>1998</v>
      </c>
      <c r="E18" s="132" t="s">
        <v>11</v>
      </c>
      <c r="F18" s="132" t="s">
        <v>233</v>
      </c>
      <c r="G18" s="132"/>
      <c r="H18" s="309">
        <v>78.8</v>
      </c>
      <c r="I18" s="30">
        <v>132</v>
      </c>
      <c r="J18" s="30">
        <f t="shared" si="1"/>
        <v>3</v>
      </c>
      <c r="K18" s="53">
        <v>204</v>
      </c>
      <c r="L18" s="16">
        <f t="shared" si="2"/>
        <v>102</v>
      </c>
      <c r="M18" s="30">
        <f>_xlfn.RANK.EQ(L18, L$17:L$30)</f>
        <v>1</v>
      </c>
      <c r="N18" s="16">
        <f t="shared" si="3"/>
        <v>234</v>
      </c>
      <c r="O18" s="16">
        <f t="shared" si="4"/>
        <v>18</v>
      </c>
      <c r="P18" s="16" t="str">
        <f t="shared" si="5"/>
        <v>МСМК</v>
      </c>
      <c r="Q18" s="145" t="s">
        <v>573</v>
      </c>
      <c r="R18" s="54"/>
    </row>
    <row r="19" spans="1:22" ht="15" customHeight="1" x14ac:dyDescent="0.25">
      <c r="A19" s="32">
        <f t="shared" si="0"/>
        <v>3</v>
      </c>
      <c r="B19" s="121" t="s">
        <v>329</v>
      </c>
      <c r="C19" s="131"/>
      <c r="D19" s="132">
        <v>2001</v>
      </c>
      <c r="E19" s="132" t="s">
        <v>12</v>
      </c>
      <c r="F19" s="132" t="s">
        <v>196</v>
      </c>
      <c r="G19" s="132" t="s">
        <v>280</v>
      </c>
      <c r="H19" s="309">
        <v>84.45</v>
      </c>
      <c r="I19" s="30">
        <v>157</v>
      </c>
      <c r="J19" s="30">
        <f t="shared" si="1"/>
        <v>1</v>
      </c>
      <c r="K19" s="53">
        <v>149</v>
      </c>
      <c r="L19" s="16">
        <f t="shared" si="2"/>
        <v>74.5</v>
      </c>
      <c r="M19" s="30">
        <f>_xlfn.RANK.EQ(L19, L$17:L$30)</f>
        <v>8</v>
      </c>
      <c r="N19" s="16">
        <f t="shared" si="3"/>
        <v>231.5</v>
      </c>
      <c r="O19" s="16">
        <f t="shared" si="4"/>
        <v>16</v>
      </c>
      <c r="P19" s="16" t="str">
        <f t="shared" si="5"/>
        <v>МС</v>
      </c>
      <c r="Q19" s="145" t="s">
        <v>343</v>
      </c>
      <c r="R19" s="54"/>
    </row>
    <row r="20" spans="1:22" ht="15" customHeight="1" x14ac:dyDescent="0.25">
      <c r="A20" s="32">
        <f t="shared" si="0"/>
        <v>4</v>
      </c>
      <c r="B20" s="121" t="s">
        <v>566</v>
      </c>
      <c r="C20" s="131"/>
      <c r="D20" s="132">
        <v>1979</v>
      </c>
      <c r="E20" s="132" t="s">
        <v>95</v>
      </c>
      <c r="F20" s="132" t="s">
        <v>179</v>
      </c>
      <c r="G20" s="132"/>
      <c r="H20" s="309">
        <v>84.6</v>
      </c>
      <c r="I20" s="30">
        <v>129</v>
      </c>
      <c r="J20" s="30">
        <f t="shared" si="1"/>
        <v>4</v>
      </c>
      <c r="K20" s="53">
        <v>204</v>
      </c>
      <c r="L20" s="16">
        <f t="shared" si="2"/>
        <v>102</v>
      </c>
      <c r="M20" s="30">
        <v>2</v>
      </c>
      <c r="N20" s="16">
        <f t="shared" si="3"/>
        <v>231</v>
      </c>
      <c r="O20" s="16">
        <f t="shared" si="4"/>
        <v>15</v>
      </c>
      <c r="P20" s="16" t="str">
        <f t="shared" si="5"/>
        <v>МС</v>
      </c>
      <c r="Q20" s="145" t="s">
        <v>572</v>
      </c>
      <c r="R20" s="54"/>
    </row>
    <row r="21" spans="1:22" ht="15" customHeight="1" x14ac:dyDescent="0.25">
      <c r="A21" s="32">
        <f t="shared" si="0"/>
        <v>5</v>
      </c>
      <c r="B21" s="121" t="s">
        <v>326</v>
      </c>
      <c r="C21" s="131"/>
      <c r="D21" s="132">
        <v>1997</v>
      </c>
      <c r="E21" s="132" t="s">
        <v>12</v>
      </c>
      <c r="F21" s="132" t="s">
        <v>165</v>
      </c>
      <c r="G21" s="132"/>
      <c r="H21" s="309">
        <v>84</v>
      </c>
      <c r="I21" s="30">
        <v>105</v>
      </c>
      <c r="J21" s="30">
        <f t="shared" si="1"/>
        <v>6</v>
      </c>
      <c r="K21" s="53">
        <v>160</v>
      </c>
      <c r="L21" s="16">
        <f t="shared" si="2"/>
        <v>80</v>
      </c>
      <c r="M21" s="30">
        <f t="shared" ref="M21:M30" si="6">_xlfn.RANK.EQ(L21, L$17:L$30)</f>
        <v>6</v>
      </c>
      <c r="N21" s="16">
        <f t="shared" si="3"/>
        <v>185</v>
      </c>
      <c r="O21" s="16">
        <f t="shared" si="4"/>
        <v>14</v>
      </c>
      <c r="P21" s="16" t="str">
        <f t="shared" si="5"/>
        <v>МС</v>
      </c>
      <c r="Q21" s="145" t="s">
        <v>340</v>
      </c>
      <c r="R21" s="54"/>
    </row>
    <row r="22" spans="1:22" ht="15" customHeight="1" x14ac:dyDescent="0.25">
      <c r="A22" s="32">
        <f t="shared" si="0"/>
        <v>6</v>
      </c>
      <c r="B22" s="121" t="s">
        <v>325</v>
      </c>
      <c r="C22" s="131"/>
      <c r="D22" s="132">
        <v>1989</v>
      </c>
      <c r="E22" s="132" t="s">
        <v>12</v>
      </c>
      <c r="F22" s="132" t="s">
        <v>253</v>
      </c>
      <c r="G22" s="132"/>
      <c r="H22" s="309">
        <v>84.25</v>
      </c>
      <c r="I22" s="30">
        <v>102</v>
      </c>
      <c r="J22" s="30">
        <f t="shared" si="1"/>
        <v>8</v>
      </c>
      <c r="K22" s="53">
        <v>163</v>
      </c>
      <c r="L22" s="16">
        <f t="shared" si="2"/>
        <v>81.5</v>
      </c>
      <c r="M22" s="30">
        <f t="shared" si="6"/>
        <v>4</v>
      </c>
      <c r="N22" s="16">
        <f t="shared" si="3"/>
        <v>183.5</v>
      </c>
      <c r="O22" s="16">
        <f t="shared" si="4"/>
        <v>13</v>
      </c>
      <c r="P22" s="16" t="str">
        <f t="shared" si="5"/>
        <v>МС</v>
      </c>
      <c r="Q22" s="145" t="s">
        <v>86</v>
      </c>
      <c r="R22" s="54"/>
    </row>
    <row r="23" spans="1:22" ht="15" customHeight="1" x14ac:dyDescent="0.25">
      <c r="A23" s="32">
        <f t="shared" si="0"/>
        <v>7</v>
      </c>
      <c r="B23" s="213" t="s">
        <v>638</v>
      </c>
      <c r="C23" s="194"/>
      <c r="D23" s="154">
        <v>2000</v>
      </c>
      <c r="E23" s="154" t="s">
        <v>12</v>
      </c>
      <c r="F23" s="154" t="s">
        <v>6</v>
      </c>
      <c r="G23" s="154"/>
      <c r="H23" s="190">
        <v>84.1</v>
      </c>
      <c r="I23" s="197">
        <v>105</v>
      </c>
      <c r="J23" s="30">
        <v>7</v>
      </c>
      <c r="K23" s="53">
        <v>150</v>
      </c>
      <c r="L23" s="16">
        <f t="shared" si="2"/>
        <v>75</v>
      </c>
      <c r="M23" s="30">
        <f t="shared" si="6"/>
        <v>7</v>
      </c>
      <c r="N23" s="16">
        <f t="shared" si="3"/>
        <v>180</v>
      </c>
      <c r="O23" s="16">
        <f t="shared" si="4"/>
        <v>12</v>
      </c>
      <c r="P23" s="16" t="str">
        <f t="shared" si="5"/>
        <v>МС</v>
      </c>
      <c r="Q23" s="199" t="s">
        <v>636</v>
      </c>
      <c r="R23" s="54"/>
    </row>
    <row r="24" spans="1:22" ht="15" customHeight="1" x14ac:dyDescent="0.25">
      <c r="A24" s="32">
        <f t="shared" si="0"/>
        <v>8</v>
      </c>
      <c r="B24" s="121" t="s">
        <v>569</v>
      </c>
      <c r="C24" s="131"/>
      <c r="D24" s="132">
        <v>1990</v>
      </c>
      <c r="E24" s="132" t="s">
        <v>13</v>
      </c>
      <c r="F24" s="132" t="s">
        <v>501</v>
      </c>
      <c r="G24" s="132"/>
      <c r="H24" s="309">
        <v>84</v>
      </c>
      <c r="I24" s="30">
        <v>99</v>
      </c>
      <c r="J24" s="30">
        <f>_xlfn.RANK.EQ(I24, I$17:I$30)</f>
        <v>10</v>
      </c>
      <c r="K24" s="53">
        <v>161</v>
      </c>
      <c r="L24" s="16">
        <f t="shared" si="2"/>
        <v>80.5</v>
      </c>
      <c r="M24" s="30">
        <f t="shared" si="6"/>
        <v>5</v>
      </c>
      <c r="N24" s="16">
        <f t="shared" si="3"/>
        <v>179.5</v>
      </c>
      <c r="O24" s="16">
        <f t="shared" si="4"/>
        <v>11</v>
      </c>
      <c r="P24" s="16" t="str">
        <f t="shared" si="5"/>
        <v>+МС</v>
      </c>
      <c r="Q24" s="145" t="s">
        <v>574</v>
      </c>
      <c r="R24" s="54"/>
    </row>
    <row r="25" spans="1:22" ht="15" customHeight="1" x14ac:dyDescent="0.25">
      <c r="A25" s="32">
        <f t="shared" si="0"/>
        <v>9</v>
      </c>
      <c r="B25" s="121" t="s">
        <v>328</v>
      </c>
      <c r="C25" s="131"/>
      <c r="D25" s="132">
        <v>2002</v>
      </c>
      <c r="E25" s="132" t="s">
        <v>13</v>
      </c>
      <c r="F25" s="132" t="s">
        <v>176</v>
      </c>
      <c r="G25" s="132"/>
      <c r="H25" s="309">
        <v>83.4</v>
      </c>
      <c r="I25" s="30">
        <v>108</v>
      </c>
      <c r="J25" s="30">
        <f>_xlfn.RANK.EQ(I25, I$17:I$30)</f>
        <v>5</v>
      </c>
      <c r="K25" s="53">
        <v>126</v>
      </c>
      <c r="L25" s="16">
        <f t="shared" si="2"/>
        <v>63</v>
      </c>
      <c r="M25" s="30">
        <f t="shared" si="6"/>
        <v>10</v>
      </c>
      <c r="N25" s="16">
        <f t="shared" si="3"/>
        <v>171</v>
      </c>
      <c r="O25" s="16">
        <f t="shared" si="4"/>
        <v>10</v>
      </c>
      <c r="P25" s="16" t="str">
        <f t="shared" si="5"/>
        <v>КМС</v>
      </c>
      <c r="Q25" s="145" t="s">
        <v>575</v>
      </c>
      <c r="R25" s="54"/>
    </row>
    <row r="26" spans="1:22" ht="15" customHeight="1" x14ac:dyDescent="0.25">
      <c r="A26" s="32">
        <f t="shared" si="0"/>
        <v>10</v>
      </c>
      <c r="B26" s="121" t="s">
        <v>570</v>
      </c>
      <c r="C26" s="131"/>
      <c r="D26" s="132">
        <v>2001</v>
      </c>
      <c r="E26" s="132" t="s">
        <v>13</v>
      </c>
      <c r="F26" s="132" t="s">
        <v>195</v>
      </c>
      <c r="G26" s="132"/>
      <c r="H26" s="309">
        <v>83.9</v>
      </c>
      <c r="I26" s="30">
        <v>96</v>
      </c>
      <c r="J26" s="30">
        <f>_xlfn.RANK.EQ(I26, I$17:I$30)</f>
        <v>12</v>
      </c>
      <c r="K26" s="53">
        <v>145</v>
      </c>
      <c r="L26" s="16">
        <f t="shared" si="2"/>
        <v>72.5</v>
      </c>
      <c r="M26" s="30">
        <f t="shared" si="6"/>
        <v>9</v>
      </c>
      <c r="N26" s="16">
        <f t="shared" si="3"/>
        <v>168.5</v>
      </c>
      <c r="O26" s="16">
        <f t="shared" si="4"/>
        <v>9</v>
      </c>
      <c r="P26" s="16" t="str">
        <f t="shared" si="5"/>
        <v>КМС</v>
      </c>
      <c r="Q26" s="145" t="s">
        <v>274</v>
      </c>
      <c r="R26" s="54"/>
    </row>
    <row r="27" spans="1:22" ht="15" customHeight="1" x14ac:dyDescent="0.25">
      <c r="A27" s="32">
        <f t="shared" si="0"/>
        <v>11</v>
      </c>
      <c r="B27" s="213" t="s">
        <v>708</v>
      </c>
      <c r="C27" s="194"/>
      <c r="D27" s="154">
        <v>1994</v>
      </c>
      <c r="E27" s="154" t="s">
        <v>13</v>
      </c>
      <c r="F27" s="154" t="s">
        <v>170</v>
      </c>
      <c r="G27" s="117"/>
      <c r="H27" s="309">
        <v>85</v>
      </c>
      <c r="I27" s="329">
        <v>99</v>
      </c>
      <c r="J27" s="30">
        <v>11</v>
      </c>
      <c r="K27" s="53">
        <v>123</v>
      </c>
      <c r="L27" s="16">
        <f t="shared" si="2"/>
        <v>61.5</v>
      </c>
      <c r="M27" s="30">
        <f t="shared" si="6"/>
        <v>11</v>
      </c>
      <c r="N27" s="16">
        <f t="shared" si="3"/>
        <v>160.5</v>
      </c>
      <c r="O27" s="16">
        <f t="shared" si="4"/>
        <v>8</v>
      </c>
      <c r="P27" s="16" t="str">
        <f t="shared" si="5"/>
        <v>КМС</v>
      </c>
      <c r="Q27" s="472" t="s">
        <v>709</v>
      </c>
      <c r="R27" s="54"/>
    </row>
    <row r="28" spans="1:22" ht="15" customHeight="1" x14ac:dyDescent="0.25">
      <c r="A28" s="32">
        <f t="shared" si="0"/>
        <v>12</v>
      </c>
      <c r="B28" s="121" t="s">
        <v>571</v>
      </c>
      <c r="C28" s="131"/>
      <c r="D28" s="132">
        <v>1997</v>
      </c>
      <c r="E28" s="132" t="s">
        <v>12</v>
      </c>
      <c r="F28" s="132" t="s">
        <v>213</v>
      </c>
      <c r="G28" s="132"/>
      <c r="H28" s="309">
        <v>83.9</v>
      </c>
      <c r="I28" s="30">
        <v>100</v>
      </c>
      <c r="J28" s="30">
        <f>_xlfn.RANK.EQ(I28, I$17:I$30)</f>
        <v>9</v>
      </c>
      <c r="K28" s="53">
        <v>110</v>
      </c>
      <c r="L28" s="16">
        <f t="shared" si="2"/>
        <v>55</v>
      </c>
      <c r="M28" s="30">
        <f t="shared" si="6"/>
        <v>13</v>
      </c>
      <c r="N28" s="16">
        <f t="shared" si="3"/>
        <v>155</v>
      </c>
      <c r="O28" s="16">
        <f t="shared" si="4"/>
        <v>7</v>
      </c>
      <c r="P28" s="16" t="str">
        <f t="shared" si="5"/>
        <v>КМС</v>
      </c>
      <c r="Q28" s="145" t="s">
        <v>576</v>
      </c>
      <c r="R28" s="54"/>
    </row>
    <row r="29" spans="1:22" ht="15" customHeight="1" x14ac:dyDescent="0.25">
      <c r="A29" s="32">
        <f t="shared" si="0"/>
        <v>13</v>
      </c>
      <c r="B29" s="121" t="s">
        <v>568</v>
      </c>
      <c r="C29" s="122"/>
      <c r="D29" s="132">
        <v>1995</v>
      </c>
      <c r="E29" s="132" t="s">
        <v>11</v>
      </c>
      <c r="F29" s="132" t="s">
        <v>173</v>
      </c>
      <c r="G29" s="217" t="s">
        <v>190</v>
      </c>
      <c r="H29" s="309">
        <v>84.75</v>
      </c>
      <c r="I29" s="117">
        <v>85</v>
      </c>
      <c r="J29" s="30">
        <f>_xlfn.RANK.EQ(I29, I$17:I$30)</f>
        <v>13</v>
      </c>
      <c r="K29" s="53">
        <v>120</v>
      </c>
      <c r="L29" s="16">
        <f t="shared" si="2"/>
        <v>60</v>
      </c>
      <c r="M29" s="30">
        <f t="shared" si="6"/>
        <v>12</v>
      </c>
      <c r="N29" s="16">
        <f t="shared" si="3"/>
        <v>145</v>
      </c>
      <c r="O29" s="16">
        <f t="shared" si="4"/>
        <v>6</v>
      </c>
      <c r="P29" s="16" t="str">
        <f t="shared" si="5"/>
        <v>КМС</v>
      </c>
      <c r="Q29" s="473" t="s">
        <v>81</v>
      </c>
      <c r="R29" s="54"/>
    </row>
    <row r="30" spans="1:22" ht="15" customHeight="1" x14ac:dyDescent="0.3">
      <c r="A30" s="32">
        <f t="shared" si="0"/>
        <v>14</v>
      </c>
      <c r="B30" s="213" t="s">
        <v>710</v>
      </c>
      <c r="C30" s="149"/>
      <c r="D30" s="154">
        <v>2000</v>
      </c>
      <c r="E30" s="154" t="s">
        <v>13</v>
      </c>
      <c r="F30" s="154" t="s">
        <v>196</v>
      </c>
      <c r="G30" s="205" t="s">
        <v>280</v>
      </c>
      <c r="H30" s="309">
        <v>83.85</v>
      </c>
      <c r="I30" s="474">
        <v>59</v>
      </c>
      <c r="J30" s="30">
        <f>_xlfn.RANK.EQ(I30, I$17:I$30)</f>
        <v>14</v>
      </c>
      <c r="K30" s="53">
        <v>110</v>
      </c>
      <c r="L30" s="16">
        <f t="shared" si="2"/>
        <v>55</v>
      </c>
      <c r="M30" s="30">
        <f t="shared" si="6"/>
        <v>13</v>
      </c>
      <c r="N30" s="16">
        <f t="shared" si="3"/>
        <v>114</v>
      </c>
      <c r="O30" s="16">
        <f t="shared" si="4"/>
        <v>5</v>
      </c>
      <c r="P30" s="211" t="str">
        <f t="shared" si="5"/>
        <v>-</v>
      </c>
      <c r="Q30" s="206" t="s">
        <v>301</v>
      </c>
      <c r="R30" s="116"/>
    </row>
    <row r="31" spans="1:22" ht="15" customHeight="1" x14ac:dyDescent="0.25">
      <c r="A31" s="110"/>
      <c r="B31" s="111"/>
      <c r="C31" s="112"/>
      <c r="D31" s="1"/>
      <c r="E31" s="1"/>
      <c r="F31" s="1"/>
      <c r="G31" s="113"/>
      <c r="H31" s="114"/>
      <c r="I31" s="1"/>
      <c r="J31" s="1"/>
      <c r="K31" s="1"/>
      <c r="L31" s="109"/>
      <c r="M31" s="1"/>
      <c r="N31" s="109"/>
      <c r="O31" s="109"/>
      <c r="P31" s="109"/>
      <c r="Q31" s="115"/>
      <c r="R31" s="115"/>
    </row>
    <row r="33" spans="1:22" x14ac:dyDescent="0.25">
      <c r="A33" s="27" t="s">
        <v>34</v>
      </c>
      <c r="D33" s="2" t="s">
        <v>35</v>
      </c>
      <c r="H33" s="27" t="s">
        <v>36</v>
      </c>
      <c r="N33" s="2" t="s">
        <v>783</v>
      </c>
    </row>
    <row r="34" spans="1:22" x14ac:dyDescent="0.25">
      <c r="A34" s="27"/>
      <c r="H34" s="27"/>
    </row>
    <row r="35" spans="1:22" x14ac:dyDescent="0.25">
      <c r="A35" s="27" t="s">
        <v>37</v>
      </c>
      <c r="D35" s="2" t="s">
        <v>153</v>
      </c>
      <c r="H35" s="27" t="s">
        <v>38</v>
      </c>
      <c r="N35" s="2" t="s">
        <v>784</v>
      </c>
    </row>
    <row r="41" spans="1:22" x14ac:dyDescent="0.25">
      <c r="I41" s="638"/>
      <c r="J41" s="638"/>
      <c r="K41" s="638"/>
      <c r="L41" s="638"/>
      <c r="M41" s="638"/>
      <c r="N41" s="638"/>
      <c r="O41" s="638"/>
      <c r="P41" s="638"/>
      <c r="Q41" s="638"/>
      <c r="R41" s="638"/>
      <c r="S41" s="638"/>
      <c r="T41" s="638"/>
      <c r="U41" s="638"/>
      <c r="V41" s="638"/>
    </row>
    <row r="42" spans="1:22" x14ac:dyDescent="0.25">
      <c r="I42" s="638"/>
      <c r="J42" s="638"/>
      <c r="K42" s="638"/>
      <c r="L42" s="638"/>
      <c r="M42" s="638"/>
      <c r="N42" s="638"/>
      <c r="O42" s="638"/>
      <c r="P42" s="638"/>
      <c r="Q42" s="638"/>
      <c r="R42" s="638"/>
      <c r="S42" s="638"/>
      <c r="T42" s="638"/>
      <c r="U42" s="638"/>
      <c r="V42" s="638"/>
    </row>
  </sheetData>
  <autoFilter ref="A15:R30" xr:uid="{00000000-0009-0000-0000-000011000000}"/>
  <sortState xmlns:xlrd2="http://schemas.microsoft.com/office/spreadsheetml/2017/richdata2" ref="B17:R30">
    <sortCondition descending="1" ref="N17:N30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1:V41"/>
    <mergeCell ref="I42:V42"/>
    <mergeCell ref="J15:J16"/>
    <mergeCell ref="K15:L15"/>
    <mergeCell ref="M15:M16"/>
    <mergeCell ref="N15:N16"/>
    <mergeCell ref="O15:O16"/>
    <mergeCell ref="P15:P16"/>
  </mergeCells>
  <pageMargins left="0.590551137924194" right="0.19685038924217199" top="0.590551137924194" bottom="0.590551137924194" header="0" footer="0"/>
  <pageSetup paperSize="9" scale="74" fitToHeight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594F-299F-4F85-AA48-85B2D7AFD19E}">
  <sheetPr>
    <pageSetUpPr fitToPage="1"/>
  </sheetPr>
  <dimension ref="A1:V46"/>
  <sheetViews>
    <sheetView topLeftCell="A19" workbookViewId="0">
      <selection activeCell="O34" sqref="O34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2.5546875" style="2" customWidth="1"/>
    <col min="7" max="7" width="26.109375" style="2" customWidth="1"/>
    <col min="8" max="8" width="7.2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3.5546875" style="2" customWidth="1"/>
    <col min="18" max="18" width="15.6640625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41" t="s">
        <v>8</v>
      </c>
      <c r="B8" s="642"/>
      <c r="C8" s="643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30" t="s">
        <v>24</v>
      </c>
      <c r="B9" s="30" t="s">
        <v>25</v>
      </c>
      <c r="C9" s="30" t="s">
        <v>30</v>
      </c>
      <c r="D9" s="575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51" t="s">
        <v>797</v>
      </c>
      <c r="B10" s="51" t="s">
        <v>798</v>
      </c>
      <c r="C10" s="51" t="s">
        <v>799</v>
      </c>
      <c r="D10" s="578" t="s">
        <v>161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30">
        <v>240</v>
      </c>
      <c r="Q10" s="30">
        <v>183</v>
      </c>
      <c r="R10" s="30">
        <v>120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5" spans="1:20" ht="11.25" customHeight="1" x14ac:dyDescent="0.25">
      <c r="A15" s="599" t="s">
        <v>17</v>
      </c>
      <c r="B15" s="599" t="s">
        <v>18</v>
      </c>
      <c r="C15" s="581"/>
      <c r="D15" s="599" t="s">
        <v>50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17</v>
      </c>
      <c r="K15" s="644" t="s">
        <v>25</v>
      </c>
      <c r="L15" s="645"/>
      <c r="M15" s="599" t="s">
        <v>17</v>
      </c>
      <c r="N15" s="599" t="s">
        <v>26</v>
      </c>
      <c r="O15" s="599" t="s">
        <v>27</v>
      </c>
      <c r="P15" s="599" t="s">
        <v>28</v>
      </c>
      <c r="Q15" s="599" t="s">
        <v>29</v>
      </c>
      <c r="R15" s="581"/>
    </row>
    <row r="16" spans="1:20" x14ac:dyDescent="0.25">
      <c r="A16" s="600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02"/>
    </row>
    <row r="17" spans="1:22" s="22" customFormat="1" ht="15" customHeight="1" x14ac:dyDescent="0.25">
      <c r="A17" s="32">
        <f t="shared" ref="A17:A31" si="0">_xlfn.RANK.EQ(N17, N$17:N$31)</f>
        <v>1</v>
      </c>
      <c r="B17" s="213" t="s">
        <v>577</v>
      </c>
      <c r="C17" s="131"/>
      <c r="D17" s="132">
        <v>1992</v>
      </c>
      <c r="E17" s="132" t="s">
        <v>11</v>
      </c>
      <c r="F17" s="132" t="s">
        <v>253</v>
      </c>
      <c r="G17" s="132"/>
      <c r="H17" s="309">
        <v>94.4</v>
      </c>
      <c r="I17" s="30">
        <v>164</v>
      </c>
      <c r="J17" s="30">
        <v>2</v>
      </c>
      <c r="K17" s="53">
        <v>192</v>
      </c>
      <c r="L17" s="16">
        <f t="shared" ref="L17:L31" si="1">K17/2</f>
        <v>96</v>
      </c>
      <c r="M17" s="30">
        <f t="shared" ref="M17:M31" si="2">_xlfn.RANK.EQ(L17, L$17:L$31)</f>
        <v>2</v>
      </c>
      <c r="N17" s="16">
        <f t="shared" ref="N17:N31" si="3">L17+I17</f>
        <v>260</v>
      </c>
      <c r="O17" s="16">
        <f t="shared" ref="O17:O31" si="4">IF(A17=1, 20, IF(A17=2, 18, IF(A17=3, 16, IF(A17&gt;19, 0, 19-A17))))</f>
        <v>20</v>
      </c>
      <c r="P17" s="16" t="str">
        <f t="shared" ref="P17:P31" si="5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МСМК</v>
      </c>
      <c r="Q17" s="200" t="s">
        <v>588</v>
      </c>
      <c r="R17" s="262"/>
      <c r="S17" s="2"/>
      <c r="T17" s="2"/>
      <c r="U17" s="2"/>
      <c r="V17" s="2"/>
    </row>
    <row r="18" spans="1:22" ht="15" customHeight="1" x14ac:dyDescent="0.25">
      <c r="A18" s="32">
        <f t="shared" si="0"/>
        <v>2</v>
      </c>
      <c r="B18" s="213" t="s">
        <v>94</v>
      </c>
      <c r="C18" s="131"/>
      <c r="D18" s="132">
        <v>1978</v>
      </c>
      <c r="E18" s="132" t="s">
        <v>95</v>
      </c>
      <c r="F18" s="132" t="s">
        <v>257</v>
      </c>
      <c r="G18" s="132" t="s">
        <v>258</v>
      </c>
      <c r="H18" s="309">
        <v>93.4</v>
      </c>
      <c r="I18" s="30">
        <v>164</v>
      </c>
      <c r="J18" s="30">
        <f t="shared" ref="J18:J24" si="6">_xlfn.RANK.EQ(I18, I$17:I$31)</f>
        <v>1</v>
      </c>
      <c r="K18" s="53">
        <v>180</v>
      </c>
      <c r="L18" s="16">
        <f t="shared" si="1"/>
        <v>90</v>
      </c>
      <c r="M18" s="30">
        <f t="shared" si="2"/>
        <v>5</v>
      </c>
      <c r="N18" s="16">
        <f t="shared" si="3"/>
        <v>254</v>
      </c>
      <c r="O18" s="16">
        <f t="shared" si="4"/>
        <v>18</v>
      </c>
      <c r="P18" s="16" t="str">
        <f t="shared" si="5"/>
        <v>МСМК</v>
      </c>
      <c r="Q18" s="200" t="s">
        <v>91</v>
      </c>
      <c r="R18" s="262"/>
    </row>
    <row r="19" spans="1:22" ht="15" customHeight="1" x14ac:dyDescent="0.25">
      <c r="A19" s="32">
        <f t="shared" si="0"/>
        <v>3</v>
      </c>
      <c r="B19" s="121" t="s">
        <v>578</v>
      </c>
      <c r="C19" s="131"/>
      <c r="D19" s="132">
        <v>1993</v>
      </c>
      <c r="E19" s="132" t="s">
        <v>12</v>
      </c>
      <c r="F19" s="132" t="s">
        <v>184</v>
      </c>
      <c r="G19" s="132" t="s">
        <v>171</v>
      </c>
      <c r="H19" s="309">
        <v>91.1</v>
      </c>
      <c r="I19" s="30">
        <v>146</v>
      </c>
      <c r="J19" s="30">
        <f t="shared" si="6"/>
        <v>3</v>
      </c>
      <c r="K19" s="53">
        <v>151</v>
      </c>
      <c r="L19" s="16">
        <f t="shared" si="1"/>
        <v>75.5</v>
      </c>
      <c r="M19" s="30">
        <f t="shared" si="2"/>
        <v>9</v>
      </c>
      <c r="N19" s="16">
        <f t="shared" si="3"/>
        <v>221.5</v>
      </c>
      <c r="O19" s="16">
        <f t="shared" si="4"/>
        <v>16</v>
      </c>
      <c r="P19" s="16" t="str">
        <f t="shared" si="5"/>
        <v>МС</v>
      </c>
      <c r="Q19" s="200" t="s">
        <v>463</v>
      </c>
      <c r="R19" s="262"/>
    </row>
    <row r="20" spans="1:22" ht="15" customHeight="1" x14ac:dyDescent="0.25">
      <c r="A20" s="32">
        <f t="shared" si="0"/>
        <v>4</v>
      </c>
      <c r="B20" s="213" t="s">
        <v>579</v>
      </c>
      <c r="C20" s="131"/>
      <c r="D20" s="132">
        <v>1997</v>
      </c>
      <c r="E20" s="132" t="s">
        <v>12</v>
      </c>
      <c r="F20" s="132" t="s">
        <v>253</v>
      </c>
      <c r="G20" s="132"/>
      <c r="H20" s="309">
        <v>91.2</v>
      </c>
      <c r="I20" s="30">
        <v>121</v>
      </c>
      <c r="J20" s="30">
        <f t="shared" si="6"/>
        <v>5</v>
      </c>
      <c r="K20" s="53">
        <v>196</v>
      </c>
      <c r="L20" s="16">
        <f t="shared" si="1"/>
        <v>98</v>
      </c>
      <c r="M20" s="30">
        <f t="shared" si="2"/>
        <v>1</v>
      </c>
      <c r="N20" s="16">
        <f t="shared" si="3"/>
        <v>219</v>
      </c>
      <c r="O20" s="16">
        <f t="shared" si="4"/>
        <v>15</v>
      </c>
      <c r="P20" s="16" t="str">
        <f t="shared" si="5"/>
        <v>МС</v>
      </c>
      <c r="Q20" s="200" t="s">
        <v>589</v>
      </c>
      <c r="R20" s="262"/>
    </row>
    <row r="21" spans="1:22" ht="15" customHeight="1" x14ac:dyDescent="0.25">
      <c r="A21" s="32">
        <f t="shared" si="0"/>
        <v>5</v>
      </c>
      <c r="B21" s="121" t="s">
        <v>349</v>
      </c>
      <c r="C21" s="131"/>
      <c r="D21" s="132">
        <v>1999</v>
      </c>
      <c r="E21" s="132" t="s">
        <v>11</v>
      </c>
      <c r="F21" s="132" t="s">
        <v>195</v>
      </c>
      <c r="G21" s="132"/>
      <c r="H21" s="309">
        <v>94.05</v>
      </c>
      <c r="I21" s="30">
        <v>129</v>
      </c>
      <c r="J21" s="30">
        <f t="shared" si="6"/>
        <v>4</v>
      </c>
      <c r="K21" s="53">
        <v>160</v>
      </c>
      <c r="L21" s="16">
        <f t="shared" si="1"/>
        <v>80</v>
      </c>
      <c r="M21" s="30">
        <f t="shared" si="2"/>
        <v>7</v>
      </c>
      <c r="N21" s="16">
        <f t="shared" si="3"/>
        <v>209</v>
      </c>
      <c r="O21" s="16">
        <f t="shared" si="4"/>
        <v>14</v>
      </c>
      <c r="P21" s="16" t="str">
        <f t="shared" si="5"/>
        <v>МС</v>
      </c>
      <c r="Q21" s="200" t="s">
        <v>361</v>
      </c>
      <c r="R21" s="262"/>
    </row>
    <row r="22" spans="1:22" ht="15" customHeight="1" x14ac:dyDescent="0.25">
      <c r="A22" s="32">
        <f t="shared" si="0"/>
        <v>6</v>
      </c>
      <c r="B22" s="213" t="s">
        <v>55</v>
      </c>
      <c r="C22" s="194"/>
      <c r="D22" s="154">
        <v>1995</v>
      </c>
      <c r="E22" s="154" t="s">
        <v>11</v>
      </c>
      <c r="F22" s="154" t="s">
        <v>6</v>
      </c>
      <c r="G22" s="154"/>
      <c r="H22" s="190">
        <v>92</v>
      </c>
      <c r="I22" s="197">
        <v>114</v>
      </c>
      <c r="J22" s="30">
        <f t="shared" si="6"/>
        <v>6</v>
      </c>
      <c r="K22" s="53">
        <v>182</v>
      </c>
      <c r="L22" s="16">
        <f t="shared" si="1"/>
        <v>91</v>
      </c>
      <c r="M22" s="30">
        <f t="shared" si="2"/>
        <v>4</v>
      </c>
      <c r="N22" s="16">
        <f t="shared" si="3"/>
        <v>205</v>
      </c>
      <c r="O22" s="16">
        <f t="shared" si="4"/>
        <v>13</v>
      </c>
      <c r="P22" s="16" t="str">
        <f t="shared" si="5"/>
        <v>МС</v>
      </c>
      <c r="Q22" s="200" t="s">
        <v>640</v>
      </c>
      <c r="R22" s="262"/>
    </row>
    <row r="23" spans="1:22" ht="15" customHeight="1" x14ac:dyDescent="0.25">
      <c r="A23" s="32">
        <f t="shared" si="0"/>
        <v>7</v>
      </c>
      <c r="B23" s="121" t="s">
        <v>581</v>
      </c>
      <c r="C23" s="131"/>
      <c r="D23" s="132">
        <v>2003</v>
      </c>
      <c r="E23" s="132" t="s">
        <v>13</v>
      </c>
      <c r="F23" s="132" t="s">
        <v>170</v>
      </c>
      <c r="G23" s="132"/>
      <c r="H23" s="309">
        <v>85.2</v>
      </c>
      <c r="I23" s="30">
        <v>111</v>
      </c>
      <c r="J23" s="30">
        <f t="shared" si="6"/>
        <v>7</v>
      </c>
      <c r="K23" s="53">
        <v>184</v>
      </c>
      <c r="L23" s="16">
        <f t="shared" si="1"/>
        <v>92</v>
      </c>
      <c r="M23" s="30">
        <f t="shared" si="2"/>
        <v>3</v>
      </c>
      <c r="N23" s="16">
        <f t="shared" si="3"/>
        <v>203</v>
      </c>
      <c r="O23" s="16">
        <f t="shared" si="4"/>
        <v>12</v>
      </c>
      <c r="P23" s="16" t="str">
        <f t="shared" si="5"/>
        <v>+МС</v>
      </c>
      <c r="Q23" s="200" t="s">
        <v>591</v>
      </c>
      <c r="R23" s="262"/>
    </row>
    <row r="24" spans="1:22" ht="15" customHeight="1" x14ac:dyDescent="0.25">
      <c r="A24" s="32">
        <f t="shared" si="0"/>
        <v>8</v>
      </c>
      <c r="B24" s="121" t="s">
        <v>580</v>
      </c>
      <c r="C24" s="131"/>
      <c r="D24" s="132">
        <v>1983</v>
      </c>
      <c r="E24" s="132" t="s">
        <v>12</v>
      </c>
      <c r="F24" s="132" t="s">
        <v>357</v>
      </c>
      <c r="G24" s="132"/>
      <c r="H24" s="309">
        <v>90.2</v>
      </c>
      <c r="I24" s="30">
        <v>102</v>
      </c>
      <c r="J24" s="30">
        <f t="shared" si="6"/>
        <v>10</v>
      </c>
      <c r="K24" s="53">
        <v>172</v>
      </c>
      <c r="L24" s="16">
        <f t="shared" si="1"/>
        <v>86</v>
      </c>
      <c r="M24" s="30">
        <f t="shared" si="2"/>
        <v>6</v>
      </c>
      <c r="N24" s="16">
        <f t="shared" si="3"/>
        <v>188</v>
      </c>
      <c r="O24" s="16">
        <f t="shared" si="4"/>
        <v>11</v>
      </c>
      <c r="P24" s="16" t="str">
        <f t="shared" si="5"/>
        <v>МС</v>
      </c>
      <c r="Q24" s="200" t="s">
        <v>590</v>
      </c>
      <c r="R24" s="262"/>
    </row>
    <row r="25" spans="1:22" ht="15" customHeight="1" x14ac:dyDescent="0.25">
      <c r="A25" s="32">
        <f t="shared" si="0"/>
        <v>9</v>
      </c>
      <c r="B25" s="121" t="s">
        <v>584</v>
      </c>
      <c r="C25" s="131"/>
      <c r="D25" s="132">
        <v>1993</v>
      </c>
      <c r="E25" s="132" t="s">
        <v>13</v>
      </c>
      <c r="F25" s="132" t="s">
        <v>6</v>
      </c>
      <c r="G25" s="132"/>
      <c r="H25" s="309">
        <v>94.95</v>
      </c>
      <c r="I25" s="30">
        <v>102</v>
      </c>
      <c r="J25" s="30">
        <v>12</v>
      </c>
      <c r="K25" s="53">
        <v>154</v>
      </c>
      <c r="L25" s="16">
        <f t="shared" si="1"/>
        <v>77</v>
      </c>
      <c r="M25" s="30">
        <f t="shared" si="2"/>
        <v>8</v>
      </c>
      <c r="N25" s="16">
        <f t="shared" si="3"/>
        <v>179</v>
      </c>
      <c r="O25" s="16">
        <f t="shared" si="4"/>
        <v>10</v>
      </c>
      <c r="P25" s="16" t="str">
        <f t="shared" si="5"/>
        <v>КМС</v>
      </c>
      <c r="Q25" s="200" t="s">
        <v>593</v>
      </c>
      <c r="R25" s="262"/>
    </row>
    <row r="26" spans="1:22" ht="15" customHeight="1" x14ac:dyDescent="0.25">
      <c r="A26" s="32">
        <f t="shared" si="0"/>
        <v>10</v>
      </c>
      <c r="B26" s="121" t="s">
        <v>582</v>
      </c>
      <c r="C26" s="131"/>
      <c r="D26" s="132">
        <v>2000</v>
      </c>
      <c r="E26" s="132" t="s">
        <v>12</v>
      </c>
      <c r="F26" s="132" t="s">
        <v>224</v>
      </c>
      <c r="G26" s="132" t="s">
        <v>225</v>
      </c>
      <c r="H26" s="309">
        <v>93.75</v>
      </c>
      <c r="I26" s="30">
        <v>102</v>
      </c>
      <c r="J26" s="30">
        <v>11</v>
      </c>
      <c r="K26" s="53">
        <v>150</v>
      </c>
      <c r="L26" s="16">
        <f t="shared" si="1"/>
        <v>75</v>
      </c>
      <c r="M26" s="30">
        <f t="shared" si="2"/>
        <v>10</v>
      </c>
      <c r="N26" s="16">
        <f t="shared" si="3"/>
        <v>177</v>
      </c>
      <c r="O26" s="16">
        <f t="shared" si="4"/>
        <v>9</v>
      </c>
      <c r="P26" s="16" t="str">
        <f t="shared" si="5"/>
        <v>КМС</v>
      </c>
      <c r="Q26" s="200" t="s">
        <v>245</v>
      </c>
      <c r="R26" s="262"/>
    </row>
    <row r="27" spans="1:22" ht="15" customHeight="1" x14ac:dyDescent="0.25">
      <c r="A27" s="32">
        <f t="shared" si="0"/>
        <v>11</v>
      </c>
      <c r="B27" s="121" t="s">
        <v>585</v>
      </c>
      <c r="C27" s="131"/>
      <c r="D27" s="132">
        <v>1994</v>
      </c>
      <c r="E27" s="132" t="s">
        <v>12</v>
      </c>
      <c r="F27" s="132" t="s">
        <v>213</v>
      </c>
      <c r="G27" s="132"/>
      <c r="H27" s="309">
        <v>92.9</v>
      </c>
      <c r="I27" s="30">
        <v>105</v>
      </c>
      <c r="J27" s="30">
        <f>_xlfn.RANK.EQ(I27, I$17:I$31)</f>
        <v>8</v>
      </c>
      <c r="K27" s="53">
        <v>138</v>
      </c>
      <c r="L27" s="16">
        <f t="shared" si="1"/>
        <v>69</v>
      </c>
      <c r="M27" s="30">
        <f t="shared" si="2"/>
        <v>13</v>
      </c>
      <c r="N27" s="16">
        <f t="shared" si="3"/>
        <v>174</v>
      </c>
      <c r="O27" s="16">
        <f t="shared" si="4"/>
        <v>8</v>
      </c>
      <c r="P27" s="16" t="str">
        <f t="shared" si="5"/>
        <v>КМС</v>
      </c>
      <c r="Q27" s="264" t="s">
        <v>594</v>
      </c>
      <c r="R27" s="260"/>
    </row>
    <row r="28" spans="1:22" ht="15" customHeight="1" x14ac:dyDescent="0.25">
      <c r="A28" s="32">
        <f t="shared" si="0"/>
        <v>12</v>
      </c>
      <c r="B28" s="121" t="s">
        <v>583</v>
      </c>
      <c r="C28" s="131"/>
      <c r="D28" s="132">
        <v>1987</v>
      </c>
      <c r="E28" s="132" t="s">
        <v>12</v>
      </c>
      <c r="F28" s="132" t="s">
        <v>179</v>
      </c>
      <c r="G28" s="132"/>
      <c r="H28" s="309">
        <v>85.25</v>
      </c>
      <c r="I28" s="30">
        <v>104</v>
      </c>
      <c r="J28" s="30">
        <f>_xlfn.RANK.EQ(I28, I$17:I$31)</f>
        <v>9</v>
      </c>
      <c r="K28" s="53">
        <v>131</v>
      </c>
      <c r="L28" s="16">
        <f t="shared" si="1"/>
        <v>65.5</v>
      </c>
      <c r="M28" s="30">
        <f t="shared" si="2"/>
        <v>14</v>
      </c>
      <c r="N28" s="16">
        <f t="shared" si="3"/>
        <v>169.5</v>
      </c>
      <c r="O28" s="16">
        <f t="shared" si="4"/>
        <v>7</v>
      </c>
      <c r="P28" s="16" t="str">
        <f t="shared" si="5"/>
        <v>КМС</v>
      </c>
      <c r="Q28" s="200" t="s">
        <v>592</v>
      </c>
      <c r="R28" s="262"/>
    </row>
    <row r="29" spans="1:22" ht="15" customHeight="1" x14ac:dyDescent="0.25">
      <c r="A29" s="32">
        <f t="shared" si="0"/>
        <v>13</v>
      </c>
      <c r="B29" s="124" t="s">
        <v>586</v>
      </c>
      <c r="C29" s="122"/>
      <c r="D29" s="132">
        <v>1993</v>
      </c>
      <c r="E29" s="132" t="s">
        <v>12</v>
      </c>
      <c r="F29" s="132" t="s">
        <v>587</v>
      </c>
      <c r="G29" s="132"/>
      <c r="H29" s="310">
        <v>91.4</v>
      </c>
      <c r="I29" s="117">
        <v>93</v>
      </c>
      <c r="J29" s="30">
        <f>_xlfn.RANK.EQ(I29, I$17:I$31)</f>
        <v>13</v>
      </c>
      <c r="K29" s="53">
        <v>142</v>
      </c>
      <c r="L29" s="16">
        <f t="shared" si="1"/>
        <v>71</v>
      </c>
      <c r="M29" s="30">
        <f t="shared" si="2"/>
        <v>12</v>
      </c>
      <c r="N29" s="16">
        <f t="shared" si="3"/>
        <v>164</v>
      </c>
      <c r="O29" s="16">
        <f t="shared" si="4"/>
        <v>6</v>
      </c>
      <c r="P29" s="16" t="str">
        <f t="shared" si="5"/>
        <v>КМС</v>
      </c>
      <c r="Q29" s="153" t="s">
        <v>595</v>
      </c>
      <c r="R29" s="262"/>
    </row>
    <row r="30" spans="1:22" ht="15" customHeight="1" x14ac:dyDescent="0.25">
      <c r="A30" s="32">
        <f t="shared" si="0"/>
        <v>14</v>
      </c>
      <c r="B30" s="192" t="s">
        <v>732</v>
      </c>
      <c r="C30" s="149"/>
      <c r="D30" s="154">
        <v>1982</v>
      </c>
      <c r="E30" s="154" t="s">
        <v>13</v>
      </c>
      <c r="F30" s="154" t="s">
        <v>130</v>
      </c>
      <c r="G30" s="117"/>
      <c r="H30" s="310">
        <v>89.1</v>
      </c>
      <c r="I30" s="203">
        <v>73</v>
      </c>
      <c r="J30" s="30">
        <f>_xlfn.RANK.EQ(I30, I$17:I$31)</f>
        <v>14</v>
      </c>
      <c r="K30" s="53">
        <v>150</v>
      </c>
      <c r="L30" s="16">
        <f t="shared" si="1"/>
        <v>75</v>
      </c>
      <c r="M30" s="30">
        <f t="shared" si="2"/>
        <v>10</v>
      </c>
      <c r="N30" s="16">
        <f t="shared" si="3"/>
        <v>148</v>
      </c>
      <c r="O30" s="16">
        <f t="shared" si="4"/>
        <v>5</v>
      </c>
      <c r="P30" s="16" t="str">
        <f t="shared" si="5"/>
        <v>КМС</v>
      </c>
      <c r="Q30" s="153" t="s">
        <v>64</v>
      </c>
      <c r="R30" s="262"/>
    </row>
    <row r="31" spans="1:22" ht="15" customHeight="1" x14ac:dyDescent="0.25">
      <c r="A31" s="32">
        <f t="shared" si="0"/>
        <v>15</v>
      </c>
      <c r="B31" s="202" t="s">
        <v>639</v>
      </c>
      <c r="C31" s="215"/>
      <c r="D31" s="150">
        <v>2002</v>
      </c>
      <c r="E31" s="150">
        <v>1</v>
      </c>
      <c r="F31" s="150" t="s">
        <v>6</v>
      </c>
      <c r="G31" s="205"/>
      <c r="H31" s="190">
        <v>87</v>
      </c>
      <c r="I31" s="152">
        <v>62</v>
      </c>
      <c r="J31" s="30">
        <f>_xlfn.RANK.EQ(I31, I$17:I$31)</f>
        <v>15</v>
      </c>
      <c r="K31" s="53">
        <v>59</v>
      </c>
      <c r="L31" s="16">
        <f t="shared" si="1"/>
        <v>29.5</v>
      </c>
      <c r="M31" s="30">
        <f t="shared" si="2"/>
        <v>15</v>
      </c>
      <c r="N31" s="16">
        <f t="shared" si="3"/>
        <v>91.5</v>
      </c>
      <c r="O31" s="16">
        <f t="shared" si="4"/>
        <v>4</v>
      </c>
      <c r="P31" s="16" t="str">
        <f t="shared" si="5"/>
        <v>-</v>
      </c>
      <c r="Q31" s="204" t="s">
        <v>613</v>
      </c>
      <c r="R31" s="263"/>
    </row>
    <row r="32" spans="1:22" ht="15" customHeight="1" x14ac:dyDescent="0.25">
      <c r="A32" s="110"/>
      <c r="B32" s="111"/>
      <c r="C32" s="112"/>
      <c r="D32" s="1"/>
      <c r="E32" s="1"/>
      <c r="F32" s="1"/>
      <c r="G32" s="113"/>
      <c r="H32" s="114"/>
      <c r="I32" s="1"/>
      <c r="J32" s="1"/>
      <c r="K32" s="1"/>
      <c r="L32" s="109"/>
      <c r="M32" s="1"/>
      <c r="N32" s="109"/>
      <c r="O32" s="109"/>
      <c r="P32" s="109"/>
      <c r="Q32" s="115"/>
      <c r="R32" s="115"/>
    </row>
    <row r="33" spans="1:22" ht="13.2" customHeight="1" x14ac:dyDescent="0.25">
      <c r="A33" s="595" t="s">
        <v>858</v>
      </c>
      <c r="B33" s="596"/>
      <c r="C33" s="596"/>
      <c r="D33" s="596"/>
      <c r="E33" s="596"/>
      <c r="F33" s="596"/>
      <c r="G33" s="596"/>
      <c r="H33" s="596"/>
      <c r="I33" s="596"/>
      <c r="J33" s="596"/>
      <c r="K33" s="596"/>
      <c r="L33" s="596"/>
      <c r="M33" s="596"/>
    </row>
    <row r="34" spans="1:22" ht="13.2" customHeight="1" x14ac:dyDescent="0.25">
      <c r="A34" s="595" t="s">
        <v>859</v>
      </c>
      <c r="B34" s="596"/>
      <c r="C34" s="596"/>
      <c r="D34" s="596"/>
      <c r="E34" s="596"/>
      <c r="F34" s="596"/>
      <c r="G34" s="596"/>
      <c r="H34" s="596"/>
      <c r="I34" s="596"/>
      <c r="J34" s="596"/>
      <c r="K34" s="596"/>
      <c r="L34" s="596"/>
      <c r="M34" s="596"/>
    </row>
    <row r="35" spans="1:22" ht="13.2" customHeight="1" x14ac:dyDescent="0.25">
      <c r="A35" s="595" t="s">
        <v>860</v>
      </c>
      <c r="B35" s="596"/>
      <c r="C35" s="596"/>
      <c r="D35" s="596"/>
      <c r="E35" s="596"/>
      <c r="F35" s="596"/>
      <c r="G35" s="596"/>
      <c r="H35" s="596"/>
      <c r="I35" s="596"/>
      <c r="J35" s="596"/>
      <c r="K35" s="596"/>
      <c r="L35" s="596"/>
      <c r="M35" s="596"/>
    </row>
    <row r="37" spans="1:22" x14ac:dyDescent="0.25">
      <c r="A37" s="27" t="s">
        <v>34</v>
      </c>
      <c r="D37" s="2" t="s">
        <v>35</v>
      </c>
      <c r="H37" s="27" t="s">
        <v>36</v>
      </c>
      <c r="N37" s="2" t="s">
        <v>783</v>
      </c>
    </row>
    <row r="38" spans="1:22" x14ac:dyDescent="0.25">
      <c r="A38" s="27"/>
      <c r="H38" s="27"/>
    </row>
    <row r="39" spans="1:22" x14ac:dyDescent="0.25">
      <c r="A39" s="27" t="s">
        <v>37</v>
      </c>
      <c r="D39" s="2" t="s">
        <v>153</v>
      </c>
      <c r="H39" s="27" t="s">
        <v>38</v>
      </c>
      <c r="N39" s="2" t="s">
        <v>784</v>
      </c>
    </row>
    <row r="45" spans="1:22" x14ac:dyDescent="0.25">
      <c r="I45" s="638"/>
      <c r="J45" s="638"/>
      <c r="K45" s="638"/>
      <c r="L45" s="638"/>
      <c r="M45" s="638"/>
      <c r="N45" s="638"/>
      <c r="O45" s="638"/>
      <c r="P45" s="638"/>
      <c r="Q45" s="638"/>
      <c r="R45" s="638"/>
      <c r="S45" s="638"/>
      <c r="T45" s="638"/>
      <c r="U45" s="638"/>
      <c r="V45" s="638"/>
    </row>
    <row r="46" spans="1:22" x14ac:dyDescent="0.25">
      <c r="I46" s="638"/>
      <c r="J46" s="638"/>
      <c r="K46" s="638"/>
      <c r="L46" s="638"/>
      <c r="M46" s="638"/>
      <c r="N46" s="638"/>
      <c r="O46" s="638"/>
      <c r="P46" s="638"/>
      <c r="Q46" s="638"/>
      <c r="R46" s="638"/>
      <c r="S46" s="638"/>
      <c r="T46" s="638"/>
      <c r="U46" s="638"/>
      <c r="V46" s="638"/>
    </row>
  </sheetData>
  <autoFilter ref="A15:R31" xr:uid="{00000000-0009-0000-0000-000011000000}"/>
  <sortState xmlns:xlrd2="http://schemas.microsoft.com/office/spreadsheetml/2017/richdata2" ref="B17:R31">
    <sortCondition descending="1" ref="N17:N31"/>
  </sortState>
  <mergeCells count="35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5:V45"/>
    <mergeCell ref="I46:V46"/>
    <mergeCell ref="J15:J16"/>
    <mergeCell ref="K15:L15"/>
    <mergeCell ref="M15:M16"/>
    <mergeCell ref="N15:N16"/>
    <mergeCell ref="O15:O16"/>
    <mergeCell ref="P15:P16"/>
    <mergeCell ref="A33:M33"/>
    <mergeCell ref="A34:M34"/>
    <mergeCell ref="A35:M35"/>
  </mergeCells>
  <pageMargins left="0.590551137924194" right="0.19685038924217199" top="0.590551137924194" bottom="0.590551137924194" header="0" footer="0"/>
  <pageSetup paperSize="9" scale="73" fitToHeight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3D92-BE4D-495F-9FD1-DFEBAA56E0AC}">
  <sheetPr>
    <pageSetUpPr fitToPage="1"/>
  </sheetPr>
  <dimension ref="A1:V42"/>
  <sheetViews>
    <sheetView tabSelected="1" topLeftCell="A10" workbookViewId="0">
      <selection activeCell="R32" sqref="R32"/>
    </sheetView>
  </sheetViews>
  <sheetFormatPr defaultColWidth="9" defaultRowHeight="13.2" x14ac:dyDescent="0.25"/>
  <cols>
    <col min="1" max="1" width="8.21875" style="2" customWidth="1"/>
    <col min="2" max="2" width="9.88671875" style="2" customWidth="1"/>
    <col min="3" max="3" width="11.5546875" style="2" customWidth="1"/>
    <col min="4" max="4" width="9.109375" style="2" customWidth="1"/>
    <col min="5" max="5" width="7.33203125" style="2" customWidth="1"/>
    <col min="6" max="6" width="21.77734375" style="2" customWidth="1"/>
    <col min="7" max="7" width="26.109375" style="2" customWidth="1"/>
    <col min="8" max="8" width="7.88671875" style="2" customWidth="1"/>
    <col min="9" max="9" width="8" style="2" customWidth="1"/>
    <col min="10" max="10" width="6.44140625" style="2" customWidth="1"/>
    <col min="11" max="11" width="7.5546875" style="2" customWidth="1"/>
    <col min="12" max="12" width="8.44140625" style="2" customWidth="1"/>
    <col min="13" max="13" width="7" style="2" customWidth="1"/>
    <col min="14" max="14" width="9" style="2" customWidth="1"/>
    <col min="15" max="15" width="7.21875" style="2" customWidth="1"/>
    <col min="16" max="16" width="8.21875" style="2" customWidth="1"/>
    <col min="17" max="17" width="12.21875" style="2" customWidth="1"/>
    <col min="18" max="18" width="13.88671875" style="2" customWidth="1"/>
    <col min="19" max="19" width="9" style="2" bestFit="1" customWidth="1"/>
    <col min="20" max="16384" width="9" style="2"/>
  </cols>
  <sheetData>
    <row r="1" spans="1:20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1"/>
    </row>
    <row r="2" spans="1:20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20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22"/>
      <c r="T3" s="28"/>
    </row>
    <row r="4" spans="1:20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  <c r="T4" s="29"/>
    </row>
    <row r="5" spans="1:20" ht="9" customHeight="1" x14ac:dyDescent="0.25"/>
    <row r="6" spans="1:20" ht="15.6" x14ac:dyDescent="0.3">
      <c r="A6" s="594" t="s">
        <v>152</v>
      </c>
      <c r="B6" s="594"/>
      <c r="C6" s="594"/>
      <c r="D6" s="576" t="s">
        <v>4</v>
      </c>
      <c r="E6" s="576"/>
      <c r="F6" s="576"/>
      <c r="G6" s="576"/>
      <c r="H6" s="576"/>
      <c r="I6" s="576"/>
      <c r="J6" s="576"/>
      <c r="K6" s="576"/>
      <c r="L6" s="576"/>
      <c r="M6" s="576"/>
      <c r="N6" s="576"/>
      <c r="O6" s="576"/>
      <c r="P6" s="594" t="s">
        <v>5</v>
      </c>
      <c r="Q6" s="594"/>
      <c r="R6" s="594"/>
    </row>
    <row r="7" spans="1:20" ht="15.6" x14ac:dyDescent="0.25">
      <c r="A7" s="585" t="s">
        <v>6</v>
      </c>
      <c r="B7" s="585"/>
      <c r="C7" s="585"/>
      <c r="D7" s="586" t="s">
        <v>154</v>
      </c>
      <c r="E7" s="586"/>
      <c r="F7" s="586"/>
      <c r="G7" s="586"/>
      <c r="H7" s="586"/>
      <c r="I7" s="586"/>
      <c r="J7" s="586"/>
      <c r="K7" s="586"/>
      <c r="L7" s="586"/>
      <c r="M7" s="586"/>
      <c r="N7" s="586"/>
      <c r="O7" s="586"/>
      <c r="P7" s="585" t="s">
        <v>7</v>
      </c>
      <c r="Q7" s="585"/>
      <c r="R7" s="585"/>
    </row>
    <row r="8" spans="1:20" ht="15" x14ac:dyDescent="0.25">
      <c r="A8" s="641" t="s">
        <v>8</v>
      </c>
      <c r="B8" s="642"/>
      <c r="C8" s="643"/>
      <c r="D8" s="590" t="s">
        <v>151</v>
      </c>
      <c r="E8" s="591"/>
      <c r="F8" s="591"/>
      <c r="G8" s="591"/>
      <c r="H8" s="591"/>
      <c r="I8" s="591"/>
      <c r="J8" s="591"/>
      <c r="K8" s="591"/>
      <c r="L8" s="591"/>
      <c r="M8" s="591"/>
      <c r="N8" s="591"/>
      <c r="O8" s="592"/>
      <c r="P8" s="587" t="s">
        <v>9</v>
      </c>
      <c r="Q8" s="588"/>
      <c r="R8" s="589"/>
    </row>
    <row r="9" spans="1:20" ht="15.6" x14ac:dyDescent="0.3">
      <c r="A9" s="30" t="s">
        <v>24</v>
      </c>
      <c r="B9" s="30" t="s">
        <v>25</v>
      </c>
      <c r="C9" s="30" t="s">
        <v>30</v>
      </c>
      <c r="D9" s="575" t="s">
        <v>101</v>
      </c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7"/>
      <c r="P9" s="6" t="s">
        <v>11</v>
      </c>
      <c r="Q9" s="6" t="s">
        <v>12</v>
      </c>
      <c r="R9" s="6" t="s">
        <v>13</v>
      </c>
    </row>
    <row r="10" spans="1:20" ht="15" customHeight="1" x14ac:dyDescent="0.25">
      <c r="A10" s="51" t="s">
        <v>800</v>
      </c>
      <c r="B10" s="51" t="s">
        <v>799</v>
      </c>
      <c r="C10" s="51" t="s">
        <v>801</v>
      </c>
      <c r="D10" s="578" t="s">
        <v>162</v>
      </c>
      <c r="E10" s="578"/>
      <c r="F10" s="578"/>
      <c r="G10" s="578"/>
      <c r="H10" s="578"/>
      <c r="I10" s="578"/>
      <c r="J10" s="578"/>
      <c r="K10" s="578"/>
      <c r="L10" s="578"/>
      <c r="M10" s="578"/>
      <c r="N10" s="578"/>
      <c r="O10" s="578"/>
      <c r="P10" s="30">
        <v>246</v>
      </c>
      <c r="Q10" s="30">
        <v>190</v>
      </c>
      <c r="R10" s="30">
        <v>126</v>
      </c>
    </row>
    <row r="11" spans="1:20" x14ac:dyDescent="0.25">
      <c r="A11" s="10"/>
      <c r="B11" s="10"/>
      <c r="C11" s="10"/>
      <c r="P11" s="10"/>
      <c r="Q11" s="10"/>
      <c r="R11" s="10"/>
    </row>
    <row r="12" spans="1:20" x14ac:dyDescent="0.25">
      <c r="A12" s="11" t="s">
        <v>15</v>
      </c>
      <c r="B12" s="8"/>
      <c r="C12" s="8"/>
      <c r="D12" s="8">
        <v>408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0"/>
      <c r="Q12" s="10"/>
      <c r="R12" s="10"/>
    </row>
    <row r="13" spans="1:20" x14ac:dyDescent="0.25">
      <c r="A13" s="13" t="s">
        <v>16</v>
      </c>
      <c r="B13" s="14"/>
      <c r="C13" s="9"/>
      <c r="D13" s="9">
        <v>46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0"/>
      <c r="Q13" s="10"/>
      <c r="R13" s="10"/>
    </row>
    <row r="15" spans="1:20" ht="11.25" customHeight="1" x14ac:dyDescent="0.25">
      <c r="A15" s="599" t="s">
        <v>17</v>
      </c>
      <c r="B15" s="599" t="s">
        <v>18</v>
      </c>
      <c r="C15" s="581"/>
      <c r="D15" s="599" t="s">
        <v>50</v>
      </c>
      <c r="E15" s="599" t="s">
        <v>20</v>
      </c>
      <c r="F15" s="599" t="s">
        <v>21</v>
      </c>
      <c r="G15" s="599" t="s">
        <v>22</v>
      </c>
      <c r="H15" s="599" t="s">
        <v>23</v>
      </c>
      <c r="I15" s="599" t="s">
        <v>24</v>
      </c>
      <c r="J15" s="599" t="s">
        <v>17</v>
      </c>
      <c r="K15" s="644" t="s">
        <v>25</v>
      </c>
      <c r="L15" s="645"/>
      <c r="M15" s="599" t="s">
        <v>17</v>
      </c>
      <c r="N15" s="599" t="s">
        <v>26</v>
      </c>
      <c r="O15" s="599" t="s">
        <v>27</v>
      </c>
      <c r="P15" s="599" t="s">
        <v>28</v>
      </c>
      <c r="Q15" s="599" t="s">
        <v>29</v>
      </c>
      <c r="R15" s="581"/>
    </row>
    <row r="16" spans="1:20" x14ac:dyDescent="0.25">
      <c r="A16" s="600"/>
      <c r="B16" s="601"/>
      <c r="C16" s="602"/>
      <c r="D16" s="600"/>
      <c r="E16" s="600"/>
      <c r="F16" s="600"/>
      <c r="G16" s="600"/>
      <c r="H16" s="600"/>
      <c r="I16" s="600"/>
      <c r="J16" s="600"/>
      <c r="K16" s="31" t="s">
        <v>30</v>
      </c>
      <c r="L16" s="31" t="s">
        <v>31</v>
      </c>
      <c r="M16" s="600"/>
      <c r="N16" s="600"/>
      <c r="O16" s="600"/>
      <c r="P16" s="600"/>
      <c r="Q16" s="601"/>
      <c r="R16" s="602"/>
    </row>
    <row r="17" spans="1:22" s="22" customFormat="1" ht="15" customHeight="1" x14ac:dyDescent="0.25">
      <c r="A17" s="477">
        <f t="shared" ref="A17:A27" si="0">_xlfn.RANK.EQ(N17, N$17:N$27)</f>
        <v>1</v>
      </c>
      <c r="B17" s="280" t="s">
        <v>596</v>
      </c>
      <c r="C17" s="334"/>
      <c r="D17" s="296">
        <v>1995</v>
      </c>
      <c r="E17" s="296" t="s">
        <v>11</v>
      </c>
      <c r="F17" s="296" t="s">
        <v>6</v>
      </c>
      <c r="G17" s="296" t="s">
        <v>32</v>
      </c>
      <c r="H17" s="478">
        <v>100.05</v>
      </c>
      <c r="I17" s="348">
        <v>182</v>
      </c>
      <c r="J17" s="348">
        <f t="shared" ref="J17:J27" si="1">_xlfn.RANK.EQ(I17, I$17:I$27)</f>
        <v>1</v>
      </c>
      <c r="K17" s="479">
        <v>210</v>
      </c>
      <c r="L17" s="480">
        <f t="shared" ref="L17:L27" si="2">K17/2</f>
        <v>105</v>
      </c>
      <c r="M17" s="348">
        <f t="shared" ref="M17:M27" si="3">_xlfn.RANK.EQ(L17, L$17:L$27)</f>
        <v>1</v>
      </c>
      <c r="N17" s="480">
        <f t="shared" ref="N17:N27" si="4">L17+I17</f>
        <v>287</v>
      </c>
      <c r="O17" s="480">
        <f t="shared" ref="O17:O22" si="5">IF(A17=1, 20, IF(A17=2, 18, IF(A17=3, 16, IF(A17&gt;19, 0, 19-A17))))</f>
        <v>20</v>
      </c>
      <c r="P17" s="480" t="str">
        <f t="shared" ref="P17:P27" si="6">IF(AND(NOT(OR(E17="МСМК", E17="ЗМС")), N17&gt;=$P$10), "+МСМК", IF(AND(OR(E17="МСМК", E17="ЗМС"), N17&gt;=$P$10), "МСМК", IF(AND(NOT(OR(E17="МСМК", E17="МС", E17="ЗМС")), N17&gt;=$Q$10), "+МС", IF(AND(OR(E17="МСМК", E17="МС", E17="ЗМС"), N17&gt;=$Q$10), "МС", IF(AND(NOT(OR(E17="ЗМС", E17="МСМК", E17="МС", E17="КМС")), N17&gt;=$R$10), "+КМС", IF(AND(OR(E17="ЗМС", E17="МСМК", E17="МС", E17="КМС"), N17&gt;=$R$10), "КМС", "-"))))))</f>
        <v>МСМК</v>
      </c>
      <c r="Q17" s="146" t="s">
        <v>607</v>
      </c>
      <c r="R17" s="481"/>
      <c r="S17" s="2"/>
      <c r="T17" s="2"/>
      <c r="U17" s="2"/>
      <c r="V17" s="2"/>
    </row>
    <row r="18" spans="1:22" ht="15" customHeight="1" x14ac:dyDescent="0.25">
      <c r="A18" s="333">
        <f t="shared" si="0"/>
        <v>2</v>
      </c>
      <c r="B18" s="295" t="s">
        <v>597</v>
      </c>
      <c r="C18" s="334"/>
      <c r="D18" s="296">
        <v>2000</v>
      </c>
      <c r="E18" s="296" t="s">
        <v>12</v>
      </c>
      <c r="F18" s="296" t="s">
        <v>173</v>
      </c>
      <c r="G18" s="296" t="s">
        <v>598</v>
      </c>
      <c r="H18" s="309">
        <v>112.4</v>
      </c>
      <c r="I18" s="30">
        <v>152</v>
      </c>
      <c r="J18" s="30">
        <f t="shared" si="1"/>
        <v>2</v>
      </c>
      <c r="K18" s="53">
        <v>152</v>
      </c>
      <c r="L18" s="16">
        <f t="shared" si="2"/>
        <v>76</v>
      </c>
      <c r="M18" s="30">
        <f t="shared" si="3"/>
        <v>6</v>
      </c>
      <c r="N18" s="16">
        <f t="shared" si="4"/>
        <v>228</v>
      </c>
      <c r="O18" s="16">
        <f t="shared" si="5"/>
        <v>18</v>
      </c>
      <c r="P18" s="16" t="str">
        <f t="shared" si="6"/>
        <v>МС</v>
      </c>
      <c r="Q18" s="146" t="s">
        <v>608</v>
      </c>
      <c r="R18" s="336"/>
    </row>
    <row r="19" spans="1:22" ht="15" customHeight="1" x14ac:dyDescent="0.25">
      <c r="A19" s="333">
        <f t="shared" si="0"/>
        <v>3</v>
      </c>
      <c r="B19" s="295" t="s">
        <v>599</v>
      </c>
      <c r="C19" s="334"/>
      <c r="D19" s="296">
        <v>1993</v>
      </c>
      <c r="E19" s="296" t="s">
        <v>12</v>
      </c>
      <c r="F19" s="296" t="s">
        <v>253</v>
      </c>
      <c r="G19" s="296"/>
      <c r="H19" s="309">
        <v>113.7</v>
      </c>
      <c r="I19" s="30">
        <v>135</v>
      </c>
      <c r="J19" s="30">
        <f t="shared" si="1"/>
        <v>3</v>
      </c>
      <c r="K19" s="53">
        <v>164</v>
      </c>
      <c r="L19" s="16">
        <f t="shared" si="2"/>
        <v>82</v>
      </c>
      <c r="M19" s="30">
        <f t="shared" si="3"/>
        <v>3</v>
      </c>
      <c r="N19" s="16">
        <f t="shared" si="4"/>
        <v>217</v>
      </c>
      <c r="O19" s="16">
        <f t="shared" si="5"/>
        <v>16</v>
      </c>
      <c r="P19" s="16" t="str">
        <f t="shared" si="6"/>
        <v>МС</v>
      </c>
      <c r="Q19" s="146" t="s">
        <v>609</v>
      </c>
      <c r="R19" s="336"/>
    </row>
    <row r="20" spans="1:22" ht="15" customHeight="1" x14ac:dyDescent="0.25">
      <c r="A20" s="333">
        <f t="shared" si="0"/>
        <v>4</v>
      </c>
      <c r="B20" s="295" t="s">
        <v>602</v>
      </c>
      <c r="C20" s="334"/>
      <c r="D20" s="296">
        <v>2005</v>
      </c>
      <c r="E20" s="296" t="s">
        <v>13</v>
      </c>
      <c r="F20" s="296" t="s">
        <v>603</v>
      </c>
      <c r="G20" s="296"/>
      <c r="H20" s="309">
        <v>111.5</v>
      </c>
      <c r="I20" s="30">
        <v>128</v>
      </c>
      <c r="J20" s="30">
        <f t="shared" si="1"/>
        <v>4</v>
      </c>
      <c r="K20" s="53">
        <v>160</v>
      </c>
      <c r="L20" s="16">
        <f t="shared" si="2"/>
        <v>80</v>
      </c>
      <c r="M20" s="30">
        <f t="shared" si="3"/>
        <v>4</v>
      </c>
      <c r="N20" s="16">
        <f t="shared" si="4"/>
        <v>208</v>
      </c>
      <c r="O20" s="16">
        <f t="shared" si="5"/>
        <v>15</v>
      </c>
      <c r="P20" s="16" t="str">
        <f t="shared" si="6"/>
        <v>+МС</v>
      </c>
      <c r="Q20" s="146" t="s">
        <v>610</v>
      </c>
      <c r="R20" s="336"/>
    </row>
    <row r="21" spans="1:22" ht="15" customHeight="1" x14ac:dyDescent="0.25">
      <c r="A21" s="333">
        <f t="shared" si="0"/>
        <v>5</v>
      </c>
      <c r="B21" s="295" t="s">
        <v>605</v>
      </c>
      <c r="C21" s="334"/>
      <c r="D21" s="296">
        <v>1998</v>
      </c>
      <c r="E21" s="296" t="s">
        <v>12</v>
      </c>
      <c r="F21" s="296" t="s">
        <v>184</v>
      </c>
      <c r="G21" s="296" t="s">
        <v>606</v>
      </c>
      <c r="H21" s="309">
        <v>99.4</v>
      </c>
      <c r="I21" s="30">
        <v>100</v>
      </c>
      <c r="J21" s="30">
        <f t="shared" si="1"/>
        <v>7</v>
      </c>
      <c r="K21" s="53">
        <v>201</v>
      </c>
      <c r="L21" s="16">
        <f t="shared" si="2"/>
        <v>100.5</v>
      </c>
      <c r="M21" s="30">
        <f t="shared" si="3"/>
        <v>2</v>
      </c>
      <c r="N21" s="16">
        <f t="shared" si="4"/>
        <v>200.5</v>
      </c>
      <c r="O21" s="16">
        <f t="shared" si="5"/>
        <v>14</v>
      </c>
      <c r="P21" s="16" t="str">
        <f t="shared" si="6"/>
        <v>МС</v>
      </c>
      <c r="Q21" s="146" t="s">
        <v>611</v>
      </c>
      <c r="R21" s="336"/>
    </row>
    <row r="22" spans="1:22" ht="15" customHeight="1" x14ac:dyDescent="0.25">
      <c r="A22" s="333">
        <f t="shared" si="0"/>
        <v>6</v>
      </c>
      <c r="B22" s="295" t="s">
        <v>92</v>
      </c>
      <c r="C22" s="334"/>
      <c r="D22" s="296">
        <v>2003</v>
      </c>
      <c r="E22" s="296" t="s">
        <v>13</v>
      </c>
      <c r="F22" s="296" t="s">
        <v>257</v>
      </c>
      <c r="G22" s="296"/>
      <c r="H22" s="476">
        <v>110.2</v>
      </c>
      <c r="I22" s="30">
        <v>124</v>
      </c>
      <c r="J22" s="30">
        <f t="shared" si="1"/>
        <v>5</v>
      </c>
      <c r="K22" s="53">
        <v>133</v>
      </c>
      <c r="L22" s="16">
        <f t="shared" si="2"/>
        <v>66.5</v>
      </c>
      <c r="M22" s="30">
        <f t="shared" si="3"/>
        <v>9</v>
      </c>
      <c r="N22" s="16">
        <f t="shared" si="4"/>
        <v>190.5</v>
      </c>
      <c r="O22" s="16">
        <f t="shared" si="5"/>
        <v>13</v>
      </c>
      <c r="P22" s="16" t="str">
        <f t="shared" si="6"/>
        <v>+МС</v>
      </c>
      <c r="Q22" s="146" t="s">
        <v>379</v>
      </c>
      <c r="R22" s="336"/>
    </row>
    <row r="23" spans="1:22" ht="15" customHeight="1" x14ac:dyDescent="0.25">
      <c r="A23" s="333">
        <v>7</v>
      </c>
      <c r="B23" s="295" t="s">
        <v>600</v>
      </c>
      <c r="C23" s="334"/>
      <c r="D23" s="296">
        <v>1992</v>
      </c>
      <c r="E23" s="296" t="s">
        <v>12</v>
      </c>
      <c r="F23" s="296" t="s">
        <v>373</v>
      </c>
      <c r="G23" s="296"/>
      <c r="H23" s="309">
        <v>115.3</v>
      </c>
      <c r="I23" s="30">
        <v>118</v>
      </c>
      <c r="J23" s="30">
        <f t="shared" si="1"/>
        <v>6</v>
      </c>
      <c r="K23" s="53">
        <v>145</v>
      </c>
      <c r="L23" s="16">
        <f t="shared" si="2"/>
        <v>72.5</v>
      </c>
      <c r="M23" s="30">
        <f t="shared" si="3"/>
        <v>7</v>
      </c>
      <c r="N23" s="16">
        <f t="shared" si="4"/>
        <v>190.5</v>
      </c>
      <c r="O23" s="16">
        <v>12</v>
      </c>
      <c r="P23" s="16" t="str">
        <f t="shared" si="6"/>
        <v>МС</v>
      </c>
      <c r="Q23" s="146" t="s">
        <v>532</v>
      </c>
      <c r="R23" s="336"/>
    </row>
    <row r="24" spans="1:22" ht="15" customHeight="1" x14ac:dyDescent="0.25">
      <c r="A24" s="333">
        <f t="shared" si="0"/>
        <v>8</v>
      </c>
      <c r="B24" s="295" t="s">
        <v>376</v>
      </c>
      <c r="C24" s="334"/>
      <c r="D24" s="296">
        <v>1992</v>
      </c>
      <c r="E24" s="296" t="s">
        <v>13</v>
      </c>
      <c r="F24" s="296" t="s">
        <v>232</v>
      </c>
      <c r="G24" s="296"/>
      <c r="H24" s="309">
        <v>101.75</v>
      </c>
      <c r="I24" s="30">
        <v>66</v>
      </c>
      <c r="J24" s="30">
        <f t="shared" si="1"/>
        <v>10</v>
      </c>
      <c r="K24" s="53">
        <v>159</v>
      </c>
      <c r="L24" s="16">
        <f t="shared" si="2"/>
        <v>79.5</v>
      </c>
      <c r="M24" s="30">
        <f t="shared" si="3"/>
        <v>5</v>
      </c>
      <c r="N24" s="16">
        <f t="shared" si="4"/>
        <v>145.5</v>
      </c>
      <c r="O24" s="16">
        <f>IF(A24=1, 20, IF(A24=2, 18, IF(A24=3, 16, IF(A24&gt;19, 0, 19-A24))))</f>
        <v>11</v>
      </c>
      <c r="P24" s="16" t="str">
        <f t="shared" si="6"/>
        <v>КМС</v>
      </c>
      <c r="Q24" s="146" t="s">
        <v>383</v>
      </c>
      <c r="R24" s="336"/>
    </row>
    <row r="25" spans="1:22" ht="15" customHeight="1" x14ac:dyDescent="0.25">
      <c r="A25" s="333">
        <f t="shared" si="0"/>
        <v>9</v>
      </c>
      <c r="B25" s="295" t="s">
        <v>604</v>
      </c>
      <c r="C25" s="334"/>
      <c r="D25" s="296">
        <v>1985</v>
      </c>
      <c r="E25" s="296" t="s">
        <v>13</v>
      </c>
      <c r="F25" s="296" t="s">
        <v>528</v>
      </c>
      <c r="G25" s="296"/>
      <c r="H25" s="309">
        <v>103.1</v>
      </c>
      <c r="I25" s="30">
        <v>77</v>
      </c>
      <c r="J25" s="30">
        <f t="shared" si="1"/>
        <v>9</v>
      </c>
      <c r="K25" s="53">
        <v>136</v>
      </c>
      <c r="L25" s="16">
        <f t="shared" si="2"/>
        <v>68</v>
      </c>
      <c r="M25" s="30">
        <f t="shared" si="3"/>
        <v>8</v>
      </c>
      <c r="N25" s="16">
        <f t="shared" si="4"/>
        <v>145</v>
      </c>
      <c r="O25" s="16">
        <f>IF(A25=1, 20, IF(A25=2, 18, IF(A25=3, 16, IF(A25&gt;19, 0, 19-A25))))</f>
        <v>10</v>
      </c>
      <c r="P25" s="16" t="str">
        <f t="shared" si="6"/>
        <v>КМС</v>
      </c>
      <c r="Q25" s="146" t="s">
        <v>248</v>
      </c>
      <c r="R25" s="336"/>
    </row>
    <row r="26" spans="1:22" ht="15" customHeight="1" x14ac:dyDescent="0.25">
      <c r="A26" s="333">
        <f t="shared" si="0"/>
        <v>10</v>
      </c>
      <c r="B26" s="280" t="s">
        <v>733</v>
      </c>
      <c r="C26" s="445"/>
      <c r="D26" s="281">
        <v>1985</v>
      </c>
      <c r="E26" s="281">
        <v>1</v>
      </c>
      <c r="F26" s="281" t="s">
        <v>130</v>
      </c>
      <c r="G26" s="246"/>
      <c r="H26" s="309">
        <v>98.7</v>
      </c>
      <c r="I26" s="475">
        <v>50</v>
      </c>
      <c r="J26" s="30">
        <f t="shared" si="1"/>
        <v>11</v>
      </c>
      <c r="K26" s="53">
        <v>112</v>
      </c>
      <c r="L26" s="16">
        <f t="shared" si="2"/>
        <v>56</v>
      </c>
      <c r="M26" s="30">
        <f t="shared" si="3"/>
        <v>10</v>
      </c>
      <c r="N26" s="16">
        <f t="shared" si="4"/>
        <v>106</v>
      </c>
      <c r="O26" s="16">
        <f>IF(A26=1, 20, IF(A26=2, 18, IF(A26=3, 16, IF(A26&gt;19, 0, 19-A26))))</f>
        <v>9</v>
      </c>
      <c r="P26" s="16" t="str">
        <f t="shared" si="6"/>
        <v>-</v>
      </c>
      <c r="Q26" s="146" t="s">
        <v>734</v>
      </c>
      <c r="R26" s="336"/>
    </row>
    <row r="27" spans="1:22" ht="15" customHeight="1" x14ac:dyDescent="0.25">
      <c r="A27" s="482">
        <f t="shared" si="0"/>
        <v>11</v>
      </c>
      <c r="B27" s="295" t="s">
        <v>601</v>
      </c>
      <c r="C27" s="334"/>
      <c r="D27" s="296">
        <v>1990</v>
      </c>
      <c r="E27" s="296" t="s">
        <v>11</v>
      </c>
      <c r="F27" s="296" t="s">
        <v>213</v>
      </c>
      <c r="G27" s="483" t="s">
        <v>171</v>
      </c>
      <c r="H27" s="484">
        <v>102.7</v>
      </c>
      <c r="I27" s="246">
        <v>89</v>
      </c>
      <c r="J27" s="485">
        <f t="shared" si="1"/>
        <v>8</v>
      </c>
      <c r="K27" s="486">
        <v>25</v>
      </c>
      <c r="L27" s="487">
        <f t="shared" si="2"/>
        <v>12.5</v>
      </c>
      <c r="M27" s="485">
        <f t="shared" si="3"/>
        <v>11</v>
      </c>
      <c r="N27" s="487">
        <f t="shared" si="4"/>
        <v>101.5</v>
      </c>
      <c r="O27" s="487">
        <f>IF(A27=1, 20, IF(A27=2, 18, IF(A27=3, 16, IF(A27&gt;19, 0, 19-A27))))</f>
        <v>8</v>
      </c>
      <c r="P27" s="487" t="str">
        <f t="shared" si="6"/>
        <v>-</v>
      </c>
      <c r="Q27" s="446" t="s">
        <v>363</v>
      </c>
      <c r="R27" s="488"/>
    </row>
    <row r="28" spans="1:22" ht="15" customHeight="1" x14ac:dyDescent="0.25">
      <c r="A28" s="110"/>
      <c r="B28" s="111"/>
      <c r="C28" s="112"/>
      <c r="D28" s="1"/>
      <c r="E28" s="1"/>
      <c r="F28" s="1"/>
      <c r="G28" s="113"/>
      <c r="H28" s="114"/>
      <c r="I28" s="1"/>
      <c r="J28" s="1"/>
      <c r="K28" s="1"/>
      <c r="L28" s="109"/>
      <c r="M28" s="1"/>
      <c r="N28" s="109"/>
      <c r="O28" s="109"/>
      <c r="P28" s="109"/>
      <c r="Q28" s="115"/>
      <c r="R28" s="115"/>
    </row>
    <row r="29" spans="1:22" ht="13.2" customHeight="1" x14ac:dyDescent="0.25">
      <c r="A29" s="595" t="s">
        <v>861</v>
      </c>
      <c r="B29" s="596"/>
      <c r="C29" s="596"/>
      <c r="D29" s="596"/>
      <c r="E29" s="596"/>
      <c r="F29" s="596"/>
      <c r="G29" s="596"/>
      <c r="H29" s="596"/>
      <c r="I29" s="596"/>
      <c r="J29" s="596"/>
      <c r="K29" s="596"/>
      <c r="L29" s="596"/>
      <c r="M29" s="596"/>
    </row>
    <row r="30" spans="1:22" ht="13.2" customHeight="1" x14ac:dyDescent="0.25">
      <c r="A30" s="595" t="s">
        <v>862</v>
      </c>
      <c r="B30" s="596"/>
      <c r="C30" s="596"/>
      <c r="D30" s="596"/>
      <c r="E30" s="596"/>
      <c r="F30" s="596"/>
      <c r="G30" s="596"/>
      <c r="H30" s="596"/>
      <c r="I30" s="596"/>
      <c r="J30" s="596"/>
      <c r="K30" s="596"/>
      <c r="L30" s="596"/>
      <c r="M30" s="596"/>
    </row>
    <row r="31" spans="1:22" ht="13.2" customHeight="1" x14ac:dyDescent="0.25">
      <c r="A31" s="595" t="s">
        <v>863</v>
      </c>
      <c r="B31" s="596"/>
      <c r="C31" s="596"/>
      <c r="D31" s="596"/>
      <c r="E31" s="596"/>
      <c r="F31" s="596"/>
      <c r="G31" s="596"/>
      <c r="H31" s="596"/>
      <c r="I31" s="596"/>
      <c r="J31" s="596"/>
      <c r="K31" s="596"/>
      <c r="L31" s="596"/>
      <c r="M31" s="596"/>
    </row>
    <row r="33" spans="1:22" x14ac:dyDescent="0.25">
      <c r="A33" s="27" t="s">
        <v>34</v>
      </c>
      <c r="D33" s="2" t="s">
        <v>35</v>
      </c>
      <c r="H33" s="27" t="s">
        <v>36</v>
      </c>
      <c r="N33" s="2" t="s">
        <v>783</v>
      </c>
    </row>
    <row r="34" spans="1:22" x14ac:dyDescent="0.25">
      <c r="A34" s="27"/>
      <c r="H34" s="27"/>
    </row>
    <row r="35" spans="1:22" x14ac:dyDescent="0.25">
      <c r="A35" s="27" t="s">
        <v>37</v>
      </c>
      <c r="D35" s="2" t="s">
        <v>153</v>
      </c>
      <c r="H35" s="27" t="s">
        <v>38</v>
      </c>
      <c r="N35" s="2" t="s">
        <v>784</v>
      </c>
    </row>
    <row r="41" spans="1:22" x14ac:dyDescent="0.25">
      <c r="I41" s="638"/>
      <c r="J41" s="638"/>
      <c r="K41" s="638"/>
      <c r="L41" s="638"/>
      <c r="M41" s="638"/>
      <c r="N41" s="638"/>
      <c r="O41" s="638"/>
      <c r="P41" s="638"/>
      <c r="Q41" s="638"/>
      <c r="R41" s="638"/>
      <c r="S41" s="638"/>
      <c r="T41" s="638"/>
      <c r="U41" s="638"/>
      <c r="V41" s="638"/>
    </row>
    <row r="42" spans="1:22" x14ac:dyDescent="0.25">
      <c r="I42" s="638"/>
      <c r="J42" s="638"/>
      <c r="K42" s="638"/>
      <c r="L42" s="638"/>
      <c r="M42" s="638"/>
      <c r="N42" s="638"/>
      <c r="O42" s="638"/>
      <c r="P42" s="638"/>
      <c r="Q42" s="638"/>
      <c r="R42" s="638"/>
      <c r="S42" s="638"/>
      <c r="T42" s="638"/>
      <c r="U42" s="638"/>
      <c r="V42" s="638"/>
    </row>
  </sheetData>
  <autoFilter ref="A15:R27" xr:uid="{00000000-0009-0000-0000-000011000000}"/>
  <sortState xmlns:xlrd2="http://schemas.microsoft.com/office/spreadsheetml/2017/richdata2" ref="B22:R23">
    <sortCondition sortBy="cellColor" ref="H22:H23" dxfId="1"/>
  </sortState>
  <mergeCells count="35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1:V41"/>
    <mergeCell ref="I42:V42"/>
    <mergeCell ref="J15:J16"/>
    <mergeCell ref="K15:L15"/>
    <mergeCell ref="M15:M16"/>
    <mergeCell ref="N15:N16"/>
    <mergeCell ref="O15:O16"/>
    <mergeCell ref="P15:P16"/>
    <mergeCell ref="A29:M29"/>
    <mergeCell ref="A30:M30"/>
    <mergeCell ref="A31:M31"/>
  </mergeCells>
  <pageMargins left="0.590551137924194" right="0.19685038924217199" top="0.590551137924194" bottom="0.590551137924194" header="0" footer="0"/>
  <pageSetup paperSize="9" scale="74" fitToHeight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5658-DB78-4F99-9828-AE3839301929}">
  <sheetPr>
    <pageSetUpPr fitToPage="1"/>
  </sheetPr>
  <dimension ref="A1:Y55"/>
  <sheetViews>
    <sheetView zoomScale="80" zoomScaleNormal="80" workbookViewId="0">
      <selection activeCell="D9" sqref="D9"/>
    </sheetView>
  </sheetViews>
  <sheetFormatPr defaultColWidth="8.44140625" defaultRowHeight="14.4" x14ac:dyDescent="0.3"/>
  <cols>
    <col min="1" max="1" width="8.33203125" style="380" customWidth="1"/>
    <col min="2" max="2" width="4.33203125" style="380" customWidth="1"/>
    <col min="3" max="3" width="27" style="380" customWidth="1"/>
    <col min="4" max="4" width="10.33203125" style="380" customWidth="1"/>
    <col min="5" max="5" width="11.88671875" style="380" customWidth="1"/>
    <col min="6" max="6" width="26" style="380" customWidth="1"/>
    <col min="7" max="7" width="25.77734375" style="380" customWidth="1"/>
    <col min="8" max="11" width="11" style="380" customWidth="1"/>
    <col min="12" max="12" width="15.33203125" style="380" customWidth="1"/>
    <col min="13" max="13" width="12.5546875" style="380" customWidth="1"/>
    <col min="14" max="14" width="11" style="380" customWidth="1"/>
    <col min="15" max="15" width="8.5546875" style="380" customWidth="1"/>
    <col min="16" max="16" width="10.5546875" style="380" customWidth="1"/>
    <col min="17" max="17" width="14.5546875" style="380" customWidth="1"/>
    <col min="18" max="18" width="12.6640625" style="380" customWidth="1"/>
    <col min="19" max="19" width="8.44140625" style="380" bestFit="1" customWidth="1"/>
    <col min="20" max="16384" width="8.44140625" style="380"/>
  </cols>
  <sheetData>
    <row r="1" spans="1:25" s="351" customFormat="1" ht="13.2" x14ac:dyDescent="0.25">
      <c r="A1" s="659" t="s">
        <v>0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  <c r="P1" s="659"/>
      <c r="Q1" s="659"/>
      <c r="R1" s="659"/>
      <c r="S1" s="350"/>
      <c r="T1" s="350"/>
      <c r="U1" s="350"/>
      <c r="V1" s="350"/>
    </row>
    <row r="2" spans="1:25" s="351" customFormat="1" ht="13.2" x14ac:dyDescent="0.25">
      <c r="A2" s="659" t="s">
        <v>44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  <c r="N2" s="659"/>
      <c r="O2" s="659"/>
      <c r="P2" s="659"/>
      <c r="Q2" s="659"/>
      <c r="R2" s="659"/>
      <c r="S2" s="659"/>
      <c r="T2" s="659"/>
      <c r="U2" s="349"/>
    </row>
    <row r="3" spans="1:25" s="351" customFormat="1" ht="12.75" customHeight="1" x14ac:dyDescent="0.25">
      <c r="A3" s="659" t="s">
        <v>2</v>
      </c>
      <c r="B3" s="659"/>
      <c r="C3" s="659"/>
      <c r="D3" s="659"/>
      <c r="E3" s="659"/>
      <c r="F3" s="659"/>
      <c r="G3" s="659"/>
      <c r="H3" s="659"/>
      <c r="I3" s="659"/>
      <c r="J3" s="659"/>
      <c r="K3" s="659"/>
      <c r="L3" s="659"/>
      <c r="M3" s="659"/>
      <c r="N3" s="659"/>
      <c r="O3" s="659"/>
      <c r="P3" s="659"/>
      <c r="Q3" s="659"/>
      <c r="R3" s="659"/>
      <c r="S3" s="659"/>
      <c r="T3" s="659"/>
      <c r="U3" s="350"/>
      <c r="V3" s="352"/>
    </row>
    <row r="4" spans="1:25" s="351" customFormat="1" ht="13.2" x14ac:dyDescent="0.25">
      <c r="A4" s="659" t="s">
        <v>3</v>
      </c>
      <c r="B4" s="659"/>
      <c r="C4" s="659"/>
      <c r="D4" s="659"/>
      <c r="E4" s="659"/>
      <c r="F4" s="659"/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349"/>
      <c r="V4" s="353"/>
    </row>
    <row r="5" spans="1:25" s="351" customFormat="1" ht="9" customHeight="1" x14ac:dyDescent="0.25"/>
    <row r="6" spans="1:25" s="351" customFormat="1" ht="15.6" x14ac:dyDescent="0.3">
      <c r="F6" s="664" t="s">
        <v>4</v>
      </c>
      <c r="G6" s="664"/>
      <c r="H6" s="664"/>
      <c r="I6" s="664"/>
      <c r="J6" s="664"/>
      <c r="K6" s="664"/>
      <c r="L6" s="664"/>
      <c r="M6" s="664"/>
      <c r="N6" s="355"/>
      <c r="O6" s="355"/>
      <c r="P6" s="355"/>
      <c r="Q6" s="355"/>
      <c r="R6" s="356"/>
      <c r="S6" s="356"/>
      <c r="T6" s="356"/>
    </row>
    <row r="7" spans="1:25" s="351" customFormat="1" ht="15.6" x14ac:dyDescent="0.25">
      <c r="A7" s="665" t="s">
        <v>152</v>
      </c>
      <c r="B7" s="665"/>
      <c r="C7" s="665"/>
      <c r="F7" s="666" t="s">
        <v>154</v>
      </c>
      <c r="G7" s="666"/>
      <c r="H7" s="666"/>
      <c r="I7" s="666"/>
      <c r="J7" s="666"/>
      <c r="K7" s="666"/>
      <c r="L7" s="666"/>
      <c r="M7" s="666"/>
      <c r="N7" s="358"/>
      <c r="O7" s="359" t="s">
        <v>13</v>
      </c>
      <c r="P7" s="359">
        <v>1</v>
      </c>
      <c r="Q7" s="359">
        <v>2</v>
      </c>
      <c r="R7" s="359">
        <v>3</v>
      </c>
      <c r="S7" s="356"/>
      <c r="T7" s="356"/>
    </row>
    <row r="8" spans="1:25" s="351" customFormat="1" ht="15" x14ac:dyDescent="0.25">
      <c r="A8" s="667" t="s">
        <v>6</v>
      </c>
      <c r="B8" s="667"/>
      <c r="C8" s="667"/>
      <c r="F8" s="668" t="s">
        <v>151</v>
      </c>
      <c r="G8" s="669"/>
      <c r="H8" s="669"/>
      <c r="I8" s="669"/>
      <c r="J8" s="669"/>
      <c r="K8" s="669"/>
      <c r="L8" s="669"/>
      <c r="M8" s="668"/>
      <c r="N8" s="360" t="s">
        <v>104</v>
      </c>
      <c r="O8" s="361">
        <v>12</v>
      </c>
      <c r="P8" s="362">
        <v>9.5</v>
      </c>
      <c r="Q8" s="361">
        <v>8.5</v>
      </c>
      <c r="R8" s="362">
        <v>7.5</v>
      </c>
      <c r="S8" s="363"/>
      <c r="T8" s="363"/>
    </row>
    <row r="9" spans="1:25" s="351" customFormat="1" ht="15.6" x14ac:dyDescent="0.3">
      <c r="A9" s="364" t="s">
        <v>15</v>
      </c>
      <c r="B9" s="365"/>
      <c r="C9" s="365"/>
      <c r="D9" s="8">
        <v>408</v>
      </c>
      <c r="E9" s="366"/>
      <c r="F9" s="664" t="s">
        <v>105</v>
      </c>
      <c r="G9" s="664"/>
      <c r="H9" s="664"/>
      <c r="I9" s="664"/>
      <c r="J9" s="664"/>
      <c r="K9" s="664"/>
      <c r="L9" s="664"/>
      <c r="M9" s="664"/>
      <c r="N9" s="360" t="s">
        <v>106</v>
      </c>
      <c r="O9" s="362">
        <v>9.5</v>
      </c>
      <c r="P9" s="362">
        <v>8</v>
      </c>
      <c r="Q9" s="362">
        <v>7</v>
      </c>
      <c r="R9" s="362">
        <v>6</v>
      </c>
      <c r="S9" s="367"/>
      <c r="T9" s="367"/>
    </row>
    <row r="10" spans="1:25" s="351" customFormat="1" ht="15.6" x14ac:dyDescent="0.3">
      <c r="A10" s="368" t="s">
        <v>16</v>
      </c>
      <c r="B10" s="369"/>
      <c r="C10" s="370"/>
      <c r="D10" s="9">
        <v>46</v>
      </c>
      <c r="E10" s="371"/>
      <c r="F10" s="354"/>
      <c r="G10" s="354"/>
      <c r="H10" s="354"/>
      <c r="I10" s="354"/>
      <c r="J10" s="354"/>
      <c r="K10" s="354"/>
      <c r="L10" s="354"/>
      <c r="M10" s="354"/>
      <c r="N10" s="360" t="s">
        <v>107</v>
      </c>
      <c r="O10" s="362">
        <v>9.5</v>
      </c>
      <c r="P10" s="362">
        <v>8</v>
      </c>
      <c r="Q10" s="362">
        <v>7</v>
      </c>
      <c r="R10" s="362">
        <v>6</v>
      </c>
      <c r="S10" s="367"/>
      <c r="T10" s="367"/>
    </row>
    <row r="11" spans="1:25" s="351" customFormat="1" ht="13.8" thickBot="1" x14ac:dyDescent="0.3">
      <c r="R11" s="372"/>
      <c r="S11" s="372"/>
      <c r="T11" s="372"/>
    </row>
    <row r="12" spans="1:25" ht="42" customHeight="1" thickBot="1" x14ac:dyDescent="0.4">
      <c r="A12" s="373" t="s">
        <v>17</v>
      </c>
      <c r="B12" s="660" t="s">
        <v>18</v>
      </c>
      <c r="C12" s="661"/>
      <c r="D12" s="375" t="s">
        <v>50</v>
      </c>
      <c r="E12" s="375" t="s">
        <v>20</v>
      </c>
      <c r="F12" s="374" t="s">
        <v>21</v>
      </c>
      <c r="G12" s="376" t="s">
        <v>22</v>
      </c>
      <c r="H12" s="375" t="s">
        <v>108</v>
      </c>
      <c r="I12" s="375" t="s">
        <v>109</v>
      </c>
      <c r="J12" s="157" t="s">
        <v>641</v>
      </c>
      <c r="K12" s="373" t="s">
        <v>110</v>
      </c>
      <c r="L12" s="377" t="s">
        <v>111</v>
      </c>
      <c r="M12" s="377" t="s">
        <v>112</v>
      </c>
      <c r="N12" s="373" t="s">
        <v>113</v>
      </c>
      <c r="O12" s="373" t="s">
        <v>839</v>
      </c>
      <c r="P12" s="373" t="s">
        <v>114</v>
      </c>
      <c r="Q12" s="662" t="s">
        <v>115</v>
      </c>
      <c r="R12" s="663"/>
      <c r="S12" s="378"/>
      <c r="T12" s="378"/>
      <c r="U12" s="378"/>
      <c r="V12" s="378"/>
      <c r="W12" s="379"/>
      <c r="X12" s="378"/>
      <c r="Y12" s="378"/>
    </row>
    <row r="13" spans="1:25" ht="15.6" x14ac:dyDescent="0.3">
      <c r="A13" s="381" t="s">
        <v>116</v>
      </c>
      <c r="B13" s="382"/>
      <c r="C13" s="383"/>
      <c r="D13" s="384"/>
      <c r="E13" s="384"/>
      <c r="F13" s="384"/>
      <c r="G13" s="384"/>
      <c r="H13" s="385"/>
      <c r="I13" s="385"/>
      <c r="J13" s="385"/>
      <c r="K13" s="385"/>
      <c r="L13" s="385"/>
      <c r="M13" s="385"/>
      <c r="N13" s="385"/>
      <c r="O13" s="386"/>
      <c r="P13" s="386"/>
      <c r="Q13" s="384"/>
      <c r="R13" s="387"/>
      <c r="S13" s="378"/>
      <c r="T13" s="378"/>
      <c r="U13" s="378"/>
      <c r="V13" s="378"/>
      <c r="W13" s="378"/>
      <c r="X13" s="378"/>
      <c r="Y13" s="378"/>
    </row>
    <row r="14" spans="1:25" ht="25.05" customHeight="1" x14ac:dyDescent="0.3">
      <c r="A14" s="388">
        <v>1</v>
      </c>
      <c r="B14" s="389" t="s">
        <v>647</v>
      </c>
      <c r="C14" s="390"/>
      <c r="D14" s="391">
        <v>1984</v>
      </c>
      <c r="E14" s="392" t="s">
        <v>13</v>
      </c>
      <c r="F14" s="393" t="s">
        <v>173</v>
      </c>
      <c r="G14" s="393" t="s">
        <v>190</v>
      </c>
      <c r="H14" s="394">
        <v>1.9</v>
      </c>
      <c r="I14" s="395">
        <v>2.5</v>
      </c>
      <c r="J14" s="395">
        <v>2.5</v>
      </c>
      <c r="K14" s="395">
        <v>2.2999999999999998</v>
      </c>
      <c r="L14" s="395">
        <v>23.324999999999999</v>
      </c>
      <c r="M14" s="395">
        <v>23.324999999999999</v>
      </c>
      <c r="N14" s="395">
        <v>21.024999999999999</v>
      </c>
      <c r="O14" s="396">
        <v>20</v>
      </c>
      <c r="P14" s="392" t="s">
        <v>13</v>
      </c>
      <c r="Q14" s="398" t="s">
        <v>836</v>
      </c>
      <c r="R14" s="399"/>
      <c r="S14" s="378"/>
      <c r="T14" s="378"/>
      <c r="U14" s="378"/>
      <c r="V14" s="378"/>
      <c r="W14" s="378"/>
      <c r="X14" s="378"/>
      <c r="Y14" s="378"/>
    </row>
    <row r="15" spans="1:25" ht="25.05" customHeight="1" x14ac:dyDescent="0.3">
      <c r="A15" s="388">
        <f>A14+1</f>
        <v>2</v>
      </c>
      <c r="B15" s="389" t="s">
        <v>642</v>
      </c>
      <c r="C15" s="390"/>
      <c r="D15" s="391">
        <v>1996</v>
      </c>
      <c r="E15" s="392" t="s">
        <v>13</v>
      </c>
      <c r="F15" s="393" t="s">
        <v>357</v>
      </c>
      <c r="G15" s="393"/>
      <c r="H15" s="394">
        <v>1.8</v>
      </c>
      <c r="I15" s="395">
        <v>1.7</v>
      </c>
      <c r="J15" s="395">
        <v>1.4</v>
      </c>
      <c r="K15" s="395">
        <v>1.63</v>
      </c>
      <c r="L15" s="395">
        <v>20.6</v>
      </c>
      <c r="M15" s="395">
        <v>20.6</v>
      </c>
      <c r="N15" s="395">
        <v>18.97</v>
      </c>
      <c r="O15" s="396">
        <v>18</v>
      </c>
      <c r="P15" s="392" t="s">
        <v>13</v>
      </c>
      <c r="Q15" s="398" t="s">
        <v>248</v>
      </c>
      <c r="R15" s="399"/>
      <c r="S15" s="378"/>
      <c r="T15" s="378"/>
      <c r="U15" s="378"/>
      <c r="V15" s="378"/>
      <c r="W15" s="378"/>
      <c r="X15" s="378"/>
      <c r="Y15" s="378"/>
    </row>
    <row r="16" spans="1:25" ht="25.05" customHeight="1" x14ac:dyDescent="0.3">
      <c r="A16" s="388">
        <f t="shared" ref="A16:A29" si="0">A15+1</f>
        <v>3</v>
      </c>
      <c r="B16" s="389" t="s">
        <v>117</v>
      </c>
      <c r="C16" s="390"/>
      <c r="D16" s="391">
        <v>1980</v>
      </c>
      <c r="E16" s="392" t="s">
        <v>13</v>
      </c>
      <c r="F16" s="393" t="s">
        <v>6</v>
      </c>
      <c r="G16" s="393"/>
      <c r="H16" s="394">
        <v>1.1000000000000001</v>
      </c>
      <c r="I16" s="395">
        <v>1.5</v>
      </c>
      <c r="J16" s="395">
        <v>0.7</v>
      </c>
      <c r="K16" s="395">
        <v>1.1000000000000001</v>
      </c>
      <c r="L16" s="395">
        <v>20</v>
      </c>
      <c r="M16" s="395">
        <v>20</v>
      </c>
      <c r="N16" s="395">
        <v>18.899999999999999</v>
      </c>
      <c r="O16" s="396">
        <v>16</v>
      </c>
      <c r="P16" s="392" t="s">
        <v>13</v>
      </c>
      <c r="Q16" s="398" t="s">
        <v>835</v>
      </c>
      <c r="R16" s="399"/>
      <c r="S16" s="378"/>
      <c r="T16" s="378"/>
      <c r="U16" s="378"/>
      <c r="V16" s="378"/>
      <c r="W16" s="378"/>
      <c r="X16" s="378"/>
      <c r="Y16" s="378"/>
    </row>
    <row r="17" spans="1:25" ht="25.05" customHeight="1" x14ac:dyDescent="0.3">
      <c r="A17" s="388">
        <f t="shared" si="0"/>
        <v>4</v>
      </c>
      <c r="B17" s="389" t="s">
        <v>643</v>
      </c>
      <c r="C17" s="390"/>
      <c r="D17" s="391">
        <v>1996</v>
      </c>
      <c r="E17" s="392" t="s">
        <v>13</v>
      </c>
      <c r="F17" s="393" t="s">
        <v>553</v>
      </c>
      <c r="G17" s="393"/>
      <c r="H17" s="394">
        <v>2.6</v>
      </c>
      <c r="I17" s="395">
        <v>2.9</v>
      </c>
      <c r="J17" s="395">
        <v>2.2999999999999998</v>
      </c>
      <c r="K17" s="395">
        <v>2.6</v>
      </c>
      <c r="L17" s="395">
        <v>21.425000000000001</v>
      </c>
      <c r="M17" s="395">
        <v>20.175000000000001</v>
      </c>
      <c r="N17" s="395">
        <v>17.574999999999999</v>
      </c>
      <c r="O17" s="396">
        <v>15</v>
      </c>
      <c r="P17" s="392" t="s">
        <v>13</v>
      </c>
      <c r="Q17" s="398" t="s">
        <v>127</v>
      </c>
      <c r="R17" s="399"/>
      <c r="S17" s="378"/>
      <c r="T17" s="378"/>
      <c r="U17" s="378"/>
      <c r="V17" s="378"/>
      <c r="W17" s="378"/>
      <c r="X17" s="378"/>
      <c r="Y17" s="378"/>
    </row>
    <row r="18" spans="1:25" ht="25.05" customHeight="1" x14ac:dyDescent="0.3">
      <c r="A18" s="388">
        <f t="shared" si="0"/>
        <v>5</v>
      </c>
      <c r="B18" s="389" t="s">
        <v>119</v>
      </c>
      <c r="C18" s="390"/>
      <c r="D18" s="391">
        <v>2003</v>
      </c>
      <c r="E18" s="392" t="s">
        <v>13</v>
      </c>
      <c r="F18" s="393" t="s">
        <v>6</v>
      </c>
      <c r="G18" s="393"/>
      <c r="H18" s="394">
        <v>1.4</v>
      </c>
      <c r="I18" s="395">
        <v>1.7</v>
      </c>
      <c r="J18" s="395">
        <v>1.4</v>
      </c>
      <c r="K18" s="395">
        <v>1.5</v>
      </c>
      <c r="L18" s="395">
        <v>18.7</v>
      </c>
      <c r="M18" s="395">
        <v>18.7</v>
      </c>
      <c r="N18" s="395">
        <v>17.2</v>
      </c>
      <c r="O18" s="396">
        <v>14</v>
      </c>
      <c r="P18" s="392" t="s">
        <v>13</v>
      </c>
      <c r="Q18" s="398" t="s">
        <v>120</v>
      </c>
      <c r="R18" s="399"/>
      <c r="S18" s="378"/>
      <c r="T18" s="378"/>
      <c r="U18" s="378"/>
      <c r="V18" s="378"/>
      <c r="W18" s="378"/>
      <c r="X18" s="378"/>
      <c r="Y18" s="378"/>
    </row>
    <row r="19" spans="1:25" ht="25.05" customHeight="1" x14ac:dyDescent="0.3">
      <c r="A19" s="388">
        <f t="shared" si="0"/>
        <v>6</v>
      </c>
      <c r="B19" s="389" t="s">
        <v>644</v>
      </c>
      <c r="C19" s="390"/>
      <c r="D19" s="391">
        <v>1994</v>
      </c>
      <c r="E19" s="392" t="s">
        <v>13</v>
      </c>
      <c r="F19" s="393" t="s">
        <v>196</v>
      </c>
      <c r="G19" s="393" t="s">
        <v>645</v>
      </c>
      <c r="H19" s="394">
        <v>2.1</v>
      </c>
      <c r="I19" s="395">
        <v>1.8</v>
      </c>
      <c r="J19" s="395">
        <v>2.4</v>
      </c>
      <c r="K19" s="395">
        <v>2.1</v>
      </c>
      <c r="L19" s="395">
        <v>19.149999999999999</v>
      </c>
      <c r="M19" s="395">
        <v>19.149999999999999</v>
      </c>
      <c r="N19" s="395">
        <v>17.05</v>
      </c>
      <c r="O19" s="396">
        <v>13</v>
      </c>
      <c r="P19" s="392" t="s">
        <v>13</v>
      </c>
      <c r="Q19" s="398" t="s">
        <v>837</v>
      </c>
      <c r="R19" s="399"/>
      <c r="S19" s="378"/>
      <c r="T19" s="378"/>
      <c r="U19" s="378"/>
      <c r="V19" s="378"/>
      <c r="W19" s="378"/>
      <c r="X19" s="378"/>
      <c r="Y19" s="378"/>
    </row>
    <row r="20" spans="1:25" ht="25.05" customHeight="1" x14ac:dyDescent="0.3">
      <c r="A20" s="388">
        <f t="shared" si="0"/>
        <v>7</v>
      </c>
      <c r="B20" s="389" t="s">
        <v>659</v>
      </c>
      <c r="C20" s="390"/>
      <c r="D20" s="391">
        <v>2005</v>
      </c>
      <c r="E20" s="392">
        <v>1</v>
      </c>
      <c r="F20" s="393" t="s">
        <v>227</v>
      </c>
      <c r="G20" s="393"/>
      <c r="H20" s="394">
        <v>1.4</v>
      </c>
      <c r="I20" s="395">
        <v>1.8</v>
      </c>
      <c r="J20" s="395">
        <v>1.5</v>
      </c>
      <c r="K20" s="395">
        <v>1.57</v>
      </c>
      <c r="L20" s="395">
        <v>15.5</v>
      </c>
      <c r="M20" s="395">
        <v>14.8</v>
      </c>
      <c r="N20" s="395">
        <v>13.23</v>
      </c>
      <c r="O20" s="396">
        <v>12</v>
      </c>
      <c r="P20" s="392" t="s">
        <v>838</v>
      </c>
      <c r="Q20" s="398" t="s">
        <v>660</v>
      </c>
      <c r="R20" s="399"/>
      <c r="S20" s="378"/>
      <c r="T20" s="378"/>
      <c r="U20" s="378"/>
      <c r="V20" s="378"/>
      <c r="W20" s="378"/>
      <c r="X20" s="378"/>
      <c r="Y20" s="378"/>
    </row>
    <row r="21" spans="1:25" ht="25.05" customHeight="1" x14ac:dyDescent="0.3">
      <c r="A21" s="388">
        <f t="shared" si="0"/>
        <v>8</v>
      </c>
      <c r="B21" s="389" t="s">
        <v>648</v>
      </c>
      <c r="C21" s="390"/>
      <c r="D21" s="391">
        <v>2000</v>
      </c>
      <c r="E21" s="392" t="s">
        <v>12</v>
      </c>
      <c r="F21" s="393" t="s">
        <v>196</v>
      </c>
      <c r="G21" s="393" t="s">
        <v>645</v>
      </c>
      <c r="H21" s="394">
        <v>2.7</v>
      </c>
      <c r="I21" s="395">
        <v>2.9</v>
      </c>
      <c r="J21" s="395">
        <v>2.6</v>
      </c>
      <c r="K21" s="395">
        <v>2.73</v>
      </c>
      <c r="L21" s="395">
        <v>17.8</v>
      </c>
      <c r="M21" s="395">
        <v>15.65</v>
      </c>
      <c r="N21" s="395">
        <v>12.92</v>
      </c>
      <c r="O21" s="396">
        <v>11</v>
      </c>
      <c r="P21" s="392" t="s">
        <v>13</v>
      </c>
      <c r="Q21" s="398" t="s">
        <v>649</v>
      </c>
      <c r="R21" s="399"/>
      <c r="S21" s="378"/>
      <c r="T21" s="378"/>
      <c r="U21" s="378"/>
      <c r="V21" s="378"/>
      <c r="W21" s="378"/>
      <c r="X21" s="378"/>
      <c r="Y21" s="378"/>
    </row>
    <row r="22" spans="1:25" ht="25.05" customHeight="1" x14ac:dyDescent="0.3">
      <c r="A22" s="388">
        <f t="shared" si="0"/>
        <v>9</v>
      </c>
      <c r="B22" s="389" t="s">
        <v>666</v>
      </c>
      <c r="C22" s="390"/>
      <c r="D22" s="391">
        <v>1970</v>
      </c>
      <c r="E22" s="392" t="s">
        <v>192</v>
      </c>
      <c r="F22" s="393" t="s">
        <v>553</v>
      </c>
      <c r="G22" s="393"/>
      <c r="H22" s="394">
        <v>2</v>
      </c>
      <c r="I22" s="395">
        <v>1.8</v>
      </c>
      <c r="J22" s="395">
        <v>1.6</v>
      </c>
      <c r="K22" s="395">
        <v>1.8</v>
      </c>
      <c r="L22" s="395">
        <v>11.625</v>
      </c>
      <c r="M22" s="395">
        <v>11.625</v>
      </c>
      <c r="N22" s="395">
        <v>9.8249999999999993</v>
      </c>
      <c r="O22" s="396">
        <v>10</v>
      </c>
      <c r="P22" s="397">
        <v>1</v>
      </c>
      <c r="Q22" s="398" t="s">
        <v>120</v>
      </c>
      <c r="R22" s="399"/>
      <c r="S22" s="378"/>
      <c r="T22" s="378"/>
      <c r="U22" s="378"/>
      <c r="V22" s="378"/>
      <c r="W22" s="378"/>
      <c r="X22" s="378"/>
      <c r="Y22" s="378"/>
    </row>
    <row r="23" spans="1:25" ht="25.05" customHeight="1" x14ac:dyDescent="0.3">
      <c r="A23" s="388">
        <f t="shared" si="0"/>
        <v>10</v>
      </c>
      <c r="B23" s="389" t="s">
        <v>651</v>
      </c>
      <c r="C23" s="390"/>
      <c r="D23" s="391">
        <v>1979</v>
      </c>
      <c r="E23" s="392">
        <v>1</v>
      </c>
      <c r="F23" s="393" t="s">
        <v>652</v>
      </c>
      <c r="G23" s="393"/>
      <c r="H23" s="394">
        <v>3.1</v>
      </c>
      <c r="I23" s="395">
        <v>3.2</v>
      </c>
      <c r="J23" s="395">
        <v>3.9</v>
      </c>
      <c r="K23" s="395">
        <v>3.4</v>
      </c>
      <c r="L23" s="395">
        <v>13.8</v>
      </c>
      <c r="M23" s="395">
        <v>12.35</v>
      </c>
      <c r="N23" s="395">
        <v>8.9499999999999993</v>
      </c>
      <c r="O23" s="396">
        <v>9</v>
      </c>
      <c r="P23" s="397">
        <v>2</v>
      </c>
      <c r="Q23" s="398" t="s">
        <v>118</v>
      </c>
      <c r="R23" s="399"/>
      <c r="S23" s="378"/>
      <c r="T23" s="378"/>
      <c r="U23" s="378"/>
      <c r="V23" s="378"/>
      <c r="W23" s="378"/>
      <c r="X23" s="378"/>
      <c r="Y23" s="378"/>
    </row>
    <row r="24" spans="1:25" ht="25.05" customHeight="1" x14ac:dyDescent="0.3">
      <c r="A24" s="388">
        <f t="shared" si="0"/>
        <v>11</v>
      </c>
      <c r="B24" s="389" t="s">
        <v>650</v>
      </c>
      <c r="C24" s="390"/>
      <c r="D24" s="391">
        <v>1979</v>
      </c>
      <c r="E24" s="392">
        <v>1</v>
      </c>
      <c r="F24" s="393" t="s">
        <v>184</v>
      </c>
      <c r="G24" s="393"/>
      <c r="H24" s="394">
        <v>4.5</v>
      </c>
      <c r="I24" s="395">
        <v>4.4000000000000004</v>
      </c>
      <c r="J24" s="395">
        <v>5.3</v>
      </c>
      <c r="K24" s="395">
        <v>4.7300000000000004</v>
      </c>
      <c r="L24" s="395">
        <v>15.675000000000001</v>
      </c>
      <c r="M24" s="395">
        <v>13.425000000000001</v>
      </c>
      <c r="N24" s="395">
        <v>8.6950000000000003</v>
      </c>
      <c r="O24" s="396">
        <v>8</v>
      </c>
      <c r="P24" s="397">
        <v>2</v>
      </c>
      <c r="Q24" s="398" t="s">
        <v>120</v>
      </c>
      <c r="R24" s="399"/>
      <c r="S24" s="378"/>
      <c r="T24" s="378"/>
      <c r="U24" s="378"/>
      <c r="V24" s="378"/>
      <c r="W24" s="378"/>
      <c r="X24" s="378"/>
      <c r="Y24" s="378"/>
    </row>
    <row r="25" spans="1:25" ht="25.05" customHeight="1" x14ac:dyDescent="0.3">
      <c r="A25" s="388">
        <f t="shared" si="0"/>
        <v>12</v>
      </c>
      <c r="B25" s="389" t="s">
        <v>656</v>
      </c>
      <c r="C25" s="390"/>
      <c r="D25" s="391" t="s">
        <v>657</v>
      </c>
      <c r="E25" s="392" t="s">
        <v>653</v>
      </c>
      <c r="F25" s="393" t="s">
        <v>263</v>
      </c>
      <c r="G25" s="393"/>
      <c r="H25" s="394">
        <v>2.1</v>
      </c>
      <c r="I25" s="395">
        <v>1.9</v>
      </c>
      <c r="J25" s="395">
        <v>2</v>
      </c>
      <c r="K25" s="395">
        <v>2</v>
      </c>
      <c r="L25" s="395">
        <v>12.9</v>
      </c>
      <c r="M25" s="395">
        <v>10.35</v>
      </c>
      <c r="N25" s="395">
        <v>8.35</v>
      </c>
      <c r="O25" s="396">
        <v>7</v>
      </c>
      <c r="P25" s="397">
        <v>3</v>
      </c>
      <c r="Q25" s="398" t="s">
        <v>658</v>
      </c>
      <c r="R25" s="399"/>
      <c r="S25" s="378"/>
      <c r="T25" s="378"/>
      <c r="U25" s="378"/>
      <c r="V25" s="378"/>
      <c r="W25" s="378"/>
      <c r="X25" s="378"/>
      <c r="Y25" s="378"/>
    </row>
    <row r="26" spans="1:25" ht="25.05" customHeight="1" x14ac:dyDescent="0.3">
      <c r="A26" s="388">
        <f t="shared" si="0"/>
        <v>13</v>
      </c>
      <c r="B26" s="389" t="s">
        <v>664</v>
      </c>
      <c r="C26" s="390"/>
      <c r="D26" s="391">
        <v>2000</v>
      </c>
      <c r="E26" s="392">
        <v>2</v>
      </c>
      <c r="F26" s="393" t="s">
        <v>179</v>
      </c>
      <c r="G26" s="393"/>
      <c r="H26" s="394">
        <v>3.6</v>
      </c>
      <c r="I26" s="395">
        <v>3.5</v>
      </c>
      <c r="J26" s="395">
        <v>4.3</v>
      </c>
      <c r="K26" s="395">
        <v>3.8</v>
      </c>
      <c r="L26" s="395">
        <v>12.15</v>
      </c>
      <c r="M26" s="395">
        <v>10.95</v>
      </c>
      <c r="N26" s="395">
        <v>7.15</v>
      </c>
      <c r="O26" s="396">
        <v>6</v>
      </c>
      <c r="P26" s="397"/>
      <c r="Q26" s="398" t="s">
        <v>665</v>
      </c>
      <c r="R26" s="399"/>
      <c r="S26" s="378"/>
      <c r="T26" s="378"/>
      <c r="U26" s="378"/>
      <c r="V26" s="378"/>
      <c r="W26" s="378"/>
      <c r="X26" s="378"/>
      <c r="Y26" s="378"/>
    </row>
    <row r="27" spans="1:25" ht="25.05" customHeight="1" x14ac:dyDescent="0.3">
      <c r="A27" s="388">
        <f t="shared" si="0"/>
        <v>14</v>
      </c>
      <c r="B27" s="389" t="s">
        <v>654</v>
      </c>
      <c r="C27" s="390"/>
      <c r="D27" s="391" t="s">
        <v>655</v>
      </c>
      <c r="E27" s="392" t="s">
        <v>653</v>
      </c>
      <c r="F27" s="393" t="s">
        <v>263</v>
      </c>
      <c r="G27" s="393"/>
      <c r="H27" s="394">
        <v>4.0999999999999996</v>
      </c>
      <c r="I27" s="395">
        <v>3.6</v>
      </c>
      <c r="J27" s="395">
        <v>4.3</v>
      </c>
      <c r="K27" s="395">
        <v>4</v>
      </c>
      <c r="L27" s="395">
        <v>15.05</v>
      </c>
      <c r="M27" s="395">
        <v>10.9</v>
      </c>
      <c r="N27" s="395">
        <v>6.9</v>
      </c>
      <c r="O27" s="396">
        <v>5</v>
      </c>
      <c r="P27" s="397"/>
      <c r="Q27" s="398" t="s">
        <v>248</v>
      </c>
      <c r="R27" s="399"/>
      <c r="S27" s="378"/>
      <c r="T27" s="378"/>
      <c r="U27" s="378"/>
      <c r="V27" s="378"/>
      <c r="W27" s="378"/>
      <c r="X27" s="378"/>
      <c r="Y27" s="378"/>
    </row>
    <row r="28" spans="1:25" ht="25.05" customHeight="1" x14ac:dyDescent="0.3">
      <c r="A28" s="388">
        <f t="shared" si="0"/>
        <v>15</v>
      </c>
      <c r="B28" s="389" t="s">
        <v>661</v>
      </c>
      <c r="C28" s="390"/>
      <c r="D28" s="391" t="s">
        <v>662</v>
      </c>
      <c r="E28" s="392" t="s">
        <v>12</v>
      </c>
      <c r="F28" s="393" t="s">
        <v>170</v>
      </c>
      <c r="G28" s="393"/>
      <c r="H28" s="394">
        <v>2.2000000000000002</v>
      </c>
      <c r="I28" s="395">
        <v>1.9</v>
      </c>
      <c r="J28" s="395">
        <v>2</v>
      </c>
      <c r="K28" s="395">
        <v>2.0299999999999998</v>
      </c>
      <c r="L28" s="395">
        <v>9.4</v>
      </c>
      <c r="M28" s="395">
        <v>8.85</v>
      </c>
      <c r="N28" s="395">
        <v>6.82</v>
      </c>
      <c r="O28" s="396">
        <v>4</v>
      </c>
      <c r="P28" s="397"/>
      <c r="Q28" s="398" t="s">
        <v>663</v>
      </c>
      <c r="R28" s="399"/>
      <c r="S28" s="378"/>
      <c r="T28" s="378"/>
      <c r="U28" s="378"/>
      <c r="V28" s="378"/>
      <c r="W28" s="378"/>
      <c r="X28" s="378"/>
      <c r="Y28" s="378"/>
    </row>
    <row r="29" spans="1:25" ht="25.05" customHeight="1" x14ac:dyDescent="0.3">
      <c r="A29" s="388">
        <f t="shared" si="0"/>
        <v>16</v>
      </c>
      <c r="B29" s="389" t="s">
        <v>820</v>
      </c>
      <c r="C29" s="390"/>
      <c r="D29" s="391">
        <v>1983</v>
      </c>
      <c r="E29" s="392" t="s">
        <v>12</v>
      </c>
      <c r="F29" s="393" t="s">
        <v>357</v>
      </c>
      <c r="G29" s="393"/>
      <c r="H29" s="394">
        <v>4.5999999999999996</v>
      </c>
      <c r="I29" s="395">
        <v>4.0999999999999996</v>
      </c>
      <c r="J29" s="395">
        <v>5.3</v>
      </c>
      <c r="K29" s="395">
        <v>4.67</v>
      </c>
      <c r="L29" s="395">
        <v>9.75</v>
      </c>
      <c r="M29" s="395">
        <v>8.15</v>
      </c>
      <c r="N29" s="395">
        <v>3.48</v>
      </c>
      <c r="O29" s="396">
        <v>3</v>
      </c>
      <c r="P29" s="397"/>
      <c r="Q29" s="398" t="s">
        <v>120</v>
      </c>
      <c r="R29" s="399"/>
      <c r="S29" s="378"/>
      <c r="T29" s="378"/>
      <c r="U29" s="378"/>
      <c r="V29" s="378"/>
      <c r="W29" s="378"/>
      <c r="X29" s="378"/>
      <c r="Y29" s="378"/>
    </row>
    <row r="30" spans="1:25" ht="16.5" hidden="1" customHeight="1" x14ac:dyDescent="0.3">
      <c r="A30" s="400">
        <v>7</v>
      </c>
      <c r="B30" s="401"/>
      <c r="C30" s="402"/>
      <c r="D30" s="403"/>
      <c r="E30" s="404"/>
      <c r="F30" s="404"/>
      <c r="G30" s="405"/>
      <c r="H30" s="406"/>
      <c r="I30" s="407"/>
      <c r="J30" s="407"/>
      <c r="K30" s="407"/>
      <c r="L30" s="407"/>
      <c r="M30" s="407"/>
      <c r="N30" s="407"/>
      <c r="O30" s="408"/>
      <c r="P30" s="409" t="s">
        <v>13</v>
      </c>
      <c r="Q30" s="410"/>
      <c r="R30" s="411"/>
      <c r="S30" s="378"/>
      <c r="T30" s="378"/>
      <c r="U30" s="378"/>
      <c r="V30" s="378"/>
      <c r="W30" s="378"/>
      <c r="X30" s="378"/>
      <c r="Y30" s="378"/>
    </row>
    <row r="31" spans="1:25" ht="16.5" hidden="1" customHeight="1" x14ac:dyDescent="0.3">
      <c r="A31" s="412">
        <v>8</v>
      </c>
      <c r="B31" s="401"/>
      <c r="C31" s="402"/>
      <c r="D31" s="403"/>
      <c r="E31" s="404"/>
      <c r="F31" s="404"/>
      <c r="G31" s="413"/>
      <c r="H31" s="406"/>
      <c r="I31" s="414"/>
      <c r="J31" s="414"/>
      <c r="K31" s="414"/>
      <c r="L31" s="414"/>
      <c r="M31" s="414"/>
      <c r="N31" s="415"/>
      <c r="O31" s="361"/>
      <c r="P31" s="409" t="s">
        <v>13</v>
      </c>
      <c r="Q31" s="410"/>
      <c r="R31" s="411"/>
      <c r="S31" s="378"/>
      <c r="T31" s="378"/>
      <c r="U31" s="378"/>
      <c r="V31" s="378"/>
      <c r="W31" s="378"/>
      <c r="X31" s="378"/>
      <c r="Y31" s="378"/>
    </row>
    <row r="32" spans="1:25" ht="16.5" hidden="1" customHeight="1" x14ac:dyDescent="0.3">
      <c r="A32" s="412">
        <v>9</v>
      </c>
      <c r="B32" s="401"/>
      <c r="C32" s="402"/>
      <c r="D32" s="404"/>
      <c r="E32" s="404"/>
      <c r="F32" s="404"/>
      <c r="G32" s="413"/>
      <c r="H32" s="406"/>
      <c r="I32" s="414"/>
      <c r="J32" s="414"/>
      <c r="K32" s="414"/>
      <c r="L32" s="414"/>
      <c r="M32" s="414"/>
      <c r="N32" s="415"/>
      <c r="O32" s="361"/>
      <c r="P32" s="409" t="s">
        <v>13</v>
      </c>
      <c r="Q32" s="410"/>
      <c r="R32" s="411"/>
      <c r="S32" s="378"/>
      <c r="T32" s="378"/>
      <c r="U32" s="378"/>
      <c r="V32" s="378"/>
      <c r="W32" s="378"/>
      <c r="X32" s="378"/>
      <c r="Y32" s="378"/>
    </row>
    <row r="33" spans="1:25" ht="16.5" hidden="1" customHeight="1" x14ac:dyDescent="0.3">
      <c r="A33" s="416">
        <v>10</v>
      </c>
      <c r="B33" s="417"/>
      <c r="C33" s="418"/>
      <c r="D33" s="419"/>
      <c r="E33" s="420"/>
      <c r="F33" s="420"/>
      <c r="G33" s="421"/>
      <c r="H33" s="422"/>
      <c r="I33" s="423"/>
      <c r="J33" s="423"/>
      <c r="K33" s="423"/>
      <c r="L33" s="423"/>
      <c r="M33" s="423"/>
      <c r="N33" s="423"/>
      <c r="O33" s="424"/>
      <c r="P33" s="374" t="s">
        <v>13</v>
      </c>
      <c r="Q33" s="425"/>
      <c r="R33" s="426"/>
      <c r="S33" s="378"/>
      <c r="T33" s="378"/>
      <c r="U33" s="378"/>
      <c r="V33" s="378"/>
      <c r="W33" s="378"/>
      <c r="X33" s="378"/>
      <c r="Y33" s="378"/>
    </row>
    <row r="34" spans="1:25" s="351" customFormat="1" ht="13.2" x14ac:dyDescent="0.25"/>
    <row r="35" spans="1:25" s="351" customFormat="1" ht="13.2" x14ac:dyDescent="0.25">
      <c r="A35" s="363" t="s">
        <v>34</v>
      </c>
      <c r="F35" s="351" t="s">
        <v>35</v>
      </c>
      <c r="K35" s="363" t="s">
        <v>36</v>
      </c>
      <c r="N35" s="351" t="s">
        <v>783</v>
      </c>
    </row>
    <row r="36" spans="1:25" s="351" customFormat="1" ht="13.2" x14ac:dyDescent="0.25">
      <c r="A36" s="363"/>
      <c r="K36" s="363"/>
    </row>
    <row r="37" spans="1:25" s="351" customFormat="1" ht="13.2" x14ac:dyDescent="0.25">
      <c r="A37" s="363" t="s">
        <v>37</v>
      </c>
      <c r="F37" s="351" t="s">
        <v>153</v>
      </c>
      <c r="K37" s="363" t="s">
        <v>38</v>
      </c>
      <c r="N37" s="351" t="s">
        <v>784</v>
      </c>
    </row>
    <row r="38" spans="1:25" ht="24" customHeight="1" x14ac:dyDescent="0.3">
      <c r="A38" s="427"/>
      <c r="B38" s="427"/>
      <c r="C38" s="427"/>
      <c r="D38" s="427"/>
      <c r="E38" s="427"/>
      <c r="F38" s="427"/>
      <c r="G38" s="427"/>
      <c r="H38" s="427"/>
      <c r="I38" s="428"/>
      <c r="J38" s="428"/>
      <c r="K38" s="428"/>
      <c r="L38" s="427"/>
      <c r="M38" s="427"/>
      <c r="N38" s="427"/>
      <c r="O38" s="427"/>
      <c r="P38" s="427"/>
      <c r="Q38" s="427"/>
      <c r="R38" s="378"/>
      <c r="S38" s="378"/>
      <c r="T38" s="378"/>
      <c r="U38" s="378"/>
      <c r="V38" s="378"/>
      <c r="W38" s="378"/>
      <c r="X38" s="378"/>
      <c r="Y38" s="378"/>
    </row>
    <row r="39" spans="1:25" x14ac:dyDescent="0.3">
      <c r="A39" s="427"/>
      <c r="B39" s="427"/>
      <c r="C39" s="427"/>
      <c r="D39" s="427"/>
      <c r="E39" s="427"/>
      <c r="F39" s="427"/>
      <c r="G39" s="427"/>
      <c r="H39" s="427"/>
      <c r="I39" s="427"/>
      <c r="J39" s="427"/>
      <c r="K39" s="427"/>
      <c r="L39" s="427"/>
      <c r="M39" s="427"/>
      <c r="N39" s="427"/>
      <c r="O39" s="427"/>
      <c r="P39" s="427"/>
      <c r="Q39" s="427"/>
      <c r="R39" s="378"/>
      <c r="S39" s="378"/>
      <c r="T39" s="378"/>
      <c r="U39" s="378"/>
      <c r="V39" s="378"/>
      <c r="W39" s="378"/>
      <c r="X39" s="378"/>
      <c r="Y39" s="378"/>
    </row>
    <row r="42" spans="1:25" x14ac:dyDescent="0.3">
      <c r="A42" s="427"/>
      <c r="B42" s="427"/>
      <c r="C42" s="427"/>
      <c r="D42" s="427"/>
      <c r="E42" s="427"/>
      <c r="F42" s="427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378"/>
      <c r="S42" s="378"/>
      <c r="T42" s="378"/>
      <c r="U42" s="378"/>
      <c r="V42" s="378"/>
      <c r="W42" s="378"/>
      <c r="X42" s="378"/>
      <c r="Y42" s="378"/>
    </row>
    <row r="43" spans="1:25" x14ac:dyDescent="0.3">
      <c r="A43" s="427"/>
      <c r="B43" s="427"/>
      <c r="C43" s="427"/>
      <c r="D43" s="427"/>
      <c r="E43" s="427"/>
      <c r="F43" s="427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378"/>
      <c r="S43" s="378"/>
      <c r="T43" s="378"/>
      <c r="U43" s="378"/>
      <c r="V43" s="378"/>
      <c r="W43" s="378"/>
      <c r="X43" s="378"/>
      <c r="Y43" s="378"/>
    </row>
    <row r="44" spans="1:25" x14ac:dyDescent="0.3">
      <c r="A44" s="378"/>
      <c r="B44" s="378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8"/>
      <c r="P44" s="378"/>
      <c r="Q44" s="378"/>
      <c r="R44" s="378"/>
      <c r="S44" s="378"/>
      <c r="T44" s="378"/>
      <c r="U44" s="378"/>
      <c r="V44" s="378"/>
      <c r="W44" s="378"/>
      <c r="X44" s="378"/>
      <c r="Y44" s="378"/>
    </row>
    <row r="45" spans="1:25" x14ac:dyDescent="0.3">
      <c r="A45" s="378"/>
      <c r="B45" s="378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</row>
    <row r="46" spans="1:25" x14ac:dyDescent="0.3">
      <c r="A46" s="378"/>
      <c r="B46" s="378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8"/>
      <c r="P46" s="378"/>
      <c r="Q46" s="378"/>
      <c r="R46" s="378"/>
      <c r="S46" s="378"/>
      <c r="T46" s="378"/>
      <c r="U46" s="378"/>
      <c r="V46" s="378"/>
      <c r="W46" s="378"/>
      <c r="X46" s="378"/>
      <c r="Y46" s="378"/>
    </row>
    <row r="47" spans="1:25" x14ac:dyDescent="0.3">
      <c r="A47" s="378"/>
      <c r="B47" s="378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8"/>
      <c r="P47" s="378"/>
      <c r="Q47" s="378"/>
      <c r="R47" s="378"/>
      <c r="S47" s="378"/>
      <c r="T47" s="378"/>
      <c r="U47" s="378"/>
      <c r="V47" s="378"/>
      <c r="W47" s="378"/>
      <c r="X47" s="378"/>
      <c r="Y47" s="378"/>
    </row>
    <row r="48" spans="1:25" x14ac:dyDescent="0.3">
      <c r="A48" s="378"/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</row>
    <row r="49" spans="1:25" x14ac:dyDescent="0.3">
      <c r="A49" s="378"/>
      <c r="B49" s="378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378"/>
      <c r="O49" s="378"/>
      <c r="P49" s="378"/>
      <c r="Q49" s="378"/>
      <c r="R49" s="378"/>
      <c r="S49" s="378"/>
      <c r="T49" s="378"/>
      <c r="U49" s="378"/>
      <c r="V49" s="378"/>
      <c r="W49" s="378"/>
      <c r="X49" s="378"/>
      <c r="Y49" s="378"/>
    </row>
    <row r="50" spans="1:25" x14ac:dyDescent="0.3">
      <c r="A50" s="378"/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  <c r="Q50" s="378"/>
      <c r="R50" s="378"/>
      <c r="S50" s="378"/>
      <c r="T50" s="378"/>
      <c r="U50" s="378"/>
      <c r="V50" s="378"/>
      <c r="W50" s="378"/>
      <c r="X50" s="378"/>
      <c r="Y50" s="378"/>
    </row>
    <row r="51" spans="1:25" x14ac:dyDescent="0.3">
      <c r="A51" s="378"/>
      <c r="B51" s="378"/>
      <c r="C51" s="378"/>
      <c r="D51" s="378"/>
      <c r="E51" s="378"/>
      <c r="F51" s="378"/>
      <c r="G51" s="378"/>
      <c r="H51" s="378"/>
      <c r="I51" s="378"/>
      <c r="J51" s="378"/>
      <c r="K51" s="378"/>
      <c r="L51" s="378"/>
      <c r="M51" s="378"/>
      <c r="N51" s="378"/>
      <c r="O51" s="378"/>
      <c r="P51" s="378"/>
      <c r="Q51" s="378"/>
      <c r="R51" s="378"/>
      <c r="S51" s="378"/>
      <c r="T51" s="378"/>
      <c r="U51" s="378"/>
      <c r="V51" s="378"/>
      <c r="W51" s="378"/>
      <c r="X51" s="378"/>
      <c r="Y51" s="378"/>
    </row>
    <row r="52" spans="1:25" x14ac:dyDescent="0.3">
      <c r="A52" s="378"/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  <c r="Q52" s="378"/>
      <c r="R52" s="378"/>
      <c r="S52" s="378"/>
      <c r="T52" s="378"/>
      <c r="U52" s="378"/>
      <c r="V52" s="378"/>
      <c r="W52" s="378"/>
      <c r="X52" s="378"/>
      <c r="Y52" s="378"/>
    </row>
    <row r="53" spans="1:25" x14ac:dyDescent="0.3">
      <c r="A53" s="378"/>
      <c r="B53" s="378"/>
      <c r="C53" s="378"/>
      <c r="D53" s="378"/>
      <c r="E53" s="378"/>
      <c r="F53" s="378"/>
      <c r="G53" s="378"/>
      <c r="H53" s="378"/>
      <c r="I53" s="378"/>
      <c r="J53" s="378"/>
      <c r="K53" s="378"/>
      <c r="L53" s="378"/>
      <c r="M53" s="378"/>
      <c r="N53" s="378"/>
      <c r="O53" s="378"/>
      <c r="P53" s="378"/>
      <c r="Q53" s="378"/>
      <c r="R53" s="378"/>
      <c r="S53" s="378"/>
      <c r="T53" s="378"/>
      <c r="U53" s="378"/>
      <c r="V53" s="378"/>
      <c r="W53" s="378"/>
      <c r="X53" s="378"/>
      <c r="Y53" s="378"/>
    </row>
    <row r="54" spans="1:25" x14ac:dyDescent="0.3">
      <c r="A54" s="378"/>
      <c r="B54" s="378"/>
      <c r="C54" s="378"/>
      <c r="D54" s="378"/>
      <c r="E54" s="378"/>
      <c r="F54" s="378"/>
      <c r="G54" s="378"/>
      <c r="H54" s="378"/>
      <c r="I54" s="378"/>
      <c r="J54" s="378"/>
      <c r="K54" s="378"/>
      <c r="L54" s="378"/>
      <c r="M54" s="378"/>
      <c r="N54" s="378"/>
      <c r="O54" s="378"/>
      <c r="P54" s="378"/>
      <c r="Q54" s="378"/>
      <c r="R54" s="378"/>
      <c r="S54" s="378"/>
      <c r="T54" s="378"/>
      <c r="U54" s="378"/>
      <c r="V54" s="378"/>
      <c r="W54" s="378"/>
      <c r="X54" s="378"/>
      <c r="Y54" s="378"/>
    </row>
    <row r="55" spans="1:25" x14ac:dyDescent="0.3">
      <c r="A55" s="378"/>
      <c r="B55" s="378"/>
      <c r="C55" s="378"/>
      <c r="D55" s="378"/>
      <c r="E55" s="378"/>
      <c r="F55" s="378"/>
      <c r="G55" s="378"/>
      <c r="H55" s="378"/>
      <c r="I55" s="378"/>
      <c r="J55" s="378"/>
      <c r="K55" s="378"/>
      <c r="L55" s="378"/>
      <c r="M55" s="378"/>
      <c r="N55" s="378"/>
      <c r="O55" s="378"/>
      <c r="P55" s="378"/>
      <c r="Q55" s="378"/>
      <c r="R55" s="378"/>
      <c r="S55" s="378"/>
      <c r="T55" s="378"/>
      <c r="U55" s="378"/>
      <c r="V55" s="378"/>
      <c r="W55" s="378"/>
      <c r="X55" s="378"/>
      <c r="Y55" s="378"/>
    </row>
  </sheetData>
  <sortState xmlns:xlrd2="http://schemas.microsoft.com/office/spreadsheetml/2017/richdata2" ref="B14:R29">
    <sortCondition descending="1" ref="N14:N29"/>
  </sortState>
  <mergeCells count="15">
    <mergeCell ref="B12:C12"/>
    <mergeCell ref="Q12:R12"/>
    <mergeCell ref="F6:M6"/>
    <mergeCell ref="A7:C7"/>
    <mergeCell ref="F7:M7"/>
    <mergeCell ref="A8:C8"/>
    <mergeCell ref="F8:M8"/>
    <mergeCell ref="F9:M9"/>
    <mergeCell ref="A4:R4"/>
    <mergeCell ref="S4:T4"/>
    <mergeCell ref="A1:R1"/>
    <mergeCell ref="A2:R2"/>
    <mergeCell ref="S2:T2"/>
    <mergeCell ref="A3:R3"/>
    <mergeCell ref="S3:T3"/>
  </mergeCells>
  <pageMargins left="0.590551137924194" right="0.19685038924217199" top="0.590551137924194" bottom="0.74803149700164795" header="0" footer="0.51181101799011197"/>
  <pageSetup paperSize="9" scale="58" fitToHeight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6943-374A-408C-9F1E-B41ADA10FF90}">
  <sheetPr>
    <pageSetUpPr fitToPage="1"/>
  </sheetPr>
  <dimension ref="A1:Y52"/>
  <sheetViews>
    <sheetView topLeftCell="A7" zoomScale="80" zoomScaleNormal="80" workbookViewId="0">
      <selection activeCell="D9" sqref="D9"/>
    </sheetView>
  </sheetViews>
  <sheetFormatPr defaultColWidth="8.44140625" defaultRowHeight="14.4" x14ac:dyDescent="0.3"/>
  <cols>
    <col min="1" max="1" width="8.33203125" style="68" customWidth="1"/>
    <col min="2" max="2" width="4.33203125" style="68" customWidth="1"/>
    <col min="3" max="3" width="27" style="68" customWidth="1"/>
    <col min="4" max="4" width="10.33203125" style="68" customWidth="1"/>
    <col min="5" max="5" width="11.88671875" style="68" customWidth="1"/>
    <col min="6" max="6" width="27.109375" style="68" customWidth="1"/>
    <col min="7" max="7" width="27.5546875" style="68" customWidth="1"/>
    <col min="8" max="11" width="11" style="68" customWidth="1"/>
    <col min="12" max="12" width="15.33203125" style="68" customWidth="1"/>
    <col min="13" max="13" width="12.5546875" style="68" customWidth="1"/>
    <col min="14" max="14" width="11" style="68" customWidth="1"/>
    <col min="15" max="15" width="8.5546875" style="68" customWidth="1"/>
    <col min="16" max="16" width="10.5546875" style="68" customWidth="1"/>
    <col min="17" max="17" width="14.5546875" style="68" customWidth="1"/>
    <col min="18" max="18" width="12.6640625" style="68" customWidth="1"/>
    <col min="19" max="19" width="8.44140625" style="68" bestFit="1" customWidth="1"/>
    <col min="20" max="16384" width="8.44140625" style="68"/>
  </cols>
  <sheetData>
    <row r="1" spans="1:25" s="2" customFormat="1" ht="13.2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22"/>
      <c r="T1" s="22"/>
      <c r="U1" s="22"/>
      <c r="V1" s="22"/>
    </row>
    <row r="2" spans="1:25" s="2" customFormat="1" ht="13.2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593"/>
      <c r="T2" s="593"/>
      <c r="U2" s="1"/>
    </row>
    <row r="3" spans="1:25" s="2" customFormat="1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593"/>
      <c r="T3" s="593"/>
      <c r="U3" s="22"/>
      <c r="V3" s="28"/>
    </row>
    <row r="4" spans="1:25" s="2" customFormat="1" ht="13.2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593"/>
      <c r="T4" s="593"/>
      <c r="U4" s="1"/>
      <c r="V4" s="29"/>
    </row>
    <row r="5" spans="1:25" s="2" customFormat="1" ht="9" customHeight="1" x14ac:dyDescent="0.25"/>
    <row r="6" spans="1:25" s="2" customFormat="1" ht="15.6" x14ac:dyDescent="0.3">
      <c r="F6" s="576" t="s">
        <v>4</v>
      </c>
      <c r="G6" s="576"/>
      <c r="H6" s="576"/>
      <c r="I6" s="576"/>
      <c r="J6" s="576"/>
      <c r="K6" s="576"/>
      <c r="L6" s="576"/>
      <c r="M6" s="576"/>
      <c r="N6" s="55"/>
      <c r="O6" s="55"/>
      <c r="P6" s="55"/>
      <c r="Q6" s="55"/>
      <c r="R6" s="56"/>
      <c r="S6" s="56"/>
      <c r="T6" s="56"/>
    </row>
    <row r="7" spans="1:25" s="2" customFormat="1" ht="15.6" x14ac:dyDescent="0.25">
      <c r="A7" s="594" t="s">
        <v>152</v>
      </c>
      <c r="B7" s="594"/>
      <c r="C7" s="594"/>
      <c r="F7" s="586" t="s">
        <v>154</v>
      </c>
      <c r="G7" s="586"/>
      <c r="H7" s="586"/>
      <c r="I7" s="586"/>
      <c r="J7" s="586"/>
      <c r="K7" s="586"/>
      <c r="L7" s="586"/>
      <c r="M7" s="586"/>
      <c r="N7" s="57"/>
      <c r="O7" s="51" t="s">
        <v>13</v>
      </c>
      <c r="P7" s="51">
        <v>1</v>
      </c>
      <c r="Q7" s="51">
        <v>2</v>
      </c>
      <c r="R7" s="51">
        <v>3</v>
      </c>
      <c r="S7" s="56"/>
      <c r="T7" s="56"/>
    </row>
    <row r="8" spans="1:25" s="2" customFormat="1" ht="15" x14ac:dyDescent="0.25">
      <c r="A8" s="585" t="s">
        <v>6</v>
      </c>
      <c r="B8" s="585"/>
      <c r="C8" s="585"/>
      <c r="F8" s="592" t="s">
        <v>151</v>
      </c>
      <c r="G8" s="591"/>
      <c r="H8" s="591"/>
      <c r="I8" s="591"/>
      <c r="J8" s="591"/>
      <c r="K8" s="591"/>
      <c r="L8" s="591"/>
      <c r="M8" s="592"/>
      <c r="N8" s="6" t="s">
        <v>104</v>
      </c>
      <c r="O8" s="58">
        <v>12</v>
      </c>
      <c r="P8" s="59">
        <v>9.5</v>
      </c>
      <c r="Q8" s="58">
        <v>8.5</v>
      </c>
      <c r="R8" s="59">
        <v>7.5</v>
      </c>
      <c r="S8" s="27"/>
      <c r="T8" s="27"/>
    </row>
    <row r="9" spans="1:25" s="2" customFormat="1" ht="15.6" x14ac:dyDescent="0.3">
      <c r="A9" s="11" t="s">
        <v>15</v>
      </c>
      <c r="B9" s="8"/>
      <c r="C9" s="8"/>
      <c r="D9" s="8">
        <v>408</v>
      </c>
      <c r="E9" s="60"/>
      <c r="F9" s="576" t="s">
        <v>105</v>
      </c>
      <c r="G9" s="576"/>
      <c r="H9" s="576"/>
      <c r="I9" s="576"/>
      <c r="J9" s="576"/>
      <c r="K9" s="576"/>
      <c r="L9" s="576"/>
      <c r="M9" s="576"/>
      <c r="N9" s="6" t="s">
        <v>106</v>
      </c>
      <c r="O9" s="59">
        <v>9.5</v>
      </c>
      <c r="P9" s="59">
        <v>8</v>
      </c>
      <c r="Q9" s="59">
        <v>7</v>
      </c>
      <c r="R9" s="59">
        <v>6</v>
      </c>
      <c r="S9" s="12"/>
      <c r="T9" s="12"/>
    </row>
    <row r="10" spans="1:25" s="2" customFormat="1" ht="15.6" x14ac:dyDescent="0.3">
      <c r="A10" s="13" t="s">
        <v>16</v>
      </c>
      <c r="B10" s="14"/>
      <c r="C10" s="9"/>
      <c r="D10" s="9">
        <v>46</v>
      </c>
      <c r="E10" s="33"/>
      <c r="F10" s="4"/>
      <c r="G10" s="4"/>
      <c r="H10" s="4"/>
      <c r="I10" s="4"/>
      <c r="J10" s="4"/>
      <c r="K10" s="4"/>
      <c r="L10" s="4"/>
      <c r="M10" s="4"/>
      <c r="N10" s="6" t="s">
        <v>107</v>
      </c>
      <c r="O10" s="59">
        <v>9.5</v>
      </c>
      <c r="P10" s="59">
        <v>8</v>
      </c>
      <c r="Q10" s="59">
        <v>7</v>
      </c>
      <c r="R10" s="59">
        <v>6</v>
      </c>
      <c r="S10" s="12"/>
      <c r="T10" s="12"/>
    </row>
    <row r="11" spans="1:25" s="2" customFormat="1" ht="13.8" thickBot="1" x14ac:dyDescent="0.3">
      <c r="R11" s="10"/>
      <c r="S11" s="10"/>
      <c r="T11" s="10"/>
    </row>
    <row r="12" spans="1:25" ht="42" customHeight="1" thickBot="1" x14ac:dyDescent="0.4">
      <c r="A12" s="61" t="s">
        <v>17</v>
      </c>
      <c r="B12" s="670" t="s">
        <v>18</v>
      </c>
      <c r="C12" s="671"/>
      <c r="D12" s="63" t="s">
        <v>50</v>
      </c>
      <c r="E12" s="63" t="s">
        <v>20</v>
      </c>
      <c r="F12" s="62" t="s">
        <v>21</v>
      </c>
      <c r="G12" s="64" t="s">
        <v>22</v>
      </c>
      <c r="H12" s="63" t="s">
        <v>108</v>
      </c>
      <c r="I12" s="63" t="s">
        <v>109</v>
      </c>
      <c r="J12" s="157" t="s">
        <v>641</v>
      </c>
      <c r="K12" s="61" t="s">
        <v>110</v>
      </c>
      <c r="L12" s="65" t="s">
        <v>111</v>
      </c>
      <c r="M12" s="65" t="s">
        <v>112</v>
      </c>
      <c r="N12" s="61" t="s">
        <v>113</v>
      </c>
      <c r="O12" s="373" t="s">
        <v>839</v>
      </c>
      <c r="P12" s="61" t="s">
        <v>114</v>
      </c>
      <c r="Q12" s="672" t="s">
        <v>115</v>
      </c>
      <c r="R12" s="673"/>
      <c r="S12" s="66"/>
      <c r="T12" s="66"/>
      <c r="U12" s="66"/>
      <c r="V12" s="66"/>
      <c r="W12" s="67"/>
      <c r="X12" s="66"/>
      <c r="Y12" s="66"/>
    </row>
    <row r="13" spans="1:25" ht="15.6" x14ac:dyDescent="0.3">
      <c r="A13" s="69" t="s">
        <v>124</v>
      </c>
      <c r="B13" s="70"/>
      <c r="C13" s="71"/>
      <c r="D13" s="72"/>
      <c r="E13" s="72"/>
      <c r="F13" s="72"/>
      <c r="G13" s="72"/>
      <c r="H13" s="73"/>
      <c r="I13" s="73"/>
      <c r="J13" s="73"/>
      <c r="K13" s="73"/>
      <c r="L13" s="73"/>
      <c r="M13" s="73"/>
      <c r="N13" s="73"/>
      <c r="O13" s="72"/>
      <c r="P13" s="72"/>
      <c r="Q13" s="163"/>
      <c r="R13" s="148"/>
      <c r="S13" s="66"/>
      <c r="T13" s="66"/>
      <c r="U13" s="66"/>
      <c r="V13" s="66"/>
      <c r="W13" s="66"/>
      <c r="X13" s="66"/>
      <c r="Y13" s="66"/>
    </row>
    <row r="14" spans="1:25" s="172" customFormat="1" ht="25.05" customHeight="1" x14ac:dyDescent="0.3">
      <c r="A14" s="269">
        <v>1</v>
      </c>
      <c r="B14" s="270" t="s">
        <v>667</v>
      </c>
      <c r="C14" s="271"/>
      <c r="D14" s="268">
        <v>2005</v>
      </c>
      <c r="E14" s="268" t="s">
        <v>13</v>
      </c>
      <c r="F14" s="268" t="s">
        <v>196</v>
      </c>
      <c r="G14" s="268" t="s">
        <v>668</v>
      </c>
      <c r="H14" s="265">
        <v>1.2</v>
      </c>
      <c r="I14" s="265">
        <v>1.2</v>
      </c>
      <c r="J14" s="265">
        <v>1.8</v>
      </c>
      <c r="K14" s="265">
        <v>1.4</v>
      </c>
      <c r="L14" s="265">
        <v>17</v>
      </c>
      <c r="M14" s="265">
        <v>17</v>
      </c>
      <c r="N14" s="265">
        <v>15.6</v>
      </c>
      <c r="O14" s="266">
        <v>20</v>
      </c>
      <c r="P14" s="268" t="s">
        <v>13</v>
      </c>
      <c r="Q14" s="276" t="s">
        <v>669</v>
      </c>
      <c r="R14" s="272"/>
      <c r="S14" s="171"/>
      <c r="T14" s="171"/>
      <c r="U14" s="171"/>
      <c r="V14" s="171"/>
      <c r="W14" s="171"/>
      <c r="X14" s="171"/>
      <c r="Y14" s="171"/>
    </row>
    <row r="15" spans="1:25" s="172" customFormat="1" ht="25.05" customHeight="1" x14ac:dyDescent="0.3">
      <c r="A15" s="269">
        <f>A14+1</f>
        <v>2</v>
      </c>
      <c r="B15" s="270" t="s">
        <v>459</v>
      </c>
      <c r="C15" s="271"/>
      <c r="D15" s="268">
        <v>2001</v>
      </c>
      <c r="E15" s="268" t="s">
        <v>13</v>
      </c>
      <c r="F15" s="268" t="s">
        <v>176</v>
      </c>
      <c r="G15" s="268"/>
      <c r="H15" s="265">
        <v>3.5</v>
      </c>
      <c r="I15" s="265">
        <v>2.9</v>
      </c>
      <c r="J15" s="265">
        <v>2.8</v>
      </c>
      <c r="K15" s="265">
        <v>3.07</v>
      </c>
      <c r="L15" s="265">
        <v>18.55</v>
      </c>
      <c r="M15" s="265">
        <v>20.2</v>
      </c>
      <c r="N15" s="265">
        <v>15.48</v>
      </c>
      <c r="O15" s="266">
        <v>18</v>
      </c>
      <c r="P15" s="268" t="s">
        <v>13</v>
      </c>
      <c r="Q15" s="276" t="s">
        <v>832</v>
      </c>
      <c r="R15" s="272"/>
      <c r="S15" s="171"/>
      <c r="T15" s="171"/>
      <c r="U15" s="171"/>
      <c r="V15" s="171"/>
      <c r="W15" s="171"/>
      <c r="X15" s="171"/>
      <c r="Y15" s="171"/>
    </row>
    <row r="16" spans="1:25" s="172" customFormat="1" ht="25.05" customHeight="1" x14ac:dyDescent="0.3">
      <c r="A16" s="269">
        <f t="shared" ref="A16:A26" si="0">A15+1</f>
        <v>3</v>
      </c>
      <c r="B16" s="273" t="s">
        <v>671</v>
      </c>
      <c r="C16" s="271"/>
      <c r="D16" s="274">
        <v>1997</v>
      </c>
      <c r="E16" s="268" t="s">
        <v>13</v>
      </c>
      <c r="F16" s="274" t="s">
        <v>176</v>
      </c>
      <c r="G16" s="268"/>
      <c r="H16" s="265">
        <v>1.5</v>
      </c>
      <c r="I16" s="265">
        <v>1.3</v>
      </c>
      <c r="J16" s="265">
        <v>1.4</v>
      </c>
      <c r="K16" s="265">
        <v>1.4</v>
      </c>
      <c r="L16" s="265">
        <v>14.3</v>
      </c>
      <c r="M16" s="265">
        <v>14.3</v>
      </c>
      <c r="N16" s="265">
        <v>12.9</v>
      </c>
      <c r="O16" s="266">
        <v>16</v>
      </c>
      <c r="P16" s="268" t="s">
        <v>13</v>
      </c>
      <c r="Q16" s="275" t="s">
        <v>833</v>
      </c>
      <c r="R16" s="272"/>
      <c r="S16" s="171"/>
      <c r="T16" s="171"/>
      <c r="U16" s="171"/>
      <c r="V16" s="171"/>
      <c r="W16" s="171"/>
      <c r="X16" s="171"/>
      <c r="Y16" s="171"/>
    </row>
    <row r="17" spans="1:25" s="172" customFormat="1" ht="25.05" customHeight="1" x14ac:dyDescent="0.3">
      <c r="A17" s="269">
        <f t="shared" si="0"/>
        <v>4</v>
      </c>
      <c r="B17" s="270" t="s">
        <v>125</v>
      </c>
      <c r="C17" s="271"/>
      <c r="D17" s="268">
        <v>1986</v>
      </c>
      <c r="E17" s="268" t="s">
        <v>12</v>
      </c>
      <c r="F17" s="268" t="s">
        <v>6</v>
      </c>
      <c r="G17" s="277" t="s">
        <v>32</v>
      </c>
      <c r="H17" s="265">
        <v>4.5</v>
      </c>
      <c r="I17" s="265">
        <v>4.2</v>
      </c>
      <c r="J17" s="265">
        <v>5</v>
      </c>
      <c r="K17" s="265">
        <v>4.57</v>
      </c>
      <c r="L17" s="265">
        <v>16.45</v>
      </c>
      <c r="M17" s="265">
        <v>20.25</v>
      </c>
      <c r="N17" s="265">
        <v>11.88</v>
      </c>
      <c r="O17" s="266">
        <v>15</v>
      </c>
      <c r="P17" s="268" t="s">
        <v>13</v>
      </c>
      <c r="Q17" s="276" t="s">
        <v>120</v>
      </c>
      <c r="R17" s="272"/>
      <c r="S17" s="171"/>
      <c r="T17" s="171"/>
      <c r="U17" s="171"/>
      <c r="V17" s="171"/>
      <c r="W17" s="171"/>
      <c r="X17" s="171"/>
      <c r="Y17" s="171"/>
    </row>
    <row r="18" spans="1:25" s="172" customFormat="1" ht="25.05" customHeight="1" x14ac:dyDescent="0.3">
      <c r="A18" s="269">
        <f t="shared" si="0"/>
        <v>5</v>
      </c>
      <c r="B18" s="270" t="s">
        <v>126</v>
      </c>
      <c r="C18" s="271"/>
      <c r="D18" s="268">
        <v>2002</v>
      </c>
      <c r="E18" s="268">
        <v>1</v>
      </c>
      <c r="F18" s="268" t="s">
        <v>6</v>
      </c>
      <c r="G18" s="268"/>
      <c r="H18" s="265">
        <v>2.6</v>
      </c>
      <c r="I18" s="265">
        <v>2.1</v>
      </c>
      <c r="J18" s="265">
        <v>2.6</v>
      </c>
      <c r="K18" s="265">
        <v>2.4300000000000002</v>
      </c>
      <c r="L18" s="265">
        <v>13.3</v>
      </c>
      <c r="M18" s="265">
        <v>14.15</v>
      </c>
      <c r="N18" s="265">
        <v>10.87</v>
      </c>
      <c r="O18" s="266">
        <v>14</v>
      </c>
      <c r="P18" s="268" t="s">
        <v>13</v>
      </c>
      <c r="Q18" s="276" t="s">
        <v>127</v>
      </c>
      <c r="R18" s="272"/>
      <c r="S18" s="171"/>
      <c r="T18" s="171"/>
      <c r="U18" s="171"/>
      <c r="V18" s="171"/>
      <c r="W18" s="171"/>
      <c r="X18" s="171"/>
      <c r="Y18" s="171"/>
    </row>
    <row r="19" spans="1:25" s="172" customFormat="1" ht="25.05" customHeight="1" x14ac:dyDescent="0.3">
      <c r="A19" s="269">
        <f t="shared" si="0"/>
        <v>6</v>
      </c>
      <c r="B19" s="270" t="s">
        <v>128</v>
      </c>
      <c r="C19" s="271"/>
      <c r="D19" s="268">
        <v>1972</v>
      </c>
      <c r="E19" s="268">
        <v>3</v>
      </c>
      <c r="F19" s="268" t="s">
        <v>6</v>
      </c>
      <c r="G19" s="268"/>
      <c r="H19" s="265">
        <v>3.2</v>
      </c>
      <c r="I19" s="265">
        <v>3</v>
      </c>
      <c r="J19" s="265">
        <v>3.4</v>
      </c>
      <c r="K19" s="265">
        <v>3.2</v>
      </c>
      <c r="L19" s="265">
        <v>12.45</v>
      </c>
      <c r="M19" s="265">
        <v>15.1</v>
      </c>
      <c r="N19" s="265">
        <v>9.25</v>
      </c>
      <c r="O19" s="266">
        <v>13</v>
      </c>
      <c r="P19" s="429">
        <v>1</v>
      </c>
      <c r="Q19" s="276" t="s">
        <v>120</v>
      </c>
      <c r="R19" s="272"/>
      <c r="S19" s="171"/>
      <c r="T19" s="171"/>
      <c r="U19" s="171"/>
      <c r="V19" s="171"/>
      <c r="W19" s="171"/>
      <c r="X19" s="171"/>
      <c r="Y19" s="171"/>
    </row>
    <row r="20" spans="1:25" s="172" customFormat="1" ht="25.05" customHeight="1" x14ac:dyDescent="0.3">
      <c r="A20" s="269">
        <f t="shared" si="0"/>
        <v>7</v>
      </c>
      <c r="B20" s="270" t="s">
        <v>673</v>
      </c>
      <c r="C20" s="271"/>
      <c r="D20" s="268">
        <v>1981</v>
      </c>
      <c r="E20" s="268">
        <v>3</v>
      </c>
      <c r="F20" s="268" t="s">
        <v>227</v>
      </c>
      <c r="G20" s="268"/>
      <c r="H20" s="265">
        <v>3</v>
      </c>
      <c r="I20" s="265">
        <v>2.9</v>
      </c>
      <c r="J20" s="265">
        <v>2.9</v>
      </c>
      <c r="K20" s="265">
        <v>2.93</v>
      </c>
      <c r="L20" s="265">
        <v>11.9</v>
      </c>
      <c r="M20" s="265">
        <v>13.15</v>
      </c>
      <c r="N20" s="265">
        <v>8.9700000000000006</v>
      </c>
      <c r="O20" s="266">
        <v>12</v>
      </c>
      <c r="P20" s="429">
        <v>1</v>
      </c>
      <c r="Q20" s="276" t="s">
        <v>660</v>
      </c>
      <c r="R20" s="272"/>
      <c r="S20" s="171"/>
      <c r="T20" s="171"/>
      <c r="U20" s="171"/>
      <c r="V20" s="171"/>
      <c r="W20" s="171"/>
      <c r="X20" s="171"/>
      <c r="Y20" s="171"/>
    </row>
    <row r="21" spans="1:25" s="172" customFormat="1" ht="25.05" customHeight="1" x14ac:dyDescent="0.3">
      <c r="A21" s="269">
        <f t="shared" si="0"/>
        <v>8</v>
      </c>
      <c r="B21" s="270" t="s">
        <v>670</v>
      </c>
      <c r="C21" s="271"/>
      <c r="D21" s="268">
        <v>2006</v>
      </c>
      <c r="E21" s="268" t="s">
        <v>13</v>
      </c>
      <c r="F21" s="268" t="s">
        <v>253</v>
      </c>
      <c r="G21" s="268"/>
      <c r="H21" s="265">
        <v>4</v>
      </c>
      <c r="I21" s="265">
        <v>3.2</v>
      </c>
      <c r="J21" s="265">
        <v>3.1</v>
      </c>
      <c r="K21" s="265">
        <v>3.43</v>
      </c>
      <c r="L21" s="265">
        <v>12.35</v>
      </c>
      <c r="M21" s="265">
        <v>14.25</v>
      </c>
      <c r="N21" s="265">
        <v>8.92</v>
      </c>
      <c r="O21" s="266">
        <v>11</v>
      </c>
      <c r="P21" s="429">
        <v>1</v>
      </c>
      <c r="Q21" s="276" t="s">
        <v>118</v>
      </c>
      <c r="R21" s="272"/>
      <c r="S21" s="171"/>
      <c r="T21" s="171"/>
      <c r="U21" s="171"/>
      <c r="V21" s="171"/>
      <c r="W21" s="171"/>
      <c r="X21" s="171"/>
      <c r="Y21" s="171"/>
    </row>
    <row r="22" spans="1:25" s="172" customFormat="1" ht="25.05" customHeight="1" x14ac:dyDescent="0.3">
      <c r="A22" s="269">
        <f t="shared" si="0"/>
        <v>9</v>
      </c>
      <c r="B22" s="270" t="s">
        <v>486</v>
      </c>
      <c r="C22" s="271"/>
      <c r="D22" s="268">
        <v>1984</v>
      </c>
      <c r="E22" s="268" t="s">
        <v>11</v>
      </c>
      <c r="F22" s="268" t="s">
        <v>257</v>
      </c>
      <c r="G22" s="268" t="s">
        <v>258</v>
      </c>
      <c r="H22" s="265">
        <v>1.6</v>
      </c>
      <c r="I22" s="265">
        <v>0.9</v>
      </c>
      <c r="J22" s="265">
        <v>1.1000000000000001</v>
      </c>
      <c r="K22" s="265">
        <v>1.2</v>
      </c>
      <c r="L22" s="265">
        <v>9.5500000000000007</v>
      </c>
      <c r="M22" s="265">
        <v>9.8000000000000007</v>
      </c>
      <c r="N22" s="265">
        <v>8.35</v>
      </c>
      <c r="O22" s="266">
        <v>10</v>
      </c>
      <c r="P22" s="429">
        <v>1</v>
      </c>
      <c r="Q22" s="276" t="s">
        <v>91</v>
      </c>
      <c r="R22" s="272"/>
      <c r="S22" s="171"/>
      <c r="T22" s="171"/>
      <c r="U22" s="171"/>
      <c r="V22" s="171"/>
      <c r="W22" s="171"/>
      <c r="X22" s="171"/>
      <c r="Y22" s="171"/>
    </row>
    <row r="23" spans="1:25" s="172" customFormat="1" ht="25.05" customHeight="1" x14ac:dyDescent="0.3">
      <c r="A23" s="269">
        <f t="shared" si="0"/>
        <v>10</v>
      </c>
      <c r="B23" s="270" t="s">
        <v>672</v>
      </c>
      <c r="C23" s="271"/>
      <c r="D23" s="268">
        <v>2009</v>
      </c>
      <c r="E23" s="268">
        <v>2</v>
      </c>
      <c r="F23" s="268" t="s">
        <v>196</v>
      </c>
      <c r="G23" s="268" t="s">
        <v>668</v>
      </c>
      <c r="H23" s="265">
        <v>3.1</v>
      </c>
      <c r="I23" s="265">
        <v>2.5</v>
      </c>
      <c r="J23" s="265">
        <v>3.3</v>
      </c>
      <c r="K23" s="265">
        <v>2.97</v>
      </c>
      <c r="L23" s="265">
        <v>9.0749999999999993</v>
      </c>
      <c r="M23" s="265">
        <v>10.824999999999999</v>
      </c>
      <c r="N23" s="265">
        <v>6.1050000000000004</v>
      </c>
      <c r="O23" s="266">
        <v>9</v>
      </c>
      <c r="P23" s="429">
        <v>3</v>
      </c>
      <c r="Q23" s="276" t="s">
        <v>646</v>
      </c>
      <c r="R23" s="272"/>
      <c r="S23" s="171"/>
      <c r="T23" s="171"/>
      <c r="U23" s="171"/>
      <c r="V23" s="171"/>
      <c r="W23" s="171"/>
      <c r="X23" s="171"/>
      <c r="Y23" s="171"/>
    </row>
    <row r="24" spans="1:25" s="172" customFormat="1" ht="25.05" customHeight="1" x14ac:dyDescent="0.3">
      <c r="A24" s="269">
        <f t="shared" si="0"/>
        <v>11</v>
      </c>
      <c r="B24" s="270" t="s">
        <v>677</v>
      </c>
      <c r="C24" s="271"/>
      <c r="D24" s="268">
        <v>1998</v>
      </c>
      <c r="E24" s="268">
        <v>1</v>
      </c>
      <c r="F24" s="268" t="s">
        <v>227</v>
      </c>
      <c r="G24" s="268"/>
      <c r="H24" s="265">
        <v>4.7</v>
      </c>
      <c r="I24" s="265">
        <v>5.4</v>
      </c>
      <c r="J24" s="265">
        <v>5</v>
      </c>
      <c r="K24" s="265">
        <v>5.03</v>
      </c>
      <c r="L24" s="265">
        <v>11</v>
      </c>
      <c r="M24" s="265">
        <v>14.05</v>
      </c>
      <c r="N24" s="265">
        <v>5.97</v>
      </c>
      <c r="O24" s="266">
        <v>8</v>
      </c>
      <c r="P24" s="267"/>
      <c r="Q24" s="290" t="s">
        <v>678</v>
      </c>
      <c r="R24" s="272"/>
      <c r="S24" s="171"/>
      <c r="T24" s="171"/>
      <c r="U24" s="171"/>
      <c r="V24" s="171"/>
      <c r="W24" s="171"/>
      <c r="X24" s="171"/>
      <c r="Y24" s="171"/>
    </row>
    <row r="25" spans="1:25" s="172" customFormat="1" ht="25.05" customHeight="1" x14ac:dyDescent="0.3">
      <c r="A25" s="269">
        <f t="shared" si="0"/>
        <v>12</v>
      </c>
      <c r="B25" s="270" t="s">
        <v>129</v>
      </c>
      <c r="C25" s="271"/>
      <c r="D25" s="268">
        <v>2005</v>
      </c>
      <c r="E25" s="268">
        <v>1</v>
      </c>
      <c r="F25" s="268" t="s">
        <v>130</v>
      </c>
      <c r="G25" s="268"/>
      <c r="H25" s="265">
        <v>4.5</v>
      </c>
      <c r="I25" s="265">
        <v>4.3</v>
      </c>
      <c r="J25" s="265">
        <v>3.9</v>
      </c>
      <c r="K25" s="265">
        <v>4.24</v>
      </c>
      <c r="L25" s="265">
        <v>9.35</v>
      </c>
      <c r="M25" s="265">
        <v>11.074999999999999</v>
      </c>
      <c r="N25" s="265">
        <v>5.1100000000000003</v>
      </c>
      <c r="O25" s="266">
        <v>7</v>
      </c>
      <c r="P25" s="267"/>
      <c r="Q25" s="276" t="s">
        <v>131</v>
      </c>
      <c r="R25" s="278"/>
      <c r="S25" s="171"/>
      <c r="T25" s="171"/>
      <c r="U25" s="171"/>
      <c r="V25" s="171"/>
      <c r="W25" s="171"/>
      <c r="X25" s="171"/>
      <c r="Y25" s="171"/>
    </row>
    <row r="26" spans="1:25" s="172" customFormat="1" ht="25.05" customHeight="1" thickBot="1" x14ac:dyDescent="0.35">
      <c r="A26" s="269">
        <f t="shared" si="0"/>
        <v>13</v>
      </c>
      <c r="B26" s="270" t="s">
        <v>674</v>
      </c>
      <c r="C26" s="271"/>
      <c r="D26" s="268" t="s">
        <v>675</v>
      </c>
      <c r="E26" s="268" t="s">
        <v>13</v>
      </c>
      <c r="F26" s="268" t="s">
        <v>213</v>
      </c>
      <c r="G26" s="268"/>
      <c r="H26" s="265">
        <v>3.9</v>
      </c>
      <c r="I26" s="265">
        <v>3.1</v>
      </c>
      <c r="J26" s="265">
        <v>3.7</v>
      </c>
      <c r="K26" s="265"/>
      <c r="L26" s="265">
        <v>1.95</v>
      </c>
      <c r="M26" s="265">
        <v>6.8</v>
      </c>
      <c r="N26" s="265">
        <v>0</v>
      </c>
      <c r="O26" s="266">
        <v>6</v>
      </c>
      <c r="P26" s="267"/>
      <c r="Q26" s="291" t="s">
        <v>834</v>
      </c>
      <c r="R26" s="272"/>
      <c r="S26" s="171"/>
      <c r="T26" s="171"/>
      <c r="U26" s="171"/>
      <c r="V26" s="171"/>
      <c r="W26" s="171"/>
      <c r="X26" s="171"/>
      <c r="Y26" s="171"/>
    </row>
    <row r="27" spans="1:25" ht="16.5" hidden="1" customHeight="1" x14ac:dyDescent="0.3">
      <c r="A27" s="90">
        <v>7</v>
      </c>
      <c r="B27" s="81"/>
      <c r="C27" s="82"/>
      <c r="D27" s="16"/>
      <c r="E27" s="15"/>
      <c r="F27" s="15"/>
      <c r="G27" s="89"/>
      <c r="H27" s="83"/>
      <c r="I27" s="84"/>
      <c r="J27" s="84"/>
      <c r="K27" s="84"/>
      <c r="L27" s="84"/>
      <c r="M27" s="84"/>
      <c r="N27" s="84"/>
      <c r="O27" s="85"/>
      <c r="P27" s="86" t="s">
        <v>13</v>
      </c>
      <c r="Q27" s="87"/>
      <c r="R27" s="88"/>
      <c r="S27" s="66"/>
      <c r="T27" s="66"/>
      <c r="U27" s="66"/>
      <c r="V27" s="66"/>
      <c r="W27" s="66"/>
      <c r="X27" s="66"/>
      <c r="Y27" s="66"/>
    </row>
    <row r="28" spans="1:25" ht="16.5" hidden="1" customHeight="1" x14ac:dyDescent="0.3">
      <c r="A28" s="91">
        <v>8</v>
      </c>
      <c r="B28" s="81"/>
      <c r="C28" s="82"/>
      <c r="D28" s="16"/>
      <c r="E28" s="15"/>
      <c r="F28" s="15"/>
      <c r="G28" s="92"/>
      <c r="H28" s="83"/>
      <c r="I28" s="93"/>
      <c r="J28" s="93"/>
      <c r="K28" s="93"/>
      <c r="L28" s="93"/>
      <c r="M28" s="93"/>
      <c r="N28" s="94"/>
      <c r="O28" s="58"/>
      <c r="P28" s="86" t="s">
        <v>13</v>
      </c>
      <c r="Q28" s="87"/>
      <c r="R28" s="88"/>
      <c r="S28" s="66"/>
      <c r="T28" s="66"/>
      <c r="U28" s="66"/>
      <c r="V28" s="66"/>
      <c r="W28" s="66"/>
      <c r="X28" s="66"/>
      <c r="Y28" s="66"/>
    </row>
    <row r="29" spans="1:25" ht="16.5" hidden="1" customHeight="1" x14ac:dyDescent="0.3">
      <c r="A29" s="91">
        <v>9</v>
      </c>
      <c r="B29" s="81"/>
      <c r="C29" s="82"/>
      <c r="D29" s="15"/>
      <c r="E29" s="15"/>
      <c r="F29" s="15"/>
      <c r="G29" s="92"/>
      <c r="H29" s="83"/>
      <c r="I29" s="93"/>
      <c r="J29" s="93"/>
      <c r="K29" s="93"/>
      <c r="L29" s="93"/>
      <c r="M29" s="93"/>
      <c r="N29" s="94"/>
      <c r="O29" s="58"/>
      <c r="P29" s="86" t="s">
        <v>13</v>
      </c>
      <c r="Q29" s="87"/>
      <c r="R29" s="88"/>
      <c r="S29" s="66"/>
      <c r="T29" s="66"/>
      <c r="U29" s="66"/>
      <c r="V29" s="66"/>
      <c r="W29" s="66"/>
      <c r="X29" s="66"/>
      <c r="Y29" s="66"/>
    </row>
    <row r="30" spans="1:25" ht="16.5" hidden="1" customHeight="1" x14ac:dyDescent="0.3">
      <c r="A30" s="95">
        <v>10</v>
      </c>
      <c r="B30" s="96"/>
      <c r="C30" s="97"/>
      <c r="D30" s="50"/>
      <c r="E30" s="49"/>
      <c r="F30" s="49"/>
      <c r="G30" s="98"/>
      <c r="H30" s="99"/>
      <c r="I30" s="100"/>
      <c r="J30" s="100"/>
      <c r="K30" s="100"/>
      <c r="L30" s="100"/>
      <c r="M30" s="100"/>
      <c r="N30" s="100"/>
      <c r="O30" s="101"/>
      <c r="P30" s="62" t="s">
        <v>13</v>
      </c>
      <c r="Q30" s="102"/>
      <c r="R30" s="103"/>
      <c r="S30" s="66"/>
      <c r="T30" s="66"/>
      <c r="U30" s="66"/>
      <c r="V30" s="66"/>
      <c r="W30" s="66"/>
      <c r="X30" s="66"/>
      <c r="Y30" s="66"/>
    </row>
    <row r="31" spans="1:25" s="2" customFormat="1" ht="13.2" x14ac:dyDescent="0.25"/>
    <row r="32" spans="1:25" s="2" customFormat="1" ht="13.2" x14ac:dyDescent="0.25">
      <c r="A32" s="27" t="s">
        <v>34</v>
      </c>
      <c r="F32" s="2" t="s">
        <v>35</v>
      </c>
      <c r="K32" s="27" t="s">
        <v>36</v>
      </c>
      <c r="N32" s="2" t="s">
        <v>783</v>
      </c>
    </row>
    <row r="33" spans="1:25" s="2" customFormat="1" ht="13.2" x14ac:dyDescent="0.25">
      <c r="A33" s="27"/>
      <c r="K33" s="27"/>
    </row>
    <row r="34" spans="1:25" s="2" customFormat="1" ht="13.2" x14ac:dyDescent="0.25">
      <c r="A34" s="27" t="s">
        <v>37</v>
      </c>
      <c r="F34" s="2" t="s">
        <v>153</v>
      </c>
      <c r="K34" s="27" t="s">
        <v>38</v>
      </c>
      <c r="N34" s="2" t="s">
        <v>784</v>
      </c>
    </row>
    <row r="35" spans="1:25" ht="24" customHeight="1" x14ac:dyDescent="0.3">
      <c r="A35" s="105"/>
      <c r="B35" s="105"/>
      <c r="C35" s="105"/>
      <c r="D35" s="105"/>
      <c r="E35" s="105"/>
      <c r="F35" s="105"/>
      <c r="G35" s="105"/>
      <c r="H35" s="105"/>
      <c r="I35" s="106"/>
      <c r="J35" s="106"/>
      <c r="K35" s="106"/>
      <c r="L35" s="105"/>
      <c r="M35" s="105"/>
      <c r="N35" s="105"/>
      <c r="O35" s="105"/>
      <c r="P35" s="105"/>
      <c r="Q35" s="105"/>
      <c r="R35" s="66"/>
      <c r="S35" s="66"/>
      <c r="T35" s="66"/>
      <c r="U35" s="66"/>
      <c r="V35" s="66"/>
      <c r="W35" s="66"/>
      <c r="X35" s="66"/>
      <c r="Y35" s="66"/>
    </row>
    <row r="36" spans="1:25" x14ac:dyDescent="0.3">
      <c r="A36" s="105"/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66"/>
      <c r="S36" s="66"/>
      <c r="T36" s="66"/>
      <c r="U36" s="66"/>
      <c r="V36" s="66"/>
      <c r="W36" s="66"/>
      <c r="X36" s="66"/>
      <c r="Y36" s="66"/>
    </row>
    <row r="39" spans="1:25" x14ac:dyDescent="0.3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66"/>
      <c r="S39" s="66"/>
      <c r="T39" s="66"/>
      <c r="U39" s="66"/>
      <c r="V39" s="66"/>
      <c r="W39" s="66"/>
      <c r="X39" s="66"/>
      <c r="Y39" s="66"/>
    </row>
    <row r="40" spans="1:25" x14ac:dyDescent="0.3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66"/>
      <c r="S40" s="66"/>
      <c r="T40" s="66"/>
      <c r="U40" s="66"/>
      <c r="V40" s="66"/>
      <c r="W40" s="66"/>
      <c r="X40" s="66"/>
      <c r="Y40" s="66"/>
    </row>
    <row r="41" spans="1:25" x14ac:dyDescent="0.3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</row>
    <row r="42" spans="1:25" x14ac:dyDescent="0.3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</row>
    <row r="43" spans="1:25" x14ac:dyDescent="0.3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</row>
    <row r="44" spans="1:25" x14ac:dyDescent="0.3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</row>
    <row r="45" spans="1:25" x14ac:dyDescent="0.3">
      <c r="A45" s="66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</row>
    <row r="46" spans="1:25" x14ac:dyDescent="0.3">
      <c r="A46" s="66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</row>
    <row r="47" spans="1:25" x14ac:dyDescent="0.3">
      <c r="A47" s="66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</row>
    <row r="48" spans="1:25" x14ac:dyDescent="0.3">
      <c r="A48" s="66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</row>
    <row r="49" spans="1:25" x14ac:dyDescent="0.3">
      <c r="A49" s="66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</row>
    <row r="50" spans="1:25" x14ac:dyDescent="0.3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</row>
    <row r="51" spans="1:25" x14ac:dyDescent="0.3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</row>
    <row r="52" spans="1:25" x14ac:dyDescent="0.3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</row>
  </sheetData>
  <sortState xmlns:xlrd2="http://schemas.microsoft.com/office/spreadsheetml/2017/richdata2" ref="B14:R26">
    <sortCondition descending="1" ref="N14:N26"/>
  </sortState>
  <mergeCells count="15">
    <mergeCell ref="A4:R4"/>
    <mergeCell ref="S4:T4"/>
    <mergeCell ref="A1:R1"/>
    <mergeCell ref="A2:R2"/>
    <mergeCell ref="S2:T2"/>
    <mergeCell ref="A3:R3"/>
    <mergeCell ref="S3:T3"/>
    <mergeCell ref="B12:C12"/>
    <mergeCell ref="Q12:R12"/>
    <mergeCell ref="F6:M6"/>
    <mergeCell ref="A7:C7"/>
    <mergeCell ref="F7:M7"/>
    <mergeCell ref="A8:C8"/>
    <mergeCell ref="F8:M8"/>
    <mergeCell ref="F9:M9"/>
  </mergeCells>
  <pageMargins left="0.590551137924194" right="0.19685038924217199" top="0.590551137924194" bottom="0.74803149700164795" header="0" footer="0.51181101799011197"/>
  <pageSetup paperSize="9" scale="57" fitToHeight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EDB6-1300-4BA4-B289-35E5CA052078}">
  <sheetPr>
    <pageSetUpPr fitToPage="1"/>
  </sheetPr>
  <dimension ref="A1:S63"/>
  <sheetViews>
    <sheetView topLeftCell="A16" zoomScale="80" zoomScaleNormal="80" workbookViewId="0">
      <selection activeCell="AB36" sqref="AB36:AC36"/>
    </sheetView>
  </sheetViews>
  <sheetFormatPr defaultColWidth="8.44140625" defaultRowHeight="14.4" x14ac:dyDescent="0.3"/>
  <cols>
    <col min="1" max="1" width="8.33203125" style="68" customWidth="1"/>
    <col min="2" max="2" width="4.33203125" style="68" customWidth="1"/>
    <col min="3" max="3" width="27" style="68" customWidth="1"/>
    <col min="4" max="4" width="10.33203125" style="68" customWidth="1"/>
    <col min="5" max="5" width="11.88671875" style="68" customWidth="1"/>
    <col min="6" max="6" width="22.77734375" style="68" customWidth="1"/>
    <col min="7" max="7" width="25.77734375" style="68" customWidth="1"/>
    <col min="8" max="11" width="11" style="68" customWidth="1"/>
    <col min="12" max="12" width="15.33203125" style="68" customWidth="1"/>
    <col min="13" max="13" width="12.5546875" style="68" customWidth="1"/>
    <col min="14" max="14" width="11" style="68" customWidth="1"/>
    <col min="15" max="15" width="8.5546875" style="68" customWidth="1"/>
    <col min="16" max="16" width="10.5546875" style="68" customWidth="1"/>
    <col min="17" max="17" width="14.5546875" style="68" customWidth="1"/>
    <col min="18" max="18" width="12.6640625" style="68" customWidth="1"/>
    <col min="19" max="16384" width="8.44140625" style="68"/>
  </cols>
  <sheetData>
    <row r="1" spans="1:19" s="2" customFormat="1" ht="13.2" x14ac:dyDescent="0.25">
      <c r="A1" s="593" t="s">
        <v>0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22"/>
    </row>
    <row r="2" spans="1:19" s="2" customFormat="1" ht="13.2" x14ac:dyDescent="0.25">
      <c r="A2" s="593" t="s">
        <v>44</v>
      </c>
      <c r="B2" s="593"/>
      <c r="C2" s="593"/>
      <c r="D2" s="593"/>
      <c r="E2" s="593"/>
      <c r="F2" s="593"/>
      <c r="G2" s="593"/>
      <c r="H2" s="593"/>
      <c r="I2" s="593"/>
      <c r="J2" s="593"/>
      <c r="K2" s="593"/>
      <c r="L2" s="593"/>
      <c r="M2" s="593"/>
      <c r="N2" s="593"/>
      <c r="O2" s="593"/>
      <c r="P2" s="593"/>
      <c r="Q2" s="593"/>
      <c r="R2" s="593"/>
      <c r="S2" s="1"/>
    </row>
    <row r="3" spans="1:19" s="2" customFormat="1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1"/>
    </row>
    <row r="4" spans="1:19" s="2" customFormat="1" ht="13.2" x14ac:dyDescent="0.25">
      <c r="A4" s="593" t="s">
        <v>3</v>
      </c>
      <c r="B4" s="593"/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593"/>
      <c r="N4" s="593"/>
      <c r="O4" s="593"/>
      <c r="P4" s="593"/>
      <c r="Q4" s="593"/>
      <c r="R4" s="593"/>
      <c r="S4" s="1"/>
    </row>
    <row r="5" spans="1:19" s="2" customFormat="1" ht="9" customHeight="1" x14ac:dyDescent="0.25"/>
    <row r="6" spans="1:19" s="2" customFormat="1" ht="15.6" x14ac:dyDescent="0.3">
      <c r="F6" s="576" t="s">
        <v>4</v>
      </c>
      <c r="G6" s="576"/>
      <c r="H6" s="576"/>
      <c r="I6" s="576"/>
      <c r="J6" s="576"/>
      <c r="K6" s="576"/>
      <c r="L6" s="576"/>
      <c r="M6" s="576"/>
      <c r="N6" s="55"/>
      <c r="O6" s="55"/>
      <c r="P6" s="55"/>
      <c r="Q6" s="55"/>
      <c r="R6" s="56"/>
      <c r="S6" s="56"/>
    </row>
    <row r="7" spans="1:19" s="2" customFormat="1" ht="15.6" x14ac:dyDescent="0.25">
      <c r="A7" s="594" t="s">
        <v>152</v>
      </c>
      <c r="B7" s="594"/>
      <c r="C7" s="594"/>
      <c r="F7" s="586" t="s">
        <v>154</v>
      </c>
      <c r="G7" s="586"/>
      <c r="H7" s="586"/>
      <c r="I7" s="586"/>
      <c r="J7" s="586"/>
      <c r="K7" s="586"/>
      <c r="L7" s="586"/>
      <c r="M7" s="586"/>
      <c r="N7" s="57"/>
      <c r="O7" s="51" t="s">
        <v>13</v>
      </c>
      <c r="P7" s="51">
        <v>1</v>
      </c>
      <c r="Q7" s="51">
        <v>2</v>
      </c>
      <c r="R7" s="51">
        <v>3</v>
      </c>
      <c r="S7" s="56"/>
    </row>
    <row r="8" spans="1:19" s="2" customFormat="1" ht="15" x14ac:dyDescent="0.25">
      <c r="A8" s="585" t="s">
        <v>6</v>
      </c>
      <c r="B8" s="585"/>
      <c r="C8" s="585"/>
      <c r="F8" s="592" t="s">
        <v>151</v>
      </c>
      <c r="G8" s="591"/>
      <c r="H8" s="591"/>
      <c r="I8" s="591"/>
      <c r="J8" s="591"/>
      <c r="K8" s="591"/>
      <c r="L8" s="591"/>
      <c r="M8" s="592"/>
      <c r="N8" s="6" t="s">
        <v>104</v>
      </c>
      <c r="O8" s="58">
        <v>12</v>
      </c>
      <c r="P8" s="59">
        <v>9.5</v>
      </c>
      <c r="Q8" s="58">
        <v>8.5</v>
      </c>
      <c r="R8" s="59">
        <v>7.5</v>
      </c>
      <c r="S8" s="27"/>
    </row>
    <row r="9" spans="1:19" s="2" customFormat="1" ht="15.6" x14ac:dyDescent="0.3">
      <c r="A9" s="11" t="s">
        <v>15</v>
      </c>
      <c r="B9" s="8"/>
      <c r="C9" s="8"/>
      <c r="D9" s="8">
        <v>408</v>
      </c>
      <c r="E9" s="60"/>
      <c r="F9" s="576" t="s">
        <v>105</v>
      </c>
      <c r="G9" s="576"/>
      <c r="H9" s="576"/>
      <c r="I9" s="576"/>
      <c r="J9" s="576"/>
      <c r="K9" s="576"/>
      <c r="L9" s="576"/>
      <c r="M9" s="576"/>
      <c r="N9" s="6" t="s">
        <v>106</v>
      </c>
      <c r="O9" s="59">
        <v>9.5</v>
      </c>
      <c r="P9" s="59">
        <v>8</v>
      </c>
      <c r="Q9" s="59">
        <v>7</v>
      </c>
      <c r="R9" s="59">
        <v>6</v>
      </c>
      <c r="S9" s="12"/>
    </row>
    <row r="10" spans="1:19" s="2" customFormat="1" ht="15.6" x14ac:dyDescent="0.3">
      <c r="A10" s="13" t="s">
        <v>16</v>
      </c>
      <c r="B10" s="14"/>
      <c r="C10" s="9"/>
      <c r="D10" s="9">
        <v>46</v>
      </c>
      <c r="E10" s="33"/>
      <c r="F10" s="4"/>
      <c r="G10" s="4"/>
      <c r="H10" s="4"/>
      <c r="I10" s="4"/>
      <c r="J10" s="4"/>
      <c r="K10" s="4"/>
      <c r="L10" s="4"/>
      <c r="M10" s="4"/>
      <c r="N10" s="6" t="s">
        <v>107</v>
      </c>
      <c r="O10" s="59">
        <v>9.5</v>
      </c>
      <c r="P10" s="59">
        <v>8</v>
      </c>
      <c r="Q10" s="59">
        <v>7</v>
      </c>
      <c r="R10" s="59">
        <v>6</v>
      </c>
      <c r="S10" s="12"/>
    </row>
    <row r="11" spans="1:19" s="2" customFormat="1" ht="13.8" thickBot="1" x14ac:dyDescent="0.3">
      <c r="R11" s="10"/>
      <c r="S11" s="10"/>
    </row>
    <row r="12" spans="1:19" ht="42" customHeight="1" thickBot="1" x14ac:dyDescent="0.35">
      <c r="A12" s="61" t="s">
        <v>17</v>
      </c>
      <c r="B12" s="670" t="s">
        <v>18</v>
      </c>
      <c r="C12" s="671"/>
      <c r="D12" s="63" t="s">
        <v>50</v>
      </c>
      <c r="E12" s="63" t="s">
        <v>20</v>
      </c>
      <c r="F12" s="62" t="s">
        <v>21</v>
      </c>
      <c r="G12" s="64" t="s">
        <v>22</v>
      </c>
      <c r="H12" s="63" t="s">
        <v>108</v>
      </c>
      <c r="I12" s="63" t="s">
        <v>109</v>
      </c>
      <c r="J12" s="157" t="s">
        <v>641</v>
      </c>
      <c r="K12" s="61" t="s">
        <v>110</v>
      </c>
      <c r="L12" s="65" t="s">
        <v>111</v>
      </c>
      <c r="M12" s="65" t="s">
        <v>112</v>
      </c>
      <c r="N12" s="61" t="s">
        <v>113</v>
      </c>
      <c r="O12" s="373" t="s">
        <v>839</v>
      </c>
      <c r="P12" s="61" t="s">
        <v>114</v>
      </c>
      <c r="Q12" s="672" t="s">
        <v>115</v>
      </c>
      <c r="R12" s="673"/>
      <c r="S12" s="66"/>
    </row>
    <row r="13" spans="1:19" ht="16.2" thickBot="1" x14ac:dyDescent="0.35">
      <c r="A13" s="158" t="s">
        <v>676</v>
      </c>
      <c r="B13" s="164"/>
      <c r="C13" s="165"/>
      <c r="D13" s="163"/>
      <c r="E13" s="163"/>
      <c r="F13" s="163"/>
      <c r="G13" s="163"/>
      <c r="H13" s="173"/>
      <c r="I13" s="173"/>
      <c r="J13" s="173"/>
      <c r="K13" s="173"/>
      <c r="L13" s="173"/>
      <c r="M13" s="173"/>
      <c r="N13" s="173"/>
      <c r="O13" s="163"/>
      <c r="P13" s="163"/>
      <c r="Q13" s="163"/>
      <c r="R13" s="148"/>
      <c r="S13" s="66"/>
    </row>
    <row r="14" spans="1:19" ht="19.95" customHeight="1" thickBot="1" x14ac:dyDescent="0.35">
      <c r="A14" s="674">
        <v>1</v>
      </c>
      <c r="B14" s="279" t="s">
        <v>125</v>
      </c>
      <c r="C14" s="179"/>
      <c r="D14" s="180">
        <v>1986</v>
      </c>
      <c r="E14" s="159" t="s">
        <v>12</v>
      </c>
      <c r="F14" s="159" t="s">
        <v>40</v>
      </c>
      <c r="G14" s="181" t="s">
        <v>32</v>
      </c>
      <c r="H14" s="678">
        <v>3.4</v>
      </c>
      <c r="I14" s="678">
        <v>3.1</v>
      </c>
      <c r="J14" s="678">
        <v>3.3</v>
      </c>
      <c r="K14" s="678">
        <v>3.27</v>
      </c>
      <c r="L14" s="678">
        <v>17.274999999999999</v>
      </c>
      <c r="M14" s="678">
        <v>13.425000000000001</v>
      </c>
      <c r="N14" s="678">
        <v>10.154999999999999</v>
      </c>
      <c r="O14" s="680">
        <v>20</v>
      </c>
      <c r="P14" s="678" t="s">
        <v>13</v>
      </c>
      <c r="Q14" s="175" t="s">
        <v>868</v>
      </c>
      <c r="R14" s="176"/>
      <c r="S14" s="66"/>
    </row>
    <row r="15" spans="1:19" ht="19.95" customHeight="1" thickBot="1" x14ac:dyDescent="0.35">
      <c r="A15" s="675"/>
      <c r="B15" s="160" t="s">
        <v>132</v>
      </c>
      <c r="C15" s="182"/>
      <c r="D15" s="183">
        <v>1980</v>
      </c>
      <c r="E15" s="161" t="s">
        <v>13</v>
      </c>
      <c r="F15" s="161" t="s">
        <v>40</v>
      </c>
      <c r="G15" s="184"/>
      <c r="H15" s="682"/>
      <c r="I15" s="679"/>
      <c r="J15" s="679"/>
      <c r="K15" s="679"/>
      <c r="L15" s="679"/>
      <c r="M15" s="679"/>
      <c r="N15" s="679"/>
      <c r="O15" s="681"/>
      <c r="P15" s="679"/>
      <c r="Q15" s="175" t="s">
        <v>868</v>
      </c>
      <c r="R15" s="185"/>
      <c r="S15" s="66"/>
    </row>
    <row r="16" spans="1:19" ht="19.95" customHeight="1" x14ac:dyDescent="0.3">
      <c r="A16" s="674">
        <v>2</v>
      </c>
      <c r="B16" s="279" t="s">
        <v>126</v>
      </c>
      <c r="C16" s="179"/>
      <c r="D16" s="180">
        <v>2002</v>
      </c>
      <c r="E16" s="159">
        <v>1</v>
      </c>
      <c r="F16" s="159" t="s">
        <v>40</v>
      </c>
      <c r="G16" s="181"/>
      <c r="H16" s="678">
        <v>3.4</v>
      </c>
      <c r="I16" s="678">
        <v>3.2</v>
      </c>
      <c r="J16" s="678">
        <v>3.1</v>
      </c>
      <c r="K16" s="678">
        <v>3.23</v>
      </c>
      <c r="L16" s="678">
        <v>13.125</v>
      </c>
      <c r="M16" s="678">
        <v>11.225</v>
      </c>
      <c r="N16" s="678">
        <v>7.9950000000000001</v>
      </c>
      <c r="O16" s="680">
        <v>18</v>
      </c>
      <c r="P16" s="680">
        <v>2</v>
      </c>
      <c r="Q16" s="169" t="s">
        <v>127</v>
      </c>
      <c r="R16" s="176"/>
      <c r="S16" s="66"/>
    </row>
    <row r="17" spans="1:19" ht="19.95" customHeight="1" thickBot="1" x14ac:dyDescent="0.35">
      <c r="A17" s="675"/>
      <c r="B17" s="430" t="s">
        <v>119</v>
      </c>
      <c r="C17" s="170"/>
      <c r="D17" s="167">
        <v>2003</v>
      </c>
      <c r="E17" s="168">
        <v>3</v>
      </c>
      <c r="F17" s="166" t="s">
        <v>6</v>
      </c>
      <c r="G17" s="184"/>
      <c r="H17" s="679"/>
      <c r="I17" s="679"/>
      <c r="J17" s="679"/>
      <c r="K17" s="679"/>
      <c r="L17" s="679"/>
      <c r="M17" s="679"/>
      <c r="N17" s="679"/>
      <c r="O17" s="681"/>
      <c r="P17" s="681"/>
      <c r="Q17" s="169" t="s">
        <v>127</v>
      </c>
      <c r="R17" s="185"/>
      <c r="S17" s="66"/>
    </row>
    <row r="18" spans="1:19" ht="19.95" customHeight="1" x14ac:dyDescent="0.3">
      <c r="A18" s="674">
        <v>3</v>
      </c>
      <c r="B18" s="279" t="s">
        <v>679</v>
      </c>
      <c r="C18" s="179"/>
      <c r="D18" s="180">
        <v>2007</v>
      </c>
      <c r="E18" s="159">
        <v>2</v>
      </c>
      <c r="F18" s="159" t="s">
        <v>196</v>
      </c>
      <c r="G18" s="181" t="s">
        <v>668</v>
      </c>
      <c r="H18" s="678">
        <v>3.2</v>
      </c>
      <c r="I18" s="678">
        <v>3</v>
      </c>
      <c r="J18" s="678">
        <v>3</v>
      </c>
      <c r="K18" s="678">
        <v>3.07</v>
      </c>
      <c r="L18" s="678">
        <v>8.9499999999999993</v>
      </c>
      <c r="M18" s="678">
        <v>8.9499999999999993</v>
      </c>
      <c r="N18" s="678">
        <v>5.88</v>
      </c>
      <c r="O18" s="680">
        <v>16</v>
      </c>
      <c r="P18" s="678"/>
      <c r="Q18" s="175" t="s">
        <v>646</v>
      </c>
      <c r="R18" s="176"/>
      <c r="S18" s="66"/>
    </row>
    <row r="19" spans="1:19" ht="19.95" customHeight="1" thickBot="1" x14ac:dyDescent="0.35">
      <c r="A19" s="675"/>
      <c r="B19" s="160" t="s">
        <v>680</v>
      </c>
      <c r="C19" s="182"/>
      <c r="D19" s="183">
        <v>1993</v>
      </c>
      <c r="E19" s="161" t="s">
        <v>13</v>
      </c>
      <c r="F19" s="161" t="s">
        <v>196</v>
      </c>
      <c r="G19" s="184" t="s">
        <v>280</v>
      </c>
      <c r="H19" s="679"/>
      <c r="I19" s="679"/>
      <c r="J19" s="679"/>
      <c r="K19" s="679"/>
      <c r="L19" s="679"/>
      <c r="M19" s="679"/>
      <c r="N19" s="679"/>
      <c r="O19" s="681"/>
      <c r="P19" s="679"/>
      <c r="Q19" s="178" t="s">
        <v>681</v>
      </c>
      <c r="R19" s="185"/>
      <c r="S19" s="66"/>
    </row>
    <row r="20" spans="1:19" ht="19.95" customHeight="1" x14ac:dyDescent="0.3">
      <c r="A20" s="674">
        <v>4</v>
      </c>
      <c r="B20" s="279" t="s">
        <v>659</v>
      </c>
      <c r="C20" s="179"/>
      <c r="D20" s="180">
        <v>2005</v>
      </c>
      <c r="E20" s="159">
        <v>1</v>
      </c>
      <c r="F20" s="159" t="s">
        <v>227</v>
      </c>
      <c r="G20" s="181"/>
      <c r="H20" s="678">
        <v>6.7</v>
      </c>
      <c r="I20" s="678">
        <v>5.7</v>
      </c>
      <c r="J20" s="678">
        <v>6.1</v>
      </c>
      <c r="K20" s="678">
        <v>6.17</v>
      </c>
      <c r="L20" s="678">
        <v>14.2</v>
      </c>
      <c r="M20" s="678">
        <v>9.15</v>
      </c>
      <c r="N20" s="678">
        <v>2.98</v>
      </c>
      <c r="O20" s="680">
        <v>15</v>
      </c>
      <c r="P20" s="678"/>
      <c r="Q20" s="175" t="s">
        <v>660</v>
      </c>
      <c r="R20" s="176"/>
      <c r="S20" s="66"/>
    </row>
    <row r="21" spans="1:19" ht="19.95" customHeight="1" thickBot="1" x14ac:dyDescent="0.35">
      <c r="A21" s="675"/>
      <c r="B21" s="160" t="s">
        <v>677</v>
      </c>
      <c r="C21" s="182"/>
      <c r="D21" s="183">
        <v>1998</v>
      </c>
      <c r="E21" s="161">
        <v>1</v>
      </c>
      <c r="F21" s="161" t="s">
        <v>227</v>
      </c>
      <c r="G21" s="184"/>
      <c r="H21" s="679"/>
      <c r="I21" s="679"/>
      <c r="J21" s="679"/>
      <c r="K21" s="679"/>
      <c r="L21" s="679"/>
      <c r="M21" s="679"/>
      <c r="N21" s="679"/>
      <c r="O21" s="681"/>
      <c r="P21" s="679"/>
      <c r="Q21" s="178" t="s">
        <v>678</v>
      </c>
      <c r="R21" s="185"/>
      <c r="S21" s="66"/>
    </row>
    <row r="22" spans="1:19" ht="16.2" thickBot="1" x14ac:dyDescent="0.35">
      <c r="A22" s="158" t="s">
        <v>684</v>
      </c>
      <c r="C22" s="186"/>
      <c r="D22" s="109"/>
      <c r="E22" s="109"/>
      <c r="F22" s="109"/>
      <c r="G22" s="109"/>
      <c r="H22" s="187"/>
      <c r="I22" s="187"/>
      <c r="J22" s="187"/>
      <c r="K22" s="187"/>
      <c r="L22" s="187"/>
      <c r="M22" s="187"/>
      <c r="N22" s="187"/>
      <c r="O22" s="109"/>
      <c r="P22" s="109"/>
      <c r="Q22" s="109"/>
      <c r="R22" s="147"/>
      <c r="S22" s="66"/>
    </row>
    <row r="23" spans="1:19" ht="19.95" customHeight="1" thickBot="1" x14ac:dyDescent="0.35">
      <c r="A23" s="676">
        <v>1</v>
      </c>
      <c r="B23" s="279" t="s">
        <v>459</v>
      </c>
      <c r="C23" s="174"/>
      <c r="D23" s="159">
        <v>2001</v>
      </c>
      <c r="E23" s="159" t="s">
        <v>13</v>
      </c>
      <c r="F23" s="159" t="s">
        <v>176</v>
      </c>
      <c r="G23" s="181"/>
      <c r="H23" s="678">
        <v>1.7</v>
      </c>
      <c r="I23" s="678">
        <v>1</v>
      </c>
      <c r="J23" s="678">
        <v>1.4</v>
      </c>
      <c r="K23" s="678">
        <v>1.37</v>
      </c>
      <c r="L23" s="678">
        <v>13.1</v>
      </c>
      <c r="M23" s="678">
        <v>13.1</v>
      </c>
      <c r="N23" s="678">
        <v>11.73</v>
      </c>
      <c r="O23" s="680">
        <v>20</v>
      </c>
      <c r="P23" s="678" t="s">
        <v>13</v>
      </c>
      <c r="Q23" s="175" t="s">
        <v>869</v>
      </c>
      <c r="R23" s="176"/>
      <c r="S23" s="66"/>
    </row>
    <row r="24" spans="1:19" ht="19.95" customHeight="1" thickBot="1" x14ac:dyDescent="0.35">
      <c r="A24" s="677"/>
      <c r="B24" s="160" t="s">
        <v>671</v>
      </c>
      <c r="C24" s="177"/>
      <c r="D24" s="220">
        <v>1997</v>
      </c>
      <c r="E24" s="220" t="s">
        <v>433</v>
      </c>
      <c r="F24" s="220" t="s">
        <v>176</v>
      </c>
      <c r="G24" s="162"/>
      <c r="H24" s="679"/>
      <c r="I24" s="679"/>
      <c r="J24" s="679"/>
      <c r="K24" s="679"/>
      <c r="L24" s="679"/>
      <c r="M24" s="679"/>
      <c r="N24" s="679"/>
      <c r="O24" s="681"/>
      <c r="P24" s="679"/>
      <c r="Q24" s="175" t="s">
        <v>869</v>
      </c>
      <c r="R24" s="185"/>
      <c r="S24" s="66"/>
    </row>
    <row r="25" spans="1:19" ht="19.95" customHeight="1" x14ac:dyDescent="0.3">
      <c r="A25" s="676">
        <v>2</v>
      </c>
      <c r="B25" s="279" t="s">
        <v>672</v>
      </c>
      <c r="C25" s="174"/>
      <c r="D25" s="159">
        <v>2009</v>
      </c>
      <c r="E25" s="159">
        <v>2</v>
      </c>
      <c r="F25" s="159" t="s">
        <v>196</v>
      </c>
      <c r="G25" s="181" t="s">
        <v>668</v>
      </c>
      <c r="H25" s="678">
        <v>2.2999999999999998</v>
      </c>
      <c r="I25" s="678">
        <v>1.9</v>
      </c>
      <c r="J25" s="678">
        <v>2.2999999999999998</v>
      </c>
      <c r="K25" s="678">
        <v>2.17</v>
      </c>
      <c r="L25" s="678">
        <v>9.8249999999999993</v>
      </c>
      <c r="M25" s="678">
        <v>9.8249999999999993</v>
      </c>
      <c r="N25" s="678">
        <v>7.6550000000000002</v>
      </c>
      <c r="O25" s="680">
        <v>18</v>
      </c>
      <c r="P25" s="680">
        <v>2</v>
      </c>
      <c r="Q25" s="175" t="s">
        <v>646</v>
      </c>
      <c r="R25" s="176"/>
      <c r="S25" s="66"/>
    </row>
    <row r="26" spans="1:19" ht="19.95" customHeight="1" thickBot="1" x14ac:dyDescent="0.35">
      <c r="A26" s="677"/>
      <c r="B26" s="160" t="s">
        <v>667</v>
      </c>
      <c r="C26" s="177"/>
      <c r="D26" s="220">
        <v>2005</v>
      </c>
      <c r="E26" s="220" t="s">
        <v>13</v>
      </c>
      <c r="F26" s="220" t="s">
        <v>196</v>
      </c>
      <c r="G26" s="162" t="s">
        <v>668</v>
      </c>
      <c r="H26" s="679"/>
      <c r="I26" s="679"/>
      <c r="J26" s="679"/>
      <c r="K26" s="679"/>
      <c r="L26" s="679"/>
      <c r="M26" s="679"/>
      <c r="N26" s="679"/>
      <c r="O26" s="681"/>
      <c r="P26" s="681"/>
      <c r="Q26" s="178" t="s">
        <v>669</v>
      </c>
      <c r="R26" s="185"/>
      <c r="S26" s="66"/>
    </row>
    <row r="27" spans="1:19" ht="19.95" customHeight="1" x14ac:dyDescent="0.3">
      <c r="A27" s="676">
        <v>3</v>
      </c>
      <c r="B27" s="279" t="s">
        <v>673</v>
      </c>
      <c r="C27" s="174"/>
      <c r="D27" s="159">
        <v>1981</v>
      </c>
      <c r="E27" s="159">
        <v>3</v>
      </c>
      <c r="F27" s="159" t="s">
        <v>227</v>
      </c>
      <c r="G27" s="181"/>
      <c r="H27" s="678">
        <v>7.2</v>
      </c>
      <c r="I27" s="678">
        <v>6.9</v>
      </c>
      <c r="J27" s="678">
        <v>7.2</v>
      </c>
      <c r="K27" s="678">
        <v>7.1</v>
      </c>
      <c r="L27" s="678">
        <v>12.35</v>
      </c>
      <c r="M27" s="678">
        <v>7.85</v>
      </c>
      <c r="N27" s="678">
        <v>0.75</v>
      </c>
      <c r="O27" s="680">
        <v>16</v>
      </c>
      <c r="P27" s="678"/>
      <c r="Q27" s="175" t="s">
        <v>660</v>
      </c>
      <c r="R27" s="176"/>
      <c r="S27" s="66"/>
    </row>
    <row r="28" spans="1:19" ht="19.95" customHeight="1" thickBot="1" x14ac:dyDescent="0.35">
      <c r="A28" s="677"/>
      <c r="B28" s="160" t="s">
        <v>677</v>
      </c>
      <c r="C28" s="177"/>
      <c r="D28" s="220">
        <v>1998</v>
      </c>
      <c r="E28" s="220">
        <v>1</v>
      </c>
      <c r="F28" s="220" t="s">
        <v>227</v>
      </c>
      <c r="G28" s="162"/>
      <c r="H28" s="679"/>
      <c r="I28" s="679"/>
      <c r="J28" s="679"/>
      <c r="K28" s="679"/>
      <c r="L28" s="679"/>
      <c r="M28" s="679"/>
      <c r="N28" s="679"/>
      <c r="O28" s="681"/>
      <c r="P28" s="679"/>
      <c r="Q28" s="178" t="s">
        <v>678</v>
      </c>
      <c r="R28" s="185"/>
      <c r="S28" s="66"/>
    </row>
    <row r="29" spans="1:19" ht="16.2" thickBot="1" x14ac:dyDescent="0.35">
      <c r="A29" s="158" t="s">
        <v>685</v>
      </c>
      <c r="C29" s="186"/>
      <c r="D29" s="109"/>
      <c r="E29" s="109"/>
      <c r="F29" s="109"/>
      <c r="G29" s="109"/>
      <c r="H29" s="187"/>
      <c r="I29" s="187"/>
      <c r="J29" s="187"/>
      <c r="K29" s="187"/>
      <c r="L29" s="187"/>
      <c r="M29" s="187"/>
      <c r="N29" s="187"/>
      <c r="O29" s="109"/>
      <c r="P29" s="109"/>
      <c r="Q29" s="109"/>
      <c r="R29" s="147"/>
      <c r="S29" s="66"/>
    </row>
    <row r="30" spans="1:19" ht="19.95" customHeight="1" thickBot="1" x14ac:dyDescent="0.35">
      <c r="A30" s="676">
        <v>1</v>
      </c>
      <c r="B30" s="160" t="s">
        <v>122</v>
      </c>
      <c r="C30" s="182"/>
      <c r="D30" s="183">
        <v>1978</v>
      </c>
      <c r="E30" s="161">
        <v>3</v>
      </c>
      <c r="F30" s="161" t="s">
        <v>40</v>
      </c>
      <c r="G30" s="181"/>
      <c r="H30" s="678">
        <v>4.3</v>
      </c>
      <c r="I30" s="678">
        <v>3.9</v>
      </c>
      <c r="J30" s="678">
        <v>3.8</v>
      </c>
      <c r="K30" s="678">
        <v>4</v>
      </c>
      <c r="L30" s="678">
        <v>13.4</v>
      </c>
      <c r="M30" s="678">
        <v>12.7</v>
      </c>
      <c r="N30" s="678">
        <v>8.6999999999999993</v>
      </c>
      <c r="O30" s="680">
        <v>20</v>
      </c>
      <c r="P30" s="680">
        <v>1</v>
      </c>
      <c r="Q30" s="175" t="s">
        <v>686</v>
      </c>
      <c r="R30" s="176"/>
      <c r="S30" s="66"/>
    </row>
    <row r="31" spans="1:19" ht="19.95" customHeight="1" thickBot="1" x14ac:dyDescent="0.35">
      <c r="A31" s="677"/>
      <c r="B31" s="160" t="s">
        <v>123</v>
      </c>
      <c r="C31" s="177"/>
      <c r="D31" s="220"/>
      <c r="E31" s="220" t="s">
        <v>12</v>
      </c>
      <c r="F31" s="220" t="s">
        <v>6</v>
      </c>
      <c r="G31" s="162"/>
      <c r="H31" s="679"/>
      <c r="I31" s="679"/>
      <c r="J31" s="679"/>
      <c r="K31" s="679"/>
      <c r="L31" s="679"/>
      <c r="M31" s="679"/>
      <c r="N31" s="679"/>
      <c r="O31" s="681"/>
      <c r="P31" s="681"/>
      <c r="Q31" s="178"/>
      <c r="R31" s="185"/>
      <c r="S31" s="66"/>
    </row>
    <row r="32" spans="1:19" ht="19.95" customHeight="1" x14ac:dyDescent="0.3">
      <c r="A32" s="676">
        <v>2</v>
      </c>
      <c r="B32" s="279" t="s">
        <v>121</v>
      </c>
      <c r="C32" s="174"/>
      <c r="D32" s="159"/>
      <c r="E32" s="159" t="s">
        <v>13</v>
      </c>
      <c r="F32" s="159" t="s">
        <v>6</v>
      </c>
      <c r="G32" s="181"/>
      <c r="H32" s="678">
        <v>6.5</v>
      </c>
      <c r="I32" s="678">
        <v>5.9</v>
      </c>
      <c r="J32" s="678">
        <v>5.6</v>
      </c>
      <c r="K32" s="678">
        <v>6</v>
      </c>
      <c r="L32" s="678">
        <v>16.3</v>
      </c>
      <c r="M32" s="678">
        <v>13.95</v>
      </c>
      <c r="N32" s="678">
        <v>7.95</v>
      </c>
      <c r="O32" s="680">
        <v>18</v>
      </c>
      <c r="P32" s="680">
        <v>2</v>
      </c>
      <c r="Q32" s="175" t="s">
        <v>686</v>
      </c>
      <c r="R32" s="176"/>
      <c r="S32" s="66"/>
    </row>
    <row r="33" spans="1:19" ht="19.95" customHeight="1" thickBot="1" x14ac:dyDescent="0.35">
      <c r="A33" s="677"/>
      <c r="B33" s="160" t="s">
        <v>117</v>
      </c>
      <c r="C33" s="177"/>
      <c r="D33" s="220"/>
      <c r="E33" s="220" t="s">
        <v>13</v>
      </c>
      <c r="F33" s="220" t="s">
        <v>6</v>
      </c>
      <c r="G33" s="162"/>
      <c r="H33" s="679"/>
      <c r="I33" s="679"/>
      <c r="J33" s="679"/>
      <c r="K33" s="679"/>
      <c r="L33" s="679"/>
      <c r="M33" s="679"/>
      <c r="N33" s="679"/>
      <c r="O33" s="681"/>
      <c r="P33" s="681"/>
      <c r="Q33" s="178"/>
      <c r="R33" s="185"/>
      <c r="S33" s="66"/>
    </row>
    <row r="34" spans="1:19" ht="19.95" customHeight="1" x14ac:dyDescent="0.3">
      <c r="A34" s="676">
        <v>3</v>
      </c>
      <c r="B34" s="279" t="s">
        <v>644</v>
      </c>
      <c r="C34" s="174"/>
      <c r="D34" s="159">
        <v>1994</v>
      </c>
      <c r="E34" s="159" t="s">
        <v>13</v>
      </c>
      <c r="F34" s="159" t="s">
        <v>196</v>
      </c>
      <c r="G34" s="181" t="s">
        <v>645</v>
      </c>
      <c r="H34" s="678">
        <v>6.4</v>
      </c>
      <c r="I34" s="678">
        <v>5.5</v>
      </c>
      <c r="J34" s="678">
        <v>5.7</v>
      </c>
      <c r="K34" s="678">
        <v>5.87</v>
      </c>
      <c r="L34" s="678">
        <v>16.2</v>
      </c>
      <c r="M34" s="678">
        <v>12.25</v>
      </c>
      <c r="N34" s="678">
        <v>6.38</v>
      </c>
      <c r="O34" s="680">
        <v>16</v>
      </c>
      <c r="P34" s="680">
        <v>3</v>
      </c>
      <c r="Q34" s="175" t="s">
        <v>646</v>
      </c>
      <c r="R34" s="176"/>
      <c r="S34" s="66"/>
    </row>
    <row r="35" spans="1:19" ht="19.95" customHeight="1" thickBot="1" x14ac:dyDescent="0.35">
      <c r="A35" s="677"/>
      <c r="B35" s="160" t="s">
        <v>648</v>
      </c>
      <c r="C35" s="177"/>
      <c r="D35" s="220">
        <v>2000</v>
      </c>
      <c r="E35" s="220" t="s">
        <v>12</v>
      </c>
      <c r="F35" s="220" t="s">
        <v>196</v>
      </c>
      <c r="G35" s="162" t="s">
        <v>645</v>
      </c>
      <c r="H35" s="679"/>
      <c r="I35" s="679"/>
      <c r="J35" s="679"/>
      <c r="K35" s="679"/>
      <c r="L35" s="679"/>
      <c r="M35" s="679"/>
      <c r="N35" s="679"/>
      <c r="O35" s="681"/>
      <c r="P35" s="681"/>
      <c r="Q35" s="178" t="s">
        <v>649</v>
      </c>
      <c r="R35" s="185"/>
      <c r="S35" s="66"/>
    </row>
    <row r="36" spans="1:19" ht="19.95" customHeight="1" x14ac:dyDescent="0.3">
      <c r="A36" s="676">
        <v>4</v>
      </c>
      <c r="B36" s="279" t="s">
        <v>654</v>
      </c>
      <c r="C36" s="174"/>
      <c r="D36" s="159" t="s">
        <v>655</v>
      </c>
      <c r="E36" s="159" t="s">
        <v>653</v>
      </c>
      <c r="F36" s="159" t="s">
        <v>263</v>
      </c>
      <c r="G36" s="181"/>
      <c r="H36" s="678">
        <v>5.2</v>
      </c>
      <c r="I36" s="678">
        <v>4.7</v>
      </c>
      <c r="J36" s="678">
        <v>4.3</v>
      </c>
      <c r="K36" s="678">
        <v>4.7300000000000004</v>
      </c>
      <c r="L36" s="678">
        <v>12.15</v>
      </c>
      <c r="M36" s="678">
        <v>9.6999999999999993</v>
      </c>
      <c r="N36" s="678">
        <v>4.97</v>
      </c>
      <c r="O36" s="680">
        <v>15</v>
      </c>
      <c r="P36" s="680"/>
      <c r="Q36" s="175" t="s">
        <v>248</v>
      </c>
      <c r="R36" s="176"/>
      <c r="S36" s="66"/>
    </row>
    <row r="37" spans="1:19" ht="19.95" customHeight="1" thickBot="1" x14ac:dyDescent="0.35">
      <c r="A37" s="677"/>
      <c r="B37" s="160" t="s">
        <v>656</v>
      </c>
      <c r="C37" s="177"/>
      <c r="D37" s="220" t="s">
        <v>657</v>
      </c>
      <c r="E37" s="220" t="s">
        <v>653</v>
      </c>
      <c r="F37" s="220" t="s">
        <v>263</v>
      </c>
      <c r="G37" s="162"/>
      <c r="H37" s="679"/>
      <c r="I37" s="679"/>
      <c r="J37" s="679"/>
      <c r="K37" s="679"/>
      <c r="L37" s="679"/>
      <c r="M37" s="679"/>
      <c r="N37" s="679"/>
      <c r="O37" s="681"/>
      <c r="P37" s="681"/>
      <c r="Q37" s="178" t="s">
        <v>658</v>
      </c>
      <c r="R37" s="185"/>
      <c r="S37" s="66"/>
    </row>
    <row r="38" spans="1:19" ht="16.5" hidden="1" customHeight="1" thickBot="1" x14ac:dyDescent="0.35">
      <c r="A38" s="188">
        <v>7</v>
      </c>
      <c r="B38" s="74"/>
      <c r="C38" s="75"/>
      <c r="D38" s="24"/>
      <c r="E38" s="17"/>
      <c r="F38" s="17"/>
      <c r="G38" s="189"/>
      <c r="H38" s="76"/>
      <c r="I38" s="77"/>
      <c r="J38" s="77"/>
      <c r="K38" s="77"/>
      <c r="L38" s="77"/>
      <c r="M38" s="77"/>
      <c r="N38" s="77"/>
      <c r="O38" s="78"/>
      <c r="P38" s="104" t="s">
        <v>13</v>
      </c>
      <c r="Q38" s="79"/>
      <c r="R38" s="80"/>
      <c r="S38" s="66"/>
    </row>
    <row r="39" spans="1:19" ht="16.5" hidden="1" customHeight="1" x14ac:dyDescent="0.3">
      <c r="A39" s="91">
        <v>8</v>
      </c>
      <c r="B39" s="81"/>
      <c r="C39" s="82"/>
      <c r="D39" s="16"/>
      <c r="E39" s="15"/>
      <c r="F39" s="15"/>
      <c r="G39" s="92"/>
      <c r="H39" s="83"/>
      <c r="I39" s="93"/>
      <c r="J39" s="93"/>
      <c r="K39" s="93"/>
      <c r="L39" s="93"/>
      <c r="M39" s="93"/>
      <c r="N39" s="94"/>
      <c r="O39" s="58"/>
      <c r="P39" s="86" t="s">
        <v>13</v>
      </c>
      <c r="Q39" s="87"/>
      <c r="R39" s="88"/>
      <c r="S39" s="66"/>
    </row>
    <row r="40" spans="1:19" ht="16.5" hidden="1" customHeight="1" x14ac:dyDescent="0.3">
      <c r="A40" s="91">
        <v>9</v>
      </c>
      <c r="B40" s="81"/>
      <c r="C40" s="82"/>
      <c r="D40" s="15"/>
      <c r="E40" s="15"/>
      <c r="F40" s="15"/>
      <c r="G40" s="92"/>
      <c r="H40" s="83"/>
      <c r="I40" s="93"/>
      <c r="J40" s="93"/>
      <c r="K40" s="93"/>
      <c r="L40" s="93"/>
      <c r="M40" s="93"/>
      <c r="N40" s="94"/>
      <c r="O40" s="58"/>
      <c r="P40" s="86" t="s">
        <v>13</v>
      </c>
      <c r="Q40" s="87"/>
      <c r="R40" s="88"/>
      <c r="S40" s="66"/>
    </row>
    <row r="41" spans="1:19" ht="16.5" hidden="1" customHeight="1" x14ac:dyDescent="0.3">
      <c r="A41" s="95">
        <v>10</v>
      </c>
      <c r="B41" s="96"/>
      <c r="C41" s="97"/>
      <c r="D41" s="50"/>
      <c r="E41" s="49"/>
      <c r="F41" s="49"/>
      <c r="G41" s="98"/>
      <c r="H41" s="99"/>
      <c r="I41" s="100"/>
      <c r="J41" s="100"/>
      <c r="K41" s="100"/>
      <c r="L41" s="100"/>
      <c r="M41" s="100"/>
      <c r="N41" s="100"/>
      <c r="O41" s="101"/>
      <c r="P41" s="62" t="s">
        <v>13</v>
      </c>
      <c r="Q41" s="102"/>
      <c r="R41" s="103"/>
      <c r="S41" s="66"/>
    </row>
    <row r="42" spans="1:19" s="2" customFormat="1" ht="13.2" x14ac:dyDescent="0.25"/>
    <row r="43" spans="1:19" s="2" customFormat="1" ht="13.2" x14ac:dyDescent="0.25">
      <c r="A43" s="27" t="s">
        <v>34</v>
      </c>
      <c r="F43" s="2" t="s">
        <v>35</v>
      </c>
      <c r="K43" s="27" t="s">
        <v>36</v>
      </c>
      <c r="N43" s="2" t="s">
        <v>783</v>
      </c>
    </row>
    <row r="44" spans="1:19" s="2" customFormat="1" ht="13.2" x14ac:dyDescent="0.25">
      <c r="A44" s="27"/>
      <c r="K44" s="27"/>
    </row>
    <row r="45" spans="1:19" s="2" customFormat="1" ht="13.2" x14ac:dyDescent="0.25">
      <c r="A45" s="27" t="s">
        <v>37</v>
      </c>
      <c r="F45" s="2" t="s">
        <v>153</v>
      </c>
      <c r="K45" s="27" t="s">
        <v>38</v>
      </c>
      <c r="N45" s="2" t="s">
        <v>784</v>
      </c>
    </row>
    <row r="46" spans="1:19" ht="24" customHeight="1" x14ac:dyDescent="0.3">
      <c r="A46" s="105"/>
      <c r="B46" s="105"/>
      <c r="C46" s="105"/>
      <c r="D46" s="105"/>
      <c r="E46" s="105"/>
      <c r="F46" s="105"/>
      <c r="G46" s="105"/>
      <c r="H46" s="105"/>
      <c r="I46" s="106"/>
      <c r="J46" s="106"/>
      <c r="K46" s="106"/>
      <c r="L46" s="105"/>
      <c r="M46" s="105"/>
      <c r="N46" s="105"/>
      <c r="O46" s="105"/>
      <c r="P46" s="105"/>
      <c r="Q46" s="105"/>
      <c r="R46" s="66"/>
      <c r="S46" s="66"/>
    </row>
    <row r="47" spans="1:19" ht="16.2" customHeight="1" x14ac:dyDescent="0.3">
      <c r="A47" s="105"/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5"/>
      <c r="Q47" s="105"/>
      <c r="R47" s="66"/>
      <c r="S47" s="66"/>
    </row>
    <row r="50" spans="1:19" x14ac:dyDescent="0.3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66"/>
      <c r="S50" s="66"/>
    </row>
    <row r="51" spans="1:19" x14ac:dyDescent="0.3">
      <c r="A51" s="105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66"/>
      <c r="S51" s="66"/>
    </row>
    <row r="52" spans="1:19" ht="15.6" customHeight="1" x14ac:dyDescent="0.3">
      <c r="A52" s="66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</row>
    <row r="53" spans="1:19" ht="16.2" customHeight="1" x14ac:dyDescent="0.3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</row>
    <row r="54" spans="1:19" ht="15.6" customHeight="1" x14ac:dyDescent="0.3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</row>
    <row r="55" spans="1:19" ht="16.2" customHeight="1" x14ac:dyDescent="0.3">
      <c r="A55" s="66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</row>
    <row r="56" spans="1:19" x14ac:dyDescent="0.3">
      <c r="A56" s="66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</row>
    <row r="57" spans="1:19" x14ac:dyDescent="0.3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</row>
    <row r="58" spans="1:19" x14ac:dyDescent="0.3">
      <c r="A58" s="66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</row>
    <row r="59" spans="1:19" x14ac:dyDescent="0.3">
      <c r="A59" s="66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</row>
    <row r="60" spans="1:19" x14ac:dyDescent="0.3">
      <c r="A60" s="66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</row>
    <row r="61" spans="1:19" x14ac:dyDescent="0.3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</row>
    <row r="62" spans="1:19" x14ac:dyDescent="0.3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</row>
    <row r="63" spans="1:19" x14ac:dyDescent="0.3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</row>
  </sheetData>
  <mergeCells count="122">
    <mergeCell ref="M36:M37"/>
    <mergeCell ref="N36:N37"/>
    <mergeCell ref="O36:O37"/>
    <mergeCell ref="P36:P37"/>
    <mergeCell ref="H36:H37"/>
    <mergeCell ref="I36:I37"/>
    <mergeCell ref="J36:J37"/>
    <mergeCell ref="K36:K37"/>
    <mergeCell ref="L36:L37"/>
    <mergeCell ref="M32:M33"/>
    <mergeCell ref="N32:N33"/>
    <mergeCell ref="O32:O33"/>
    <mergeCell ref="P32:P33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H32:H33"/>
    <mergeCell ref="I32:I33"/>
    <mergeCell ref="J32:J33"/>
    <mergeCell ref="K32:K33"/>
    <mergeCell ref="L32:L33"/>
    <mergeCell ref="M27:M28"/>
    <mergeCell ref="N27:N28"/>
    <mergeCell ref="O27:O28"/>
    <mergeCell ref="P27:P28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H27:H28"/>
    <mergeCell ref="I27:I28"/>
    <mergeCell ref="J27:J28"/>
    <mergeCell ref="K27:K28"/>
    <mergeCell ref="L27:L28"/>
    <mergeCell ref="M23:M24"/>
    <mergeCell ref="N23:N24"/>
    <mergeCell ref="O23:O24"/>
    <mergeCell ref="P23:P24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H23:H24"/>
    <mergeCell ref="I23:I24"/>
    <mergeCell ref="J23:J24"/>
    <mergeCell ref="K23:K24"/>
    <mergeCell ref="L23:L24"/>
    <mergeCell ref="M18:M19"/>
    <mergeCell ref="N18:N19"/>
    <mergeCell ref="O18:O19"/>
    <mergeCell ref="P18:P19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H18:H19"/>
    <mergeCell ref="I18:I19"/>
    <mergeCell ref="J18:J19"/>
    <mergeCell ref="K18:K19"/>
    <mergeCell ref="L18:L19"/>
    <mergeCell ref="M14:M15"/>
    <mergeCell ref="N14:N15"/>
    <mergeCell ref="O14:O15"/>
    <mergeCell ref="P14:P15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H14:H15"/>
    <mergeCell ref="I14:I15"/>
    <mergeCell ref="J14:J15"/>
    <mergeCell ref="K14:K15"/>
    <mergeCell ref="L14:L15"/>
    <mergeCell ref="A1:R1"/>
    <mergeCell ref="A2:R2"/>
    <mergeCell ref="A3:R3"/>
    <mergeCell ref="A4:R4"/>
    <mergeCell ref="B12:C12"/>
    <mergeCell ref="Q12:R12"/>
    <mergeCell ref="F6:M6"/>
    <mergeCell ref="A7:C7"/>
    <mergeCell ref="F7:M7"/>
    <mergeCell ref="A8:C8"/>
    <mergeCell ref="F8:M8"/>
    <mergeCell ref="F9:M9"/>
    <mergeCell ref="A18:A19"/>
    <mergeCell ref="A16:A17"/>
    <mergeCell ref="A14:A15"/>
    <mergeCell ref="A34:A35"/>
    <mergeCell ref="A20:A21"/>
    <mergeCell ref="A36:A37"/>
    <mergeCell ref="A23:A24"/>
    <mergeCell ref="A25:A26"/>
    <mergeCell ref="A32:A33"/>
    <mergeCell ref="A30:A31"/>
    <mergeCell ref="A27:A28"/>
  </mergeCells>
  <pageMargins left="0.590551137924194" right="0.19685038924217199" top="0.590551137924194" bottom="0.74803149700164795" header="0" footer="0.51181101799011197"/>
  <pageSetup paperSize="9" scale="59" fitToHeight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1A1A-1D0B-46A9-A824-26EC31D12F8E}">
  <sheetPr>
    <pageSetUpPr fitToPage="1"/>
  </sheetPr>
  <dimension ref="A1:IQ66"/>
  <sheetViews>
    <sheetView topLeftCell="A31" zoomScale="70" zoomScaleNormal="70" workbookViewId="0">
      <selection activeCell="I49" sqref="I49:J49"/>
    </sheetView>
  </sheetViews>
  <sheetFormatPr defaultColWidth="2.21875" defaultRowHeight="13.2" x14ac:dyDescent="0.25"/>
  <cols>
    <col min="1" max="1" width="6.77734375" style="351" customWidth="1"/>
    <col min="2" max="2" width="25.77734375" style="351" customWidth="1"/>
    <col min="3" max="40" width="3.77734375" style="489" customWidth="1"/>
    <col min="41" max="43" width="3.77734375" style="351" customWidth="1"/>
    <col min="44" max="47" width="3.77734375" style="489" customWidth="1"/>
    <col min="48" max="48" width="5.77734375" style="489" customWidth="1"/>
    <col min="49" max="49" width="5.77734375" style="351" customWidth="1"/>
    <col min="50" max="50" width="9" style="371" customWidth="1"/>
    <col min="51" max="246" width="9" style="351" customWidth="1"/>
    <col min="247" max="247" width="5.44140625" style="351" customWidth="1"/>
    <col min="248" max="248" width="25.77734375" style="351" customWidth="1"/>
    <col min="249" max="249" width="3.109375" style="351" customWidth="1"/>
    <col min="250" max="250" width="1.5546875" style="351" customWidth="1"/>
    <col min="251" max="251" width="2.21875" style="351" hidden="1" bestFit="1" customWidth="1"/>
    <col min="252" max="252" width="3.109375" style="351" customWidth="1"/>
    <col min="253" max="253" width="2.21875" style="351" customWidth="1"/>
    <col min="254" max="254" width="0.6640625" style="351" customWidth="1"/>
    <col min="255" max="255" width="3.5546875" style="351" customWidth="1"/>
    <col min="256" max="256" width="1.109375" style="351" customWidth="1"/>
    <col min="257" max="257" width="3.109375" style="351" customWidth="1"/>
    <col min="258" max="258" width="2.77734375" style="351" customWidth="1"/>
    <col min="259" max="260" width="2.21875" style="351" customWidth="1"/>
    <col min="261" max="261" width="2.6640625" style="351" customWidth="1"/>
    <col min="262" max="16384" width="2.21875" style="351"/>
  </cols>
  <sheetData>
    <row r="1" spans="1:53" x14ac:dyDescent="0.25">
      <c r="A1" s="659" t="s">
        <v>0</v>
      </c>
      <c r="B1" s="659"/>
      <c r="C1" s="659"/>
      <c r="D1" s="659"/>
      <c r="E1" s="659"/>
      <c r="F1" s="659"/>
      <c r="G1" s="659"/>
      <c r="H1" s="659"/>
      <c r="I1" s="659"/>
      <c r="J1" s="659"/>
      <c r="K1" s="659"/>
      <c r="L1" s="659"/>
      <c r="M1" s="659"/>
      <c r="N1" s="659"/>
      <c r="O1" s="659"/>
      <c r="P1" s="659"/>
      <c r="Q1" s="659"/>
      <c r="R1" s="659"/>
      <c r="S1" s="659"/>
      <c r="T1" s="659"/>
      <c r="U1" s="659"/>
      <c r="V1" s="659"/>
      <c r="W1" s="659"/>
      <c r="X1" s="659"/>
      <c r="Y1" s="659"/>
      <c r="Z1" s="659"/>
      <c r="AA1" s="659"/>
      <c r="AB1" s="659"/>
      <c r="AC1" s="659"/>
      <c r="AD1" s="659"/>
      <c r="AE1" s="659"/>
      <c r="AF1" s="659"/>
      <c r="AG1" s="659"/>
      <c r="AH1" s="659"/>
      <c r="AI1" s="659"/>
      <c r="AJ1" s="659"/>
      <c r="AK1" s="659"/>
      <c r="AL1" s="659"/>
      <c r="AM1" s="659"/>
      <c r="AN1" s="659"/>
      <c r="AO1" s="659"/>
      <c r="AP1" s="659"/>
      <c r="AQ1" s="659"/>
      <c r="AR1" s="659"/>
      <c r="AS1" s="659"/>
      <c r="AT1" s="659"/>
      <c r="AU1" s="659"/>
      <c r="AV1" s="659"/>
      <c r="AW1" s="659"/>
      <c r="AX1" s="659"/>
    </row>
    <row r="2" spans="1:53" x14ac:dyDescent="0.25">
      <c r="A2" s="659" t="s">
        <v>44</v>
      </c>
      <c r="B2" s="659"/>
      <c r="C2" s="659"/>
      <c r="D2" s="659"/>
      <c r="E2" s="659"/>
      <c r="F2" s="659"/>
      <c r="G2" s="659"/>
      <c r="H2" s="659"/>
      <c r="I2" s="659"/>
      <c r="J2" s="659"/>
      <c r="K2" s="659"/>
      <c r="L2" s="659"/>
      <c r="M2" s="659"/>
      <c r="N2" s="659"/>
      <c r="O2" s="659"/>
      <c r="P2" s="659"/>
      <c r="Q2" s="659"/>
      <c r="R2" s="659"/>
      <c r="S2" s="659"/>
      <c r="T2" s="659"/>
      <c r="U2" s="659"/>
      <c r="V2" s="659"/>
      <c r="W2" s="659"/>
      <c r="X2" s="659"/>
      <c r="Y2" s="659"/>
      <c r="Z2" s="659"/>
      <c r="AA2" s="659"/>
      <c r="AB2" s="659"/>
      <c r="AC2" s="659"/>
      <c r="AD2" s="659"/>
      <c r="AE2" s="659"/>
      <c r="AF2" s="659"/>
      <c r="AG2" s="659"/>
      <c r="AH2" s="659"/>
      <c r="AI2" s="659"/>
      <c r="AJ2" s="659"/>
      <c r="AK2" s="659"/>
      <c r="AL2" s="659"/>
      <c r="AM2" s="659"/>
      <c r="AN2" s="659"/>
      <c r="AO2" s="659"/>
      <c r="AP2" s="659"/>
      <c r="AQ2" s="659"/>
      <c r="AR2" s="659"/>
      <c r="AS2" s="659"/>
      <c r="AT2" s="659"/>
      <c r="AU2" s="659"/>
      <c r="AV2" s="659"/>
      <c r="AW2" s="659"/>
      <c r="AX2" s="659"/>
    </row>
    <row r="3" spans="1:53" ht="12.75" customHeight="1" x14ac:dyDescent="0.25">
      <c r="A3" s="659" t="s">
        <v>2</v>
      </c>
      <c r="B3" s="659"/>
      <c r="C3" s="659"/>
      <c r="D3" s="659"/>
      <c r="E3" s="659"/>
      <c r="F3" s="659"/>
      <c r="G3" s="659"/>
      <c r="H3" s="659"/>
      <c r="I3" s="659"/>
      <c r="J3" s="659"/>
      <c r="K3" s="659"/>
      <c r="L3" s="659"/>
      <c r="M3" s="659"/>
      <c r="N3" s="659"/>
      <c r="O3" s="659"/>
      <c r="P3" s="659"/>
      <c r="Q3" s="659"/>
      <c r="R3" s="659"/>
      <c r="S3" s="659"/>
      <c r="T3" s="659"/>
      <c r="U3" s="659"/>
      <c r="V3" s="659"/>
      <c r="W3" s="659"/>
      <c r="X3" s="659"/>
      <c r="Y3" s="659"/>
      <c r="Z3" s="659"/>
      <c r="AA3" s="659"/>
      <c r="AB3" s="659"/>
      <c r="AC3" s="659"/>
      <c r="AD3" s="659"/>
      <c r="AE3" s="659"/>
      <c r="AF3" s="659"/>
      <c r="AG3" s="659"/>
      <c r="AH3" s="659"/>
      <c r="AI3" s="659"/>
      <c r="AJ3" s="659"/>
      <c r="AK3" s="659"/>
      <c r="AL3" s="659"/>
      <c r="AM3" s="659"/>
      <c r="AN3" s="659"/>
      <c r="AO3" s="659"/>
      <c r="AP3" s="659"/>
      <c r="AQ3" s="659"/>
      <c r="AR3" s="659"/>
      <c r="AS3" s="659"/>
      <c r="AT3" s="659"/>
      <c r="AU3" s="659"/>
      <c r="AV3" s="659"/>
      <c r="AW3" s="659"/>
      <c r="AX3" s="659"/>
    </row>
    <row r="4" spans="1:53" x14ac:dyDescent="0.25">
      <c r="A4" s="659" t="s">
        <v>3</v>
      </c>
      <c r="B4" s="659"/>
      <c r="C4" s="659"/>
      <c r="D4" s="659"/>
      <c r="E4" s="659"/>
      <c r="F4" s="659"/>
      <c r="G4" s="659"/>
      <c r="H4" s="659"/>
      <c r="I4" s="659"/>
      <c r="J4" s="659"/>
      <c r="K4" s="659"/>
      <c r="L4" s="659"/>
      <c r="M4" s="659"/>
      <c r="N4" s="659"/>
      <c r="O4" s="659"/>
      <c r="P4" s="659"/>
      <c r="Q4" s="659"/>
      <c r="R4" s="659"/>
      <c r="S4" s="659"/>
      <c r="T4" s="659"/>
      <c r="U4" s="659"/>
      <c r="V4" s="659"/>
      <c r="W4" s="659"/>
      <c r="X4" s="659"/>
      <c r="Y4" s="659"/>
      <c r="Z4" s="659"/>
      <c r="AA4" s="659"/>
      <c r="AB4" s="659"/>
      <c r="AC4" s="659"/>
      <c r="AD4" s="659"/>
      <c r="AE4" s="659"/>
      <c r="AF4" s="659"/>
      <c r="AG4" s="659"/>
      <c r="AH4" s="659"/>
      <c r="AI4" s="659"/>
      <c r="AJ4" s="659"/>
      <c r="AK4" s="659"/>
      <c r="AL4" s="659"/>
      <c r="AM4" s="659"/>
      <c r="AN4" s="659"/>
      <c r="AO4" s="659"/>
      <c r="AP4" s="659"/>
      <c r="AQ4" s="659"/>
      <c r="AR4" s="659"/>
      <c r="AS4" s="659"/>
      <c r="AT4" s="659"/>
      <c r="AU4" s="659"/>
      <c r="AV4" s="659"/>
      <c r="AW4" s="659"/>
      <c r="AX4" s="659"/>
    </row>
    <row r="5" spans="1:53" x14ac:dyDescent="0.25">
      <c r="A5" s="714"/>
      <c r="B5" s="714"/>
      <c r="C5" s="714"/>
      <c r="D5" s="714"/>
      <c r="E5" s="714"/>
      <c r="F5" s="714"/>
      <c r="G5" s="714"/>
      <c r="H5" s="714"/>
      <c r="I5" s="714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371"/>
      <c r="V5" s="371"/>
    </row>
    <row r="6" spans="1:53" ht="18" customHeight="1" x14ac:dyDescent="0.25">
      <c r="A6" s="367"/>
      <c r="B6" s="367"/>
      <c r="C6" s="351"/>
      <c r="D6" s="351"/>
      <c r="E6" s="351"/>
      <c r="F6" s="351"/>
      <c r="G6" s="351"/>
      <c r="H6" s="351"/>
      <c r="I6" s="666" t="s">
        <v>133</v>
      </c>
      <c r="J6" s="666"/>
      <c r="K6" s="666"/>
      <c r="L6" s="666"/>
      <c r="M6" s="666"/>
      <c r="N6" s="666"/>
      <c r="O6" s="666"/>
      <c r="P6" s="666"/>
      <c r="Q6" s="666"/>
      <c r="R6" s="666"/>
      <c r="S6" s="666"/>
      <c r="T6" s="666"/>
      <c r="U6" s="666"/>
      <c r="V6" s="666"/>
      <c r="W6" s="666"/>
      <c r="X6" s="666"/>
      <c r="Y6" s="666"/>
      <c r="Z6" s="666"/>
      <c r="AA6" s="666"/>
      <c r="AB6" s="666"/>
      <c r="AC6" s="666"/>
      <c r="AD6" s="666"/>
      <c r="AE6" s="666"/>
      <c r="AF6" s="666"/>
      <c r="AG6" s="666"/>
      <c r="AH6" s="666"/>
      <c r="AI6" s="666"/>
      <c r="AJ6" s="666"/>
      <c r="AK6" s="666"/>
      <c r="AL6" s="666"/>
      <c r="AM6" s="666"/>
      <c r="AN6" s="666"/>
      <c r="AO6" s="666"/>
      <c r="AP6" s="666"/>
      <c r="AQ6" s="666"/>
      <c r="AR6" s="666"/>
      <c r="AS6" s="351"/>
      <c r="AT6" s="351"/>
      <c r="AU6" s="351"/>
      <c r="AV6" s="351"/>
      <c r="AX6" s="351"/>
    </row>
    <row r="7" spans="1:53" ht="15.6" x14ac:dyDescent="0.25">
      <c r="A7" s="698" t="s">
        <v>152</v>
      </c>
      <c r="B7" s="698"/>
      <c r="C7" s="698"/>
      <c r="D7" s="357"/>
      <c r="E7" s="351"/>
      <c r="F7" s="351"/>
      <c r="G7" s="351"/>
      <c r="H7" s="351"/>
      <c r="I7" s="666" t="s">
        <v>154</v>
      </c>
      <c r="J7" s="666"/>
      <c r="K7" s="666"/>
      <c r="L7" s="666"/>
      <c r="M7" s="666"/>
      <c r="N7" s="666"/>
      <c r="O7" s="666"/>
      <c r="P7" s="666"/>
      <c r="Q7" s="666"/>
      <c r="R7" s="666"/>
      <c r="S7" s="666"/>
      <c r="T7" s="666"/>
      <c r="U7" s="666"/>
      <c r="V7" s="666"/>
      <c r="W7" s="666"/>
      <c r="X7" s="666"/>
      <c r="Y7" s="666"/>
      <c r="Z7" s="666"/>
      <c r="AA7" s="666"/>
      <c r="AB7" s="666"/>
      <c r="AC7" s="666"/>
      <c r="AD7" s="666"/>
      <c r="AE7" s="666"/>
      <c r="AF7" s="666"/>
      <c r="AG7" s="666"/>
      <c r="AH7" s="666"/>
      <c r="AI7" s="666"/>
      <c r="AJ7" s="666"/>
      <c r="AK7" s="666"/>
      <c r="AL7" s="666"/>
      <c r="AM7" s="666"/>
      <c r="AN7" s="666"/>
      <c r="AO7" s="666"/>
      <c r="AP7" s="666"/>
      <c r="AQ7" s="666"/>
      <c r="AR7" s="666"/>
      <c r="AS7" s="351"/>
      <c r="AT7" s="351"/>
      <c r="AU7" s="351"/>
      <c r="AV7" s="351"/>
      <c r="AX7" s="351"/>
    </row>
    <row r="8" spans="1:53" x14ac:dyDescent="0.25">
      <c r="A8" s="490" t="s">
        <v>6</v>
      </c>
      <c r="B8" s="490"/>
      <c r="C8" s="490"/>
      <c r="D8" s="491"/>
      <c r="E8" s="491"/>
      <c r="F8" s="491"/>
      <c r="G8" s="491"/>
      <c r="H8" s="491"/>
      <c r="I8" s="491"/>
      <c r="J8" s="491"/>
      <c r="K8" s="491"/>
      <c r="L8" s="491"/>
      <c r="M8" s="491"/>
      <c r="N8" s="491"/>
      <c r="O8" s="491"/>
      <c r="P8" s="491"/>
      <c r="Q8" s="491"/>
      <c r="R8" s="491"/>
      <c r="S8" s="491"/>
      <c r="T8" s="491"/>
      <c r="U8" s="491"/>
      <c r="V8" s="491"/>
      <c r="W8" s="491"/>
      <c r="X8" s="491"/>
      <c r="Y8" s="491"/>
      <c r="Z8" s="491" t="s">
        <v>151</v>
      </c>
      <c r="AA8" s="491"/>
      <c r="AB8" s="491"/>
      <c r="AC8" s="491"/>
      <c r="AD8" s="491"/>
      <c r="AE8" s="491"/>
      <c r="AF8" s="491"/>
      <c r="AG8" s="491"/>
      <c r="AH8" s="491"/>
      <c r="AI8" s="491"/>
      <c r="AJ8" s="491"/>
      <c r="AK8" s="491"/>
      <c r="AL8" s="491"/>
      <c r="AM8" s="491"/>
      <c r="AN8" s="491"/>
      <c r="AO8" s="491"/>
      <c r="AP8" s="491"/>
      <c r="AQ8" s="491"/>
      <c r="AR8" s="491"/>
      <c r="AS8" s="351"/>
      <c r="AT8" s="351"/>
      <c r="AU8" s="351"/>
      <c r="AV8" s="351"/>
      <c r="AX8" s="351"/>
    </row>
    <row r="9" spans="1:53" ht="13.8" customHeight="1" thickBot="1" x14ac:dyDescent="0.3">
      <c r="A9" s="491"/>
      <c r="B9" s="491"/>
      <c r="C9" s="491"/>
      <c r="D9" s="491"/>
      <c r="E9" s="491"/>
      <c r="F9" s="491"/>
      <c r="G9" s="491"/>
      <c r="H9" s="491"/>
      <c r="I9" s="491"/>
      <c r="J9" s="491"/>
      <c r="K9" s="491"/>
      <c r="L9" s="491"/>
      <c r="M9" s="491"/>
      <c r="N9" s="491"/>
      <c r="O9" s="491"/>
      <c r="P9" s="491"/>
      <c r="Q9" s="491"/>
      <c r="R9" s="491"/>
      <c r="S9" s="491"/>
      <c r="T9" s="491"/>
      <c r="U9" s="491"/>
      <c r="V9" s="491"/>
      <c r="W9" s="491"/>
      <c r="X9" s="491"/>
      <c r="Y9" s="491"/>
      <c r="Z9" s="491"/>
      <c r="AA9" s="491"/>
      <c r="AB9" s="491"/>
      <c r="AC9" s="491"/>
      <c r="AD9" s="491"/>
      <c r="AE9" s="491"/>
      <c r="AF9" s="491"/>
      <c r="AG9" s="491"/>
      <c r="AH9" s="491"/>
      <c r="AI9" s="491"/>
      <c r="AJ9" s="491"/>
      <c r="AK9" s="491"/>
      <c r="AL9" s="491"/>
      <c r="AM9" s="491"/>
      <c r="AN9" s="491"/>
      <c r="AO9" s="491"/>
      <c r="AP9" s="491"/>
      <c r="AQ9" s="491"/>
      <c r="AR9" s="491"/>
      <c r="AS9" s="371"/>
      <c r="AT9" s="371"/>
    </row>
    <row r="10" spans="1:53" ht="40.799999999999997" customHeight="1" thickBot="1" x14ac:dyDescent="0.3">
      <c r="A10" s="699" t="s">
        <v>17</v>
      </c>
      <c r="B10" s="701" t="s">
        <v>134</v>
      </c>
      <c r="C10" s="703" t="s">
        <v>135</v>
      </c>
      <c r="D10" s="704"/>
      <c r="E10" s="704"/>
      <c r="F10" s="705"/>
      <c r="G10" s="706" t="s">
        <v>136</v>
      </c>
      <c r="H10" s="707"/>
      <c r="I10" s="707"/>
      <c r="J10" s="707"/>
      <c r="K10" s="707"/>
      <c r="L10" s="707"/>
      <c r="M10" s="707"/>
      <c r="N10" s="707"/>
      <c r="O10" s="708"/>
      <c r="P10" s="709" t="s">
        <v>137</v>
      </c>
      <c r="Q10" s="710"/>
      <c r="R10" s="710"/>
      <c r="S10" s="710"/>
      <c r="T10" s="710"/>
      <c r="U10" s="710"/>
      <c r="V10" s="710"/>
      <c r="W10" s="710"/>
      <c r="X10" s="710"/>
      <c r="Y10" s="710"/>
      <c r="Z10" s="710"/>
      <c r="AA10" s="710"/>
      <c r="AB10" s="710"/>
      <c r="AC10" s="710"/>
      <c r="AD10" s="710"/>
      <c r="AE10" s="711"/>
      <c r="AF10" s="712" t="s">
        <v>138</v>
      </c>
      <c r="AG10" s="710"/>
      <c r="AH10" s="710"/>
      <c r="AI10" s="710"/>
      <c r="AJ10" s="710"/>
      <c r="AK10" s="710"/>
      <c r="AL10" s="710"/>
      <c r="AM10" s="710"/>
      <c r="AN10" s="710"/>
      <c r="AO10" s="710"/>
      <c r="AP10" s="710"/>
      <c r="AQ10" s="710"/>
      <c r="AR10" s="710"/>
      <c r="AS10" s="710"/>
      <c r="AT10" s="710"/>
      <c r="AU10" s="711"/>
      <c r="AV10" s="691" t="s">
        <v>105</v>
      </c>
      <c r="AW10" s="693" t="s">
        <v>139</v>
      </c>
      <c r="AX10" s="695" t="s">
        <v>31</v>
      </c>
      <c r="AY10" s="349"/>
      <c r="AZ10" s="349"/>
      <c r="BA10" s="349"/>
    </row>
    <row r="11" spans="1:53" ht="27.6" customHeight="1" thickBot="1" x14ac:dyDescent="0.3">
      <c r="A11" s="700"/>
      <c r="B11" s="702"/>
      <c r="C11" s="492">
        <v>58</v>
      </c>
      <c r="D11" s="493">
        <v>63</v>
      </c>
      <c r="E11" s="494">
        <v>68</v>
      </c>
      <c r="F11" s="495" t="s">
        <v>140</v>
      </c>
      <c r="G11" s="683">
        <v>58</v>
      </c>
      <c r="H11" s="687"/>
      <c r="I11" s="684"/>
      <c r="J11" s="686">
        <v>63</v>
      </c>
      <c r="K11" s="684"/>
      <c r="L11" s="686">
        <v>68</v>
      </c>
      <c r="M11" s="684"/>
      <c r="N11" s="697" t="s">
        <v>140</v>
      </c>
      <c r="O11" s="689"/>
      <c r="P11" s="683">
        <v>63</v>
      </c>
      <c r="Q11" s="687"/>
      <c r="R11" s="684"/>
      <c r="S11" s="686">
        <v>68</v>
      </c>
      <c r="T11" s="684"/>
      <c r="U11" s="686">
        <v>73</v>
      </c>
      <c r="V11" s="687"/>
      <c r="W11" s="687"/>
      <c r="X11" s="686">
        <v>78</v>
      </c>
      <c r="Y11" s="687"/>
      <c r="Z11" s="684"/>
      <c r="AA11" s="688">
        <v>85</v>
      </c>
      <c r="AB11" s="713"/>
      <c r="AC11" s="689"/>
      <c r="AD11" s="496">
        <v>95</v>
      </c>
      <c r="AE11" s="496" t="s">
        <v>141</v>
      </c>
      <c r="AF11" s="683">
        <v>63</v>
      </c>
      <c r="AG11" s="684"/>
      <c r="AH11" s="686">
        <v>68</v>
      </c>
      <c r="AI11" s="684"/>
      <c r="AJ11" s="686">
        <v>73</v>
      </c>
      <c r="AK11" s="687"/>
      <c r="AL11" s="684"/>
      <c r="AM11" s="686">
        <v>78</v>
      </c>
      <c r="AN11" s="687"/>
      <c r="AO11" s="684"/>
      <c r="AP11" s="688">
        <v>85</v>
      </c>
      <c r="AQ11" s="689"/>
      <c r="AR11" s="690">
        <v>95</v>
      </c>
      <c r="AS11" s="690"/>
      <c r="AT11" s="683" t="s">
        <v>141</v>
      </c>
      <c r="AU11" s="684"/>
      <c r="AV11" s="692"/>
      <c r="AW11" s="694"/>
      <c r="AX11" s="696"/>
      <c r="AY11" s="349"/>
      <c r="AZ11" s="349"/>
      <c r="BA11" s="349"/>
    </row>
    <row r="12" spans="1:53" ht="13.8" thickBot="1" x14ac:dyDescent="0.3">
      <c r="A12" s="497">
        <v>1</v>
      </c>
      <c r="B12" s="498" t="s">
        <v>40</v>
      </c>
      <c r="C12" s="499">
        <v>16</v>
      </c>
      <c r="D12" s="500"/>
      <c r="E12" s="501"/>
      <c r="F12" s="502">
        <v>18</v>
      </c>
      <c r="G12" s="503"/>
      <c r="H12" s="503"/>
      <c r="I12" s="504"/>
      <c r="J12" s="505">
        <v>20</v>
      </c>
      <c r="K12" s="504"/>
      <c r="L12" s="505">
        <v>20</v>
      </c>
      <c r="M12" s="504"/>
      <c r="N12" s="500"/>
      <c r="O12" s="500"/>
      <c r="P12" s="506">
        <v>15</v>
      </c>
      <c r="Q12" s="503">
        <v>14</v>
      </c>
      <c r="R12" s="507"/>
      <c r="S12" s="506"/>
      <c r="T12" s="507"/>
      <c r="U12" s="506"/>
      <c r="V12" s="503"/>
      <c r="W12" s="503"/>
      <c r="X12" s="506">
        <v>14</v>
      </c>
      <c r="Y12" s="503"/>
      <c r="Z12" s="507"/>
      <c r="AA12" s="508">
        <v>18</v>
      </c>
      <c r="AB12" s="500">
        <v>14</v>
      </c>
      <c r="AC12" s="509"/>
      <c r="AD12" s="510"/>
      <c r="AE12" s="511"/>
      <c r="AF12" s="503">
        <v>20</v>
      </c>
      <c r="AG12" s="504">
        <v>16</v>
      </c>
      <c r="AH12" s="505">
        <v>18</v>
      </c>
      <c r="AI12" s="504"/>
      <c r="AJ12" s="505"/>
      <c r="AK12" s="503"/>
      <c r="AL12" s="504"/>
      <c r="AM12" s="505"/>
      <c r="AN12" s="503"/>
      <c r="AO12" s="504"/>
      <c r="AP12" s="505"/>
      <c r="AQ12" s="504"/>
      <c r="AR12" s="500">
        <v>13</v>
      </c>
      <c r="AS12" s="500"/>
      <c r="AT12" s="505">
        <v>20</v>
      </c>
      <c r="AU12" s="504"/>
      <c r="AV12" s="561">
        <v>20</v>
      </c>
      <c r="AW12" s="531">
        <v>20</v>
      </c>
      <c r="AX12" s="512">
        <f t="shared" ref="AX12:AX57" si="0">SUM(C12:AW12)</f>
        <v>276</v>
      </c>
    </row>
    <row r="13" spans="1:53" x14ac:dyDescent="0.25">
      <c r="A13" s="513">
        <f>A12+1</f>
        <v>2</v>
      </c>
      <c r="B13" s="514" t="s">
        <v>804</v>
      </c>
      <c r="C13" s="515">
        <v>20</v>
      </c>
      <c r="D13" s="516">
        <v>20</v>
      </c>
      <c r="E13" s="517"/>
      <c r="F13" s="518"/>
      <c r="G13" s="519"/>
      <c r="H13" s="519"/>
      <c r="I13" s="520"/>
      <c r="J13" s="521"/>
      <c r="K13" s="520"/>
      <c r="L13" s="521">
        <v>18</v>
      </c>
      <c r="M13" s="520"/>
      <c r="N13" s="517">
        <v>20</v>
      </c>
      <c r="O13" s="516"/>
      <c r="P13" s="522"/>
      <c r="Q13" s="519"/>
      <c r="R13" s="523"/>
      <c r="S13" s="522">
        <v>6</v>
      </c>
      <c r="T13" s="523"/>
      <c r="U13" s="522">
        <v>12</v>
      </c>
      <c r="V13" s="519"/>
      <c r="W13" s="519"/>
      <c r="X13" s="522">
        <v>10</v>
      </c>
      <c r="Y13" s="519"/>
      <c r="Z13" s="523"/>
      <c r="AA13" s="524"/>
      <c r="AB13" s="516"/>
      <c r="AC13" s="525"/>
      <c r="AD13" s="526">
        <v>14</v>
      </c>
      <c r="AE13" s="527">
        <v>16</v>
      </c>
      <c r="AF13" s="519"/>
      <c r="AG13" s="520"/>
      <c r="AH13" s="521">
        <v>9</v>
      </c>
      <c r="AI13" s="520"/>
      <c r="AJ13" s="521">
        <v>18</v>
      </c>
      <c r="AK13" s="519">
        <v>7</v>
      </c>
      <c r="AL13" s="520"/>
      <c r="AM13" s="521"/>
      <c r="AN13" s="519"/>
      <c r="AO13" s="520"/>
      <c r="AP13" s="521"/>
      <c r="AQ13" s="520"/>
      <c r="AR13" s="516">
        <v>18</v>
      </c>
      <c r="AS13" s="516"/>
      <c r="AT13" s="521">
        <v>13</v>
      </c>
      <c r="AU13" s="520"/>
      <c r="AV13" s="530">
        <v>10</v>
      </c>
      <c r="AW13" s="531">
        <v>8</v>
      </c>
      <c r="AX13" s="512">
        <f t="shared" si="0"/>
        <v>219</v>
      </c>
    </row>
    <row r="14" spans="1:53" x14ac:dyDescent="0.25">
      <c r="A14" s="513">
        <f t="shared" ref="A14:A50" si="1">A13+1</f>
        <v>3</v>
      </c>
      <c r="B14" s="514" t="s">
        <v>810</v>
      </c>
      <c r="C14" s="515"/>
      <c r="D14" s="516">
        <v>13</v>
      </c>
      <c r="E14" s="517">
        <v>13</v>
      </c>
      <c r="F14" s="518"/>
      <c r="G14" s="519"/>
      <c r="H14" s="519"/>
      <c r="I14" s="520"/>
      <c r="J14" s="521"/>
      <c r="K14" s="520"/>
      <c r="L14" s="521">
        <v>16</v>
      </c>
      <c r="M14" s="520">
        <v>14</v>
      </c>
      <c r="N14" s="517"/>
      <c r="O14" s="516"/>
      <c r="P14" s="522">
        <v>18</v>
      </c>
      <c r="Q14" s="519"/>
      <c r="R14" s="523"/>
      <c r="S14" s="522">
        <v>14</v>
      </c>
      <c r="T14" s="523"/>
      <c r="U14" s="522">
        <v>20</v>
      </c>
      <c r="V14" s="519"/>
      <c r="W14" s="519"/>
      <c r="X14" s="522">
        <v>18</v>
      </c>
      <c r="Y14" s="519"/>
      <c r="Z14" s="523"/>
      <c r="AA14" s="524"/>
      <c r="AB14" s="516"/>
      <c r="AC14" s="525"/>
      <c r="AD14" s="526">
        <v>12</v>
      </c>
      <c r="AE14" s="528"/>
      <c r="AF14" s="519"/>
      <c r="AG14" s="520"/>
      <c r="AH14" s="521">
        <v>13</v>
      </c>
      <c r="AI14" s="520"/>
      <c r="AJ14" s="521">
        <v>20</v>
      </c>
      <c r="AK14" s="519">
        <v>9</v>
      </c>
      <c r="AL14" s="520"/>
      <c r="AM14" s="521">
        <v>9</v>
      </c>
      <c r="AN14" s="519"/>
      <c r="AO14" s="520"/>
      <c r="AP14" s="521"/>
      <c r="AQ14" s="520"/>
      <c r="AR14" s="516">
        <v>12</v>
      </c>
      <c r="AS14" s="516"/>
      <c r="AT14" s="521"/>
      <c r="AU14" s="520"/>
      <c r="AV14" s="530">
        <v>4</v>
      </c>
      <c r="AW14" s="531">
        <v>13</v>
      </c>
      <c r="AX14" s="512">
        <f t="shared" si="0"/>
        <v>218</v>
      </c>
    </row>
    <row r="15" spans="1:53" x14ac:dyDescent="0.25">
      <c r="A15" s="513">
        <f t="shared" si="1"/>
        <v>4</v>
      </c>
      <c r="B15" s="529" t="s">
        <v>814</v>
      </c>
      <c r="C15" s="515"/>
      <c r="D15" s="516"/>
      <c r="E15" s="517">
        <v>15</v>
      </c>
      <c r="F15" s="518">
        <v>11</v>
      </c>
      <c r="G15" s="519"/>
      <c r="H15" s="519"/>
      <c r="I15" s="520"/>
      <c r="J15" s="521"/>
      <c r="K15" s="520"/>
      <c r="L15" s="521">
        <v>10</v>
      </c>
      <c r="M15" s="520"/>
      <c r="N15" s="517">
        <v>9</v>
      </c>
      <c r="O15" s="516"/>
      <c r="P15" s="522"/>
      <c r="Q15" s="519"/>
      <c r="R15" s="523"/>
      <c r="S15" s="522">
        <v>13</v>
      </c>
      <c r="T15" s="523"/>
      <c r="U15" s="522">
        <v>15</v>
      </c>
      <c r="V15" s="519"/>
      <c r="W15" s="519"/>
      <c r="X15" s="522"/>
      <c r="Y15" s="519"/>
      <c r="Z15" s="523"/>
      <c r="AA15" s="524">
        <v>15</v>
      </c>
      <c r="AB15" s="516">
        <v>14</v>
      </c>
      <c r="AC15" s="525"/>
      <c r="AD15" s="526">
        <v>16</v>
      </c>
      <c r="AE15" s="528"/>
      <c r="AF15" s="519"/>
      <c r="AG15" s="520"/>
      <c r="AH15" s="521">
        <v>8</v>
      </c>
      <c r="AI15" s="520"/>
      <c r="AJ15" s="521"/>
      <c r="AK15" s="519"/>
      <c r="AL15" s="520"/>
      <c r="AM15" s="521">
        <v>12</v>
      </c>
      <c r="AN15" s="519"/>
      <c r="AO15" s="520"/>
      <c r="AP15" s="521">
        <v>20</v>
      </c>
      <c r="AQ15" s="520">
        <v>9</v>
      </c>
      <c r="AR15" s="516">
        <v>14</v>
      </c>
      <c r="AS15" s="516"/>
      <c r="AT15" s="521"/>
      <c r="AU15" s="520"/>
      <c r="AV15" s="530"/>
      <c r="AW15" s="531">
        <v>12</v>
      </c>
      <c r="AX15" s="512">
        <f t="shared" si="0"/>
        <v>193</v>
      </c>
    </row>
    <row r="16" spans="1:53" x14ac:dyDescent="0.25">
      <c r="A16" s="513">
        <f t="shared" si="1"/>
        <v>5</v>
      </c>
      <c r="B16" s="529" t="s">
        <v>179</v>
      </c>
      <c r="C16" s="515"/>
      <c r="D16" s="516">
        <v>14</v>
      </c>
      <c r="E16" s="517">
        <v>16</v>
      </c>
      <c r="F16" s="518"/>
      <c r="G16" s="519"/>
      <c r="H16" s="519"/>
      <c r="I16" s="520"/>
      <c r="J16" s="521">
        <v>14</v>
      </c>
      <c r="K16" s="520"/>
      <c r="L16" s="521">
        <v>9</v>
      </c>
      <c r="M16" s="520"/>
      <c r="N16" s="517"/>
      <c r="O16" s="516"/>
      <c r="P16" s="522">
        <v>9</v>
      </c>
      <c r="Q16" s="519"/>
      <c r="R16" s="523"/>
      <c r="S16" s="522">
        <v>18</v>
      </c>
      <c r="T16" s="523"/>
      <c r="U16" s="522"/>
      <c r="V16" s="519"/>
      <c r="W16" s="519"/>
      <c r="X16" s="522">
        <v>13</v>
      </c>
      <c r="Y16" s="519"/>
      <c r="Z16" s="523"/>
      <c r="AA16" s="524"/>
      <c r="AB16" s="516"/>
      <c r="AC16" s="525"/>
      <c r="AD16" s="526"/>
      <c r="AE16" s="528"/>
      <c r="AF16" s="519">
        <v>14</v>
      </c>
      <c r="AG16" s="520">
        <v>13</v>
      </c>
      <c r="AH16" s="521">
        <v>14</v>
      </c>
      <c r="AI16" s="520"/>
      <c r="AJ16" s="521">
        <v>11</v>
      </c>
      <c r="AK16" s="519"/>
      <c r="AL16" s="520"/>
      <c r="AM16" s="521"/>
      <c r="AN16" s="519"/>
      <c r="AO16" s="520"/>
      <c r="AP16" s="521">
        <v>15</v>
      </c>
      <c r="AQ16" s="520"/>
      <c r="AR16" s="516"/>
      <c r="AS16" s="516"/>
      <c r="AT16" s="521"/>
      <c r="AU16" s="520"/>
      <c r="AV16" s="530">
        <v>6</v>
      </c>
      <c r="AW16" s="531">
        <v>7</v>
      </c>
      <c r="AX16" s="512">
        <f t="shared" si="0"/>
        <v>173</v>
      </c>
    </row>
    <row r="17" spans="1:50" x14ac:dyDescent="0.25">
      <c r="A17" s="513">
        <f t="shared" si="1"/>
        <v>6</v>
      </c>
      <c r="B17" s="529" t="s">
        <v>808</v>
      </c>
      <c r="C17" s="515">
        <v>14</v>
      </c>
      <c r="D17" s="516"/>
      <c r="E17" s="517">
        <v>11</v>
      </c>
      <c r="F17" s="518"/>
      <c r="G17" s="519"/>
      <c r="H17" s="519"/>
      <c r="I17" s="520"/>
      <c r="J17" s="521"/>
      <c r="K17" s="520"/>
      <c r="L17" s="521">
        <v>6</v>
      </c>
      <c r="M17" s="520"/>
      <c r="N17" s="517"/>
      <c r="O17" s="516"/>
      <c r="P17" s="522">
        <v>20</v>
      </c>
      <c r="Q17" s="519"/>
      <c r="R17" s="523"/>
      <c r="S17" s="522"/>
      <c r="T17" s="523"/>
      <c r="U17" s="522"/>
      <c r="V17" s="519"/>
      <c r="W17" s="519"/>
      <c r="X17" s="522"/>
      <c r="Y17" s="519"/>
      <c r="Z17" s="523"/>
      <c r="AA17" s="524">
        <v>20</v>
      </c>
      <c r="AB17" s="516">
        <v>13</v>
      </c>
      <c r="AC17" s="525"/>
      <c r="AD17" s="526"/>
      <c r="AE17" s="528">
        <v>18</v>
      </c>
      <c r="AF17" s="519">
        <v>18</v>
      </c>
      <c r="AG17" s="520"/>
      <c r="AH17" s="521"/>
      <c r="AI17" s="520"/>
      <c r="AJ17" s="521">
        <v>15</v>
      </c>
      <c r="AK17" s="519"/>
      <c r="AL17" s="520"/>
      <c r="AM17" s="521"/>
      <c r="AN17" s="519"/>
      <c r="AO17" s="520"/>
      <c r="AP17" s="521">
        <v>14</v>
      </c>
      <c r="AQ17" s="520"/>
      <c r="AR17" s="516"/>
      <c r="AS17" s="516"/>
      <c r="AT17" s="521"/>
      <c r="AU17" s="520"/>
      <c r="AV17" s="530"/>
      <c r="AW17" s="531">
        <v>18</v>
      </c>
      <c r="AX17" s="512">
        <f t="shared" si="0"/>
        <v>167</v>
      </c>
    </row>
    <row r="18" spans="1:50" ht="13.8" customHeight="1" x14ac:dyDescent="0.25">
      <c r="A18" s="513">
        <f t="shared" si="1"/>
        <v>7</v>
      </c>
      <c r="B18" s="529" t="s">
        <v>253</v>
      </c>
      <c r="C18" s="515"/>
      <c r="D18" s="516"/>
      <c r="E18" s="517"/>
      <c r="F18" s="518">
        <v>15</v>
      </c>
      <c r="G18" s="519">
        <v>8</v>
      </c>
      <c r="H18" s="519"/>
      <c r="I18" s="520"/>
      <c r="J18" s="521">
        <v>7</v>
      </c>
      <c r="K18" s="520"/>
      <c r="L18" s="521"/>
      <c r="M18" s="520"/>
      <c r="N18" s="517"/>
      <c r="O18" s="516"/>
      <c r="P18" s="522"/>
      <c r="Q18" s="519"/>
      <c r="R18" s="523"/>
      <c r="S18" s="522"/>
      <c r="T18" s="523"/>
      <c r="U18" s="522">
        <v>16</v>
      </c>
      <c r="V18" s="519"/>
      <c r="W18" s="519"/>
      <c r="X18" s="522">
        <v>11</v>
      </c>
      <c r="Y18" s="519"/>
      <c r="Z18" s="523"/>
      <c r="AA18" s="524">
        <v>6</v>
      </c>
      <c r="AB18" s="516"/>
      <c r="AC18" s="525"/>
      <c r="AD18" s="526"/>
      <c r="AE18" s="528"/>
      <c r="AF18" s="519">
        <v>15</v>
      </c>
      <c r="AG18" s="520"/>
      <c r="AH18" s="521"/>
      <c r="AI18" s="520"/>
      <c r="AJ18" s="521"/>
      <c r="AK18" s="519"/>
      <c r="AL18" s="520"/>
      <c r="AM18" s="521">
        <v>18</v>
      </c>
      <c r="AN18" s="519"/>
      <c r="AO18" s="520"/>
      <c r="AP18" s="521">
        <v>13</v>
      </c>
      <c r="AQ18" s="520"/>
      <c r="AR18" s="516">
        <v>20</v>
      </c>
      <c r="AS18" s="516"/>
      <c r="AT18" s="521">
        <v>16</v>
      </c>
      <c r="AU18" s="520"/>
      <c r="AV18" s="530">
        <v>11</v>
      </c>
      <c r="AW18" s="531">
        <v>9</v>
      </c>
      <c r="AX18" s="512">
        <f t="shared" si="0"/>
        <v>165</v>
      </c>
    </row>
    <row r="19" spans="1:50" x14ac:dyDescent="0.25">
      <c r="A19" s="513">
        <f t="shared" si="1"/>
        <v>8</v>
      </c>
      <c r="B19" s="529" t="s">
        <v>213</v>
      </c>
      <c r="C19" s="515"/>
      <c r="D19" s="516"/>
      <c r="E19" s="517">
        <v>14</v>
      </c>
      <c r="F19" s="518">
        <v>14</v>
      </c>
      <c r="G19" s="519"/>
      <c r="H19" s="519"/>
      <c r="I19" s="520"/>
      <c r="J19" s="521"/>
      <c r="K19" s="520"/>
      <c r="L19" s="521">
        <v>8</v>
      </c>
      <c r="M19" s="520"/>
      <c r="N19" s="517">
        <v>14</v>
      </c>
      <c r="O19" s="516"/>
      <c r="P19" s="522"/>
      <c r="Q19" s="519"/>
      <c r="R19" s="523"/>
      <c r="S19" s="522">
        <v>15</v>
      </c>
      <c r="T19" s="523">
        <v>4</v>
      </c>
      <c r="U19" s="522"/>
      <c r="V19" s="519"/>
      <c r="W19" s="519"/>
      <c r="X19" s="522">
        <v>12</v>
      </c>
      <c r="Y19" s="519">
        <v>7</v>
      </c>
      <c r="Z19" s="523"/>
      <c r="AA19" s="524"/>
      <c r="AB19" s="516"/>
      <c r="AC19" s="525"/>
      <c r="AD19" s="526">
        <v>9</v>
      </c>
      <c r="AE19" s="528"/>
      <c r="AF19" s="519">
        <v>12</v>
      </c>
      <c r="AG19" s="520"/>
      <c r="AH19" s="521">
        <v>11</v>
      </c>
      <c r="AI19" s="520"/>
      <c r="AJ19" s="521"/>
      <c r="AK19" s="519"/>
      <c r="AL19" s="520"/>
      <c r="AM19" s="521"/>
      <c r="AN19" s="519"/>
      <c r="AO19" s="520"/>
      <c r="AP19" s="521">
        <v>7</v>
      </c>
      <c r="AQ19" s="520"/>
      <c r="AR19" s="516">
        <v>8</v>
      </c>
      <c r="AS19" s="516"/>
      <c r="AT19" s="521">
        <v>8</v>
      </c>
      <c r="AU19" s="520"/>
      <c r="AV19" s="530">
        <v>6</v>
      </c>
      <c r="AW19" s="531">
        <v>10</v>
      </c>
      <c r="AX19" s="512">
        <f t="shared" si="0"/>
        <v>159</v>
      </c>
    </row>
    <row r="20" spans="1:50" x14ac:dyDescent="0.25">
      <c r="A20" s="513">
        <f t="shared" si="1"/>
        <v>9</v>
      </c>
      <c r="B20" s="529" t="s">
        <v>176</v>
      </c>
      <c r="C20" s="515">
        <v>13</v>
      </c>
      <c r="D20" s="516"/>
      <c r="E20" s="517">
        <v>12</v>
      </c>
      <c r="F20" s="518"/>
      <c r="G20" s="519"/>
      <c r="H20" s="519"/>
      <c r="I20" s="520"/>
      <c r="J20" s="521"/>
      <c r="K20" s="520"/>
      <c r="L20" s="521">
        <v>11</v>
      </c>
      <c r="M20" s="520"/>
      <c r="N20" s="517">
        <v>16</v>
      </c>
      <c r="O20" s="516"/>
      <c r="P20" s="522">
        <v>13</v>
      </c>
      <c r="Q20" s="519"/>
      <c r="R20" s="523"/>
      <c r="S20" s="522">
        <v>20</v>
      </c>
      <c r="T20" s="523">
        <v>10</v>
      </c>
      <c r="U20" s="522"/>
      <c r="V20" s="519"/>
      <c r="W20" s="519"/>
      <c r="X20" s="522"/>
      <c r="Y20" s="519"/>
      <c r="Z20" s="523"/>
      <c r="AA20" s="524">
        <v>8</v>
      </c>
      <c r="AB20" s="516">
        <v>5</v>
      </c>
      <c r="AC20" s="525"/>
      <c r="AD20" s="526"/>
      <c r="AE20" s="528"/>
      <c r="AF20" s="519"/>
      <c r="AG20" s="520"/>
      <c r="AH20" s="521">
        <v>20</v>
      </c>
      <c r="AI20" s="520"/>
      <c r="AJ20" s="521"/>
      <c r="AK20" s="519"/>
      <c r="AL20" s="520"/>
      <c r="AM20" s="521"/>
      <c r="AN20" s="519"/>
      <c r="AO20" s="520"/>
      <c r="AP20" s="521">
        <v>10</v>
      </c>
      <c r="AQ20" s="520"/>
      <c r="AR20" s="516"/>
      <c r="AS20" s="516"/>
      <c r="AT20" s="521"/>
      <c r="AU20" s="520"/>
      <c r="AV20" s="530">
        <v>20</v>
      </c>
      <c r="AW20" s="531"/>
      <c r="AX20" s="512">
        <f t="shared" si="0"/>
        <v>158</v>
      </c>
    </row>
    <row r="21" spans="1:50" x14ac:dyDescent="0.25">
      <c r="A21" s="513">
        <f t="shared" si="1"/>
        <v>10</v>
      </c>
      <c r="B21" s="529" t="s">
        <v>224</v>
      </c>
      <c r="C21" s="515">
        <v>15</v>
      </c>
      <c r="D21" s="516"/>
      <c r="E21" s="517"/>
      <c r="F21" s="518"/>
      <c r="G21" s="519">
        <v>11</v>
      </c>
      <c r="H21" s="519"/>
      <c r="I21" s="520"/>
      <c r="J21" s="521"/>
      <c r="K21" s="520"/>
      <c r="L21" s="521"/>
      <c r="M21" s="520"/>
      <c r="N21" s="517">
        <v>8</v>
      </c>
      <c r="O21" s="516"/>
      <c r="P21" s="522">
        <v>5</v>
      </c>
      <c r="Q21" s="519"/>
      <c r="R21" s="523"/>
      <c r="S21" s="522">
        <v>12</v>
      </c>
      <c r="T21" s="523"/>
      <c r="U21" s="522">
        <v>13</v>
      </c>
      <c r="V21" s="519"/>
      <c r="W21" s="519"/>
      <c r="X21" s="522">
        <v>3</v>
      </c>
      <c r="Y21" s="519"/>
      <c r="Z21" s="523"/>
      <c r="AA21" s="524"/>
      <c r="AB21" s="516"/>
      <c r="AC21" s="525"/>
      <c r="AD21" s="526">
        <v>18</v>
      </c>
      <c r="AE21" s="528"/>
      <c r="AF21" s="519"/>
      <c r="AG21" s="520"/>
      <c r="AH21" s="521">
        <v>10</v>
      </c>
      <c r="AI21" s="520"/>
      <c r="AJ21" s="521"/>
      <c r="AK21" s="519"/>
      <c r="AL21" s="520"/>
      <c r="AM21" s="521">
        <v>5</v>
      </c>
      <c r="AN21" s="519"/>
      <c r="AO21" s="520"/>
      <c r="AP21" s="521"/>
      <c r="AQ21" s="520"/>
      <c r="AR21" s="516">
        <v>9</v>
      </c>
      <c r="AS21" s="516"/>
      <c r="AT21" s="521"/>
      <c r="AU21" s="520"/>
      <c r="AV21" s="530"/>
      <c r="AW21" s="531">
        <v>11</v>
      </c>
      <c r="AX21" s="512">
        <f t="shared" si="0"/>
        <v>120</v>
      </c>
    </row>
    <row r="22" spans="1:50" x14ac:dyDescent="0.25">
      <c r="A22" s="513">
        <f t="shared" si="1"/>
        <v>11</v>
      </c>
      <c r="B22" s="529" t="s">
        <v>187</v>
      </c>
      <c r="C22" s="515"/>
      <c r="D22" s="516">
        <v>16</v>
      </c>
      <c r="E22" s="517"/>
      <c r="F22" s="518"/>
      <c r="G22" s="519"/>
      <c r="H22" s="519"/>
      <c r="I22" s="520"/>
      <c r="J22" s="521">
        <v>18</v>
      </c>
      <c r="K22" s="520"/>
      <c r="L22" s="521"/>
      <c r="M22" s="520"/>
      <c r="N22" s="517">
        <v>15</v>
      </c>
      <c r="O22" s="516"/>
      <c r="P22" s="522">
        <v>8</v>
      </c>
      <c r="Q22" s="519"/>
      <c r="R22" s="523"/>
      <c r="S22" s="522">
        <v>16</v>
      </c>
      <c r="T22" s="523">
        <v>7</v>
      </c>
      <c r="U22" s="522">
        <v>14</v>
      </c>
      <c r="V22" s="519"/>
      <c r="W22" s="519"/>
      <c r="X22" s="522"/>
      <c r="Y22" s="519"/>
      <c r="Z22" s="523"/>
      <c r="AA22" s="524"/>
      <c r="AB22" s="516"/>
      <c r="AC22" s="525"/>
      <c r="AD22" s="526"/>
      <c r="AE22" s="528">
        <v>15</v>
      </c>
      <c r="AF22" s="519"/>
      <c r="AG22" s="520"/>
      <c r="AH22" s="521"/>
      <c r="AI22" s="520"/>
      <c r="AJ22" s="521">
        <v>4</v>
      </c>
      <c r="AK22" s="519"/>
      <c r="AL22" s="520"/>
      <c r="AM22" s="521"/>
      <c r="AN22" s="519"/>
      <c r="AO22" s="520"/>
      <c r="AP22" s="521"/>
      <c r="AQ22" s="520"/>
      <c r="AR22" s="516"/>
      <c r="AS22" s="516"/>
      <c r="AT22" s="521"/>
      <c r="AU22" s="520"/>
      <c r="AV22" s="530"/>
      <c r="AW22" s="531"/>
      <c r="AX22" s="512">
        <f t="shared" si="0"/>
        <v>113</v>
      </c>
    </row>
    <row r="23" spans="1:50" x14ac:dyDescent="0.25">
      <c r="A23" s="513">
        <f t="shared" si="1"/>
        <v>12</v>
      </c>
      <c r="B23" s="564" t="s">
        <v>173</v>
      </c>
      <c r="C23" s="515"/>
      <c r="D23" s="516"/>
      <c r="E23" s="517"/>
      <c r="F23" s="518"/>
      <c r="G23" s="519">
        <v>20</v>
      </c>
      <c r="H23" s="519"/>
      <c r="I23" s="520"/>
      <c r="J23" s="521"/>
      <c r="K23" s="520"/>
      <c r="L23" s="521"/>
      <c r="M23" s="520"/>
      <c r="N23" s="517"/>
      <c r="O23" s="516"/>
      <c r="P23" s="522">
        <v>7</v>
      </c>
      <c r="Q23" s="519">
        <v>6</v>
      </c>
      <c r="R23" s="523"/>
      <c r="S23" s="522">
        <v>5</v>
      </c>
      <c r="T23" s="523"/>
      <c r="U23" s="522"/>
      <c r="V23" s="519"/>
      <c r="W23" s="519"/>
      <c r="X23" s="522">
        <v>6</v>
      </c>
      <c r="Y23" s="519"/>
      <c r="Z23" s="523"/>
      <c r="AA23" s="524"/>
      <c r="AB23" s="516"/>
      <c r="AC23" s="525"/>
      <c r="AD23" s="526"/>
      <c r="AE23" s="528"/>
      <c r="AF23" s="519"/>
      <c r="AG23" s="520"/>
      <c r="AH23" s="521"/>
      <c r="AI23" s="520"/>
      <c r="AJ23" s="521"/>
      <c r="AK23" s="519"/>
      <c r="AL23" s="520"/>
      <c r="AM23" s="521">
        <v>7</v>
      </c>
      <c r="AN23" s="519"/>
      <c r="AO23" s="520"/>
      <c r="AP23" s="521">
        <v>6</v>
      </c>
      <c r="AQ23" s="520"/>
      <c r="AR23" s="516"/>
      <c r="AS23" s="516"/>
      <c r="AT23" s="521">
        <v>18</v>
      </c>
      <c r="AU23" s="520"/>
      <c r="AV23" s="530">
        <v>20</v>
      </c>
      <c r="AW23" s="531">
        <v>16</v>
      </c>
      <c r="AX23" s="512">
        <f t="shared" si="0"/>
        <v>111</v>
      </c>
    </row>
    <row r="24" spans="1:50" x14ac:dyDescent="0.25">
      <c r="A24" s="513">
        <f t="shared" si="1"/>
        <v>13</v>
      </c>
      <c r="B24" s="564" t="s">
        <v>184</v>
      </c>
      <c r="C24" s="515"/>
      <c r="D24" s="516"/>
      <c r="E24" s="517"/>
      <c r="F24" s="518">
        <v>16</v>
      </c>
      <c r="G24" s="519">
        <v>12</v>
      </c>
      <c r="H24" s="519"/>
      <c r="I24" s="520"/>
      <c r="J24" s="521"/>
      <c r="K24" s="520"/>
      <c r="L24" s="521">
        <v>15</v>
      </c>
      <c r="M24" s="520"/>
      <c r="N24" s="517"/>
      <c r="O24" s="516"/>
      <c r="P24" s="522">
        <v>12</v>
      </c>
      <c r="Q24" s="519"/>
      <c r="R24" s="523"/>
      <c r="S24" s="522"/>
      <c r="T24" s="523"/>
      <c r="U24" s="522"/>
      <c r="V24" s="519"/>
      <c r="W24" s="519"/>
      <c r="X24" s="522">
        <v>4</v>
      </c>
      <c r="Y24" s="519"/>
      <c r="Z24" s="523"/>
      <c r="AA24" s="524"/>
      <c r="AB24" s="516"/>
      <c r="AC24" s="525"/>
      <c r="AD24" s="526"/>
      <c r="AE24" s="528"/>
      <c r="AF24" s="519"/>
      <c r="AG24" s="520"/>
      <c r="AH24" s="521"/>
      <c r="AI24" s="520"/>
      <c r="AJ24" s="521">
        <v>14</v>
      </c>
      <c r="AK24" s="519"/>
      <c r="AL24" s="520"/>
      <c r="AM24" s="521"/>
      <c r="AN24" s="519"/>
      <c r="AO24" s="520"/>
      <c r="AP24" s="521"/>
      <c r="AQ24" s="520"/>
      <c r="AR24" s="516">
        <v>16</v>
      </c>
      <c r="AS24" s="516"/>
      <c r="AT24" s="521">
        <v>14</v>
      </c>
      <c r="AU24" s="520"/>
      <c r="AV24" s="530">
        <v>8</v>
      </c>
      <c r="AW24" s="531"/>
      <c r="AX24" s="512">
        <f t="shared" si="0"/>
        <v>111</v>
      </c>
    </row>
    <row r="25" spans="1:50" x14ac:dyDescent="0.25">
      <c r="A25" s="513">
        <f t="shared" si="1"/>
        <v>14</v>
      </c>
      <c r="B25" s="564" t="s">
        <v>815</v>
      </c>
      <c r="C25" s="515"/>
      <c r="D25" s="516">
        <v>15</v>
      </c>
      <c r="E25" s="517"/>
      <c r="F25" s="518"/>
      <c r="G25" s="519">
        <v>14</v>
      </c>
      <c r="H25" s="519">
        <v>10</v>
      </c>
      <c r="I25" s="520"/>
      <c r="J25" s="521"/>
      <c r="K25" s="520"/>
      <c r="L25" s="521"/>
      <c r="M25" s="520"/>
      <c r="N25" s="517"/>
      <c r="O25" s="516"/>
      <c r="P25" s="522">
        <v>10</v>
      </c>
      <c r="Q25" s="519"/>
      <c r="R25" s="523"/>
      <c r="S25" s="522"/>
      <c r="T25" s="523"/>
      <c r="U25" s="522"/>
      <c r="V25" s="519"/>
      <c r="W25" s="519"/>
      <c r="X25" s="522"/>
      <c r="Y25" s="519"/>
      <c r="Z25" s="523"/>
      <c r="AA25" s="524">
        <v>7</v>
      </c>
      <c r="AB25" s="516"/>
      <c r="AC25" s="525"/>
      <c r="AD25" s="526"/>
      <c r="AE25" s="528"/>
      <c r="AF25" s="519">
        <v>9</v>
      </c>
      <c r="AG25" s="520"/>
      <c r="AH25" s="521">
        <v>6</v>
      </c>
      <c r="AI25" s="520"/>
      <c r="AJ25" s="521"/>
      <c r="AK25" s="519"/>
      <c r="AL25" s="520"/>
      <c r="AM25" s="521">
        <v>15</v>
      </c>
      <c r="AN25" s="519">
        <v>13</v>
      </c>
      <c r="AO25" s="520">
        <v>8</v>
      </c>
      <c r="AP25" s="521"/>
      <c r="AQ25" s="520"/>
      <c r="AR25" s="516"/>
      <c r="AS25" s="516"/>
      <c r="AT25" s="521"/>
      <c r="AU25" s="520"/>
      <c r="AV25" s="530"/>
      <c r="AW25" s="531"/>
      <c r="AX25" s="512">
        <f t="shared" si="0"/>
        <v>107</v>
      </c>
    </row>
    <row r="26" spans="1:50" x14ac:dyDescent="0.25">
      <c r="A26" s="513">
        <f t="shared" si="1"/>
        <v>15</v>
      </c>
      <c r="B26" s="564" t="s">
        <v>181</v>
      </c>
      <c r="C26" s="515">
        <v>18</v>
      </c>
      <c r="D26" s="516"/>
      <c r="E26" s="517"/>
      <c r="F26" s="518">
        <v>12</v>
      </c>
      <c r="G26" s="519">
        <v>7</v>
      </c>
      <c r="H26" s="519"/>
      <c r="I26" s="520"/>
      <c r="J26" s="521"/>
      <c r="K26" s="520"/>
      <c r="L26" s="521"/>
      <c r="M26" s="520"/>
      <c r="N26" s="517">
        <v>10</v>
      </c>
      <c r="O26" s="516"/>
      <c r="P26" s="522">
        <v>16</v>
      </c>
      <c r="Q26" s="519"/>
      <c r="R26" s="523"/>
      <c r="S26" s="522"/>
      <c r="T26" s="523"/>
      <c r="U26" s="522">
        <v>18</v>
      </c>
      <c r="V26" s="519"/>
      <c r="W26" s="519"/>
      <c r="X26" s="522"/>
      <c r="Y26" s="519"/>
      <c r="Z26" s="523"/>
      <c r="AA26" s="524">
        <v>11</v>
      </c>
      <c r="AB26" s="516"/>
      <c r="AC26" s="525"/>
      <c r="AD26" s="526"/>
      <c r="AE26" s="528"/>
      <c r="AF26" s="519"/>
      <c r="AG26" s="520"/>
      <c r="AH26" s="521"/>
      <c r="AI26" s="520"/>
      <c r="AJ26" s="521"/>
      <c r="AK26" s="519"/>
      <c r="AL26" s="520"/>
      <c r="AM26" s="521"/>
      <c r="AN26" s="519"/>
      <c r="AO26" s="520"/>
      <c r="AP26" s="521"/>
      <c r="AQ26" s="520"/>
      <c r="AR26" s="516"/>
      <c r="AS26" s="516"/>
      <c r="AT26" s="521"/>
      <c r="AU26" s="520"/>
      <c r="AV26" s="530"/>
      <c r="AW26" s="531"/>
      <c r="AX26" s="512">
        <f t="shared" si="0"/>
        <v>92</v>
      </c>
    </row>
    <row r="27" spans="1:50" x14ac:dyDescent="0.25">
      <c r="A27" s="513">
        <f t="shared" si="1"/>
        <v>16</v>
      </c>
      <c r="B27" s="564" t="s">
        <v>357</v>
      </c>
      <c r="C27" s="515">
        <v>12</v>
      </c>
      <c r="D27" s="516"/>
      <c r="E27" s="517"/>
      <c r="F27" s="518">
        <v>10</v>
      </c>
      <c r="G27" s="519"/>
      <c r="H27" s="519"/>
      <c r="I27" s="520"/>
      <c r="J27" s="521"/>
      <c r="K27" s="520"/>
      <c r="L27" s="521"/>
      <c r="M27" s="520"/>
      <c r="N27" s="517"/>
      <c r="O27" s="516"/>
      <c r="P27" s="522"/>
      <c r="Q27" s="519"/>
      <c r="R27" s="523"/>
      <c r="S27" s="522"/>
      <c r="T27" s="523"/>
      <c r="U27" s="522"/>
      <c r="V27" s="519"/>
      <c r="W27" s="519"/>
      <c r="X27" s="522"/>
      <c r="Y27" s="519"/>
      <c r="Z27" s="523"/>
      <c r="AA27" s="524"/>
      <c r="AB27" s="516"/>
      <c r="AC27" s="525"/>
      <c r="AD27" s="526"/>
      <c r="AE27" s="528">
        <v>20</v>
      </c>
      <c r="AF27" s="519"/>
      <c r="AG27" s="520"/>
      <c r="AH27" s="521"/>
      <c r="AI27" s="520"/>
      <c r="AJ27" s="521"/>
      <c r="AK27" s="519"/>
      <c r="AL27" s="520"/>
      <c r="AM27" s="521"/>
      <c r="AN27" s="519"/>
      <c r="AO27" s="520"/>
      <c r="AP27" s="521"/>
      <c r="AQ27" s="520"/>
      <c r="AR27" s="516">
        <v>11</v>
      </c>
      <c r="AS27" s="516"/>
      <c r="AT27" s="521"/>
      <c r="AU27" s="520"/>
      <c r="AV27" s="530">
        <v>18</v>
      </c>
      <c r="AW27" s="531">
        <v>14</v>
      </c>
      <c r="AX27" s="512">
        <f t="shared" si="0"/>
        <v>85</v>
      </c>
    </row>
    <row r="28" spans="1:50" x14ac:dyDescent="0.25">
      <c r="A28" s="513">
        <f t="shared" si="1"/>
        <v>17</v>
      </c>
      <c r="B28" s="564" t="s">
        <v>816</v>
      </c>
      <c r="C28" s="515"/>
      <c r="D28" s="516"/>
      <c r="E28" s="517"/>
      <c r="F28" s="518"/>
      <c r="G28" s="519"/>
      <c r="H28" s="519"/>
      <c r="I28" s="520"/>
      <c r="J28" s="521">
        <v>16</v>
      </c>
      <c r="K28" s="520">
        <v>10</v>
      </c>
      <c r="L28" s="521"/>
      <c r="M28" s="520"/>
      <c r="N28" s="517"/>
      <c r="O28" s="516"/>
      <c r="P28" s="522"/>
      <c r="Q28" s="519"/>
      <c r="R28" s="523"/>
      <c r="S28" s="522"/>
      <c r="T28" s="523"/>
      <c r="U28" s="522"/>
      <c r="V28" s="519"/>
      <c r="W28" s="519"/>
      <c r="X28" s="522"/>
      <c r="Y28" s="519"/>
      <c r="Z28" s="523"/>
      <c r="AA28" s="524"/>
      <c r="AB28" s="516"/>
      <c r="AC28" s="525"/>
      <c r="AD28" s="526">
        <v>15</v>
      </c>
      <c r="AE28" s="528"/>
      <c r="AF28" s="519"/>
      <c r="AG28" s="520"/>
      <c r="AH28" s="521"/>
      <c r="AI28" s="520"/>
      <c r="AJ28" s="521">
        <v>3</v>
      </c>
      <c r="AK28" s="519"/>
      <c r="AL28" s="520"/>
      <c r="AM28" s="521">
        <v>16</v>
      </c>
      <c r="AN28" s="519"/>
      <c r="AO28" s="520"/>
      <c r="AP28" s="521">
        <v>18</v>
      </c>
      <c r="AQ28" s="520"/>
      <c r="AR28" s="516"/>
      <c r="AS28" s="516"/>
      <c r="AT28" s="521"/>
      <c r="AU28" s="520"/>
      <c r="AV28" s="530"/>
      <c r="AW28" s="531"/>
      <c r="AX28" s="512">
        <f t="shared" si="0"/>
        <v>78</v>
      </c>
    </row>
    <row r="29" spans="1:50" x14ac:dyDescent="0.25">
      <c r="A29" s="513">
        <f t="shared" si="1"/>
        <v>18</v>
      </c>
      <c r="B29" s="564" t="s">
        <v>227</v>
      </c>
      <c r="C29" s="515"/>
      <c r="D29" s="516"/>
      <c r="E29" s="517">
        <v>20</v>
      </c>
      <c r="F29" s="518"/>
      <c r="G29" s="519"/>
      <c r="H29" s="519"/>
      <c r="I29" s="520"/>
      <c r="J29" s="521"/>
      <c r="K29" s="520"/>
      <c r="L29" s="521"/>
      <c r="M29" s="520"/>
      <c r="N29" s="517"/>
      <c r="O29" s="516"/>
      <c r="P29" s="522"/>
      <c r="Q29" s="519"/>
      <c r="R29" s="523"/>
      <c r="S29" s="522"/>
      <c r="T29" s="523">
        <v>8</v>
      </c>
      <c r="U29" s="522"/>
      <c r="V29" s="519"/>
      <c r="W29" s="519"/>
      <c r="X29" s="522">
        <v>16</v>
      </c>
      <c r="Y29" s="519"/>
      <c r="Z29" s="523"/>
      <c r="AA29" s="524"/>
      <c r="AB29" s="516"/>
      <c r="AC29" s="525"/>
      <c r="AD29" s="526"/>
      <c r="AE29" s="528"/>
      <c r="AF29" s="519"/>
      <c r="AG29" s="520"/>
      <c r="AH29" s="521">
        <v>16</v>
      </c>
      <c r="AI29" s="520"/>
      <c r="AJ29" s="521"/>
      <c r="AK29" s="519"/>
      <c r="AL29" s="520"/>
      <c r="AM29" s="521"/>
      <c r="AN29" s="519"/>
      <c r="AO29" s="520"/>
      <c r="AP29" s="521"/>
      <c r="AQ29" s="520"/>
      <c r="AR29" s="516"/>
      <c r="AS29" s="516"/>
      <c r="AT29" s="521"/>
      <c r="AU29" s="520"/>
      <c r="AV29" s="530">
        <v>16</v>
      </c>
      <c r="AW29" s="531"/>
      <c r="AX29" s="512">
        <f t="shared" si="0"/>
        <v>76</v>
      </c>
    </row>
    <row r="30" spans="1:50" x14ac:dyDescent="0.25">
      <c r="A30" s="513">
        <f t="shared" si="1"/>
        <v>19</v>
      </c>
      <c r="B30" s="564" t="s">
        <v>196</v>
      </c>
      <c r="C30" s="515"/>
      <c r="D30" s="516"/>
      <c r="E30" s="517"/>
      <c r="F30" s="518"/>
      <c r="G30" s="519"/>
      <c r="H30" s="519"/>
      <c r="I30" s="520"/>
      <c r="J30" s="521"/>
      <c r="K30" s="520"/>
      <c r="L30" s="521"/>
      <c r="M30" s="520"/>
      <c r="N30" s="517"/>
      <c r="O30" s="516"/>
      <c r="P30" s="522"/>
      <c r="Q30" s="519"/>
      <c r="R30" s="523"/>
      <c r="S30" s="522"/>
      <c r="T30" s="523"/>
      <c r="U30" s="522"/>
      <c r="V30" s="519"/>
      <c r="W30" s="519"/>
      <c r="X30" s="522">
        <v>20</v>
      </c>
      <c r="Y30" s="519"/>
      <c r="Z30" s="523"/>
      <c r="AA30" s="524"/>
      <c r="AB30" s="516"/>
      <c r="AC30" s="525"/>
      <c r="AD30" s="526"/>
      <c r="AE30" s="528">
        <v>10</v>
      </c>
      <c r="AF30" s="519"/>
      <c r="AG30" s="520"/>
      <c r="AH30" s="521"/>
      <c r="AI30" s="520"/>
      <c r="AJ30" s="521"/>
      <c r="AK30" s="519"/>
      <c r="AL30" s="520"/>
      <c r="AM30" s="521"/>
      <c r="AN30" s="519"/>
      <c r="AO30" s="520"/>
      <c r="AP30" s="521">
        <v>16</v>
      </c>
      <c r="AQ30" s="520"/>
      <c r="AR30" s="516">
        <v>5</v>
      </c>
      <c r="AS30" s="516"/>
      <c r="AT30" s="521"/>
      <c r="AU30" s="520"/>
      <c r="AV30" s="530">
        <v>20</v>
      </c>
      <c r="AW30" s="531"/>
      <c r="AX30" s="512">
        <f t="shared" si="0"/>
        <v>71</v>
      </c>
    </row>
    <row r="31" spans="1:50" x14ac:dyDescent="0.25">
      <c r="A31" s="513">
        <f t="shared" si="1"/>
        <v>20</v>
      </c>
      <c r="B31" s="564" t="s">
        <v>806</v>
      </c>
      <c r="C31" s="515"/>
      <c r="D31" s="516"/>
      <c r="E31" s="517"/>
      <c r="F31" s="518"/>
      <c r="G31" s="519"/>
      <c r="H31" s="519"/>
      <c r="I31" s="520"/>
      <c r="J31" s="521"/>
      <c r="K31" s="520"/>
      <c r="L31" s="521"/>
      <c r="M31" s="520"/>
      <c r="N31" s="517"/>
      <c r="O31" s="516"/>
      <c r="P31" s="522"/>
      <c r="Q31" s="519"/>
      <c r="R31" s="523"/>
      <c r="S31" s="522"/>
      <c r="T31" s="523"/>
      <c r="U31" s="522"/>
      <c r="V31" s="519"/>
      <c r="W31" s="519"/>
      <c r="X31" s="522">
        <v>9</v>
      </c>
      <c r="Y31" s="519"/>
      <c r="Z31" s="523"/>
      <c r="AA31" s="524">
        <v>16</v>
      </c>
      <c r="AB31" s="516"/>
      <c r="AC31" s="525"/>
      <c r="AD31" s="526"/>
      <c r="AE31" s="528">
        <v>14</v>
      </c>
      <c r="AF31" s="519">
        <v>11</v>
      </c>
      <c r="AG31" s="520"/>
      <c r="AH31" s="521"/>
      <c r="AI31" s="520"/>
      <c r="AJ31" s="521">
        <v>12</v>
      </c>
      <c r="AK31" s="519"/>
      <c r="AL31" s="520"/>
      <c r="AM31" s="521"/>
      <c r="AN31" s="519"/>
      <c r="AO31" s="520"/>
      <c r="AP31" s="521"/>
      <c r="AQ31" s="520"/>
      <c r="AR31" s="516"/>
      <c r="AS31" s="516"/>
      <c r="AT31" s="521"/>
      <c r="AU31" s="520"/>
      <c r="AV31" s="530"/>
      <c r="AW31" s="531"/>
      <c r="AX31" s="512">
        <f t="shared" si="0"/>
        <v>62</v>
      </c>
    </row>
    <row r="32" spans="1:50" x14ac:dyDescent="0.25">
      <c r="A32" s="513">
        <f t="shared" si="1"/>
        <v>21</v>
      </c>
      <c r="B32" s="564" t="s">
        <v>802</v>
      </c>
      <c r="C32" s="515">
        <v>11</v>
      </c>
      <c r="D32" s="516"/>
      <c r="E32" s="517">
        <v>10</v>
      </c>
      <c r="F32" s="518"/>
      <c r="G32" s="519"/>
      <c r="H32" s="519"/>
      <c r="I32" s="520"/>
      <c r="J32" s="521"/>
      <c r="K32" s="520"/>
      <c r="L32" s="521"/>
      <c r="M32" s="520"/>
      <c r="N32" s="517"/>
      <c r="O32" s="516"/>
      <c r="P32" s="522"/>
      <c r="Q32" s="519"/>
      <c r="R32" s="523"/>
      <c r="S32" s="522"/>
      <c r="T32" s="523"/>
      <c r="U32" s="522"/>
      <c r="V32" s="519"/>
      <c r="W32" s="519"/>
      <c r="X32" s="522"/>
      <c r="Y32" s="519"/>
      <c r="Z32" s="523"/>
      <c r="AA32" s="524"/>
      <c r="AB32" s="516"/>
      <c r="AC32" s="525"/>
      <c r="AD32" s="526">
        <v>13</v>
      </c>
      <c r="AE32" s="528">
        <v>12</v>
      </c>
      <c r="AF32" s="519"/>
      <c r="AG32" s="520"/>
      <c r="AH32" s="521"/>
      <c r="AI32" s="520"/>
      <c r="AJ32" s="521"/>
      <c r="AK32" s="519"/>
      <c r="AL32" s="520"/>
      <c r="AM32" s="521"/>
      <c r="AN32" s="519"/>
      <c r="AO32" s="520"/>
      <c r="AP32" s="521"/>
      <c r="AQ32" s="520"/>
      <c r="AR32" s="516"/>
      <c r="AS32" s="516"/>
      <c r="AT32" s="521"/>
      <c r="AU32" s="520"/>
      <c r="AV32" s="530"/>
      <c r="AW32" s="531">
        <v>15</v>
      </c>
      <c r="AX32" s="512">
        <f t="shared" si="0"/>
        <v>61</v>
      </c>
    </row>
    <row r="33" spans="1:50" x14ac:dyDescent="0.25">
      <c r="A33" s="513">
        <f t="shared" si="1"/>
        <v>22</v>
      </c>
      <c r="B33" s="564" t="s">
        <v>263</v>
      </c>
      <c r="C33" s="515"/>
      <c r="D33" s="516"/>
      <c r="E33" s="517"/>
      <c r="F33" s="518"/>
      <c r="G33" s="519"/>
      <c r="H33" s="519"/>
      <c r="I33" s="520"/>
      <c r="J33" s="521"/>
      <c r="K33" s="520"/>
      <c r="L33" s="521"/>
      <c r="M33" s="520"/>
      <c r="N33" s="517">
        <v>12</v>
      </c>
      <c r="O33" s="516"/>
      <c r="P33" s="522"/>
      <c r="Q33" s="519"/>
      <c r="R33" s="523"/>
      <c r="S33" s="522"/>
      <c r="T33" s="523"/>
      <c r="U33" s="522">
        <v>9</v>
      </c>
      <c r="V33" s="519"/>
      <c r="W33" s="519"/>
      <c r="X33" s="522"/>
      <c r="Y33" s="519"/>
      <c r="Z33" s="523"/>
      <c r="AA33" s="524"/>
      <c r="AB33" s="516"/>
      <c r="AC33" s="525"/>
      <c r="AD33" s="526"/>
      <c r="AE33" s="528">
        <v>9</v>
      </c>
      <c r="AF33" s="519"/>
      <c r="AG33" s="520"/>
      <c r="AH33" s="521"/>
      <c r="AI33" s="520"/>
      <c r="AJ33" s="521">
        <v>6</v>
      </c>
      <c r="AK33" s="519"/>
      <c r="AL33" s="520"/>
      <c r="AM33" s="521"/>
      <c r="AN33" s="519"/>
      <c r="AO33" s="520"/>
      <c r="AP33" s="521"/>
      <c r="AQ33" s="520"/>
      <c r="AR33" s="516"/>
      <c r="AS33" s="516"/>
      <c r="AT33" s="521"/>
      <c r="AU33" s="520"/>
      <c r="AV33" s="530">
        <v>15</v>
      </c>
      <c r="AW33" s="531"/>
      <c r="AX33" s="512">
        <f t="shared" si="0"/>
        <v>51</v>
      </c>
    </row>
    <row r="34" spans="1:50" x14ac:dyDescent="0.25">
      <c r="A34" s="513">
        <f t="shared" si="1"/>
        <v>23</v>
      </c>
      <c r="B34" s="564" t="s">
        <v>812</v>
      </c>
      <c r="C34" s="515"/>
      <c r="D34" s="516"/>
      <c r="E34" s="517"/>
      <c r="F34" s="518"/>
      <c r="G34" s="519"/>
      <c r="H34" s="519"/>
      <c r="I34" s="520"/>
      <c r="J34" s="521"/>
      <c r="K34" s="520"/>
      <c r="L34" s="521"/>
      <c r="M34" s="520"/>
      <c r="N34" s="517"/>
      <c r="O34" s="516"/>
      <c r="P34" s="522"/>
      <c r="Q34" s="519"/>
      <c r="R34" s="523"/>
      <c r="S34" s="522"/>
      <c r="T34" s="523"/>
      <c r="U34" s="522"/>
      <c r="V34" s="519"/>
      <c r="W34" s="519"/>
      <c r="X34" s="522"/>
      <c r="Y34" s="519"/>
      <c r="Z34" s="523"/>
      <c r="AA34" s="524"/>
      <c r="AB34" s="516"/>
      <c r="AC34" s="525"/>
      <c r="AD34" s="526">
        <v>20</v>
      </c>
      <c r="AE34" s="528"/>
      <c r="AF34" s="519"/>
      <c r="AG34" s="520"/>
      <c r="AH34" s="521">
        <v>15</v>
      </c>
      <c r="AI34" s="520"/>
      <c r="AJ34" s="521"/>
      <c r="AK34" s="519"/>
      <c r="AL34" s="520"/>
      <c r="AM34" s="521">
        <v>10</v>
      </c>
      <c r="AN34" s="519"/>
      <c r="AO34" s="520"/>
      <c r="AP34" s="521"/>
      <c r="AQ34" s="520"/>
      <c r="AR34" s="516"/>
      <c r="AS34" s="516"/>
      <c r="AT34" s="521"/>
      <c r="AU34" s="520"/>
      <c r="AV34" s="530"/>
      <c r="AW34" s="531"/>
      <c r="AX34" s="512">
        <f t="shared" si="0"/>
        <v>45</v>
      </c>
    </row>
    <row r="35" spans="1:50" x14ac:dyDescent="0.25">
      <c r="A35" s="513">
        <f t="shared" si="1"/>
        <v>24</v>
      </c>
      <c r="B35" s="564" t="s">
        <v>817</v>
      </c>
      <c r="C35" s="515"/>
      <c r="D35" s="516">
        <v>18</v>
      </c>
      <c r="E35" s="517"/>
      <c r="F35" s="518"/>
      <c r="G35" s="519"/>
      <c r="H35" s="519"/>
      <c r="I35" s="520"/>
      <c r="J35" s="521"/>
      <c r="K35" s="520"/>
      <c r="L35" s="521"/>
      <c r="M35" s="520"/>
      <c r="N35" s="517"/>
      <c r="O35" s="516"/>
      <c r="P35" s="522"/>
      <c r="Q35" s="519"/>
      <c r="R35" s="523"/>
      <c r="S35" s="522"/>
      <c r="T35" s="523"/>
      <c r="U35" s="522"/>
      <c r="V35" s="519"/>
      <c r="W35" s="519"/>
      <c r="X35" s="522"/>
      <c r="Y35" s="519"/>
      <c r="Z35" s="523"/>
      <c r="AA35" s="524"/>
      <c r="AB35" s="516"/>
      <c r="AC35" s="525"/>
      <c r="AD35" s="526"/>
      <c r="AE35" s="528">
        <v>7</v>
      </c>
      <c r="AF35" s="519"/>
      <c r="AG35" s="520"/>
      <c r="AH35" s="521"/>
      <c r="AI35" s="520"/>
      <c r="AJ35" s="521"/>
      <c r="AK35" s="519"/>
      <c r="AL35" s="520"/>
      <c r="AM35" s="521"/>
      <c r="AN35" s="519"/>
      <c r="AO35" s="520"/>
      <c r="AP35" s="521"/>
      <c r="AQ35" s="520"/>
      <c r="AR35" s="516"/>
      <c r="AS35" s="516"/>
      <c r="AT35" s="521">
        <v>12</v>
      </c>
      <c r="AU35" s="520"/>
      <c r="AV35" s="530"/>
      <c r="AW35" s="531"/>
      <c r="AX35" s="512">
        <f t="shared" si="0"/>
        <v>37</v>
      </c>
    </row>
    <row r="36" spans="1:50" x14ac:dyDescent="0.25">
      <c r="A36" s="513">
        <f t="shared" si="1"/>
        <v>25</v>
      </c>
      <c r="B36" s="564" t="s">
        <v>813</v>
      </c>
      <c r="C36" s="515"/>
      <c r="D36" s="516"/>
      <c r="E36" s="517"/>
      <c r="F36" s="518"/>
      <c r="G36" s="519"/>
      <c r="H36" s="519"/>
      <c r="I36" s="520"/>
      <c r="J36" s="521"/>
      <c r="K36" s="520"/>
      <c r="L36" s="521"/>
      <c r="M36" s="520"/>
      <c r="N36" s="517"/>
      <c r="O36" s="516"/>
      <c r="P36" s="522"/>
      <c r="Q36" s="519"/>
      <c r="R36" s="523"/>
      <c r="S36" s="522"/>
      <c r="T36" s="523"/>
      <c r="U36" s="522"/>
      <c r="V36" s="519"/>
      <c r="W36" s="519"/>
      <c r="X36" s="522"/>
      <c r="Y36" s="519"/>
      <c r="Z36" s="523"/>
      <c r="AA36" s="524"/>
      <c r="AB36" s="516"/>
      <c r="AC36" s="525"/>
      <c r="AD36" s="526"/>
      <c r="AE36" s="528"/>
      <c r="AF36" s="519"/>
      <c r="AG36" s="520"/>
      <c r="AH36" s="521"/>
      <c r="AI36" s="520"/>
      <c r="AJ36" s="521"/>
      <c r="AK36" s="519"/>
      <c r="AL36" s="520"/>
      <c r="AM36" s="521">
        <v>20</v>
      </c>
      <c r="AN36" s="519"/>
      <c r="AO36" s="520"/>
      <c r="AP36" s="521"/>
      <c r="AQ36" s="520"/>
      <c r="AR36" s="516"/>
      <c r="AS36" s="516"/>
      <c r="AT36" s="521"/>
      <c r="AU36" s="520"/>
      <c r="AV36" s="530">
        <v>15</v>
      </c>
      <c r="AW36" s="531"/>
      <c r="AX36" s="512">
        <f t="shared" si="0"/>
        <v>35</v>
      </c>
    </row>
    <row r="37" spans="1:50" x14ac:dyDescent="0.25">
      <c r="A37" s="513">
        <f t="shared" si="1"/>
        <v>26</v>
      </c>
      <c r="B37" s="564" t="s">
        <v>501</v>
      </c>
      <c r="C37" s="515"/>
      <c r="D37" s="516"/>
      <c r="E37" s="517"/>
      <c r="F37" s="518"/>
      <c r="G37" s="519"/>
      <c r="H37" s="519"/>
      <c r="I37" s="520"/>
      <c r="J37" s="521"/>
      <c r="K37" s="520"/>
      <c r="L37" s="521"/>
      <c r="M37" s="520"/>
      <c r="N37" s="517">
        <v>13</v>
      </c>
      <c r="O37" s="516">
        <v>11</v>
      </c>
      <c r="P37" s="522"/>
      <c r="Q37" s="519"/>
      <c r="R37" s="523"/>
      <c r="S37" s="522"/>
      <c r="T37" s="523"/>
      <c r="U37" s="522"/>
      <c r="V37" s="519"/>
      <c r="W37" s="519"/>
      <c r="X37" s="522"/>
      <c r="Y37" s="519"/>
      <c r="Z37" s="523"/>
      <c r="AA37" s="524"/>
      <c r="AB37" s="516"/>
      <c r="AC37" s="525"/>
      <c r="AD37" s="526"/>
      <c r="AE37" s="528"/>
      <c r="AF37" s="519"/>
      <c r="AG37" s="520"/>
      <c r="AH37" s="521"/>
      <c r="AI37" s="520"/>
      <c r="AJ37" s="521"/>
      <c r="AK37" s="519"/>
      <c r="AL37" s="520"/>
      <c r="AM37" s="521"/>
      <c r="AN37" s="519"/>
      <c r="AO37" s="520"/>
      <c r="AP37" s="521">
        <v>11</v>
      </c>
      <c r="AQ37" s="520"/>
      <c r="AR37" s="516"/>
      <c r="AS37" s="516"/>
      <c r="AT37" s="521"/>
      <c r="AU37" s="520"/>
      <c r="AV37" s="530"/>
      <c r="AW37" s="531"/>
      <c r="AX37" s="512">
        <f t="shared" si="0"/>
        <v>35</v>
      </c>
    </row>
    <row r="38" spans="1:50" x14ac:dyDescent="0.25">
      <c r="A38" s="513">
        <f t="shared" si="1"/>
        <v>27</v>
      </c>
      <c r="B38" s="564" t="s">
        <v>232</v>
      </c>
      <c r="C38" s="515"/>
      <c r="D38" s="516"/>
      <c r="E38" s="517"/>
      <c r="F38" s="518"/>
      <c r="G38" s="519"/>
      <c r="H38" s="519"/>
      <c r="I38" s="520"/>
      <c r="J38" s="521">
        <v>11</v>
      </c>
      <c r="K38" s="520"/>
      <c r="L38" s="521"/>
      <c r="M38" s="520"/>
      <c r="N38" s="517"/>
      <c r="O38" s="516"/>
      <c r="P38" s="522"/>
      <c r="Q38" s="519"/>
      <c r="R38" s="523"/>
      <c r="S38" s="522"/>
      <c r="T38" s="523"/>
      <c r="U38" s="522"/>
      <c r="V38" s="519"/>
      <c r="W38" s="519"/>
      <c r="X38" s="522"/>
      <c r="Y38" s="519"/>
      <c r="Z38" s="523"/>
      <c r="AA38" s="524">
        <v>12</v>
      </c>
      <c r="AB38" s="516"/>
      <c r="AC38" s="525"/>
      <c r="AD38" s="526"/>
      <c r="AE38" s="528"/>
      <c r="AF38" s="519"/>
      <c r="AG38" s="520"/>
      <c r="AH38" s="521"/>
      <c r="AI38" s="520"/>
      <c r="AJ38" s="521"/>
      <c r="AK38" s="519"/>
      <c r="AL38" s="520"/>
      <c r="AM38" s="521"/>
      <c r="AN38" s="519"/>
      <c r="AO38" s="520"/>
      <c r="AP38" s="521"/>
      <c r="AQ38" s="520"/>
      <c r="AR38" s="516"/>
      <c r="AS38" s="516"/>
      <c r="AT38" s="521">
        <v>11</v>
      </c>
      <c r="AU38" s="520"/>
      <c r="AV38" s="530"/>
      <c r="AW38" s="531"/>
      <c r="AX38" s="512">
        <f t="shared" si="0"/>
        <v>34</v>
      </c>
    </row>
    <row r="39" spans="1:50" x14ac:dyDescent="0.25">
      <c r="A39" s="513">
        <f t="shared" si="1"/>
        <v>28</v>
      </c>
      <c r="B39" s="564" t="s">
        <v>260</v>
      </c>
      <c r="C39" s="515"/>
      <c r="D39" s="516"/>
      <c r="E39" s="517"/>
      <c r="F39" s="518">
        <v>13</v>
      </c>
      <c r="G39" s="519"/>
      <c r="H39" s="519"/>
      <c r="I39" s="520"/>
      <c r="J39" s="521"/>
      <c r="K39" s="520"/>
      <c r="L39" s="521"/>
      <c r="M39" s="520"/>
      <c r="N39" s="517">
        <v>4</v>
      </c>
      <c r="O39" s="516"/>
      <c r="P39" s="522"/>
      <c r="Q39" s="519"/>
      <c r="R39" s="523"/>
      <c r="S39" s="522"/>
      <c r="T39" s="523"/>
      <c r="U39" s="522"/>
      <c r="V39" s="519"/>
      <c r="W39" s="519"/>
      <c r="X39" s="522"/>
      <c r="Y39" s="519"/>
      <c r="Z39" s="523"/>
      <c r="AA39" s="524"/>
      <c r="AB39" s="516"/>
      <c r="AC39" s="525"/>
      <c r="AD39" s="526"/>
      <c r="AE39" s="528"/>
      <c r="AF39" s="519"/>
      <c r="AG39" s="520"/>
      <c r="AH39" s="521"/>
      <c r="AI39" s="520"/>
      <c r="AJ39" s="521">
        <v>16</v>
      </c>
      <c r="AK39" s="519"/>
      <c r="AL39" s="520"/>
      <c r="AM39" s="521"/>
      <c r="AN39" s="519"/>
      <c r="AO39" s="520"/>
      <c r="AP39" s="521"/>
      <c r="AQ39" s="520"/>
      <c r="AR39" s="516"/>
      <c r="AS39" s="516"/>
      <c r="AT39" s="521"/>
      <c r="AU39" s="520"/>
      <c r="AV39" s="530"/>
      <c r="AW39" s="531"/>
      <c r="AX39" s="512">
        <f t="shared" si="0"/>
        <v>33</v>
      </c>
    </row>
    <row r="40" spans="1:50" x14ac:dyDescent="0.25">
      <c r="A40" s="513">
        <f t="shared" si="1"/>
        <v>29</v>
      </c>
      <c r="B40" s="564" t="s">
        <v>805</v>
      </c>
      <c r="C40" s="515"/>
      <c r="D40" s="516">
        <v>18</v>
      </c>
      <c r="E40" s="517"/>
      <c r="F40" s="518"/>
      <c r="G40" s="519"/>
      <c r="H40" s="519"/>
      <c r="I40" s="520"/>
      <c r="J40" s="521"/>
      <c r="K40" s="520"/>
      <c r="L40" s="521">
        <v>13</v>
      </c>
      <c r="M40" s="520"/>
      <c r="N40" s="517"/>
      <c r="O40" s="516"/>
      <c r="P40" s="522"/>
      <c r="Q40" s="519"/>
      <c r="R40" s="523"/>
      <c r="S40" s="522"/>
      <c r="T40" s="523"/>
      <c r="U40" s="522"/>
      <c r="V40" s="519"/>
      <c r="W40" s="519"/>
      <c r="X40" s="522"/>
      <c r="Y40" s="519"/>
      <c r="Z40" s="523"/>
      <c r="AA40" s="524"/>
      <c r="AB40" s="516"/>
      <c r="AC40" s="525"/>
      <c r="AD40" s="526"/>
      <c r="AE40" s="528"/>
      <c r="AF40" s="519"/>
      <c r="AG40" s="520"/>
      <c r="AH40" s="521"/>
      <c r="AI40" s="520"/>
      <c r="AJ40" s="521"/>
      <c r="AK40" s="519"/>
      <c r="AL40" s="520"/>
      <c r="AM40" s="521"/>
      <c r="AN40" s="519"/>
      <c r="AO40" s="520"/>
      <c r="AP40" s="521"/>
      <c r="AQ40" s="520"/>
      <c r="AR40" s="516"/>
      <c r="AS40" s="516"/>
      <c r="AT40" s="521"/>
      <c r="AU40" s="520"/>
      <c r="AV40" s="530"/>
      <c r="AW40" s="531"/>
      <c r="AX40" s="512">
        <f t="shared" si="0"/>
        <v>31</v>
      </c>
    </row>
    <row r="41" spans="1:50" x14ac:dyDescent="0.25">
      <c r="A41" s="513">
        <f t="shared" si="1"/>
        <v>30</v>
      </c>
      <c r="B41" s="564" t="s">
        <v>283</v>
      </c>
      <c r="C41" s="515"/>
      <c r="D41" s="516"/>
      <c r="E41" s="517"/>
      <c r="F41" s="518"/>
      <c r="G41" s="519">
        <v>9</v>
      </c>
      <c r="H41" s="519"/>
      <c r="I41" s="520"/>
      <c r="J41" s="521">
        <v>6</v>
      </c>
      <c r="K41" s="520"/>
      <c r="L41" s="521"/>
      <c r="M41" s="520"/>
      <c r="N41" s="517"/>
      <c r="O41" s="516"/>
      <c r="P41" s="522"/>
      <c r="Q41" s="519"/>
      <c r="R41" s="523"/>
      <c r="S41" s="522"/>
      <c r="T41" s="523"/>
      <c r="U41" s="522"/>
      <c r="V41" s="519"/>
      <c r="W41" s="519"/>
      <c r="X41" s="522">
        <v>15</v>
      </c>
      <c r="Y41" s="519"/>
      <c r="Z41" s="523"/>
      <c r="AA41" s="524"/>
      <c r="AB41" s="516"/>
      <c r="AC41" s="525"/>
      <c r="AD41" s="526"/>
      <c r="AE41" s="528"/>
      <c r="AF41" s="519"/>
      <c r="AG41" s="520"/>
      <c r="AH41" s="521"/>
      <c r="AI41" s="520"/>
      <c r="AJ41" s="521"/>
      <c r="AK41" s="519"/>
      <c r="AL41" s="520"/>
      <c r="AM41" s="521"/>
      <c r="AN41" s="519"/>
      <c r="AO41" s="520"/>
      <c r="AP41" s="521"/>
      <c r="AQ41" s="520"/>
      <c r="AR41" s="516"/>
      <c r="AS41" s="516"/>
      <c r="AT41" s="521"/>
      <c r="AU41" s="520"/>
      <c r="AV41" s="530"/>
      <c r="AW41" s="531"/>
      <c r="AX41" s="512">
        <f t="shared" si="0"/>
        <v>30</v>
      </c>
    </row>
    <row r="42" spans="1:50" x14ac:dyDescent="0.25">
      <c r="A42" s="513">
        <f t="shared" si="1"/>
        <v>31</v>
      </c>
      <c r="B42" s="564" t="s">
        <v>442</v>
      </c>
      <c r="C42" s="515"/>
      <c r="D42" s="516"/>
      <c r="E42" s="517"/>
      <c r="F42" s="518"/>
      <c r="G42" s="519">
        <v>16</v>
      </c>
      <c r="H42" s="519"/>
      <c r="I42" s="520"/>
      <c r="J42" s="521"/>
      <c r="K42" s="520"/>
      <c r="L42" s="521"/>
      <c r="M42" s="520"/>
      <c r="N42" s="517"/>
      <c r="O42" s="516"/>
      <c r="P42" s="522"/>
      <c r="Q42" s="519"/>
      <c r="R42" s="523"/>
      <c r="S42" s="522"/>
      <c r="T42" s="523"/>
      <c r="U42" s="522"/>
      <c r="V42" s="519"/>
      <c r="W42" s="519"/>
      <c r="X42" s="522"/>
      <c r="Y42" s="519"/>
      <c r="Z42" s="523"/>
      <c r="AA42" s="524"/>
      <c r="AB42" s="516"/>
      <c r="AC42" s="525"/>
      <c r="AD42" s="526"/>
      <c r="AE42" s="528"/>
      <c r="AF42" s="519"/>
      <c r="AG42" s="520"/>
      <c r="AH42" s="521"/>
      <c r="AI42" s="520"/>
      <c r="AJ42" s="521">
        <v>13</v>
      </c>
      <c r="AK42" s="519"/>
      <c r="AL42" s="520"/>
      <c r="AM42" s="521"/>
      <c r="AN42" s="519"/>
      <c r="AO42" s="520"/>
      <c r="AP42" s="521"/>
      <c r="AQ42" s="520"/>
      <c r="AR42" s="516"/>
      <c r="AS42" s="516"/>
      <c r="AT42" s="521"/>
      <c r="AU42" s="520"/>
      <c r="AV42" s="530"/>
      <c r="AW42" s="531"/>
      <c r="AX42" s="512">
        <f t="shared" si="0"/>
        <v>29</v>
      </c>
    </row>
    <row r="43" spans="1:50" x14ac:dyDescent="0.25">
      <c r="A43" s="513">
        <f t="shared" si="1"/>
        <v>32</v>
      </c>
      <c r="B43" s="564" t="s">
        <v>358</v>
      </c>
      <c r="C43" s="515"/>
      <c r="D43" s="516"/>
      <c r="E43" s="517"/>
      <c r="F43" s="518"/>
      <c r="G43" s="519"/>
      <c r="H43" s="519"/>
      <c r="I43" s="520"/>
      <c r="J43" s="521"/>
      <c r="K43" s="520"/>
      <c r="L43" s="521"/>
      <c r="M43" s="520"/>
      <c r="N43" s="517"/>
      <c r="O43" s="516"/>
      <c r="P43" s="522"/>
      <c r="Q43" s="519"/>
      <c r="R43" s="523"/>
      <c r="S43" s="522"/>
      <c r="T43" s="523"/>
      <c r="U43" s="522"/>
      <c r="V43" s="519"/>
      <c r="W43" s="519"/>
      <c r="X43" s="522"/>
      <c r="Y43" s="519"/>
      <c r="Z43" s="523"/>
      <c r="AA43" s="524"/>
      <c r="AB43" s="516"/>
      <c r="AC43" s="525"/>
      <c r="AD43" s="526"/>
      <c r="AE43" s="528">
        <v>11</v>
      </c>
      <c r="AF43" s="519"/>
      <c r="AG43" s="520"/>
      <c r="AH43" s="521"/>
      <c r="AI43" s="520"/>
      <c r="AJ43" s="521"/>
      <c r="AK43" s="519"/>
      <c r="AL43" s="520"/>
      <c r="AM43" s="521">
        <v>14</v>
      </c>
      <c r="AN43" s="519"/>
      <c r="AO43" s="520"/>
      <c r="AP43" s="521"/>
      <c r="AQ43" s="520"/>
      <c r="AR43" s="516"/>
      <c r="AS43" s="516"/>
      <c r="AT43" s="521"/>
      <c r="AU43" s="520"/>
      <c r="AV43" s="530"/>
      <c r="AW43" s="531"/>
      <c r="AX43" s="512">
        <f t="shared" si="0"/>
        <v>25</v>
      </c>
    </row>
    <row r="44" spans="1:50" x14ac:dyDescent="0.25">
      <c r="A44" s="513">
        <f t="shared" si="1"/>
        <v>33</v>
      </c>
      <c r="B44" s="564" t="s">
        <v>130</v>
      </c>
      <c r="C44" s="515"/>
      <c r="D44" s="516"/>
      <c r="E44" s="517"/>
      <c r="F44" s="518"/>
      <c r="G44" s="519"/>
      <c r="H44" s="519"/>
      <c r="I44" s="520"/>
      <c r="J44" s="521"/>
      <c r="K44" s="520"/>
      <c r="L44" s="521"/>
      <c r="M44" s="520"/>
      <c r="N44" s="517"/>
      <c r="O44" s="516"/>
      <c r="P44" s="522"/>
      <c r="Q44" s="519"/>
      <c r="R44" s="523"/>
      <c r="S44" s="522"/>
      <c r="T44" s="523"/>
      <c r="U44" s="522"/>
      <c r="V44" s="519"/>
      <c r="W44" s="519"/>
      <c r="X44" s="522"/>
      <c r="Y44" s="519"/>
      <c r="Z44" s="523"/>
      <c r="AA44" s="524"/>
      <c r="AB44" s="516"/>
      <c r="AC44" s="525"/>
      <c r="AD44" s="526"/>
      <c r="AE44" s="528"/>
      <c r="AF44" s="519"/>
      <c r="AG44" s="520"/>
      <c r="AH44" s="521"/>
      <c r="AI44" s="520"/>
      <c r="AJ44" s="521"/>
      <c r="AK44" s="519"/>
      <c r="AL44" s="520"/>
      <c r="AM44" s="521"/>
      <c r="AN44" s="519"/>
      <c r="AO44" s="520"/>
      <c r="AP44" s="521"/>
      <c r="AQ44" s="520"/>
      <c r="AR44" s="516">
        <v>5</v>
      </c>
      <c r="AS44" s="516"/>
      <c r="AT44" s="521">
        <v>9</v>
      </c>
      <c r="AU44" s="520"/>
      <c r="AV44" s="530">
        <v>7</v>
      </c>
      <c r="AW44" s="531"/>
      <c r="AX44" s="512">
        <f t="shared" si="0"/>
        <v>21</v>
      </c>
    </row>
    <row r="45" spans="1:50" x14ac:dyDescent="0.25">
      <c r="A45" s="513">
        <f t="shared" si="1"/>
        <v>34</v>
      </c>
      <c r="B45" s="564" t="s">
        <v>809</v>
      </c>
      <c r="C45" s="515"/>
      <c r="D45" s="516"/>
      <c r="E45" s="517"/>
      <c r="F45" s="518"/>
      <c r="G45" s="519"/>
      <c r="H45" s="519"/>
      <c r="I45" s="520"/>
      <c r="J45" s="521">
        <v>15</v>
      </c>
      <c r="K45" s="520"/>
      <c r="L45" s="521"/>
      <c r="M45" s="520"/>
      <c r="N45" s="517"/>
      <c r="O45" s="516"/>
      <c r="P45" s="522"/>
      <c r="Q45" s="519"/>
      <c r="R45" s="523"/>
      <c r="S45" s="522">
        <v>3</v>
      </c>
      <c r="T45" s="523"/>
      <c r="U45" s="522"/>
      <c r="V45" s="519"/>
      <c r="W45" s="519"/>
      <c r="X45" s="522"/>
      <c r="Y45" s="519"/>
      <c r="Z45" s="523"/>
      <c r="AA45" s="524"/>
      <c r="AB45" s="516"/>
      <c r="AC45" s="525"/>
      <c r="AD45" s="526"/>
      <c r="AE45" s="528"/>
      <c r="AF45" s="519"/>
      <c r="AG45" s="520"/>
      <c r="AH45" s="521"/>
      <c r="AI45" s="520"/>
      <c r="AJ45" s="521"/>
      <c r="AK45" s="519"/>
      <c r="AL45" s="520"/>
      <c r="AM45" s="521"/>
      <c r="AN45" s="519"/>
      <c r="AO45" s="520"/>
      <c r="AP45" s="521"/>
      <c r="AQ45" s="520"/>
      <c r="AR45" s="516"/>
      <c r="AS45" s="516"/>
      <c r="AT45" s="521"/>
      <c r="AU45" s="520"/>
      <c r="AV45" s="530"/>
      <c r="AW45" s="531"/>
      <c r="AX45" s="512">
        <f t="shared" si="0"/>
        <v>18</v>
      </c>
    </row>
    <row r="46" spans="1:50" x14ac:dyDescent="0.25">
      <c r="A46" s="513">
        <f t="shared" si="1"/>
        <v>35</v>
      </c>
      <c r="B46" s="564" t="s">
        <v>268</v>
      </c>
      <c r="C46" s="515"/>
      <c r="D46" s="516"/>
      <c r="E46" s="517"/>
      <c r="F46" s="518"/>
      <c r="G46" s="519"/>
      <c r="H46" s="519"/>
      <c r="I46" s="520"/>
      <c r="J46" s="521"/>
      <c r="K46" s="520"/>
      <c r="L46" s="521"/>
      <c r="M46" s="520"/>
      <c r="N46" s="517"/>
      <c r="O46" s="516"/>
      <c r="P46" s="522"/>
      <c r="Q46" s="519"/>
      <c r="R46" s="523"/>
      <c r="S46" s="522"/>
      <c r="T46" s="523"/>
      <c r="U46" s="522">
        <v>8</v>
      </c>
      <c r="V46" s="519"/>
      <c r="W46" s="519"/>
      <c r="X46" s="522"/>
      <c r="Y46" s="519"/>
      <c r="Z46" s="523"/>
      <c r="AA46" s="524">
        <v>10</v>
      </c>
      <c r="AB46" s="516"/>
      <c r="AC46" s="525"/>
      <c r="AD46" s="526"/>
      <c r="AE46" s="528"/>
      <c r="AF46" s="519"/>
      <c r="AG46" s="520"/>
      <c r="AH46" s="521"/>
      <c r="AI46" s="520"/>
      <c r="AJ46" s="521"/>
      <c r="AK46" s="519"/>
      <c r="AL46" s="520"/>
      <c r="AM46" s="521"/>
      <c r="AN46" s="519"/>
      <c r="AO46" s="520"/>
      <c r="AP46" s="521"/>
      <c r="AQ46" s="520"/>
      <c r="AR46" s="516"/>
      <c r="AS46" s="516"/>
      <c r="AT46" s="521"/>
      <c r="AU46" s="520"/>
      <c r="AV46" s="530"/>
      <c r="AW46" s="531"/>
      <c r="AX46" s="512">
        <f t="shared" si="0"/>
        <v>18</v>
      </c>
    </row>
    <row r="47" spans="1:50" x14ac:dyDescent="0.25">
      <c r="A47" s="513">
        <f t="shared" si="1"/>
        <v>36</v>
      </c>
      <c r="B47" s="564" t="s">
        <v>603</v>
      </c>
      <c r="C47" s="515"/>
      <c r="D47" s="516"/>
      <c r="E47" s="517"/>
      <c r="F47" s="518"/>
      <c r="G47" s="519"/>
      <c r="H47" s="519"/>
      <c r="I47" s="520"/>
      <c r="J47" s="521"/>
      <c r="K47" s="520"/>
      <c r="L47" s="521"/>
      <c r="M47" s="520"/>
      <c r="N47" s="517"/>
      <c r="O47" s="516"/>
      <c r="P47" s="522"/>
      <c r="Q47" s="519"/>
      <c r="R47" s="523"/>
      <c r="S47" s="522"/>
      <c r="T47" s="523"/>
      <c r="U47" s="522"/>
      <c r="V47" s="519"/>
      <c r="W47" s="519"/>
      <c r="X47" s="522"/>
      <c r="Y47" s="519"/>
      <c r="Z47" s="523"/>
      <c r="AA47" s="524"/>
      <c r="AB47" s="516"/>
      <c r="AC47" s="525"/>
      <c r="AD47" s="526"/>
      <c r="AE47" s="528"/>
      <c r="AF47" s="519"/>
      <c r="AG47" s="520"/>
      <c r="AH47" s="521"/>
      <c r="AI47" s="520"/>
      <c r="AJ47" s="521"/>
      <c r="AK47" s="519"/>
      <c r="AL47" s="520"/>
      <c r="AM47" s="521"/>
      <c r="AN47" s="519"/>
      <c r="AO47" s="520"/>
      <c r="AP47" s="521"/>
      <c r="AQ47" s="520"/>
      <c r="AR47" s="516"/>
      <c r="AS47" s="516"/>
      <c r="AT47" s="521">
        <v>15</v>
      </c>
      <c r="AU47" s="520"/>
      <c r="AV47" s="530"/>
      <c r="AW47" s="531"/>
      <c r="AX47" s="512">
        <f t="shared" si="0"/>
        <v>15</v>
      </c>
    </row>
    <row r="48" spans="1:50" x14ac:dyDescent="0.25">
      <c r="A48" s="513">
        <f t="shared" si="1"/>
        <v>37</v>
      </c>
      <c r="B48" s="529" t="s">
        <v>811</v>
      </c>
      <c r="C48" s="515"/>
      <c r="D48" s="516"/>
      <c r="E48" s="517"/>
      <c r="F48" s="518"/>
      <c r="G48" s="519">
        <v>4</v>
      </c>
      <c r="H48" s="519"/>
      <c r="I48" s="520"/>
      <c r="J48" s="521"/>
      <c r="K48" s="520"/>
      <c r="L48" s="521"/>
      <c r="M48" s="520"/>
      <c r="N48" s="517"/>
      <c r="O48" s="516"/>
      <c r="P48" s="522"/>
      <c r="Q48" s="519"/>
      <c r="R48" s="523"/>
      <c r="S48" s="522">
        <v>11</v>
      </c>
      <c r="T48" s="523"/>
      <c r="U48" s="522"/>
      <c r="V48" s="519"/>
      <c r="W48" s="519"/>
      <c r="X48" s="522"/>
      <c r="Y48" s="519"/>
      <c r="Z48" s="523"/>
      <c r="AA48" s="524"/>
      <c r="AB48" s="516"/>
      <c r="AC48" s="525"/>
      <c r="AD48" s="526"/>
      <c r="AE48" s="528"/>
      <c r="AF48" s="519"/>
      <c r="AG48" s="520"/>
      <c r="AH48" s="521"/>
      <c r="AI48" s="520"/>
      <c r="AJ48" s="521"/>
      <c r="AK48" s="519"/>
      <c r="AL48" s="520"/>
      <c r="AM48" s="521"/>
      <c r="AN48" s="519"/>
      <c r="AO48" s="520"/>
      <c r="AP48" s="521"/>
      <c r="AQ48" s="520"/>
      <c r="AR48" s="516"/>
      <c r="AS48" s="516"/>
      <c r="AT48" s="521"/>
      <c r="AU48" s="520"/>
      <c r="AV48" s="530"/>
      <c r="AW48" s="531"/>
      <c r="AX48" s="512">
        <f t="shared" si="0"/>
        <v>15</v>
      </c>
    </row>
    <row r="49" spans="1:58" x14ac:dyDescent="0.25">
      <c r="A49" s="513">
        <f t="shared" si="1"/>
        <v>38</v>
      </c>
      <c r="B49" s="529" t="s">
        <v>492</v>
      </c>
      <c r="C49" s="515"/>
      <c r="D49" s="516"/>
      <c r="E49" s="517"/>
      <c r="F49" s="518"/>
      <c r="G49" s="519"/>
      <c r="H49" s="519"/>
      <c r="I49" s="520"/>
      <c r="J49" s="521"/>
      <c r="K49" s="520"/>
      <c r="L49" s="521">
        <v>12</v>
      </c>
      <c r="M49" s="520"/>
      <c r="N49" s="517"/>
      <c r="O49" s="516"/>
      <c r="P49" s="522"/>
      <c r="Q49" s="519"/>
      <c r="R49" s="523"/>
      <c r="S49" s="522"/>
      <c r="T49" s="523"/>
      <c r="U49" s="522"/>
      <c r="V49" s="519"/>
      <c r="W49" s="519"/>
      <c r="X49" s="522"/>
      <c r="Y49" s="519"/>
      <c r="Z49" s="523"/>
      <c r="AA49" s="524"/>
      <c r="AB49" s="516"/>
      <c r="AC49" s="525"/>
      <c r="AD49" s="526"/>
      <c r="AE49" s="528"/>
      <c r="AF49" s="519"/>
      <c r="AG49" s="520"/>
      <c r="AH49" s="521"/>
      <c r="AI49" s="520"/>
      <c r="AJ49" s="521"/>
      <c r="AK49" s="519"/>
      <c r="AL49" s="520"/>
      <c r="AM49" s="521"/>
      <c r="AN49" s="519"/>
      <c r="AO49" s="520"/>
      <c r="AP49" s="521"/>
      <c r="AQ49" s="520"/>
      <c r="AR49" s="516"/>
      <c r="AS49" s="516"/>
      <c r="AT49" s="521"/>
      <c r="AU49" s="520"/>
      <c r="AV49" s="530"/>
      <c r="AW49" s="531"/>
      <c r="AX49" s="512">
        <f t="shared" si="0"/>
        <v>12</v>
      </c>
    </row>
    <row r="50" spans="1:58" x14ac:dyDescent="0.25">
      <c r="A50" s="513">
        <f t="shared" si="1"/>
        <v>39</v>
      </c>
      <c r="B50" s="529" t="s">
        <v>103</v>
      </c>
      <c r="C50" s="515"/>
      <c r="D50" s="516"/>
      <c r="E50" s="517"/>
      <c r="F50" s="518"/>
      <c r="G50" s="519"/>
      <c r="H50" s="519"/>
      <c r="I50" s="520"/>
      <c r="J50" s="521"/>
      <c r="K50" s="520"/>
      <c r="L50" s="521"/>
      <c r="M50" s="520"/>
      <c r="N50" s="517"/>
      <c r="O50" s="516"/>
      <c r="P50" s="522"/>
      <c r="Q50" s="519"/>
      <c r="R50" s="523"/>
      <c r="S50" s="522"/>
      <c r="T50" s="523"/>
      <c r="U50" s="522"/>
      <c r="V50" s="519"/>
      <c r="W50" s="519"/>
      <c r="X50" s="522"/>
      <c r="Y50" s="519"/>
      <c r="Z50" s="523"/>
      <c r="AA50" s="524"/>
      <c r="AB50" s="516"/>
      <c r="AC50" s="525"/>
      <c r="AD50" s="526">
        <v>11</v>
      </c>
      <c r="AE50" s="528"/>
      <c r="AF50" s="519"/>
      <c r="AG50" s="520"/>
      <c r="AH50" s="521"/>
      <c r="AI50" s="520"/>
      <c r="AJ50" s="521"/>
      <c r="AK50" s="519"/>
      <c r="AL50" s="520"/>
      <c r="AM50" s="521"/>
      <c r="AN50" s="519"/>
      <c r="AO50" s="520"/>
      <c r="AP50" s="521"/>
      <c r="AQ50" s="520"/>
      <c r="AR50" s="516"/>
      <c r="AS50" s="516"/>
      <c r="AT50" s="521"/>
      <c r="AU50" s="520"/>
      <c r="AV50" s="530"/>
      <c r="AW50" s="531"/>
      <c r="AX50" s="512">
        <f t="shared" si="0"/>
        <v>11</v>
      </c>
    </row>
    <row r="51" spans="1:58" ht="15" customHeight="1" x14ac:dyDescent="0.25">
      <c r="A51" s="513" t="s">
        <v>870</v>
      </c>
      <c r="B51" s="529" t="s">
        <v>356</v>
      </c>
      <c r="C51" s="515"/>
      <c r="D51" s="516"/>
      <c r="E51" s="517"/>
      <c r="F51" s="518"/>
      <c r="G51" s="519"/>
      <c r="H51" s="519"/>
      <c r="I51" s="520"/>
      <c r="J51" s="521"/>
      <c r="K51" s="520"/>
      <c r="L51" s="521"/>
      <c r="M51" s="520"/>
      <c r="N51" s="517"/>
      <c r="O51" s="516"/>
      <c r="P51" s="522"/>
      <c r="Q51" s="519"/>
      <c r="R51" s="523"/>
      <c r="S51" s="522"/>
      <c r="T51" s="523"/>
      <c r="U51" s="522"/>
      <c r="V51" s="519"/>
      <c r="W51" s="519"/>
      <c r="X51" s="522"/>
      <c r="Y51" s="519"/>
      <c r="Z51" s="523"/>
      <c r="AA51" s="524"/>
      <c r="AB51" s="516"/>
      <c r="AC51" s="525"/>
      <c r="AD51" s="526">
        <v>10</v>
      </c>
      <c r="AE51" s="528"/>
      <c r="AF51" s="519"/>
      <c r="AG51" s="520"/>
      <c r="AH51" s="521"/>
      <c r="AI51" s="520"/>
      <c r="AJ51" s="521"/>
      <c r="AK51" s="519"/>
      <c r="AL51" s="520"/>
      <c r="AM51" s="521"/>
      <c r="AN51" s="519"/>
      <c r="AO51" s="520"/>
      <c r="AP51" s="521"/>
      <c r="AQ51" s="520"/>
      <c r="AR51" s="516"/>
      <c r="AS51" s="516"/>
      <c r="AT51" s="521"/>
      <c r="AU51" s="520"/>
      <c r="AV51" s="530"/>
      <c r="AW51" s="531"/>
      <c r="AX51" s="512">
        <f t="shared" si="0"/>
        <v>10</v>
      </c>
    </row>
    <row r="52" spans="1:58" x14ac:dyDescent="0.25">
      <c r="A52" s="513" t="s">
        <v>870</v>
      </c>
      <c r="B52" s="529" t="s">
        <v>528</v>
      </c>
      <c r="C52" s="515"/>
      <c r="D52" s="516"/>
      <c r="E52" s="517"/>
      <c r="F52" s="518"/>
      <c r="G52" s="519"/>
      <c r="H52" s="519"/>
      <c r="I52" s="520"/>
      <c r="J52" s="521"/>
      <c r="K52" s="520"/>
      <c r="L52" s="521"/>
      <c r="M52" s="520"/>
      <c r="N52" s="517"/>
      <c r="O52" s="516"/>
      <c r="P52" s="522"/>
      <c r="Q52" s="519"/>
      <c r="R52" s="523"/>
      <c r="S52" s="522"/>
      <c r="T52" s="523"/>
      <c r="U52" s="522"/>
      <c r="V52" s="519"/>
      <c r="W52" s="519"/>
      <c r="X52" s="522"/>
      <c r="Y52" s="519"/>
      <c r="Z52" s="523"/>
      <c r="AA52" s="516"/>
      <c r="AB52" s="516"/>
      <c r="AC52" s="525"/>
      <c r="AD52" s="526"/>
      <c r="AE52" s="528"/>
      <c r="AF52" s="519"/>
      <c r="AG52" s="520"/>
      <c r="AH52" s="521"/>
      <c r="AI52" s="520"/>
      <c r="AJ52" s="521"/>
      <c r="AK52" s="519"/>
      <c r="AL52" s="520"/>
      <c r="AM52" s="521"/>
      <c r="AN52" s="519"/>
      <c r="AO52" s="520"/>
      <c r="AP52" s="521"/>
      <c r="AQ52" s="520"/>
      <c r="AR52" s="516"/>
      <c r="AS52" s="516"/>
      <c r="AT52" s="521">
        <v>10</v>
      </c>
      <c r="AU52" s="520"/>
      <c r="AV52" s="530"/>
      <c r="AW52" s="531"/>
      <c r="AX52" s="512">
        <f t="shared" si="0"/>
        <v>10</v>
      </c>
    </row>
    <row r="53" spans="1:58" x14ac:dyDescent="0.25">
      <c r="A53" s="513" t="s">
        <v>871</v>
      </c>
      <c r="B53" s="529" t="s">
        <v>322</v>
      </c>
      <c r="C53" s="515"/>
      <c r="D53" s="516"/>
      <c r="E53" s="517"/>
      <c r="F53" s="518"/>
      <c r="G53" s="519"/>
      <c r="H53" s="519"/>
      <c r="I53" s="520"/>
      <c r="J53" s="521"/>
      <c r="K53" s="520"/>
      <c r="L53" s="521"/>
      <c r="M53" s="520"/>
      <c r="N53" s="517"/>
      <c r="O53" s="516"/>
      <c r="P53" s="522"/>
      <c r="Q53" s="519"/>
      <c r="R53" s="523"/>
      <c r="S53" s="522"/>
      <c r="T53" s="523"/>
      <c r="U53" s="522"/>
      <c r="V53" s="519"/>
      <c r="W53" s="519"/>
      <c r="X53" s="522"/>
      <c r="Y53" s="519"/>
      <c r="Z53" s="523"/>
      <c r="AA53" s="524">
        <v>9</v>
      </c>
      <c r="AB53" s="516"/>
      <c r="AC53" s="525"/>
      <c r="AD53" s="526"/>
      <c r="AE53" s="528"/>
      <c r="AF53" s="519"/>
      <c r="AG53" s="520"/>
      <c r="AH53" s="521"/>
      <c r="AI53" s="520"/>
      <c r="AJ53" s="521"/>
      <c r="AK53" s="519"/>
      <c r="AL53" s="520"/>
      <c r="AM53" s="521"/>
      <c r="AN53" s="519"/>
      <c r="AO53" s="520"/>
      <c r="AP53" s="521"/>
      <c r="AQ53" s="520"/>
      <c r="AR53" s="516"/>
      <c r="AS53" s="516"/>
      <c r="AT53" s="521"/>
      <c r="AU53" s="520"/>
      <c r="AV53" s="530"/>
      <c r="AW53" s="531"/>
      <c r="AX53" s="512">
        <f t="shared" si="0"/>
        <v>9</v>
      </c>
    </row>
    <row r="54" spans="1:58" x14ac:dyDescent="0.25">
      <c r="A54" s="513" t="s">
        <v>871</v>
      </c>
      <c r="B54" s="529" t="s">
        <v>807</v>
      </c>
      <c r="C54" s="515"/>
      <c r="D54" s="516"/>
      <c r="E54" s="517"/>
      <c r="F54" s="518"/>
      <c r="G54" s="519"/>
      <c r="H54" s="519"/>
      <c r="I54" s="520"/>
      <c r="J54" s="521"/>
      <c r="K54" s="520"/>
      <c r="L54" s="521"/>
      <c r="M54" s="520"/>
      <c r="N54" s="517"/>
      <c r="O54" s="516"/>
      <c r="P54" s="522"/>
      <c r="Q54" s="519"/>
      <c r="R54" s="523"/>
      <c r="S54" s="522"/>
      <c r="T54" s="523"/>
      <c r="U54" s="522"/>
      <c r="V54" s="519"/>
      <c r="W54" s="519"/>
      <c r="X54" s="522"/>
      <c r="Y54" s="519"/>
      <c r="Z54" s="523"/>
      <c r="AA54" s="524"/>
      <c r="AB54" s="516"/>
      <c r="AC54" s="525"/>
      <c r="AD54" s="526"/>
      <c r="AE54" s="528"/>
      <c r="AF54" s="519"/>
      <c r="AG54" s="520"/>
      <c r="AH54" s="521"/>
      <c r="AI54" s="520"/>
      <c r="AJ54" s="521"/>
      <c r="AK54" s="519"/>
      <c r="AL54" s="520"/>
      <c r="AM54" s="521"/>
      <c r="AN54" s="519"/>
      <c r="AO54" s="520"/>
      <c r="AP54" s="521"/>
      <c r="AQ54" s="520"/>
      <c r="AR54" s="516"/>
      <c r="AS54" s="516"/>
      <c r="AT54" s="521"/>
      <c r="AU54" s="520"/>
      <c r="AV54" s="530">
        <v>9</v>
      </c>
      <c r="AW54" s="531"/>
      <c r="AX54" s="512">
        <f t="shared" si="0"/>
        <v>9</v>
      </c>
    </row>
    <row r="55" spans="1:58" x14ac:dyDescent="0.25">
      <c r="A55" s="513">
        <v>44</v>
      </c>
      <c r="B55" s="529" t="s">
        <v>803</v>
      </c>
      <c r="C55" s="515"/>
      <c r="D55" s="516"/>
      <c r="E55" s="517"/>
      <c r="F55" s="518"/>
      <c r="G55" s="519"/>
      <c r="H55" s="519"/>
      <c r="I55" s="520"/>
      <c r="J55" s="521"/>
      <c r="K55" s="520"/>
      <c r="L55" s="521"/>
      <c r="M55" s="520"/>
      <c r="N55" s="517"/>
      <c r="O55" s="516"/>
      <c r="P55" s="522"/>
      <c r="Q55" s="519"/>
      <c r="R55" s="523"/>
      <c r="S55" s="522"/>
      <c r="T55" s="523"/>
      <c r="U55" s="522"/>
      <c r="V55" s="519"/>
      <c r="W55" s="519"/>
      <c r="X55" s="522"/>
      <c r="Y55" s="519"/>
      <c r="Z55" s="523"/>
      <c r="AA55" s="524"/>
      <c r="AB55" s="516"/>
      <c r="AC55" s="525"/>
      <c r="AD55" s="526"/>
      <c r="AE55" s="528"/>
      <c r="AF55" s="519"/>
      <c r="AG55" s="520"/>
      <c r="AH55" s="521"/>
      <c r="AI55" s="520"/>
      <c r="AJ55" s="521"/>
      <c r="AK55" s="519"/>
      <c r="AL55" s="520"/>
      <c r="AM55" s="521"/>
      <c r="AN55" s="519"/>
      <c r="AO55" s="520"/>
      <c r="AP55" s="521"/>
      <c r="AQ55" s="520"/>
      <c r="AR55" s="516">
        <v>6</v>
      </c>
      <c r="AS55" s="516"/>
      <c r="AT55" s="521"/>
      <c r="AU55" s="520"/>
      <c r="AV55" s="530"/>
      <c r="AW55" s="531"/>
      <c r="AX55" s="512">
        <f t="shared" si="0"/>
        <v>6</v>
      </c>
    </row>
    <row r="56" spans="1:58" x14ac:dyDescent="0.25">
      <c r="A56" s="513" t="s">
        <v>872</v>
      </c>
      <c r="B56" s="529" t="s">
        <v>231</v>
      </c>
      <c r="C56" s="515"/>
      <c r="D56" s="516"/>
      <c r="E56" s="517"/>
      <c r="F56" s="518"/>
      <c r="G56" s="519"/>
      <c r="H56" s="519"/>
      <c r="I56" s="520"/>
      <c r="J56" s="521"/>
      <c r="K56" s="520"/>
      <c r="L56" s="521"/>
      <c r="M56" s="520"/>
      <c r="N56" s="517"/>
      <c r="O56" s="516"/>
      <c r="P56" s="522"/>
      <c r="Q56" s="519"/>
      <c r="R56" s="523"/>
      <c r="S56" s="522">
        <v>2</v>
      </c>
      <c r="T56" s="523"/>
      <c r="U56" s="522"/>
      <c r="V56" s="519"/>
      <c r="W56" s="519"/>
      <c r="X56" s="522"/>
      <c r="Y56" s="519"/>
      <c r="Z56" s="523"/>
      <c r="AA56" s="524"/>
      <c r="AB56" s="516"/>
      <c r="AC56" s="525"/>
      <c r="AD56" s="526"/>
      <c r="AE56" s="528"/>
      <c r="AF56" s="519"/>
      <c r="AG56" s="520"/>
      <c r="AH56" s="521"/>
      <c r="AI56" s="520"/>
      <c r="AJ56" s="521"/>
      <c r="AK56" s="519"/>
      <c r="AL56" s="520"/>
      <c r="AM56" s="521"/>
      <c r="AN56" s="519"/>
      <c r="AO56" s="520"/>
      <c r="AP56" s="521"/>
      <c r="AQ56" s="520"/>
      <c r="AR56" s="516"/>
      <c r="AS56" s="516"/>
      <c r="AT56" s="521"/>
      <c r="AU56" s="520"/>
      <c r="AV56" s="530"/>
      <c r="AW56" s="531"/>
      <c r="AX56" s="512">
        <f t="shared" si="0"/>
        <v>2</v>
      </c>
    </row>
    <row r="57" spans="1:58" ht="13.8" thickBot="1" x14ac:dyDescent="0.3">
      <c r="A57" s="513" t="s">
        <v>872</v>
      </c>
      <c r="B57" s="532" t="s">
        <v>320</v>
      </c>
      <c r="C57" s="533"/>
      <c r="D57" s="534"/>
      <c r="E57" s="535"/>
      <c r="F57" s="536"/>
      <c r="G57" s="537"/>
      <c r="H57" s="537"/>
      <c r="I57" s="538"/>
      <c r="J57" s="539"/>
      <c r="K57" s="538"/>
      <c r="L57" s="539"/>
      <c r="M57" s="538"/>
      <c r="N57" s="535"/>
      <c r="O57" s="534"/>
      <c r="P57" s="540"/>
      <c r="Q57" s="537"/>
      <c r="R57" s="541"/>
      <c r="S57" s="540"/>
      <c r="T57" s="541"/>
      <c r="U57" s="540"/>
      <c r="V57" s="537"/>
      <c r="W57" s="537"/>
      <c r="X57" s="540"/>
      <c r="Y57" s="537"/>
      <c r="Z57" s="541"/>
      <c r="AA57" s="542">
        <v>2</v>
      </c>
      <c r="AB57" s="534"/>
      <c r="AC57" s="543"/>
      <c r="AD57" s="544"/>
      <c r="AE57" s="545"/>
      <c r="AF57" s="537"/>
      <c r="AG57" s="538"/>
      <c r="AH57" s="539"/>
      <c r="AI57" s="538"/>
      <c r="AJ57" s="539"/>
      <c r="AK57" s="537"/>
      <c r="AL57" s="538"/>
      <c r="AM57" s="539"/>
      <c r="AN57" s="537"/>
      <c r="AO57" s="538"/>
      <c r="AP57" s="539"/>
      <c r="AQ57" s="538"/>
      <c r="AR57" s="534"/>
      <c r="AS57" s="534"/>
      <c r="AT57" s="539"/>
      <c r="AU57" s="538"/>
      <c r="AV57" s="562"/>
      <c r="AW57" s="563"/>
      <c r="AX57" s="546">
        <f t="shared" si="0"/>
        <v>2</v>
      </c>
    </row>
    <row r="58" spans="1:58" ht="9" customHeight="1" x14ac:dyDescent="0.25">
      <c r="B58" s="547"/>
    </row>
    <row r="59" spans="1:58" ht="28.5" customHeight="1" thickBot="1" x14ac:dyDescent="0.3">
      <c r="A59" s="685" t="s">
        <v>785</v>
      </c>
      <c r="B59" s="685"/>
      <c r="C59" s="685"/>
      <c r="D59" s="685"/>
      <c r="E59" s="685"/>
      <c r="F59" s="685"/>
      <c r="G59" s="685"/>
      <c r="H59" s="685"/>
      <c r="I59" s="685"/>
      <c r="J59" s="685"/>
      <c r="K59" s="685"/>
      <c r="L59" s="685"/>
      <c r="M59" s="685"/>
      <c r="N59" s="685"/>
      <c r="O59" s="685"/>
      <c r="P59" s="685"/>
      <c r="Q59" s="685"/>
      <c r="R59" s="685"/>
      <c r="S59" s="685"/>
      <c r="T59" s="685"/>
      <c r="U59" s="685"/>
      <c r="V59" s="685"/>
      <c r="W59" s="685"/>
      <c r="X59" s="685"/>
      <c r="Y59" s="685"/>
      <c r="Z59" s="685"/>
      <c r="AA59" s="685"/>
      <c r="AB59" s="685"/>
      <c r="AC59" s="685"/>
      <c r="AD59" s="685"/>
      <c r="AE59" s="685"/>
      <c r="AF59" s="685"/>
      <c r="AG59" s="685"/>
      <c r="AH59" s="685"/>
      <c r="AI59" s="685"/>
      <c r="AJ59" s="685"/>
      <c r="AK59" s="685"/>
      <c r="AL59" s="685"/>
      <c r="AM59" s="685"/>
      <c r="AN59" s="685"/>
      <c r="AO59" s="685"/>
      <c r="AP59" s="685"/>
      <c r="AQ59" s="685"/>
      <c r="AR59" s="685"/>
      <c r="AS59" s="685"/>
      <c r="AT59" s="685"/>
      <c r="AU59" s="685"/>
      <c r="AV59" s="685"/>
      <c r="AW59" s="685"/>
      <c r="AX59" s="685"/>
      <c r="AY59" s="549"/>
      <c r="AZ59" s="549"/>
      <c r="BA59" s="549"/>
      <c r="BB59" s="549"/>
      <c r="BC59" s="549"/>
      <c r="BD59" s="549"/>
      <c r="BE59" s="549"/>
      <c r="BF59" s="549"/>
    </row>
    <row r="60" spans="1:58" ht="20.399999999999999" customHeight="1" thickBot="1" x14ac:dyDescent="0.3">
      <c r="B60" s="550" t="s">
        <v>17</v>
      </c>
      <c r="C60" s="551">
        <v>1</v>
      </c>
      <c r="D60" s="551">
        <v>2</v>
      </c>
      <c r="E60" s="551">
        <v>3</v>
      </c>
      <c r="F60" s="551">
        <v>4</v>
      </c>
      <c r="G60" s="551">
        <v>5</v>
      </c>
      <c r="H60" s="551">
        <v>6</v>
      </c>
      <c r="I60" s="551">
        <v>7</v>
      </c>
      <c r="J60" s="551">
        <v>8</v>
      </c>
      <c r="K60" s="551">
        <v>9</v>
      </c>
      <c r="L60" s="551">
        <v>10</v>
      </c>
      <c r="M60" s="551">
        <v>11</v>
      </c>
      <c r="N60" s="551">
        <v>12</v>
      </c>
      <c r="O60" s="551">
        <v>13</v>
      </c>
      <c r="P60" s="551">
        <v>14</v>
      </c>
      <c r="Q60" s="551">
        <v>15</v>
      </c>
      <c r="R60" s="551">
        <v>16</v>
      </c>
      <c r="S60" s="551">
        <v>17</v>
      </c>
      <c r="T60" s="552">
        <v>18</v>
      </c>
      <c r="U60" s="551">
        <v>19</v>
      </c>
      <c r="V60" s="553">
        <v>20</v>
      </c>
      <c r="W60" s="554"/>
      <c r="X60" s="554"/>
      <c r="Y60" s="554"/>
      <c r="Z60" s="554"/>
      <c r="AA60" s="554"/>
      <c r="AB60" s="554"/>
      <c r="AC60" s="554"/>
      <c r="AD60" s="554"/>
      <c r="AE60" s="554"/>
      <c r="AF60" s="554"/>
      <c r="AG60" s="554"/>
      <c r="AH60" s="554"/>
      <c r="AI60" s="554"/>
      <c r="AJ60" s="554"/>
      <c r="AK60" s="554"/>
      <c r="AL60" s="554"/>
      <c r="AM60" s="554"/>
      <c r="AN60" s="554"/>
      <c r="AO60" s="554"/>
      <c r="AP60" s="554"/>
      <c r="AQ60" s="554"/>
      <c r="AR60" s="554"/>
      <c r="AS60" s="554"/>
      <c r="AT60" s="554"/>
      <c r="AU60" s="351"/>
      <c r="AV60" s="548"/>
      <c r="AW60" s="548"/>
      <c r="AX60" s="548"/>
      <c r="AY60" s="548"/>
      <c r="AZ60" s="548"/>
      <c r="BA60" s="548"/>
      <c r="BB60" s="548"/>
      <c r="BC60" s="548"/>
      <c r="BD60" s="548"/>
      <c r="BE60" s="548"/>
      <c r="BF60" s="548"/>
    </row>
    <row r="61" spans="1:58" ht="20.399999999999999" customHeight="1" thickBot="1" x14ac:dyDescent="0.3">
      <c r="B61" s="555" t="s">
        <v>31</v>
      </c>
      <c r="C61" s="556">
        <v>20</v>
      </c>
      <c r="D61" s="556">
        <v>18</v>
      </c>
      <c r="E61" s="556">
        <v>16</v>
      </c>
      <c r="F61" s="556">
        <v>15</v>
      </c>
      <c r="G61" s="556">
        <v>14</v>
      </c>
      <c r="H61" s="556">
        <v>13</v>
      </c>
      <c r="I61" s="556">
        <v>12</v>
      </c>
      <c r="J61" s="556">
        <v>11</v>
      </c>
      <c r="K61" s="556">
        <v>10</v>
      </c>
      <c r="L61" s="556">
        <v>9</v>
      </c>
      <c r="M61" s="556">
        <v>8</v>
      </c>
      <c r="N61" s="556">
        <v>7</v>
      </c>
      <c r="O61" s="556">
        <v>6</v>
      </c>
      <c r="P61" s="556">
        <v>5</v>
      </c>
      <c r="Q61" s="556">
        <v>4</v>
      </c>
      <c r="R61" s="556">
        <v>3</v>
      </c>
      <c r="S61" s="556">
        <v>2</v>
      </c>
      <c r="T61" s="556">
        <v>1</v>
      </c>
      <c r="U61" s="556">
        <v>1</v>
      </c>
      <c r="V61" s="557">
        <v>1</v>
      </c>
      <c r="W61" s="558"/>
      <c r="X61" s="558"/>
      <c r="Y61" s="558"/>
      <c r="Z61" s="558"/>
      <c r="AA61" s="558"/>
      <c r="AB61" s="558"/>
      <c r="AC61" s="558"/>
      <c r="AD61" s="558"/>
      <c r="AE61" s="558"/>
      <c r="AF61" s="558"/>
      <c r="AG61" s="558"/>
      <c r="AH61" s="558"/>
      <c r="AI61" s="558"/>
      <c r="AJ61" s="558"/>
      <c r="AK61" s="558"/>
      <c r="AL61" s="558"/>
      <c r="AM61" s="558"/>
      <c r="AN61" s="558"/>
      <c r="AO61" s="558"/>
      <c r="AP61" s="558"/>
      <c r="AQ61" s="558"/>
      <c r="AR61" s="558"/>
      <c r="AS61" s="558"/>
      <c r="AT61" s="558"/>
      <c r="AU61" s="351"/>
      <c r="AV61" s="548"/>
      <c r="AW61" s="548"/>
      <c r="AX61" s="548"/>
      <c r="AY61" s="548"/>
      <c r="AZ61" s="548"/>
      <c r="BA61" s="548"/>
      <c r="BB61" s="548"/>
      <c r="BC61" s="548"/>
      <c r="BD61" s="548"/>
      <c r="BE61" s="548"/>
      <c r="BF61" s="548"/>
    </row>
    <row r="62" spans="1:58" x14ac:dyDescent="0.25">
      <c r="C62" s="351"/>
      <c r="D62" s="351"/>
      <c r="E62" s="351"/>
      <c r="F62" s="351"/>
      <c r="G62" s="351"/>
      <c r="H62" s="351"/>
      <c r="I62" s="351"/>
      <c r="J62" s="351"/>
      <c r="K62" s="351"/>
      <c r="L62" s="351"/>
      <c r="M62" s="351"/>
      <c r="N62" s="351"/>
      <c r="O62" s="351"/>
      <c r="P62" s="351"/>
      <c r="Q62" s="351"/>
      <c r="R62" s="351"/>
      <c r="S62" s="351"/>
      <c r="T62" s="351"/>
      <c r="U62" s="351"/>
      <c r="V62" s="351"/>
      <c r="W62" s="351"/>
      <c r="X62" s="351"/>
      <c r="Y62" s="351"/>
      <c r="Z62" s="351"/>
      <c r="AA62" s="351"/>
      <c r="AB62" s="351"/>
      <c r="AC62" s="351"/>
      <c r="AD62" s="351"/>
      <c r="AE62" s="351"/>
      <c r="AF62" s="351"/>
      <c r="AG62" s="351"/>
      <c r="AH62" s="351"/>
      <c r="AI62" s="351"/>
      <c r="AJ62" s="351"/>
      <c r="AK62" s="351"/>
      <c r="AL62" s="351"/>
      <c r="AM62" s="351"/>
      <c r="AN62" s="351"/>
      <c r="AR62" s="351"/>
      <c r="AS62" s="351"/>
      <c r="AT62" s="351"/>
      <c r="AU62" s="351"/>
      <c r="AV62" s="351"/>
      <c r="AX62" s="351"/>
    </row>
    <row r="63" spans="1:58" x14ac:dyDescent="0.25">
      <c r="A63" s="363" t="s">
        <v>34</v>
      </c>
      <c r="C63" s="351"/>
      <c r="D63" s="351"/>
      <c r="E63" s="351" t="s">
        <v>35</v>
      </c>
      <c r="F63" s="351"/>
      <c r="G63" s="351"/>
      <c r="H63" s="351"/>
      <c r="I63" s="351"/>
      <c r="J63" s="351"/>
      <c r="K63" s="351"/>
      <c r="L63" s="351"/>
      <c r="M63" s="351"/>
      <c r="N63" s="351"/>
      <c r="O63" s="351"/>
      <c r="P63" s="351"/>
      <c r="Q63" s="351"/>
      <c r="R63" s="351"/>
      <c r="S63" s="351"/>
      <c r="T63" s="351"/>
      <c r="U63" s="351"/>
      <c r="V63" s="351"/>
      <c r="W63" s="351"/>
      <c r="X63" s="351"/>
      <c r="Y63" s="351"/>
      <c r="Z63" s="351"/>
      <c r="AA63" s="351"/>
      <c r="AB63" s="351"/>
      <c r="AC63" s="363" t="s">
        <v>36</v>
      </c>
      <c r="AD63" s="351"/>
      <c r="AE63" s="351"/>
      <c r="AF63" s="351"/>
      <c r="AG63" s="351"/>
      <c r="AH63" s="351"/>
      <c r="AI63" s="351"/>
      <c r="AJ63" s="351"/>
      <c r="AK63" s="351"/>
      <c r="AL63" s="351"/>
      <c r="AM63" s="351"/>
      <c r="AN63" s="351"/>
      <c r="AQ63" s="351" t="s">
        <v>783</v>
      </c>
      <c r="AR63" s="351"/>
      <c r="AS63" s="351"/>
      <c r="AT63" s="351"/>
      <c r="AU63" s="351"/>
      <c r="AV63" s="351"/>
      <c r="AX63" s="351"/>
    </row>
    <row r="64" spans="1:58" x14ac:dyDescent="0.25">
      <c r="A64" s="363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1"/>
      <c r="N64" s="351"/>
      <c r="O64" s="351"/>
      <c r="P64" s="351"/>
      <c r="Q64" s="351"/>
      <c r="R64" s="351"/>
      <c r="S64" s="351"/>
      <c r="T64" s="351"/>
      <c r="U64" s="351"/>
      <c r="V64" s="351"/>
      <c r="W64" s="351"/>
      <c r="X64" s="351"/>
      <c r="Y64" s="351"/>
      <c r="Z64" s="351"/>
      <c r="AA64" s="351"/>
      <c r="AB64" s="351"/>
      <c r="AC64" s="363"/>
      <c r="AD64" s="351"/>
      <c r="AE64" s="351"/>
      <c r="AF64" s="351"/>
      <c r="AG64" s="351"/>
      <c r="AH64" s="351"/>
      <c r="AI64" s="351"/>
      <c r="AJ64" s="351"/>
      <c r="AK64" s="351"/>
      <c r="AL64" s="351"/>
      <c r="AM64" s="351"/>
      <c r="AN64" s="351"/>
      <c r="AR64" s="351"/>
      <c r="AS64" s="351"/>
      <c r="AT64" s="351"/>
      <c r="AU64" s="351"/>
      <c r="AV64" s="351"/>
      <c r="AX64" s="351"/>
    </row>
    <row r="65" spans="1:50" x14ac:dyDescent="0.25">
      <c r="A65" s="363" t="s">
        <v>37</v>
      </c>
      <c r="C65" s="351"/>
      <c r="D65" s="351"/>
      <c r="E65" s="351" t="s">
        <v>153</v>
      </c>
      <c r="F65" s="351"/>
      <c r="G65" s="351"/>
      <c r="H65" s="351"/>
      <c r="I65" s="351"/>
      <c r="J65" s="351"/>
      <c r="K65" s="351"/>
      <c r="L65" s="351"/>
      <c r="M65" s="351"/>
      <c r="N65" s="351"/>
      <c r="O65" s="351"/>
      <c r="P65" s="351"/>
      <c r="Q65" s="351"/>
      <c r="R65" s="351"/>
      <c r="S65" s="351"/>
      <c r="T65" s="351"/>
      <c r="U65" s="351"/>
      <c r="V65" s="351"/>
      <c r="W65" s="351"/>
      <c r="X65" s="351"/>
      <c r="Y65" s="351"/>
      <c r="Z65" s="351"/>
      <c r="AA65" s="351"/>
      <c r="AB65" s="351"/>
      <c r="AC65" s="363" t="s">
        <v>38</v>
      </c>
      <c r="AD65" s="351"/>
      <c r="AE65" s="351"/>
      <c r="AF65" s="351"/>
      <c r="AG65" s="351"/>
      <c r="AH65" s="351"/>
      <c r="AI65" s="351"/>
      <c r="AJ65" s="351"/>
      <c r="AK65" s="351"/>
      <c r="AL65" s="351"/>
      <c r="AM65" s="351"/>
      <c r="AN65" s="351"/>
      <c r="AQ65" s="351" t="s">
        <v>784</v>
      </c>
      <c r="AR65" s="351"/>
      <c r="AS65" s="351"/>
      <c r="AT65" s="351"/>
      <c r="AU65" s="351"/>
      <c r="AV65" s="351"/>
      <c r="AX65" s="351"/>
    </row>
    <row r="66" spans="1:50" x14ac:dyDescent="0.25">
      <c r="I66" s="559"/>
      <c r="J66" s="559"/>
      <c r="K66" s="559"/>
      <c r="L66" s="559"/>
      <c r="M66" s="559"/>
      <c r="N66" s="559"/>
      <c r="O66" s="559"/>
      <c r="P66" s="559"/>
      <c r="Q66" s="559"/>
      <c r="R66" s="559"/>
      <c r="S66" s="559"/>
      <c r="T66" s="559"/>
      <c r="U66" s="559"/>
      <c r="V66" s="559"/>
      <c r="W66" s="559"/>
      <c r="X66" s="559"/>
      <c r="Y66" s="559"/>
    </row>
  </sheetData>
  <sortState xmlns:xlrd2="http://schemas.microsoft.com/office/spreadsheetml/2017/richdata2" ref="B23:AX24">
    <sortCondition sortBy="cellColor" ref="B23:B24" dxfId="0"/>
  </sortState>
  <mergeCells count="34">
    <mergeCell ref="I6:AR6"/>
    <mergeCell ref="A1:AX1"/>
    <mergeCell ref="A2:AX2"/>
    <mergeCell ref="A3:AX3"/>
    <mergeCell ref="A4:AX4"/>
    <mergeCell ref="A5:T5"/>
    <mergeCell ref="S11:T11"/>
    <mergeCell ref="U11:W11"/>
    <mergeCell ref="A7:C7"/>
    <mergeCell ref="I7:AR7"/>
    <mergeCell ref="A10:A11"/>
    <mergeCell ref="B10:B11"/>
    <mergeCell ref="C10:F10"/>
    <mergeCell ref="G10:O10"/>
    <mergeCell ref="P10:AE10"/>
    <mergeCell ref="AF10:AU10"/>
    <mergeCell ref="X11:Z11"/>
    <mergeCell ref="AA11:AC11"/>
    <mergeCell ref="AT11:AU11"/>
    <mergeCell ref="A59:AX59"/>
    <mergeCell ref="AF11:AG11"/>
    <mergeCell ref="AH11:AI11"/>
    <mergeCell ref="AJ11:AL11"/>
    <mergeCell ref="AM11:AO11"/>
    <mergeCell ref="AP11:AQ11"/>
    <mergeCell ref="AR11:AS11"/>
    <mergeCell ref="AV10:AV11"/>
    <mergeCell ref="AW10:AW11"/>
    <mergeCell ref="AX10:AX11"/>
    <mergeCell ref="G11:I11"/>
    <mergeCell ref="J11:K11"/>
    <mergeCell ref="L11:M11"/>
    <mergeCell ref="N11:O11"/>
    <mergeCell ref="P11:R11"/>
  </mergeCells>
  <pageMargins left="0.590551137924194" right="0.19685038924217199" top="0.590551137924194" bottom="0.590551137924194" header="0" footer="0"/>
  <pageSetup paperSize="9" scale="53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EB12C-7BD0-433B-A21C-47BD3CA5552E}">
  <sheetPr>
    <pageSetUpPr fitToPage="1"/>
  </sheetPr>
  <dimension ref="A1:S38"/>
  <sheetViews>
    <sheetView topLeftCell="A16" workbookViewId="0">
      <selection activeCell="K16" sqref="K16"/>
    </sheetView>
  </sheetViews>
  <sheetFormatPr defaultColWidth="9" defaultRowHeight="13.2" x14ac:dyDescent="0.25"/>
  <cols>
    <col min="1" max="1" width="5.44140625" style="2" customWidth="1"/>
    <col min="2" max="2" width="19.44140625" style="2" customWidth="1"/>
    <col min="3" max="3" width="7.44140625" style="2" customWidth="1"/>
    <col min="4" max="4" width="19.5546875" style="2" customWidth="1"/>
    <col min="5" max="5" width="20.5546875" style="2" customWidth="1"/>
    <col min="6" max="6" width="14.109375" style="2" customWidth="1"/>
    <col min="7" max="7" width="13.6640625" style="2" customWidth="1"/>
    <col min="8" max="8" width="19.5546875" style="2" customWidth="1"/>
    <col min="9" max="16384" width="9" style="2"/>
  </cols>
  <sheetData>
    <row r="1" spans="1:19" x14ac:dyDescent="0.25">
      <c r="A1" s="593" t="s">
        <v>0</v>
      </c>
      <c r="B1" s="593"/>
      <c r="C1" s="593"/>
      <c r="D1" s="593"/>
      <c r="E1" s="593"/>
      <c r="F1" s="593"/>
      <c r="G1" s="593"/>
      <c r="H1" s="22"/>
      <c r="I1" s="22"/>
      <c r="J1" s="22"/>
      <c r="K1" s="22"/>
      <c r="L1" s="22"/>
      <c r="M1" s="22"/>
      <c r="N1" s="22"/>
      <c r="O1" s="22"/>
      <c r="P1" s="22"/>
      <c r="Q1" s="36"/>
      <c r="R1" s="36"/>
    </row>
    <row r="2" spans="1:19" x14ac:dyDescent="0.25">
      <c r="A2" s="593" t="s">
        <v>44</v>
      </c>
      <c r="B2" s="593"/>
      <c r="C2" s="593"/>
      <c r="D2" s="593"/>
      <c r="E2" s="593"/>
      <c r="F2" s="593"/>
      <c r="G2" s="593"/>
      <c r="H2" s="22"/>
      <c r="I2" s="22"/>
      <c r="J2" s="22"/>
      <c r="K2" s="22"/>
      <c r="L2" s="22"/>
      <c r="M2" s="22"/>
      <c r="N2" s="22"/>
      <c r="O2" s="22"/>
      <c r="P2" s="22"/>
      <c r="S2" s="33"/>
    </row>
    <row r="3" spans="1:19" ht="12.75" customHeight="1" x14ac:dyDescent="0.25">
      <c r="A3" s="593" t="s">
        <v>2</v>
      </c>
      <c r="B3" s="593"/>
      <c r="C3" s="593"/>
      <c r="D3" s="593"/>
      <c r="E3" s="593"/>
      <c r="F3" s="593"/>
      <c r="G3" s="593"/>
      <c r="H3" s="22"/>
      <c r="I3" s="22"/>
      <c r="J3" s="22"/>
      <c r="K3" s="22"/>
      <c r="L3" s="22"/>
      <c r="M3" s="22"/>
      <c r="N3" s="22"/>
      <c r="O3" s="22"/>
      <c r="P3" s="22"/>
      <c r="Q3" s="107"/>
      <c r="R3" s="107"/>
      <c r="S3" s="33"/>
    </row>
    <row r="4" spans="1:19" x14ac:dyDescent="0.25">
      <c r="A4" s="593" t="s">
        <v>3</v>
      </c>
      <c r="B4" s="593"/>
      <c r="C4" s="593"/>
      <c r="D4" s="593"/>
      <c r="E4" s="593"/>
      <c r="F4" s="593"/>
      <c r="G4" s="593"/>
      <c r="H4" s="22"/>
      <c r="I4" s="22"/>
      <c r="J4" s="22"/>
      <c r="K4" s="22"/>
      <c r="L4" s="22"/>
      <c r="M4" s="22"/>
      <c r="N4" s="22"/>
      <c r="O4" s="22"/>
      <c r="P4" s="22"/>
      <c r="S4" s="33"/>
    </row>
    <row r="5" spans="1:19" x14ac:dyDescent="0.25">
      <c r="O5" s="33"/>
      <c r="P5" s="33"/>
      <c r="Q5" s="33"/>
      <c r="R5" s="33"/>
      <c r="S5" s="33"/>
    </row>
    <row r="6" spans="1:19" x14ac:dyDescent="0.25">
      <c r="A6" s="638" t="s">
        <v>156</v>
      </c>
      <c r="B6" s="638"/>
      <c r="C6" s="638"/>
      <c r="D6" s="638"/>
      <c r="E6" s="638"/>
      <c r="F6" s="638"/>
      <c r="G6" s="638"/>
      <c r="H6" s="27"/>
      <c r="I6" s="27"/>
      <c r="J6" s="27"/>
      <c r="O6" s="33"/>
      <c r="P6" s="33"/>
      <c r="Q6" s="33"/>
      <c r="R6" s="33"/>
      <c r="S6" s="33"/>
    </row>
    <row r="7" spans="1:19" x14ac:dyDescent="0.25">
      <c r="A7" s="638" t="s">
        <v>151</v>
      </c>
      <c r="B7" s="638"/>
      <c r="C7" s="638"/>
      <c r="D7" s="638"/>
      <c r="E7" s="638"/>
      <c r="F7" s="638"/>
      <c r="G7" s="638"/>
      <c r="H7" s="27"/>
      <c r="I7" s="27"/>
      <c r="J7" s="27"/>
      <c r="O7" s="33"/>
      <c r="P7" s="33"/>
      <c r="Q7" s="33"/>
      <c r="R7" s="33"/>
      <c r="S7" s="33"/>
    </row>
    <row r="8" spans="1:19" x14ac:dyDescent="0.25">
      <c r="A8" s="594" t="s">
        <v>152</v>
      </c>
      <c r="B8" s="594"/>
      <c r="C8" s="594"/>
      <c r="D8" s="12"/>
      <c r="E8" s="12"/>
      <c r="F8" s="12"/>
      <c r="G8" s="27"/>
      <c r="H8" s="27"/>
      <c r="I8" s="27"/>
      <c r="J8" s="27"/>
      <c r="O8" s="33"/>
      <c r="P8" s="33"/>
      <c r="Q8" s="33"/>
      <c r="R8" s="33"/>
      <c r="S8" s="33"/>
    </row>
    <row r="9" spans="1:19" x14ac:dyDescent="0.25">
      <c r="A9" s="585" t="s">
        <v>6</v>
      </c>
      <c r="B9" s="585"/>
      <c r="C9" s="585"/>
      <c r="D9" s="12"/>
      <c r="E9" s="12"/>
      <c r="F9" s="12"/>
      <c r="G9" s="27"/>
      <c r="H9" s="27"/>
      <c r="I9" s="27"/>
      <c r="J9" s="27"/>
      <c r="O9" s="33"/>
      <c r="P9" s="33"/>
      <c r="Q9" s="33"/>
      <c r="R9" s="33"/>
      <c r="S9" s="33"/>
    </row>
    <row r="10" spans="1:19" ht="13.8" thickBot="1" x14ac:dyDescent="0.3"/>
    <row r="11" spans="1:19" ht="24" customHeight="1" thickBot="1" x14ac:dyDescent="0.3">
      <c r="A11" s="233" t="s">
        <v>142</v>
      </c>
      <c r="B11" s="234" t="s">
        <v>143</v>
      </c>
      <c r="C11" s="235" t="s">
        <v>144</v>
      </c>
      <c r="D11" s="236" t="s">
        <v>145</v>
      </c>
      <c r="E11" s="234" t="s">
        <v>146</v>
      </c>
      <c r="F11" s="234" t="s">
        <v>147</v>
      </c>
      <c r="G11" s="237" t="s">
        <v>148</v>
      </c>
    </row>
    <row r="12" spans="1:19" ht="55.8" customHeight="1" x14ac:dyDescent="0.25">
      <c r="A12" s="238">
        <v>1</v>
      </c>
      <c r="B12" s="229" t="s">
        <v>739</v>
      </c>
      <c r="C12" s="230" t="s">
        <v>149</v>
      </c>
      <c r="D12" s="231" t="s">
        <v>764</v>
      </c>
      <c r="E12" s="232" t="s">
        <v>6</v>
      </c>
      <c r="F12" s="228" t="s">
        <v>702</v>
      </c>
      <c r="G12" s="239" t="s">
        <v>150</v>
      </c>
    </row>
    <row r="13" spans="1:19" ht="55.2" x14ac:dyDescent="0.25">
      <c r="A13" s="240">
        <v>2</v>
      </c>
      <c r="B13" s="223" t="s">
        <v>740</v>
      </c>
      <c r="C13" s="224" t="s">
        <v>149</v>
      </c>
      <c r="D13" s="226" t="s">
        <v>37</v>
      </c>
      <c r="E13" s="227" t="s">
        <v>771</v>
      </c>
      <c r="F13" s="228" t="s">
        <v>702</v>
      </c>
      <c r="G13" s="239" t="s">
        <v>150</v>
      </c>
    </row>
    <row r="14" spans="1:19" ht="46.8" x14ac:dyDescent="0.25">
      <c r="A14" s="240">
        <v>3</v>
      </c>
      <c r="B14" s="223" t="s">
        <v>741</v>
      </c>
      <c r="C14" s="224" t="s">
        <v>149</v>
      </c>
      <c r="D14" s="226" t="s">
        <v>765</v>
      </c>
      <c r="E14" s="222" t="s">
        <v>769</v>
      </c>
      <c r="F14" s="221" t="s">
        <v>866</v>
      </c>
      <c r="G14" s="239" t="s">
        <v>150</v>
      </c>
    </row>
    <row r="15" spans="1:19" ht="36.6" customHeight="1" x14ac:dyDescent="0.25">
      <c r="A15" s="240">
        <v>4</v>
      </c>
      <c r="B15" s="223" t="s">
        <v>742</v>
      </c>
      <c r="C15" s="224" t="s">
        <v>149</v>
      </c>
      <c r="D15" s="226" t="s">
        <v>766</v>
      </c>
      <c r="E15" s="222" t="s">
        <v>770</v>
      </c>
      <c r="F15" s="221" t="s">
        <v>866</v>
      </c>
      <c r="G15" s="239" t="s">
        <v>150</v>
      </c>
    </row>
    <row r="16" spans="1:19" ht="41.4" x14ac:dyDescent="0.25">
      <c r="A16" s="240">
        <v>5</v>
      </c>
      <c r="B16" s="223" t="s">
        <v>743</v>
      </c>
      <c r="C16" s="224" t="s">
        <v>149</v>
      </c>
      <c r="D16" s="226" t="s">
        <v>767</v>
      </c>
      <c r="E16" s="222" t="s">
        <v>769</v>
      </c>
      <c r="F16" s="221" t="s">
        <v>867</v>
      </c>
      <c r="G16" s="239" t="s">
        <v>150</v>
      </c>
    </row>
    <row r="17" spans="1:7" ht="41.4" x14ac:dyDescent="0.25">
      <c r="A17" s="240">
        <v>6</v>
      </c>
      <c r="B17" s="223" t="s">
        <v>744</v>
      </c>
      <c r="C17" s="224" t="s">
        <v>149</v>
      </c>
      <c r="D17" s="226" t="s">
        <v>767</v>
      </c>
      <c r="E17" s="222" t="s">
        <v>769</v>
      </c>
      <c r="F17" s="221" t="s">
        <v>867</v>
      </c>
      <c r="G17" s="239" t="s">
        <v>865</v>
      </c>
    </row>
    <row r="18" spans="1:7" ht="41.4" x14ac:dyDescent="0.25">
      <c r="A18" s="240">
        <v>7</v>
      </c>
      <c r="B18" s="223" t="s">
        <v>745</v>
      </c>
      <c r="C18" s="224" t="s">
        <v>149</v>
      </c>
      <c r="D18" s="226" t="s">
        <v>767</v>
      </c>
      <c r="E18" s="222" t="s">
        <v>772</v>
      </c>
      <c r="F18" s="221" t="s">
        <v>867</v>
      </c>
      <c r="G18" s="239" t="s">
        <v>150</v>
      </c>
    </row>
    <row r="19" spans="1:7" ht="27.6" x14ac:dyDescent="0.25">
      <c r="A19" s="240">
        <v>8</v>
      </c>
      <c r="B19" s="223" t="s">
        <v>746</v>
      </c>
      <c r="C19" s="224" t="s">
        <v>149</v>
      </c>
      <c r="D19" s="226" t="s">
        <v>767</v>
      </c>
      <c r="E19" s="222" t="s">
        <v>773</v>
      </c>
      <c r="F19" s="221" t="s">
        <v>867</v>
      </c>
      <c r="G19" s="239" t="s">
        <v>150</v>
      </c>
    </row>
    <row r="20" spans="1:7" ht="27.6" x14ac:dyDescent="0.25">
      <c r="A20" s="240">
        <v>9</v>
      </c>
      <c r="B20" s="223" t="s">
        <v>747</v>
      </c>
      <c r="C20" s="224" t="s">
        <v>762</v>
      </c>
      <c r="D20" s="226" t="s">
        <v>767</v>
      </c>
      <c r="E20" s="222" t="s">
        <v>774</v>
      </c>
      <c r="F20" s="221" t="s">
        <v>867</v>
      </c>
      <c r="G20" s="239" t="s">
        <v>150</v>
      </c>
    </row>
    <row r="21" spans="1:7" ht="27.6" x14ac:dyDescent="0.25">
      <c r="A21" s="240">
        <v>10</v>
      </c>
      <c r="B21" s="223" t="s">
        <v>748</v>
      </c>
      <c r="C21" s="224" t="s">
        <v>149</v>
      </c>
      <c r="D21" s="226" t="s">
        <v>767</v>
      </c>
      <c r="E21" s="222" t="s">
        <v>775</v>
      </c>
      <c r="F21" s="221" t="s">
        <v>867</v>
      </c>
      <c r="G21" s="239" t="s">
        <v>150</v>
      </c>
    </row>
    <row r="22" spans="1:7" ht="41.4" x14ac:dyDescent="0.25">
      <c r="A22" s="240">
        <v>11</v>
      </c>
      <c r="B22" s="223" t="s">
        <v>749</v>
      </c>
      <c r="C22" s="224" t="s">
        <v>149</v>
      </c>
      <c r="D22" s="226" t="s">
        <v>767</v>
      </c>
      <c r="E22" s="222" t="s">
        <v>770</v>
      </c>
      <c r="F22" s="221" t="s">
        <v>867</v>
      </c>
      <c r="G22" s="239" t="s">
        <v>150</v>
      </c>
    </row>
    <row r="23" spans="1:7" ht="27.6" x14ac:dyDescent="0.25">
      <c r="A23" s="240">
        <v>12</v>
      </c>
      <c r="B23" s="223" t="s">
        <v>750</v>
      </c>
      <c r="C23" s="224" t="s">
        <v>149</v>
      </c>
      <c r="D23" s="226" t="s">
        <v>767</v>
      </c>
      <c r="E23" s="225" t="s">
        <v>6</v>
      </c>
      <c r="F23" s="221" t="s">
        <v>867</v>
      </c>
      <c r="G23" s="239" t="s">
        <v>150</v>
      </c>
    </row>
    <row r="24" spans="1:7" ht="27.6" x14ac:dyDescent="0.25">
      <c r="A24" s="240">
        <v>13</v>
      </c>
      <c r="B24" s="223" t="s">
        <v>751</v>
      </c>
      <c r="C24" s="224" t="s">
        <v>149</v>
      </c>
      <c r="D24" s="226" t="s">
        <v>767</v>
      </c>
      <c r="E24" s="222" t="s">
        <v>773</v>
      </c>
      <c r="F24" s="221" t="s">
        <v>867</v>
      </c>
      <c r="G24" s="239" t="s">
        <v>150</v>
      </c>
    </row>
    <row r="25" spans="1:7" ht="27.6" x14ac:dyDescent="0.25">
      <c r="A25" s="240">
        <v>14</v>
      </c>
      <c r="B25" s="223" t="s">
        <v>752</v>
      </c>
      <c r="C25" s="224" t="s">
        <v>149</v>
      </c>
      <c r="D25" s="226" t="s">
        <v>767</v>
      </c>
      <c r="E25" s="227" t="s">
        <v>776</v>
      </c>
      <c r="F25" s="221" t="s">
        <v>867</v>
      </c>
      <c r="G25" s="239" t="s">
        <v>865</v>
      </c>
    </row>
    <row r="26" spans="1:7" ht="27.6" x14ac:dyDescent="0.25">
      <c r="A26" s="240">
        <v>15</v>
      </c>
      <c r="B26" s="223" t="s">
        <v>753</v>
      </c>
      <c r="C26" s="224" t="s">
        <v>149</v>
      </c>
      <c r="D26" s="226" t="s">
        <v>768</v>
      </c>
      <c r="E26" s="222" t="s">
        <v>777</v>
      </c>
      <c r="F26" s="221" t="s">
        <v>867</v>
      </c>
      <c r="G26" s="239" t="s">
        <v>150</v>
      </c>
    </row>
    <row r="27" spans="1:7" ht="27.6" x14ac:dyDescent="0.25">
      <c r="A27" s="240">
        <v>16</v>
      </c>
      <c r="B27" s="223" t="s">
        <v>754</v>
      </c>
      <c r="C27" s="224" t="s">
        <v>149</v>
      </c>
      <c r="D27" s="226" t="s">
        <v>767</v>
      </c>
      <c r="E27" s="227" t="s">
        <v>778</v>
      </c>
      <c r="F27" s="221" t="s">
        <v>867</v>
      </c>
      <c r="G27" s="239" t="s">
        <v>150</v>
      </c>
    </row>
    <row r="28" spans="1:7" ht="27.6" x14ac:dyDescent="0.25">
      <c r="A28" s="240">
        <v>17</v>
      </c>
      <c r="B28" s="223" t="s">
        <v>755</v>
      </c>
      <c r="C28" s="224" t="s">
        <v>149</v>
      </c>
      <c r="D28" s="226" t="s">
        <v>767</v>
      </c>
      <c r="E28" s="221" t="s">
        <v>763</v>
      </c>
      <c r="F28" s="221" t="s">
        <v>867</v>
      </c>
      <c r="G28" s="239" t="s">
        <v>150</v>
      </c>
    </row>
    <row r="29" spans="1:7" ht="27.6" x14ac:dyDescent="0.25">
      <c r="A29" s="240">
        <v>18</v>
      </c>
      <c r="B29" s="223" t="s">
        <v>756</v>
      </c>
      <c r="C29" s="224" t="s">
        <v>762</v>
      </c>
      <c r="D29" s="226" t="s">
        <v>767</v>
      </c>
      <c r="E29" s="222" t="s">
        <v>779</v>
      </c>
      <c r="F29" s="221" t="s">
        <v>867</v>
      </c>
      <c r="G29" s="239" t="s">
        <v>865</v>
      </c>
    </row>
    <row r="30" spans="1:7" ht="27.6" x14ac:dyDescent="0.25">
      <c r="A30" s="240">
        <v>19</v>
      </c>
      <c r="B30" s="223" t="s">
        <v>757</v>
      </c>
      <c r="C30" s="224" t="s">
        <v>762</v>
      </c>
      <c r="D30" s="226" t="s">
        <v>767</v>
      </c>
      <c r="E30" s="225" t="s">
        <v>6</v>
      </c>
      <c r="F30" s="221" t="s">
        <v>867</v>
      </c>
      <c r="G30" s="239" t="s">
        <v>865</v>
      </c>
    </row>
    <row r="31" spans="1:7" ht="27.6" x14ac:dyDescent="0.25">
      <c r="A31" s="240">
        <v>20</v>
      </c>
      <c r="B31" s="223" t="s">
        <v>758</v>
      </c>
      <c r="C31" s="224" t="s">
        <v>149</v>
      </c>
      <c r="D31" s="226" t="s">
        <v>767</v>
      </c>
      <c r="E31" s="222" t="s">
        <v>780</v>
      </c>
      <c r="F31" s="221" t="s">
        <v>867</v>
      </c>
      <c r="G31" s="239" t="s">
        <v>150</v>
      </c>
    </row>
    <row r="32" spans="1:7" ht="27.6" x14ac:dyDescent="0.25">
      <c r="A32" s="240">
        <v>21</v>
      </c>
      <c r="B32" s="223" t="s">
        <v>759</v>
      </c>
      <c r="C32" s="224" t="s">
        <v>149</v>
      </c>
      <c r="D32" s="226" t="s">
        <v>767</v>
      </c>
      <c r="E32" s="222" t="s">
        <v>780</v>
      </c>
      <c r="F32" s="221" t="s">
        <v>867</v>
      </c>
      <c r="G32" s="239" t="s">
        <v>150</v>
      </c>
    </row>
    <row r="33" spans="1:7" ht="27.6" x14ac:dyDescent="0.25">
      <c r="A33" s="240">
        <v>22</v>
      </c>
      <c r="B33" s="223" t="s">
        <v>760</v>
      </c>
      <c r="C33" s="224" t="s">
        <v>149</v>
      </c>
      <c r="D33" s="226" t="s">
        <v>767</v>
      </c>
      <c r="E33" s="222" t="s">
        <v>780</v>
      </c>
      <c r="F33" s="221" t="s">
        <v>867</v>
      </c>
      <c r="G33" s="239" t="s">
        <v>150</v>
      </c>
    </row>
    <row r="34" spans="1:7" ht="28.2" thickBot="1" x14ac:dyDescent="0.3">
      <c r="A34" s="241">
        <v>23</v>
      </c>
      <c r="B34" s="242" t="s">
        <v>761</v>
      </c>
      <c r="C34" s="243" t="s">
        <v>149</v>
      </c>
      <c r="D34" s="244" t="s">
        <v>767</v>
      </c>
      <c r="E34" s="245" t="s">
        <v>781</v>
      </c>
      <c r="F34" s="221" t="s">
        <v>867</v>
      </c>
      <c r="G34" s="560" t="s">
        <v>864</v>
      </c>
    </row>
    <row r="35" spans="1:7" x14ac:dyDescent="0.25">
      <c r="B35" s="36"/>
    </row>
    <row r="36" spans="1:7" x14ac:dyDescent="0.25">
      <c r="B36" s="27" t="s">
        <v>34</v>
      </c>
      <c r="E36" s="2" t="s">
        <v>35</v>
      </c>
    </row>
    <row r="37" spans="1:7" x14ac:dyDescent="0.25">
      <c r="B37" s="27"/>
    </row>
    <row r="38" spans="1:7" x14ac:dyDescent="0.25">
      <c r="B38" s="27" t="s">
        <v>37</v>
      </c>
      <c r="E38" s="2" t="s">
        <v>153</v>
      </c>
    </row>
  </sheetData>
  <mergeCells count="8">
    <mergeCell ref="A8:C8"/>
    <mergeCell ref="A9:C9"/>
    <mergeCell ref="A1:G1"/>
    <mergeCell ref="A2:G2"/>
    <mergeCell ref="A3:G3"/>
    <mergeCell ref="A4:G4"/>
    <mergeCell ref="A6:G6"/>
    <mergeCell ref="A7:G7"/>
  </mergeCells>
  <pageMargins left="0.31496062874794001" right="0.19685038924217199" top="0.55118107795715299" bottom="0.35433068871498102" header="0" footer="0"/>
  <pageSetup paperSize="9" scale="7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19</vt:i4>
      </vt:variant>
    </vt:vector>
  </HeadingPairs>
  <TitlesOfParts>
    <vt:vector size="48" baseType="lpstr">
      <vt:lpstr>ДЦ 63</vt:lpstr>
      <vt:lpstr>ДЦ 68</vt:lpstr>
      <vt:lpstr>ДЦ 73</vt:lpstr>
      <vt:lpstr>ДЦ 78</vt:lpstr>
      <vt:lpstr>ДЦ 85</vt:lpstr>
      <vt:lpstr>ДЦ 95</vt:lpstr>
      <vt:lpstr>ДЦ 95+</vt:lpstr>
      <vt:lpstr>ДЦ Ж 58</vt:lpstr>
      <vt:lpstr>ДЦ Ж 63</vt:lpstr>
      <vt:lpstr>ДЦ Ж 68</vt:lpstr>
      <vt:lpstr>ДЦ Ж 68+</vt:lpstr>
      <vt:lpstr>Эстафета ДЦ(м)</vt:lpstr>
      <vt:lpstr>Эстафета ДЦ(ж) </vt:lpstr>
      <vt:lpstr>Р 58</vt:lpstr>
      <vt:lpstr>Р 63</vt:lpstr>
      <vt:lpstr>Р 68</vt:lpstr>
      <vt:lpstr>Р 68+</vt:lpstr>
      <vt:lpstr>ДВ 63</vt:lpstr>
      <vt:lpstr>ДВ 68</vt:lpstr>
      <vt:lpstr>ДВ 73</vt:lpstr>
      <vt:lpstr>ДВ 78</vt:lpstr>
      <vt:lpstr>ДВ 85</vt:lpstr>
      <vt:lpstr>ДВ 95</vt:lpstr>
      <vt:lpstr>ДВ 95+</vt:lpstr>
      <vt:lpstr>СЖГ м1 </vt:lpstr>
      <vt:lpstr>СЖГ ж1</vt:lpstr>
      <vt:lpstr>СЖГ пары</vt:lpstr>
      <vt:lpstr>Сводная (2)</vt:lpstr>
      <vt:lpstr>Судьи</vt:lpstr>
      <vt:lpstr>'ДВ 63'!Область_печати</vt:lpstr>
      <vt:lpstr>'ДВ 68'!Область_печати</vt:lpstr>
      <vt:lpstr>'ДВ 73'!Область_печати</vt:lpstr>
      <vt:lpstr>'ДВ 78'!Область_печати</vt:lpstr>
      <vt:lpstr>'ДВ 85'!Область_печати</vt:lpstr>
      <vt:lpstr>'ДВ 95'!Область_печати</vt:lpstr>
      <vt:lpstr>'ДВ 95+'!Область_печати</vt:lpstr>
      <vt:lpstr>'ДЦ 63'!Область_печати</vt:lpstr>
      <vt:lpstr>'ДЦ 68'!Область_печати</vt:lpstr>
      <vt:lpstr>'ДЦ 73'!Область_печати</vt:lpstr>
      <vt:lpstr>'ДЦ 78'!Область_печати</vt:lpstr>
      <vt:lpstr>'ДЦ 85'!Область_печати</vt:lpstr>
      <vt:lpstr>'ДЦ 95'!Область_печати</vt:lpstr>
      <vt:lpstr>'ДЦ 95+'!Область_печати</vt:lpstr>
      <vt:lpstr>'Сводная (2)'!Область_печати</vt:lpstr>
      <vt:lpstr>'СЖГ ж1'!Область_печати</vt:lpstr>
      <vt:lpstr>'СЖГ м1 '!Область_печати</vt:lpstr>
      <vt:lpstr>'СЖГ пары'!Область_печати</vt:lpstr>
      <vt:lpstr>Судьи!Область_печати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2023-06-11T16:00:30Z</cp:lastPrinted>
  <dcterms:created xsi:type="dcterms:W3CDTF">2023-05-20T09:20:10Z</dcterms:created>
  <dcterms:modified xsi:type="dcterms:W3CDTF">2023-06-11T16:13:06Z</dcterms:modified>
</cp:coreProperties>
</file>