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\Desktop\Для сайта\2023.04 Ч СЗФО\"/>
    </mc:Choice>
  </mc:AlternateContent>
  <bookViews>
    <workbookView xWindow="0" yWindow="0" windowWidth="20490" windowHeight="7650" tabRatio="865" firstSheet="20" activeTab="28"/>
  </bookViews>
  <sheets>
    <sheet name="ДЦ 63" sheetId="28" r:id="rId1"/>
    <sheet name="ДЦ 68" sheetId="29" r:id="rId2"/>
    <sheet name="ДЦ 73" sheetId="30" r:id="rId3"/>
    <sheet name="ДЦ 78" sheetId="59" r:id="rId4"/>
    <sheet name="ДЦ 85" sheetId="31" r:id="rId5"/>
    <sheet name="ДЦ 95" sheetId="60" r:id="rId6"/>
    <sheet name="ДЦ 95+" sheetId="32" r:id="rId7"/>
    <sheet name="ДЦ Ж 58" sheetId="58" r:id="rId8"/>
    <sheet name="ДЦ Ж 63" sheetId="26" state="hidden" r:id="rId9"/>
    <sheet name="ДЦ Ж 68" sheetId="57" r:id="rId10"/>
    <sheet name="ДЦ Ж 63+" sheetId="27" r:id="rId11"/>
    <sheet name="Эстафета ДЦ" sheetId="50" r:id="rId12"/>
    <sheet name="Эстафета ДЦ (Ж)" sheetId="53" state="hidden" r:id="rId13"/>
    <sheet name="Р 58" sheetId="61" r:id="rId14"/>
    <sheet name="Р 63" sheetId="39" r:id="rId15"/>
    <sheet name="Р 68" sheetId="62" state="hidden" r:id="rId16"/>
    <sheet name="Р 68+" sheetId="40" r:id="rId17"/>
    <sheet name="ДВ 63" sheetId="34" r:id="rId18"/>
    <sheet name="ДВ 68" sheetId="35" r:id="rId19"/>
    <sheet name="ДВ 73" sheetId="36" r:id="rId20"/>
    <sheet name="ДВ 78" sheetId="63" r:id="rId21"/>
    <sheet name="ДВ 85" sheetId="37" r:id="rId22"/>
    <sheet name="ДВ 95" sheetId="64" r:id="rId23"/>
    <sheet name="ДВ 95+" sheetId="38" r:id="rId24"/>
    <sheet name="ЭстафетаТ" sheetId="43" state="hidden" r:id="rId25"/>
    <sheet name="Жонглирование" sheetId="51" r:id="rId26"/>
    <sheet name="Сводная" sheetId="70" r:id="rId27"/>
    <sheet name="Судьи" sheetId="18" r:id="rId28"/>
    <sheet name="Сводная  all" sheetId="54" r:id="rId29"/>
    <sheet name="Потоки  2 день" sheetId="67" r:id="rId30"/>
    <sheet name="Потоки 1 день" sheetId="66" r:id="rId31"/>
    <sheet name="Лист1" sheetId="68" r:id="rId32"/>
    <sheet name="Сводная Ермаков" sheetId="56" state="hidden" r:id="rId33"/>
    <sheet name="Эстафета ДЦ Ермаков" sheetId="55" state="hidden" r:id="rId34"/>
    <sheet name="Лист2" sheetId="69" r:id="rId35"/>
  </sheets>
  <definedNames>
    <definedName name="_xlnm._FilterDatabase" localSheetId="17" hidden="1">'ДВ 63'!$A$15:$R$16</definedName>
    <definedName name="_xlnm._FilterDatabase" localSheetId="18" hidden="1">'ДВ 68'!$A$15:$R$16</definedName>
    <definedName name="_xlnm._FilterDatabase" localSheetId="19" hidden="1">'ДВ 73'!$A$15:$R$16</definedName>
    <definedName name="_xlnm._FilterDatabase" localSheetId="20" hidden="1">'ДВ 78'!$A$15:$R$16</definedName>
    <definedName name="_xlnm._FilterDatabase" localSheetId="21" hidden="1">'ДВ 85'!$A$15:$R$16</definedName>
    <definedName name="_xlnm._FilterDatabase" localSheetId="22" hidden="1">'ДВ 95'!$A$15:$R$16</definedName>
    <definedName name="_xlnm._FilterDatabase" localSheetId="23" hidden="1">'ДВ 95+'!$A$15:$R$16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78'!$A$15:$P$16</definedName>
    <definedName name="_xlnm._FilterDatabase" localSheetId="4" hidden="1">'ДЦ 85'!$A$15:$P$16</definedName>
    <definedName name="_xlnm._FilterDatabase" localSheetId="5" hidden="1">'ДЦ 95'!$A$15:$P$16</definedName>
    <definedName name="_xlnm._FilterDatabase" localSheetId="6" hidden="1">'ДЦ 95+'!$A$15:$P$16</definedName>
    <definedName name="_xlnm._FilterDatabase" localSheetId="7" hidden="1">'ДЦ Ж 58'!$A$15:$P$16</definedName>
    <definedName name="_xlnm._FilterDatabase" localSheetId="8" hidden="1">'ДЦ Ж 63'!$A$15:$P$16</definedName>
    <definedName name="_xlnm._FilterDatabase" localSheetId="10" hidden="1">'ДЦ Ж 63+'!$A$15:$P$16</definedName>
    <definedName name="_xlnm._FilterDatabase" localSheetId="9" hidden="1">'ДЦ Ж 68'!$A$15:$P$16</definedName>
    <definedName name="_xlnm._FilterDatabase" localSheetId="13" hidden="1">'Р 58'!$A$15:$P$16</definedName>
    <definedName name="_xlnm._FilterDatabase" localSheetId="14" hidden="1">'Р 63'!$A$15:$P$16</definedName>
    <definedName name="_xlnm._FilterDatabase" localSheetId="15" hidden="1">'Р 68'!$A$15:$P$16</definedName>
    <definedName name="_xlnm._FilterDatabase" localSheetId="16" hidden="1">'Р 68+'!$A$15:$P$16</definedName>
    <definedName name="_xlnm._FilterDatabase" localSheetId="26" hidden="1">Сводная!$A$10:$AC$19</definedName>
    <definedName name="_xlnm._FilterDatabase" localSheetId="28" hidden="1">'Сводная  all'!$A$10:$BA$19</definedName>
    <definedName name="_xlnm._FilterDatabase" localSheetId="32" hidden="1">'Сводная Ермаков'!$A$10:$AK$17</definedName>
    <definedName name="_xlnm.Print_Area" localSheetId="17">'ДВ 63'!$A$1:$R$25</definedName>
    <definedName name="_xlnm.Print_Area" localSheetId="18">'ДВ 68'!$A$1:$R$32</definedName>
    <definedName name="_xlnm.Print_Area" localSheetId="19">'ДВ 73'!$A$1:$R$31</definedName>
    <definedName name="_xlnm.Print_Area" localSheetId="20">'ДВ 78'!$A$1:$R$31</definedName>
    <definedName name="_xlnm.Print_Area" localSheetId="21">'ДВ 85'!$A$1:$R$41</definedName>
    <definedName name="_xlnm.Print_Area" localSheetId="22">'ДВ 95'!$A$1:$R$35</definedName>
    <definedName name="_xlnm.Print_Area" localSheetId="23">'ДВ 95+'!$A$1:$R$35</definedName>
    <definedName name="_xlnm.Print_Area" localSheetId="0">'ДЦ 63'!$A$1:$P$33</definedName>
    <definedName name="_xlnm.Print_Area" localSheetId="1">'ДЦ 68'!$A$1:$P$34</definedName>
    <definedName name="_xlnm.Print_Area" localSheetId="2">'ДЦ 73'!$A$1:$P$34</definedName>
    <definedName name="_xlnm.Print_Area" localSheetId="25">Жонглирование!$A$1:$Q$49</definedName>
    <definedName name="_xlnm.Print_Area" localSheetId="29">'Потоки  2 день'!$A$1:$L$106</definedName>
    <definedName name="_xlnm.Print_Area" localSheetId="30">'Потоки 1 день'!$A$1:$L$57</definedName>
    <definedName name="_xlnm.Print_Area" localSheetId="26">Сводная!$A$1:$AC$27</definedName>
    <definedName name="_xlnm.Print_Area" localSheetId="28">'Сводная  all'!$A$1:$BA$27</definedName>
    <definedName name="_xlnm.Print_Area" localSheetId="32">'Сводная Ермаков'!$A$1:$AK$25</definedName>
    <definedName name="_xlnm.Print_Area" localSheetId="27">Судьи!$A$1:$G$38</definedName>
    <definedName name="_xlnm.Print_Area" localSheetId="11">'Эстафета ДЦ'!$A$1:$N$89</definedName>
    <definedName name="_xlnm.Print_Area" localSheetId="12">'Эстафета ДЦ (Ж)'!$A$1:$L$43</definedName>
    <definedName name="_xlnm.Print_Area" localSheetId="33">'Эстафета ДЦ Ермаков'!$A$1:$L$88</definedName>
    <definedName name="_xlnm.Print_Area" localSheetId="24">ЭстафетаТ!$A$1:$J$49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9" i="70" l="1"/>
  <c r="AC18" i="70"/>
  <c r="AC16" i="70"/>
  <c r="AC17" i="70"/>
  <c r="AC15" i="70"/>
  <c r="AC14" i="70"/>
  <c r="AC13" i="70"/>
  <c r="AC12" i="70"/>
  <c r="N18" i="40"/>
  <c r="BA15" i="54" l="1"/>
  <c r="BA18" i="54"/>
  <c r="BA13" i="54"/>
  <c r="BA17" i="54"/>
  <c r="BA19" i="54"/>
  <c r="BA16" i="54"/>
  <c r="BA14" i="54"/>
  <c r="J21" i="51" l="1"/>
  <c r="M21" i="51" s="1"/>
  <c r="J33" i="51"/>
  <c r="M33" i="51" s="1"/>
  <c r="J19" i="51"/>
  <c r="M19" i="51" s="1"/>
  <c r="J15" i="51"/>
  <c r="M15" i="51" s="1"/>
  <c r="J22" i="51"/>
  <c r="M22" i="51" s="1"/>
  <c r="J17" i="51"/>
  <c r="M17" i="51" s="1"/>
  <c r="J18" i="51"/>
  <c r="M18" i="51" s="1"/>
  <c r="J40" i="51"/>
  <c r="M40" i="51" s="1"/>
  <c r="J44" i="51"/>
  <c r="M44" i="51" s="1"/>
  <c r="J42" i="51"/>
  <c r="M42" i="51" s="1"/>
  <c r="J32" i="51"/>
  <c r="M32" i="51" s="1"/>
  <c r="J31" i="51"/>
  <c r="M31" i="51" s="1"/>
  <c r="J28" i="51"/>
  <c r="M28" i="51" s="1"/>
  <c r="J30" i="51"/>
  <c r="M30" i="51" s="1"/>
  <c r="J29" i="51"/>
  <c r="M29" i="51" s="1"/>
  <c r="J16" i="51"/>
  <c r="M16" i="51" s="1"/>
  <c r="N16" i="51" s="1"/>
  <c r="A16" i="51" s="1"/>
  <c r="J14" i="51"/>
  <c r="M14" i="51" s="1"/>
  <c r="J20" i="51"/>
  <c r="M20" i="51" s="1"/>
  <c r="N18" i="51" l="1"/>
  <c r="A18" i="51" s="1"/>
  <c r="N15" i="51"/>
  <c r="A15" i="51" s="1"/>
  <c r="N19" i="51"/>
  <c r="A19" i="51" s="1"/>
  <c r="N17" i="51"/>
  <c r="A17" i="51" s="1"/>
  <c r="N20" i="51"/>
  <c r="A20" i="51" s="1"/>
  <c r="N14" i="51"/>
  <c r="A14" i="51" s="1"/>
  <c r="N21" i="51"/>
  <c r="A21" i="51" s="1"/>
  <c r="N22" i="51"/>
  <c r="A22" i="51" s="1"/>
  <c r="N33" i="51"/>
  <c r="A33" i="51" s="1"/>
  <c r="N29" i="51"/>
  <c r="A29" i="51" s="1"/>
  <c r="N32" i="51"/>
  <c r="A32" i="51" s="1"/>
  <c r="N30" i="51"/>
  <c r="A30" i="51" s="1"/>
  <c r="N28" i="51"/>
  <c r="A28" i="51" s="1"/>
  <c r="N31" i="51"/>
  <c r="A31" i="51" s="1"/>
  <c r="N20" i="61" l="1"/>
  <c r="L31" i="64" l="1"/>
  <c r="N31" i="64" s="1"/>
  <c r="P31" i="64" s="1"/>
  <c r="J31" i="64"/>
  <c r="L30" i="64"/>
  <c r="J30" i="64"/>
  <c r="L29" i="64"/>
  <c r="N29" i="64" s="1"/>
  <c r="J29" i="64"/>
  <c r="L28" i="64"/>
  <c r="N28" i="64" s="1"/>
  <c r="P28" i="64" s="1"/>
  <c r="J28" i="64"/>
  <c r="L27" i="64"/>
  <c r="N27" i="64" s="1"/>
  <c r="P27" i="64" s="1"/>
  <c r="J27" i="64"/>
  <c r="L26" i="64"/>
  <c r="N26" i="64" s="1"/>
  <c r="J26" i="64"/>
  <c r="L25" i="64"/>
  <c r="N25" i="64" s="1"/>
  <c r="J25" i="64"/>
  <c r="L24" i="64"/>
  <c r="J24" i="64"/>
  <c r="L23" i="64"/>
  <c r="N23" i="64" s="1"/>
  <c r="P23" i="64" s="1"/>
  <c r="J23" i="64"/>
  <c r="L17" i="64"/>
  <c r="J17" i="64"/>
  <c r="L22" i="64"/>
  <c r="N22" i="64" s="1"/>
  <c r="J22" i="64"/>
  <c r="L20" i="64"/>
  <c r="J20" i="64"/>
  <c r="L21" i="64"/>
  <c r="N21" i="64" s="1"/>
  <c r="P21" i="64" s="1"/>
  <c r="J21" i="64"/>
  <c r="L18" i="64"/>
  <c r="J18" i="64"/>
  <c r="L19" i="64"/>
  <c r="N19" i="64" s="1"/>
  <c r="J19" i="64"/>
  <c r="L27" i="63"/>
  <c r="N27" i="63" s="1"/>
  <c r="P27" i="63" s="1"/>
  <c r="J27" i="63"/>
  <c r="L26" i="63"/>
  <c r="N26" i="63" s="1"/>
  <c r="J26" i="63"/>
  <c r="L25" i="63"/>
  <c r="N25" i="63" s="1"/>
  <c r="J25" i="63"/>
  <c r="L24" i="63"/>
  <c r="J24" i="63"/>
  <c r="L23" i="63"/>
  <c r="N23" i="63" s="1"/>
  <c r="P23" i="63" s="1"/>
  <c r="J23" i="63"/>
  <c r="L22" i="63"/>
  <c r="J22" i="63"/>
  <c r="L21" i="63"/>
  <c r="N21" i="63" s="1"/>
  <c r="J21" i="63"/>
  <c r="L19" i="63"/>
  <c r="J19" i="63"/>
  <c r="L18" i="63"/>
  <c r="N18" i="63" s="1"/>
  <c r="P18" i="63" s="1"/>
  <c r="J18" i="63"/>
  <c r="L20" i="63"/>
  <c r="N20" i="63" s="1"/>
  <c r="J20" i="63"/>
  <c r="L17" i="63"/>
  <c r="N17" i="63" s="1"/>
  <c r="J17" i="63"/>
  <c r="N33" i="62"/>
  <c r="A33" i="62"/>
  <c r="M33" i="62" s="1"/>
  <c r="N32" i="62"/>
  <c r="A32" i="62"/>
  <c r="M32" i="62" s="1"/>
  <c r="N31" i="62"/>
  <c r="A31" i="62"/>
  <c r="M31" i="62" s="1"/>
  <c r="N30" i="62"/>
  <c r="A30" i="62"/>
  <c r="M30" i="62" s="1"/>
  <c r="N29" i="62"/>
  <c r="A29" i="62"/>
  <c r="M29" i="62" s="1"/>
  <c r="N28" i="62"/>
  <c r="A28" i="62"/>
  <c r="M28" i="62" s="1"/>
  <c r="N27" i="62"/>
  <c r="A27" i="62"/>
  <c r="M27" i="62" s="1"/>
  <c r="N26" i="62"/>
  <c r="A26" i="62"/>
  <c r="M26" i="62" s="1"/>
  <c r="N25" i="62"/>
  <c r="A25" i="62"/>
  <c r="M25" i="62" s="1"/>
  <c r="N24" i="62"/>
  <c r="A24" i="62"/>
  <c r="M24" i="62" s="1"/>
  <c r="N23" i="62"/>
  <c r="A23" i="62"/>
  <c r="M23" i="62" s="1"/>
  <c r="N22" i="62"/>
  <c r="A22" i="62"/>
  <c r="M22" i="62" s="1"/>
  <c r="N21" i="62"/>
  <c r="A21" i="62"/>
  <c r="M21" i="62" s="1"/>
  <c r="N20" i="62"/>
  <c r="A20" i="62"/>
  <c r="M20" i="62" s="1"/>
  <c r="N19" i="62"/>
  <c r="A19" i="62"/>
  <c r="M19" i="62" s="1"/>
  <c r="N18" i="62"/>
  <c r="A18" i="62"/>
  <c r="M18" i="62" s="1"/>
  <c r="N17" i="62"/>
  <c r="A17" i="62"/>
  <c r="M17" i="62" s="1"/>
  <c r="N28" i="61"/>
  <c r="A28" i="61"/>
  <c r="M28" i="61" s="1"/>
  <c r="N27" i="61"/>
  <c r="A27" i="61"/>
  <c r="M27" i="61" s="1"/>
  <c r="N26" i="61"/>
  <c r="A26" i="61"/>
  <c r="M26" i="61" s="1"/>
  <c r="N25" i="61"/>
  <c r="A25" i="61"/>
  <c r="M25" i="61" s="1"/>
  <c r="N24" i="61"/>
  <c r="A24" i="61"/>
  <c r="M24" i="61" s="1"/>
  <c r="N23" i="61"/>
  <c r="A23" i="61"/>
  <c r="M23" i="61" s="1"/>
  <c r="N22" i="61"/>
  <c r="A22" i="61"/>
  <c r="M22" i="61" s="1"/>
  <c r="N21" i="61"/>
  <c r="A21" i="61"/>
  <c r="M21" i="61" s="1"/>
  <c r="A20" i="61"/>
  <c r="M20" i="61" s="1"/>
  <c r="N19" i="61"/>
  <c r="A19" i="61"/>
  <c r="M19" i="61" s="1"/>
  <c r="N18" i="61"/>
  <c r="A18" i="61"/>
  <c r="M18" i="61" s="1"/>
  <c r="N17" i="61"/>
  <c r="A17" i="61"/>
  <c r="M17" i="61" s="1"/>
  <c r="N39" i="60"/>
  <c r="A39" i="60"/>
  <c r="M39" i="60" s="1"/>
  <c r="N38" i="60"/>
  <c r="A38" i="60"/>
  <c r="M38" i="60" s="1"/>
  <c r="N37" i="60"/>
  <c r="A37" i="60"/>
  <c r="M37" i="60" s="1"/>
  <c r="N36" i="60"/>
  <c r="A36" i="60"/>
  <c r="M36" i="60" s="1"/>
  <c r="N35" i="60"/>
  <c r="A35" i="60"/>
  <c r="M35" i="60" s="1"/>
  <c r="N34" i="60"/>
  <c r="A34" i="60"/>
  <c r="M34" i="60" s="1"/>
  <c r="N33" i="60"/>
  <c r="A33" i="60"/>
  <c r="M33" i="60" s="1"/>
  <c r="N32" i="60"/>
  <c r="A32" i="60"/>
  <c r="M32" i="60" s="1"/>
  <c r="N31" i="60"/>
  <c r="A31" i="60"/>
  <c r="M31" i="60" s="1"/>
  <c r="N30" i="60"/>
  <c r="A30" i="60"/>
  <c r="M30" i="60" s="1"/>
  <c r="N29" i="60"/>
  <c r="A29" i="60"/>
  <c r="M29" i="60" s="1"/>
  <c r="N28" i="60"/>
  <c r="A28" i="60"/>
  <c r="M28" i="60" s="1"/>
  <c r="N27" i="60"/>
  <c r="A27" i="60"/>
  <c r="M27" i="60" s="1"/>
  <c r="N26" i="60"/>
  <c r="A26" i="60"/>
  <c r="M26" i="60" s="1"/>
  <c r="N25" i="60"/>
  <c r="A25" i="60"/>
  <c r="M25" i="60" s="1"/>
  <c r="N24" i="60"/>
  <c r="A24" i="60"/>
  <c r="M24" i="60" s="1"/>
  <c r="N23" i="60"/>
  <c r="A23" i="60"/>
  <c r="M23" i="60" s="1"/>
  <c r="N22" i="60"/>
  <c r="A22" i="60"/>
  <c r="M22" i="60" s="1"/>
  <c r="N21" i="60"/>
  <c r="A21" i="60"/>
  <c r="M21" i="60" s="1"/>
  <c r="N20" i="60"/>
  <c r="A20" i="60"/>
  <c r="M20" i="60" s="1"/>
  <c r="N19" i="60"/>
  <c r="A19" i="60"/>
  <c r="M19" i="60" s="1"/>
  <c r="N18" i="60"/>
  <c r="A18" i="60"/>
  <c r="M18" i="60" s="1"/>
  <c r="N17" i="60"/>
  <c r="A17" i="60"/>
  <c r="M17" i="60" s="1"/>
  <c r="N39" i="59"/>
  <c r="A39" i="59"/>
  <c r="M39" i="59" s="1"/>
  <c r="N38" i="59"/>
  <c r="A38" i="59"/>
  <c r="M38" i="59" s="1"/>
  <c r="N37" i="59"/>
  <c r="A37" i="59"/>
  <c r="M37" i="59" s="1"/>
  <c r="N36" i="59"/>
  <c r="A36" i="59"/>
  <c r="M36" i="59" s="1"/>
  <c r="N35" i="59"/>
  <c r="A35" i="59"/>
  <c r="M35" i="59" s="1"/>
  <c r="N34" i="59"/>
  <c r="A34" i="59"/>
  <c r="M34" i="59" s="1"/>
  <c r="N33" i="59"/>
  <c r="A33" i="59"/>
  <c r="M33" i="59" s="1"/>
  <c r="N32" i="59"/>
  <c r="A32" i="59"/>
  <c r="M32" i="59" s="1"/>
  <c r="N31" i="59"/>
  <c r="A31" i="59"/>
  <c r="M31" i="59" s="1"/>
  <c r="N30" i="59"/>
  <c r="A30" i="59"/>
  <c r="M30" i="59" s="1"/>
  <c r="N29" i="59"/>
  <c r="A29" i="59"/>
  <c r="M29" i="59" s="1"/>
  <c r="N28" i="59"/>
  <c r="A28" i="59"/>
  <c r="M28" i="59" s="1"/>
  <c r="N27" i="59"/>
  <c r="A27" i="59"/>
  <c r="M27" i="59" s="1"/>
  <c r="N26" i="59"/>
  <c r="A26" i="59"/>
  <c r="M26" i="59" s="1"/>
  <c r="N25" i="59"/>
  <c r="A25" i="59"/>
  <c r="M25" i="59" s="1"/>
  <c r="N24" i="59"/>
  <c r="A24" i="59"/>
  <c r="M24" i="59" s="1"/>
  <c r="N23" i="59"/>
  <c r="A23" i="59"/>
  <c r="M23" i="59" s="1"/>
  <c r="N22" i="59"/>
  <c r="A22" i="59"/>
  <c r="M22" i="59" s="1"/>
  <c r="N21" i="59"/>
  <c r="A21" i="59"/>
  <c r="M21" i="59" s="1"/>
  <c r="N20" i="59"/>
  <c r="A20" i="59"/>
  <c r="M20" i="59" s="1"/>
  <c r="N19" i="59"/>
  <c r="A19" i="59"/>
  <c r="M19" i="59" s="1"/>
  <c r="N18" i="59"/>
  <c r="A18" i="59"/>
  <c r="M18" i="59" s="1"/>
  <c r="N17" i="59"/>
  <c r="A17" i="59"/>
  <c r="M17" i="59" s="1"/>
  <c r="N26" i="58"/>
  <c r="A26" i="58"/>
  <c r="M26" i="58" s="1"/>
  <c r="N25" i="58"/>
  <c r="A25" i="58"/>
  <c r="M25" i="58" s="1"/>
  <c r="N24" i="58"/>
  <c r="A24" i="58"/>
  <c r="M24" i="58" s="1"/>
  <c r="N23" i="58"/>
  <c r="A23" i="58"/>
  <c r="M23" i="58" s="1"/>
  <c r="N22" i="58"/>
  <c r="A22" i="58"/>
  <c r="M22" i="58" s="1"/>
  <c r="N21" i="58"/>
  <c r="A21" i="58"/>
  <c r="M21" i="58" s="1"/>
  <c r="N20" i="58"/>
  <c r="A20" i="58"/>
  <c r="M20" i="58" s="1"/>
  <c r="N19" i="58"/>
  <c r="A19" i="58"/>
  <c r="A18" i="58"/>
  <c r="N17" i="58"/>
  <c r="A17" i="58"/>
  <c r="M17" i="58" s="1"/>
  <c r="N26" i="57"/>
  <c r="A26" i="57"/>
  <c r="M26" i="57" s="1"/>
  <c r="N25" i="57"/>
  <c r="A25" i="57"/>
  <c r="M25" i="57" s="1"/>
  <c r="N24" i="57"/>
  <c r="A24" i="57"/>
  <c r="M24" i="57" s="1"/>
  <c r="N23" i="57"/>
  <c r="A23" i="57"/>
  <c r="M23" i="57" s="1"/>
  <c r="N22" i="57"/>
  <c r="A22" i="57"/>
  <c r="M22" i="57" s="1"/>
  <c r="N21" i="57"/>
  <c r="A21" i="57"/>
  <c r="M21" i="57" s="1"/>
  <c r="N20" i="57"/>
  <c r="A20" i="57"/>
  <c r="M20" i="57" s="1"/>
  <c r="N19" i="57"/>
  <c r="A19" i="57"/>
  <c r="M19" i="57" s="1"/>
  <c r="N18" i="57"/>
  <c r="A18" i="57"/>
  <c r="M18" i="57" s="1"/>
  <c r="N17" i="57"/>
  <c r="A17" i="57"/>
  <c r="M17" i="57" s="1"/>
  <c r="N17" i="64" l="1"/>
  <c r="M17" i="64"/>
  <c r="M24" i="64"/>
  <c r="M24" i="63"/>
  <c r="M19" i="63"/>
  <c r="N19" i="63"/>
  <c r="P19" i="63" s="1"/>
  <c r="N24" i="63"/>
  <c r="P24" i="63" s="1"/>
  <c r="M20" i="64"/>
  <c r="N20" i="64"/>
  <c r="P20" i="64" s="1"/>
  <c r="M30" i="64"/>
  <c r="M22" i="63"/>
  <c r="M18" i="64"/>
  <c r="N24" i="64"/>
  <c r="P24" i="64" s="1"/>
  <c r="M28" i="64"/>
  <c r="P25" i="64"/>
  <c r="P22" i="64"/>
  <c r="P26" i="64"/>
  <c r="P29" i="64"/>
  <c r="P19" i="64"/>
  <c r="M23" i="64"/>
  <c r="M31" i="64"/>
  <c r="M26" i="64"/>
  <c r="M19" i="64"/>
  <c r="N18" i="64"/>
  <c r="M22" i="64"/>
  <c r="M25" i="64"/>
  <c r="M29" i="64"/>
  <c r="N30" i="64"/>
  <c r="M21" i="64"/>
  <c r="M27" i="64"/>
  <c r="P20" i="63"/>
  <c r="P21" i="63"/>
  <c r="P26" i="63"/>
  <c r="P17" i="63"/>
  <c r="P25" i="63"/>
  <c r="M18" i="63"/>
  <c r="M23" i="63"/>
  <c r="M27" i="63"/>
  <c r="M20" i="63"/>
  <c r="M26" i="63"/>
  <c r="M17" i="63"/>
  <c r="M21" i="63"/>
  <c r="N22" i="63"/>
  <c r="M25" i="63"/>
  <c r="A24" i="64" l="1"/>
  <c r="O24" i="64" s="1"/>
  <c r="A27" i="63"/>
  <c r="O27" i="63" s="1"/>
  <c r="A24" i="63"/>
  <c r="O24" i="63" s="1"/>
  <c r="A18" i="63"/>
  <c r="O18" i="63" s="1"/>
  <c r="A19" i="63"/>
  <c r="O19" i="63" s="1"/>
  <c r="A17" i="63"/>
  <c r="O17" i="63" s="1"/>
  <c r="A21" i="63"/>
  <c r="O21" i="63" s="1"/>
  <c r="P17" i="64"/>
  <c r="A17" i="64"/>
  <c r="O17" i="64" s="1"/>
  <c r="A21" i="64"/>
  <c r="O21" i="64" s="1"/>
  <c r="A22" i="64"/>
  <c r="O22" i="64" s="1"/>
  <c r="P30" i="64"/>
  <c r="A30" i="64"/>
  <c r="O30" i="64" s="1"/>
  <c r="A23" i="64"/>
  <c r="O23" i="64" s="1"/>
  <c r="A27" i="64"/>
  <c r="O27" i="64" s="1"/>
  <c r="A28" i="64"/>
  <c r="O28" i="64" s="1"/>
  <c r="A29" i="64"/>
  <c r="O29" i="64" s="1"/>
  <c r="A31" i="64"/>
  <c r="O31" i="64" s="1"/>
  <c r="A18" i="64"/>
  <c r="O18" i="64" s="1"/>
  <c r="P18" i="64"/>
  <c r="A20" i="64"/>
  <c r="O20" i="64" s="1"/>
  <c r="A19" i="64"/>
  <c r="O19" i="64" s="1"/>
  <c r="A26" i="64"/>
  <c r="O26" i="64" s="1"/>
  <c r="A25" i="64"/>
  <c r="O25" i="64" s="1"/>
  <c r="A22" i="63"/>
  <c r="O22" i="63" s="1"/>
  <c r="P22" i="63"/>
  <c r="A25" i="63"/>
  <c r="O25" i="63" s="1"/>
  <c r="A23" i="63"/>
  <c r="O23" i="63" s="1"/>
  <c r="A26" i="63"/>
  <c r="O26" i="63" s="1"/>
  <c r="A20" i="63"/>
  <c r="O20" i="63" s="1"/>
  <c r="AK17" i="56" l="1"/>
  <c r="AK16" i="56"/>
  <c r="AK15" i="56"/>
  <c r="AK14" i="56"/>
  <c r="AK13" i="56"/>
  <c r="AK12" i="56"/>
  <c r="F83" i="55" l="1"/>
  <c r="H79" i="55"/>
  <c r="H80" i="55" s="1"/>
  <c r="H81" i="55" s="1"/>
  <c r="H82" i="55" s="1"/>
  <c r="H84" i="55" s="1"/>
  <c r="F74" i="55"/>
  <c r="H70" i="55"/>
  <c r="H71" i="55" s="1"/>
  <c r="H72" i="55" s="1"/>
  <c r="H73" i="55" s="1"/>
  <c r="H75" i="55" s="1"/>
  <c r="F65" i="55"/>
  <c r="H61" i="55"/>
  <c r="H62" i="55" s="1"/>
  <c r="H63" i="55" s="1"/>
  <c r="H64" i="55" s="1"/>
  <c r="H66" i="55" s="1"/>
  <c r="F56" i="55"/>
  <c r="H52" i="55"/>
  <c r="H53" i="55" s="1"/>
  <c r="H54" i="55" s="1"/>
  <c r="H55" i="55" s="1"/>
  <c r="H57" i="55" s="1"/>
  <c r="F47" i="55"/>
  <c r="H43" i="55"/>
  <c r="H44" i="55" s="1"/>
  <c r="H45" i="55" s="1"/>
  <c r="H46" i="55" s="1"/>
  <c r="H48" i="55" s="1"/>
  <c r="F38" i="55"/>
  <c r="H34" i="55"/>
  <c r="H35" i="55" s="1"/>
  <c r="H36" i="55" s="1"/>
  <c r="H37" i="55" s="1"/>
  <c r="H39" i="55" s="1"/>
  <c r="F29" i="55"/>
  <c r="H25" i="55"/>
  <c r="H26" i="55" s="1"/>
  <c r="H27" i="55" s="1"/>
  <c r="H28" i="55" s="1"/>
  <c r="H30" i="55" s="1"/>
  <c r="F20" i="55"/>
  <c r="H16" i="55"/>
  <c r="H17" i="55" s="1"/>
  <c r="H18" i="55" s="1"/>
  <c r="H19" i="55" s="1"/>
  <c r="H21" i="55" s="1"/>
  <c r="F83" i="50"/>
  <c r="H79" i="50"/>
  <c r="H80" i="50" s="1"/>
  <c r="H81" i="50" s="1"/>
  <c r="H82" i="50" s="1"/>
  <c r="H84" i="50" s="1"/>
  <c r="F74" i="50"/>
  <c r="H70" i="50"/>
  <c r="H71" i="50" s="1"/>
  <c r="H72" i="50" s="1"/>
  <c r="H75" i="50" s="1"/>
  <c r="BA12" i="54" l="1"/>
  <c r="J18" i="34" l="1"/>
  <c r="L18" i="34"/>
  <c r="N18" i="34" s="1"/>
  <c r="P18" i="34" l="1"/>
  <c r="A17" i="30"/>
  <c r="A18" i="30"/>
  <c r="A20" i="30"/>
  <c r="A21" i="30"/>
  <c r="A22" i="30"/>
  <c r="A23" i="30"/>
  <c r="A17" i="28"/>
  <c r="A18" i="28"/>
  <c r="A20" i="28"/>
  <c r="A21" i="28"/>
  <c r="A18" i="31"/>
  <c r="M18" i="31" s="1"/>
  <c r="A17" i="31"/>
  <c r="M17" i="31" s="1"/>
  <c r="A20" i="31"/>
  <c r="M20" i="31" s="1"/>
  <c r="A21" i="31"/>
  <c r="M21" i="31" s="1"/>
  <c r="A22" i="31"/>
  <c r="M22" i="31" s="1"/>
  <c r="A23" i="31"/>
  <c r="M23" i="31" s="1"/>
  <c r="A24" i="31"/>
  <c r="M24" i="31" s="1"/>
  <c r="A25" i="31"/>
  <c r="M25" i="31" s="1"/>
  <c r="A26" i="31"/>
  <c r="M26" i="31" s="1"/>
  <c r="A31" i="31" l="1"/>
  <c r="M31" i="31" s="1"/>
  <c r="N31" i="31"/>
  <c r="A32" i="31"/>
  <c r="M32" i="31" s="1"/>
  <c r="N32" i="31"/>
  <c r="A33" i="31"/>
  <c r="M33" i="31" s="1"/>
  <c r="N33" i="31"/>
  <c r="A34" i="31"/>
  <c r="M34" i="31" s="1"/>
  <c r="N34" i="31"/>
  <c r="A35" i="31"/>
  <c r="M35" i="31" s="1"/>
  <c r="N35" i="31"/>
  <c r="A36" i="31"/>
  <c r="M36" i="31" s="1"/>
  <c r="N36" i="31"/>
  <c r="A37" i="31"/>
  <c r="M37" i="31" s="1"/>
  <c r="N37" i="31"/>
  <c r="A30" i="32"/>
  <c r="M30" i="32" s="1"/>
  <c r="N30" i="32"/>
  <c r="A31" i="32"/>
  <c r="M31" i="32" s="1"/>
  <c r="N31" i="32"/>
  <c r="A32" i="32"/>
  <c r="M32" i="32" s="1"/>
  <c r="N32" i="32"/>
  <c r="A33" i="32"/>
  <c r="M33" i="32" s="1"/>
  <c r="N33" i="32"/>
  <c r="A34" i="32"/>
  <c r="M34" i="32" s="1"/>
  <c r="N34" i="32"/>
  <c r="A35" i="32"/>
  <c r="M35" i="32" s="1"/>
  <c r="N35" i="32"/>
  <c r="A36" i="32"/>
  <c r="M36" i="32" s="1"/>
  <c r="N36" i="32"/>
  <c r="L28" i="38" l="1"/>
  <c r="N28" i="38" s="1"/>
  <c r="J28" i="38"/>
  <c r="L33" i="37"/>
  <c r="N33" i="37" s="1"/>
  <c r="J33" i="37"/>
  <c r="J30" i="37"/>
  <c r="J19" i="37"/>
  <c r="J29" i="37"/>
  <c r="J31" i="37"/>
  <c r="J27" i="37"/>
  <c r="J23" i="37"/>
  <c r="P28" i="38" l="1"/>
  <c r="P33" i="37"/>
  <c r="J28" i="37"/>
  <c r="J22" i="37"/>
  <c r="J24" i="37"/>
  <c r="J34" i="37"/>
  <c r="J26" i="37"/>
  <c r="J32" i="37"/>
  <c r="L30" i="37"/>
  <c r="N30" i="37" s="1"/>
  <c r="P30" i="37" l="1"/>
  <c r="F29" i="53" l="1"/>
  <c r="H25" i="53"/>
  <c r="H26" i="53" s="1"/>
  <c r="H27" i="53" s="1"/>
  <c r="H28" i="53" s="1"/>
  <c r="H30" i="53" s="1"/>
  <c r="F38" i="53"/>
  <c r="H34" i="53"/>
  <c r="H35" i="53" s="1"/>
  <c r="H36" i="53" s="1"/>
  <c r="H37" i="53" s="1"/>
  <c r="H39" i="53" s="1"/>
  <c r="F20" i="53"/>
  <c r="H16" i="53"/>
  <c r="H17" i="53" s="1"/>
  <c r="H18" i="53" s="1"/>
  <c r="H19" i="53" s="1"/>
  <c r="H21" i="53" s="1"/>
  <c r="F65" i="50"/>
  <c r="H61" i="50"/>
  <c r="H62" i="50" s="1"/>
  <c r="H63" i="50" s="1"/>
  <c r="H64" i="50" s="1"/>
  <c r="H66" i="50" s="1"/>
  <c r="F47" i="50"/>
  <c r="H43" i="50"/>
  <c r="H44" i="50" s="1"/>
  <c r="H45" i="50" s="1"/>
  <c r="H46" i="50" s="1"/>
  <c r="H48" i="50" s="1"/>
  <c r="F29" i="50"/>
  <c r="H25" i="50"/>
  <c r="H26" i="50" s="1"/>
  <c r="H27" i="50" s="1"/>
  <c r="H28" i="50" s="1"/>
  <c r="H30" i="50" s="1"/>
  <c r="F20" i="50"/>
  <c r="H16" i="50"/>
  <c r="H17" i="50" s="1"/>
  <c r="H18" i="50" s="1"/>
  <c r="H19" i="50" s="1"/>
  <c r="H21" i="50" s="1"/>
  <c r="A21" i="27" l="1"/>
  <c r="M21" i="27" s="1"/>
  <c r="A22" i="27"/>
  <c r="M22" i="27" s="1"/>
  <c r="A20" i="27"/>
  <c r="M20" i="27" s="1"/>
  <c r="A17" i="27"/>
  <c r="M17" i="27" s="1"/>
  <c r="A18" i="27"/>
  <c r="M18" i="27" s="1"/>
  <c r="A19" i="27"/>
  <c r="M19" i="27" s="1"/>
  <c r="N21" i="27"/>
  <c r="N22" i="27"/>
  <c r="N20" i="27"/>
  <c r="N17" i="27"/>
  <c r="N18" i="27"/>
  <c r="N19" i="27"/>
  <c r="A18" i="26"/>
  <c r="M18" i="26" s="1"/>
  <c r="A17" i="26"/>
  <c r="M17" i="26" s="1"/>
  <c r="A19" i="26"/>
  <c r="M19" i="26" s="1"/>
  <c r="A20" i="26"/>
  <c r="M20" i="26" s="1"/>
  <c r="A21" i="26"/>
  <c r="M21" i="26" s="1"/>
  <c r="N18" i="26"/>
  <c r="N17" i="26"/>
  <c r="N19" i="26"/>
  <c r="N20" i="26"/>
  <c r="N21" i="26"/>
  <c r="A20" i="32"/>
  <c r="M20" i="32" s="1"/>
  <c r="A17" i="32"/>
  <c r="M17" i="32" s="1"/>
  <c r="A28" i="32"/>
  <c r="M28" i="32" s="1"/>
  <c r="A18" i="32"/>
  <c r="A21" i="32"/>
  <c r="M21" i="32" s="1"/>
  <c r="A25" i="32"/>
  <c r="M25" i="32" s="1"/>
  <c r="A22" i="32"/>
  <c r="M22" i="32" s="1"/>
  <c r="A23" i="32"/>
  <c r="M23" i="32" s="1"/>
  <c r="A19" i="32"/>
  <c r="M19" i="32" s="1"/>
  <c r="A24" i="32"/>
  <c r="M24" i="32" s="1"/>
  <c r="A27" i="32"/>
  <c r="M27" i="32" s="1"/>
  <c r="A26" i="32"/>
  <c r="M26" i="32" s="1"/>
  <c r="N20" i="32"/>
  <c r="N17" i="32"/>
  <c r="N28" i="32"/>
  <c r="M18" i="32"/>
  <c r="N18" i="32"/>
  <c r="N21" i="32"/>
  <c r="N25" i="32"/>
  <c r="N22" i="32"/>
  <c r="N23" i="32"/>
  <c r="N19" i="32"/>
  <c r="N24" i="32"/>
  <c r="N27" i="32"/>
  <c r="N26" i="32"/>
  <c r="A19" i="31"/>
  <c r="M19" i="31" s="1"/>
  <c r="A28" i="31"/>
  <c r="M28" i="31" s="1"/>
  <c r="A29" i="31"/>
  <c r="M29" i="31" s="1"/>
  <c r="A27" i="31"/>
  <c r="M27" i="31" s="1"/>
  <c r="N19" i="31"/>
  <c r="N18" i="31"/>
  <c r="N17" i="31"/>
  <c r="N20" i="31"/>
  <c r="N28" i="31"/>
  <c r="N23" i="31"/>
  <c r="N26" i="31"/>
  <c r="N24" i="31"/>
  <c r="N25" i="31"/>
  <c r="N29" i="31"/>
  <c r="N21" i="31"/>
  <c r="N27" i="31"/>
  <c r="N22" i="31"/>
  <c r="M18" i="30"/>
  <c r="A19" i="30"/>
  <c r="M19" i="30" s="1"/>
  <c r="M17" i="30"/>
  <c r="M22" i="30"/>
  <c r="M21" i="30"/>
  <c r="M20" i="30"/>
  <c r="M23" i="30"/>
  <c r="N18" i="30"/>
  <c r="N19" i="30"/>
  <c r="N17" i="30"/>
  <c r="N22" i="30"/>
  <c r="N21" i="30"/>
  <c r="N20" i="30"/>
  <c r="N23" i="30"/>
  <c r="A18" i="29"/>
  <c r="M18" i="29" s="1"/>
  <c r="A19" i="29"/>
  <c r="M19" i="29" s="1"/>
  <c r="A17" i="29"/>
  <c r="M17" i="29" s="1"/>
  <c r="A20" i="29"/>
  <c r="M20" i="29" s="1"/>
  <c r="A21" i="29"/>
  <c r="M21" i="29" s="1"/>
  <c r="A22" i="29"/>
  <c r="M22" i="29" s="1"/>
  <c r="N18" i="29"/>
  <c r="N19" i="29"/>
  <c r="N17" i="29"/>
  <c r="N20" i="29"/>
  <c r="N21" i="29"/>
  <c r="N22" i="29"/>
  <c r="A29" i="28"/>
  <c r="M29" i="28" s="1"/>
  <c r="A19" i="28"/>
  <c r="M19" i="28" s="1"/>
  <c r="M17" i="28"/>
  <c r="M18" i="28"/>
  <c r="A28" i="28"/>
  <c r="M28" i="28" s="1"/>
  <c r="A27" i="28"/>
  <c r="M27" i="28" s="1"/>
  <c r="A26" i="28"/>
  <c r="M26" i="28" s="1"/>
  <c r="A23" i="28"/>
  <c r="M23" i="28" s="1"/>
  <c r="A25" i="28"/>
  <c r="M25" i="28" s="1"/>
  <c r="A24" i="28"/>
  <c r="M24" i="28" s="1"/>
  <c r="M21" i="28"/>
  <c r="M20" i="28"/>
  <c r="A22" i="28"/>
  <c r="M22" i="28" s="1"/>
  <c r="N29" i="28"/>
  <c r="N19" i="28"/>
  <c r="N17" i="28"/>
  <c r="N18" i="28"/>
  <c r="N28" i="28"/>
  <c r="N27" i="28"/>
  <c r="N26" i="28"/>
  <c r="N23" i="28"/>
  <c r="N25" i="28"/>
  <c r="N24" i="28"/>
  <c r="N21" i="28"/>
  <c r="N20" i="28"/>
  <c r="N22" i="28"/>
  <c r="J31" i="38" l="1"/>
  <c r="L31" i="38"/>
  <c r="N31" i="38" s="1"/>
  <c r="L19" i="34"/>
  <c r="A30" i="31"/>
  <c r="M30" i="31" s="1"/>
  <c r="N30" i="31"/>
  <c r="P31" i="38" l="1"/>
  <c r="H34" i="50"/>
  <c r="H35" i="50" s="1"/>
  <c r="H36" i="50" s="1"/>
  <c r="H37" i="50" s="1"/>
  <c r="H39" i="50" s="1"/>
  <c r="F38" i="50" l="1"/>
  <c r="F56" i="50"/>
  <c r="H52" i="50"/>
  <c r="H53" i="50" s="1"/>
  <c r="H54" i="50" s="1"/>
  <c r="H55" i="50" s="1"/>
  <c r="H57" i="50" s="1"/>
  <c r="L19" i="38" l="1"/>
  <c r="L18" i="38"/>
  <c r="N18" i="38" s="1"/>
  <c r="P18" i="38" s="1"/>
  <c r="L26" i="38"/>
  <c r="N26" i="38" s="1"/>
  <c r="P26" i="38" s="1"/>
  <c r="L20" i="38"/>
  <c r="L21" i="38"/>
  <c r="L22" i="38"/>
  <c r="N22" i="38" s="1"/>
  <c r="P22" i="38" s="1"/>
  <c r="L27" i="38"/>
  <c r="N27" i="38" s="1"/>
  <c r="P27" i="38" s="1"/>
  <c r="L23" i="38"/>
  <c r="L24" i="38"/>
  <c r="L30" i="38"/>
  <c r="N30" i="38" s="1"/>
  <c r="P30" i="38" s="1"/>
  <c r="L25" i="38"/>
  <c r="N25" i="38" s="1"/>
  <c r="P25" i="38" s="1"/>
  <c r="L29" i="38"/>
  <c r="N24" i="38" l="1"/>
  <c r="P24" i="38" s="1"/>
  <c r="N21" i="38"/>
  <c r="P21" i="38" s="1"/>
  <c r="N19" i="38"/>
  <c r="P19" i="38" s="1"/>
  <c r="N29" i="38"/>
  <c r="P29" i="38" s="1"/>
  <c r="N23" i="38"/>
  <c r="P23" i="38" s="1"/>
  <c r="N20" i="38"/>
  <c r="P20" i="38" l="1"/>
  <c r="J19" i="38"/>
  <c r="J18" i="38"/>
  <c r="J26" i="38"/>
  <c r="J20" i="38"/>
  <c r="J21" i="38"/>
  <c r="J22" i="38"/>
  <c r="J27" i="38"/>
  <c r="J23" i="38"/>
  <c r="J24" i="38"/>
  <c r="J30" i="38"/>
  <c r="J25" i="38"/>
  <c r="J29" i="38"/>
  <c r="J17" i="38"/>
  <c r="J17" i="37"/>
  <c r="J18" i="37"/>
  <c r="J25" i="37"/>
  <c r="J20" i="37"/>
  <c r="J21" i="37"/>
  <c r="J35" i="37"/>
  <c r="J36" i="37"/>
  <c r="J37" i="37"/>
  <c r="J18" i="36"/>
  <c r="J19" i="36"/>
  <c r="J22" i="36"/>
  <c r="J20" i="36"/>
  <c r="J21" i="36"/>
  <c r="J25" i="36"/>
  <c r="J26" i="36"/>
  <c r="J27" i="36"/>
  <c r="J23" i="36"/>
  <c r="J24" i="36"/>
  <c r="J17" i="36"/>
  <c r="J17" i="35"/>
  <c r="J22" i="35"/>
  <c r="J24" i="35"/>
  <c r="J19" i="35"/>
  <c r="J20" i="35"/>
  <c r="J23" i="35"/>
  <c r="J21" i="35"/>
  <c r="J25" i="35"/>
  <c r="J26" i="35"/>
  <c r="J28" i="35"/>
  <c r="J27" i="35"/>
  <c r="J18" i="35"/>
  <c r="J17" i="34"/>
  <c r="J20" i="34"/>
  <c r="J21" i="34"/>
  <c r="J19" i="34"/>
  <c r="A26" i="30" l="1"/>
  <c r="M26" i="30" s="1"/>
  <c r="N26" i="30"/>
  <c r="A24" i="30"/>
  <c r="M24" i="30" s="1"/>
  <c r="N24" i="30"/>
  <c r="A24" i="29"/>
  <c r="M24" i="29" s="1"/>
  <c r="N24" i="29"/>
  <c r="L24" i="35" l="1"/>
  <c r="L19" i="35"/>
  <c r="L20" i="35"/>
  <c r="L23" i="35"/>
  <c r="L21" i="35"/>
  <c r="L25" i="35"/>
  <c r="L26" i="35"/>
  <c r="L28" i="35"/>
  <c r="L27" i="35"/>
  <c r="L22" i="36"/>
  <c r="L20" i="36"/>
  <c r="L21" i="36"/>
  <c r="L25" i="36"/>
  <c r="L26" i="36"/>
  <c r="L27" i="36"/>
  <c r="L23" i="36"/>
  <c r="L18" i="37"/>
  <c r="L25" i="37"/>
  <c r="L20" i="37"/>
  <c r="L22" i="37"/>
  <c r="L21" i="37"/>
  <c r="L26" i="37"/>
  <c r="L23" i="37"/>
  <c r="L24" i="37"/>
  <c r="L27" i="37"/>
  <c r="L21" i="34"/>
  <c r="N21" i="34" l="1"/>
  <c r="N23" i="36"/>
  <c r="P23" i="36" s="1"/>
  <c r="N26" i="36"/>
  <c r="P26" i="36" s="1"/>
  <c r="N21" i="36"/>
  <c r="N20" i="36"/>
  <c r="N28" i="35"/>
  <c r="P28" i="35" s="1"/>
  <c r="N25" i="35"/>
  <c r="P25" i="35" s="1"/>
  <c r="N23" i="35"/>
  <c r="P23" i="35" s="1"/>
  <c r="N19" i="35"/>
  <c r="P19" i="35" s="1"/>
  <c r="N27" i="36"/>
  <c r="P27" i="36" s="1"/>
  <c r="N25" i="36"/>
  <c r="P25" i="36" s="1"/>
  <c r="N22" i="36"/>
  <c r="N27" i="35"/>
  <c r="P27" i="35" s="1"/>
  <c r="N26" i="35"/>
  <c r="P26" i="35" s="1"/>
  <c r="N21" i="35"/>
  <c r="P21" i="35" s="1"/>
  <c r="N20" i="35"/>
  <c r="P20" i="35" s="1"/>
  <c r="N24" i="35"/>
  <c r="P24" i="35" s="1"/>
  <c r="N24" i="37"/>
  <c r="N26" i="37"/>
  <c r="N22" i="37"/>
  <c r="N25" i="37"/>
  <c r="N27" i="37"/>
  <c r="N23" i="37"/>
  <c r="N21" i="37"/>
  <c r="N20" i="37"/>
  <c r="N18" i="37"/>
  <c r="N21" i="40"/>
  <c r="N19" i="40"/>
  <c r="N23" i="40"/>
  <c r="N20" i="40"/>
  <c r="N25" i="40"/>
  <c r="N24" i="40"/>
  <c r="N22" i="40"/>
  <c r="N26" i="40"/>
  <c r="N28" i="40"/>
  <c r="N30" i="40"/>
  <c r="N27" i="40"/>
  <c r="N29" i="40"/>
  <c r="N31" i="40"/>
  <c r="N32" i="40"/>
  <c r="N33" i="40"/>
  <c r="N17" i="40"/>
  <c r="A20" i="39"/>
  <c r="N21" i="39"/>
  <c r="A18" i="39"/>
  <c r="M18" i="39" s="1"/>
  <c r="N18" i="39"/>
  <c r="A24" i="39"/>
  <c r="N25" i="39"/>
  <c r="A21" i="39"/>
  <c r="N20" i="39"/>
  <c r="A23" i="39"/>
  <c r="N22" i="39"/>
  <c r="A25" i="39"/>
  <c r="N23" i="39"/>
  <c r="A22" i="39"/>
  <c r="N24" i="39"/>
  <c r="A28" i="39"/>
  <c r="N27" i="39"/>
  <c r="A27" i="39"/>
  <c r="N28" i="39"/>
  <c r="A26" i="39"/>
  <c r="M26" i="39" s="1"/>
  <c r="N26" i="39"/>
  <c r="A21" i="40"/>
  <c r="A23" i="40"/>
  <c r="M23" i="40" s="1"/>
  <c r="A18" i="40"/>
  <c r="M18" i="40" s="1"/>
  <c r="A24" i="40"/>
  <c r="A22" i="40"/>
  <c r="A25" i="40"/>
  <c r="A26" i="40"/>
  <c r="M26" i="40" s="1"/>
  <c r="A27" i="40"/>
  <c r="A28" i="40"/>
  <c r="A29" i="40"/>
  <c r="A30" i="40"/>
  <c r="A31" i="40"/>
  <c r="M31" i="40" s="1"/>
  <c r="A29" i="32"/>
  <c r="M29" i="32" s="1"/>
  <c r="N29" i="32"/>
  <c r="A27" i="30"/>
  <c r="M27" i="30" s="1"/>
  <c r="A28" i="30"/>
  <c r="M28" i="30" s="1"/>
  <c r="N29" i="30"/>
  <c r="N28" i="30"/>
  <c r="N27" i="30"/>
  <c r="N25" i="30"/>
  <c r="A25" i="30"/>
  <c r="M25" i="30" s="1"/>
  <c r="A23" i="29"/>
  <c r="M23" i="29" s="1"/>
  <c r="N23" i="29"/>
  <c r="A25" i="29"/>
  <c r="M25" i="29" s="1"/>
  <c r="N25" i="29"/>
  <c r="A26" i="29"/>
  <c r="M26" i="29" s="1"/>
  <c r="N26" i="29"/>
  <c r="A27" i="29"/>
  <c r="M27" i="29" s="1"/>
  <c r="N27" i="29"/>
  <c r="N25" i="27"/>
  <c r="A25" i="27"/>
  <c r="M25" i="27" s="1"/>
  <c r="M24" i="39" l="1"/>
  <c r="P22" i="36"/>
  <c r="P21" i="36"/>
  <c r="P20" i="36"/>
  <c r="M23" i="39"/>
  <c r="M20" i="39"/>
  <c r="M22" i="40"/>
  <c r="M28" i="39"/>
  <c r="M30" i="40"/>
  <c r="M28" i="40"/>
  <c r="M25" i="40"/>
  <c r="M29" i="40"/>
  <c r="M27" i="40"/>
  <c r="M24" i="40"/>
  <c r="M22" i="39"/>
  <c r="M25" i="39"/>
  <c r="M21" i="39"/>
  <c r="M27" i="39"/>
  <c r="P21" i="34"/>
  <c r="P20" i="37"/>
  <c r="P21" i="37"/>
  <c r="P22" i="37"/>
  <c r="P23" i="37"/>
  <c r="P18" i="37"/>
  <c r="P27" i="37"/>
  <c r="P24" i="37"/>
  <c r="P25" i="37"/>
  <c r="P26" i="37"/>
  <c r="A22" i="26"/>
  <c r="M22" i="26" s="1"/>
  <c r="N22" i="26"/>
  <c r="A23" i="26"/>
  <c r="M23" i="26" s="1"/>
  <c r="N23" i="26"/>
  <c r="A24" i="26"/>
  <c r="M24" i="26" s="1"/>
  <c r="N24" i="26"/>
  <c r="A25" i="26"/>
  <c r="M25" i="26" s="1"/>
  <c r="N25" i="26"/>
  <c r="F42" i="43" l="1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L17" i="36" l="1"/>
  <c r="N17" i="36" l="1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P17" i="36" l="1"/>
  <c r="A32" i="40"/>
  <c r="M32" i="40" s="1"/>
  <c r="A20" i="40"/>
  <c r="A19" i="40"/>
  <c r="M21" i="40" s="1"/>
  <c r="A17" i="40"/>
  <c r="M17" i="40" s="1"/>
  <c r="A33" i="40"/>
  <c r="A17" i="39"/>
  <c r="A19" i="39"/>
  <c r="L22" i="35"/>
  <c r="M19" i="40" l="1"/>
  <c r="M20" i="40"/>
  <c r="A26" i="26"/>
  <c r="N24" i="27" l="1"/>
  <c r="N26" i="27"/>
  <c r="N39" i="31"/>
  <c r="N38" i="31"/>
  <c r="A39" i="31"/>
  <c r="M39" i="31" s="1"/>
  <c r="A38" i="31"/>
  <c r="M38" i="31" s="1"/>
  <c r="A29" i="30"/>
  <c r="M29" i="30" s="1"/>
  <c r="A30" i="30"/>
  <c r="L36" i="37"/>
  <c r="N19" i="34" l="1"/>
  <c r="N36" i="37"/>
  <c r="P36" i="37" l="1"/>
  <c r="P19" i="34"/>
  <c r="M33" i="40"/>
  <c r="N19" i="39"/>
  <c r="N17" i="39"/>
  <c r="M19" i="39"/>
  <c r="M17" i="39"/>
  <c r="L17" i="38"/>
  <c r="M28" i="38" s="1"/>
  <c r="L28" i="37"/>
  <c r="L35" i="37"/>
  <c r="L37" i="37"/>
  <c r="L19" i="37"/>
  <c r="L34" i="37"/>
  <c r="L32" i="37"/>
  <c r="L29" i="37"/>
  <c r="L31" i="37"/>
  <c r="L17" i="37"/>
  <c r="L19" i="36"/>
  <c r="L18" i="36"/>
  <c r="L24" i="36"/>
  <c r="N22" i="35"/>
  <c r="L18" i="35"/>
  <c r="L17" i="35"/>
  <c r="L17" i="34"/>
  <c r="L20" i="34"/>
  <c r="N20" i="34" s="1"/>
  <c r="N30" i="30"/>
  <c r="M30" i="30"/>
  <c r="A23" i="27"/>
  <c r="M23" i="27" s="1"/>
  <c r="A28" i="29"/>
  <c r="M28" i="29" s="1"/>
  <c r="A29" i="29"/>
  <c r="M29" i="29" s="1"/>
  <c r="N28" i="29"/>
  <c r="N29" i="29"/>
  <c r="N23" i="27"/>
  <c r="A26" i="27"/>
  <c r="M26" i="27" s="1"/>
  <c r="A24" i="27"/>
  <c r="M24" i="27" s="1"/>
  <c r="N26" i="26"/>
  <c r="M26" i="26"/>
  <c r="M19" i="34" l="1"/>
  <c r="M21" i="34"/>
  <c r="M18" i="34"/>
  <c r="M17" i="34"/>
  <c r="M31" i="37"/>
  <c r="M34" i="37"/>
  <c r="M33" i="37"/>
  <c r="M30" i="37"/>
  <c r="M23" i="37"/>
  <c r="M24" i="37"/>
  <c r="M26" i="37"/>
  <c r="M22" i="37"/>
  <c r="M27" i="37"/>
  <c r="M19" i="37"/>
  <c r="M28" i="37"/>
  <c r="M29" i="37"/>
  <c r="M32" i="37"/>
  <c r="M31" i="38"/>
  <c r="M21" i="38"/>
  <c r="M20" i="38"/>
  <c r="M24" i="38"/>
  <c r="M23" i="38"/>
  <c r="M18" i="38"/>
  <c r="M27" i="38"/>
  <c r="M22" i="38"/>
  <c r="M29" i="38"/>
  <c r="M19" i="38"/>
  <c r="M25" i="38"/>
  <c r="M30" i="38"/>
  <c r="M26" i="38"/>
  <c r="P20" i="34"/>
  <c r="M20" i="34"/>
  <c r="N24" i="36"/>
  <c r="P24" i="36" s="1"/>
  <c r="M24" i="36"/>
  <c r="N17" i="34"/>
  <c r="M17" i="35"/>
  <c r="N18" i="36"/>
  <c r="M18" i="36"/>
  <c r="M27" i="36"/>
  <c r="M20" i="36"/>
  <c r="M17" i="36"/>
  <c r="M23" i="36"/>
  <c r="M25" i="36"/>
  <c r="M21" i="36"/>
  <c r="M26" i="36"/>
  <c r="M22" i="36"/>
  <c r="N18" i="35"/>
  <c r="P18" i="35" s="1"/>
  <c r="M18" i="35"/>
  <c r="M25" i="35"/>
  <c r="M19" i="35"/>
  <c r="M27" i="35"/>
  <c r="M21" i="35"/>
  <c r="M24" i="35"/>
  <c r="M28" i="35"/>
  <c r="M26" i="35"/>
  <c r="M20" i="35"/>
  <c r="M22" i="35"/>
  <c r="N19" i="36"/>
  <c r="M19" i="36"/>
  <c r="N17" i="38"/>
  <c r="A28" i="38" s="1"/>
  <c r="O28" i="38" s="1"/>
  <c r="M17" i="38"/>
  <c r="N31" i="37"/>
  <c r="N35" i="37"/>
  <c r="M35" i="37"/>
  <c r="N29" i="37"/>
  <c r="M25" i="37"/>
  <c r="M20" i="37"/>
  <c r="M18" i="37"/>
  <c r="M21" i="37"/>
  <c r="M36" i="37"/>
  <c r="N34" i="37"/>
  <c r="N37" i="37"/>
  <c r="M37" i="37"/>
  <c r="N17" i="37"/>
  <c r="M17" i="37"/>
  <c r="N19" i="37"/>
  <c r="N28" i="37"/>
  <c r="N17" i="35"/>
  <c r="P22" i="35"/>
  <c r="N32" i="37"/>
  <c r="A18" i="34" l="1"/>
  <c r="O18" i="34" s="1"/>
  <c r="A28" i="37"/>
  <c r="O28" i="37" s="1"/>
  <c r="A19" i="36"/>
  <c r="P18" i="36"/>
  <c r="A18" i="36"/>
  <c r="O18" i="36" s="1"/>
  <c r="A20" i="36"/>
  <c r="A21" i="36"/>
  <c r="O21" i="36" s="1"/>
  <c r="A22" i="36"/>
  <c r="P35" i="37"/>
  <c r="A35" i="37"/>
  <c r="O35" i="37" s="1"/>
  <c r="P34" i="37"/>
  <c r="A34" i="37"/>
  <c r="O34" i="37" s="1"/>
  <c r="A29" i="37"/>
  <c r="O29" i="37" s="1"/>
  <c r="A32" i="37"/>
  <c r="O32" i="37" s="1"/>
  <c r="A19" i="37"/>
  <c r="P37" i="37"/>
  <c r="A37" i="37"/>
  <c r="O37" i="37" s="1"/>
  <c r="A31" i="37"/>
  <c r="O31" i="37" s="1"/>
  <c r="A17" i="37"/>
  <c r="O17" i="37" s="1"/>
  <c r="A33" i="37"/>
  <c r="O33" i="37" s="1"/>
  <c r="A30" i="37"/>
  <c r="O30" i="37" s="1"/>
  <c r="A21" i="37"/>
  <c r="O21" i="37" s="1"/>
  <c r="A24" i="37"/>
  <c r="O24" i="37" s="1"/>
  <c r="A22" i="37"/>
  <c r="O22" i="37" s="1"/>
  <c r="A23" i="37"/>
  <c r="O23" i="37" s="1"/>
  <c r="A18" i="37"/>
  <c r="O18" i="37" s="1"/>
  <c r="A20" i="37"/>
  <c r="O20" i="37" s="1"/>
  <c r="A26" i="37"/>
  <c r="O26" i="37" s="1"/>
  <c r="A27" i="37"/>
  <c r="O27" i="37" s="1"/>
  <c r="A25" i="37"/>
  <c r="O25" i="37" s="1"/>
  <c r="A36" i="37"/>
  <c r="O36" i="37" s="1"/>
  <c r="A22" i="38"/>
  <c r="O22" i="38" s="1"/>
  <c r="A21" i="38"/>
  <c r="O21" i="38" s="1"/>
  <c r="A20" i="38"/>
  <c r="A18" i="38"/>
  <c r="O18" i="38" s="1"/>
  <c r="A31" i="38"/>
  <c r="O31" i="38" s="1"/>
  <c r="A30" i="38"/>
  <c r="O30" i="38" s="1"/>
  <c r="A29" i="38"/>
  <c r="O29" i="38" s="1"/>
  <c r="A27" i="38"/>
  <c r="O27" i="38" s="1"/>
  <c r="A26" i="38"/>
  <c r="O26" i="38" s="1"/>
  <c r="A25" i="38"/>
  <c r="A24" i="38"/>
  <c r="O24" i="38" s="1"/>
  <c r="A23" i="38"/>
  <c r="O23" i="38" s="1"/>
  <c r="A17" i="34"/>
  <c r="O17" i="34" s="1"/>
  <c r="A21" i="34"/>
  <c r="O21" i="34" s="1"/>
  <c r="A20" i="34"/>
  <c r="O20" i="34" s="1"/>
  <c r="P17" i="37"/>
  <c r="P31" i="37"/>
  <c r="P32" i="37"/>
  <c r="P28" i="37"/>
  <c r="P19" i="37"/>
  <c r="P17" i="34"/>
  <c r="A27" i="36"/>
  <c r="P17" i="38"/>
  <c r="A19" i="38"/>
  <c r="O19" i="38" s="1"/>
  <c r="A24" i="36"/>
  <c r="P19" i="36"/>
  <c r="A25" i="36"/>
  <c r="A26" i="35"/>
  <c r="O26" i="35" s="1"/>
  <c r="A17" i="35"/>
  <c r="O17" i="35" s="1"/>
  <c r="A26" i="36"/>
  <c r="A19" i="34"/>
  <c r="O19" i="34" s="1"/>
  <c r="A17" i="36"/>
  <c r="O17" i="36" s="1"/>
  <c r="A23" i="36"/>
  <c r="O23" i="36" s="1"/>
  <c r="A19" i="35"/>
  <c r="A17" i="38"/>
  <c r="O17" i="38" s="1"/>
  <c r="P29" i="37"/>
  <c r="A23" i="35"/>
  <c r="A27" i="35"/>
  <c r="A24" i="35"/>
  <c r="A21" i="35"/>
  <c r="A28" i="35"/>
  <c r="A20" i="35"/>
  <c r="O20" i="35" s="1"/>
  <c r="A18" i="35"/>
  <c r="O24" i="35" s="1"/>
  <c r="A25" i="35"/>
  <c r="O25" i="35" s="1"/>
  <c r="P17" i="35"/>
  <c r="A22" i="35"/>
  <c r="O22" i="35" s="1"/>
  <c r="O27" i="35" l="1"/>
  <c r="O24" i="36"/>
  <c r="O19" i="37"/>
  <c r="O19" i="35"/>
  <c r="O23" i="35"/>
  <c r="O25" i="38"/>
  <c r="O20" i="38"/>
  <c r="O27" i="36"/>
  <c r="O22" i="36"/>
  <c r="O19" i="36"/>
  <c r="O20" i="36"/>
  <c r="O25" i="36"/>
  <c r="O26" i="36"/>
  <c r="O18" i="35"/>
  <c r="O28" i="35"/>
  <c r="O21" i="35"/>
</calcChain>
</file>

<file path=xl/sharedStrings.xml><?xml version="1.0" encoding="utf-8"?>
<sst xmlns="http://schemas.openxmlformats.org/spreadsheetml/2006/main" count="3284" uniqueCount="555">
  <si>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</si>
  <si>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</si>
  <si>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</si>
  <si>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</si>
  <si>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</si>
  <si>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</si>
  <si>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</si>
  <si>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</si>
  <si>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</si>
  <si>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</si>
  <si>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</si>
  <si>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</si>
  <si>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</si>
  <si>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</si>
  <si>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</si>
  <si>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</si>
  <si>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</si>
  <si>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</si>
  <si>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</si>
  <si>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</si>
  <si>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</si>
  <si>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</si>
  <si>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</si>
  <si>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</si>
  <si>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</si>
  <si>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</si>
  <si>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</si>
  <si>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</si>
  <si>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</si>
  <si>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Дни работы</t>
  </si>
  <si>
    <t>Оценка</t>
  </si>
  <si>
    <t>св.63</t>
  </si>
  <si>
    <t>св.85</t>
  </si>
  <si>
    <t>Рекорд России</t>
  </si>
  <si>
    <t>Женщины (рывок)</t>
  </si>
  <si>
    <t>Мужчины (длинный цикл)</t>
  </si>
  <si>
    <t>Мужчины ( двоеборье)</t>
  </si>
  <si>
    <t>Министерство спорта Российской Федерации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</si>
  <si>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</si>
  <si>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</si>
  <si>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</si>
  <si>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</si>
  <si>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</si>
  <si>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</si>
  <si>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</si>
  <si>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</si>
  <si>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</si>
  <si>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</si>
  <si>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</si>
  <si>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</si>
  <si>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</si>
  <si>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</si>
  <si>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</si>
  <si>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</si>
  <si>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</si>
  <si>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</si>
  <si>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</si>
  <si>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</si>
  <si>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</si>
  <si>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</si>
  <si>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</si>
  <si>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</si>
  <si>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</si>
  <si>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</si>
  <si>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</si>
  <si>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</si>
  <si>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СШОР им.Краевского</t>
  </si>
  <si>
    <t>Шванев В.Б.</t>
  </si>
  <si>
    <t xml:space="preserve">Иванова Алиса 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</si>
  <si>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</si>
  <si>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</si>
  <si>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</si>
  <si>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</si>
  <si>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</si>
  <si>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</si>
  <si>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</si>
  <si>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 xml:space="preserve"> 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</si>
  <si>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</si>
  <si>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</si>
  <si>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</si>
  <si>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</si>
  <si>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</si>
  <si>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</si>
  <si>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</si>
  <si>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</si>
  <si>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</si>
  <si>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</si>
  <si>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</si>
  <si>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</si>
  <si>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</si>
  <si>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</si>
  <si>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</si>
  <si>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</si>
  <si>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</si>
  <si>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</si>
  <si>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</si>
  <si>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</si>
  <si>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</si>
  <si>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</si>
  <si>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</si>
  <si>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</si>
  <si>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</si>
  <si>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</si>
  <si>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</si>
  <si>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</si>
  <si>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</si>
  <si>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</si>
  <si>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</si>
  <si>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</si>
  <si>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</si>
  <si>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</si>
  <si>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Семенов А.Н.</t>
  </si>
  <si>
    <t xml:space="preserve">Зам. главного судьи            </t>
  </si>
  <si>
    <t>Семёнов А.Н., ВК (г. Санкт-Петербург)</t>
  </si>
  <si>
    <t>Дубровин Д.А., ВК (г. Санкт-Петербург)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</si>
  <si>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</si>
  <si>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</si>
  <si>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Двоеборье</t>
  </si>
  <si>
    <t>Вес гирь 32 кг.</t>
  </si>
  <si>
    <t>Регламент времени-4 * 3 мин.</t>
  </si>
  <si>
    <t xml:space="preserve">Зверев Рафаэль </t>
  </si>
  <si>
    <t xml:space="preserve">Чуев Павел </t>
  </si>
  <si>
    <t xml:space="preserve">Марков Иван </t>
  </si>
  <si>
    <t>Меркулин С.В.</t>
  </si>
  <si>
    <t>Калякин С.В.</t>
  </si>
  <si>
    <t>Катаев И.В., Бирюков С.Н.</t>
  </si>
  <si>
    <t>Самостоятельно</t>
  </si>
  <si>
    <t>Пянко И.А.</t>
  </si>
  <si>
    <t>Гуров В.А.</t>
  </si>
  <si>
    <t>Конев А.В.</t>
  </si>
  <si>
    <t xml:space="preserve">Лазарева Анастасия </t>
  </si>
  <si>
    <t>Петров В.М., Катаев И.В.</t>
  </si>
  <si>
    <t xml:space="preserve">Минина Марина </t>
  </si>
  <si>
    <t>КОМАНДА : г. Санкт-Петербург</t>
  </si>
  <si>
    <t>Новгородская обл.</t>
  </si>
  <si>
    <t>Трофимов С.Н.</t>
  </si>
  <si>
    <t>Дубровин Д.А.</t>
  </si>
  <si>
    <t xml:space="preserve">Тарвердиева Мария </t>
  </si>
  <si>
    <t xml:space="preserve">Васькина Алина </t>
  </si>
  <si>
    <t>"отлично "</t>
  </si>
  <si>
    <t>Судья информатор</t>
  </si>
  <si>
    <t>Судья</t>
  </si>
  <si>
    <t>"хорошо"</t>
  </si>
  <si>
    <t>Новгородская область</t>
  </si>
  <si>
    <t>Дубровин Д.А</t>
  </si>
  <si>
    <t>Никифор О.А.</t>
  </si>
  <si>
    <t>Сергеев С.В.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</si>
  <si>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</si>
  <si>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</si>
  <si>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</si>
  <si>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</si>
  <si>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</si>
  <si>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</si>
  <si>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</si>
  <si>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</si>
  <si>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</si>
  <si>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</si>
  <si>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</si>
  <si>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>по гиревому спорту</t>
  </si>
  <si>
    <t>г.Санкт-Петербург</t>
  </si>
  <si>
    <t>Синцов Л.С.</t>
  </si>
  <si>
    <t xml:space="preserve">Смирнов Владимир </t>
  </si>
  <si>
    <t xml:space="preserve">Михаевский  Иван </t>
  </si>
  <si>
    <t>Кириллов С.А., Конев А.</t>
  </si>
  <si>
    <t>Брюханов Данила</t>
  </si>
  <si>
    <t xml:space="preserve">Калистратов Артем </t>
  </si>
  <si>
    <t xml:space="preserve">Чирков Леонид </t>
  </si>
  <si>
    <t xml:space="preserve">Литвинко В.С., Семёнов М.М.
</t>
  </si>
  <si>
    <t xml:space="preserve">Бенидзе Д.Б., </t>
  </si>
  <si>
    <t>Дьяконов Н.Ю.</t>
  </si>
  <si>
    <t xml:space="preserve">Ладе Роман </t>
  </si>
  <si>
    <t xml:space="preserve">Овчинников Никита </t>
  </si>
  <si>
    <t xml:space="preserve">Багдасаров Степан </t>
  </si>
  <si>
    <t>Калининградская область</t>
  </si>
  <si>
    <t>Семенов А.Н.. Фадеев А.С.</t>
  </si>
  <si>
    <t>Семенов А.Н., Синцов Л.С.</t>
  </si>
  <si>
    <t xml:space="preserve">Ходунова Ирина </t>
  </si>
  <si>
    <t>б/р</t>
  </si>
  <si>
    <t>Кирюхин Сергей</t>
  </si>
  <si>
    <t>Волосовцев Дмитрий</t>
  </si>
  <si>
    <t>Мальцев Андрей</t>
  </si>
  <si>
    <t>Власов Александр</t>
  </si>
  <si>
    <t>Вильган А.П.</t>
  </si>
  <si>
    <t>КОМАНДА : Белгородская обл.</t>
  </si>
  <si>
    <t>Калякин Сергей</t>
  </si>
  <si>
    <t>КОМАНДА : Смоленская обл.</t>
  </si>
  <si>
    <t>Береза Егор</t>
  </si>
  <si>
    <t>Гуров Владимир</t>
  </si>
  <si>
    <t xml:space="preserve">                 Семёнов А.Н., ВК (г. Санкт-Петербург)</t>
  </si>
  <si>
    <t>КОМАНДА : Калужская обл.</t>
  </si>
  <si>
    <t>-</t>
  </si>
  <si>
    <t>Вес гирь 24 кг.</t>
  </si>
  <si>
    <t>Сафронова Елизавета</t>
  </si>
  <si>
    <t>Барбакова Александра</t>
  </si>
  <si>
    <t>Мартынова Ирина</t>
  </si>
  <si>
    <t>Леонидова Ксения</t>
  </si>
  <si>
    <t>Минашкина Анастасия</t>
  </si>
  <si>
    <t>Потокина Маргарита</t>
  </si>
  <si>
    <t>Лазарева А.А.</t>
  </si>
  <si>
    <t>Эстафета</t>
  </si>
  <si>
    <t>Максимов А.В ВК, (г.Вологда)</t>
  </si>
  <si>
    <t>Толчок длинный цикл (мужчины)</t>
  </si>
  <si>
    <t>Толчок длинный цикл (женщины)</t>
  </si>
  <si>
    <t>Эстафета (толчок длинный цикл (женщины)</t>
  </si>
  <si>
    <t>Женщины (толчок ДЦ)</t>
  </si>
  <si>
    <t>Псковская обл.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</si>
  <si>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 и эстафета)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</si>
  <si>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Лапшин Н.С.</t>
  </si>
  <si>
    <t>Борзов А.Ю.</t>
  </si>
  <si>
    <t>Синцов Л.А.</t>
  </si>
  <si>
    <t>пары</t>
  </si>
  <si>
    <t>Вып. Разряд</t>
  </si>
  <si>
    <t>Рес. Коми</t>
  </si>
  <si>
    <t>М</t>
  </si>
  <si>
    <t>Ж</t>
  </si>
  <si>
    <t>Чемпионат Северо-Западного федерального округа по гиревому спорту</t>
  </si>
  <si>
    <t>15-17 апреля 2022 г.</t>
  </si>
  <si>
    <t>г. Великий Новгород</t>
  </si>
  <si>
    <t>Список судей чемпионата Северо-Западного федерального округа по гиревому спорту</t>
  </si>
  <si>
    <t>Чемпионат Северо-Западного федерального округа</t>
  </si>
  <si>
    <t>Министерство спорта и молодежной политики Новгородской области</t>
  </si>
  <si>
    <t>РОООО «Всероссийская федерация гиревого спорта» в Новгородской области</t>
  </si>
  <si>
    <t xml:space="preserve">                   Дубровин Д.А., ВК (г. Санкт-Петербург)</t>
  </si>
  <si>
    <t xml:space="preserve">               Дубровин Д.А., ВК (г. Санкт-Петербург)</t>
  </si>
  <si>
    <t>ЕКП № 6433</t>
  </si>
  <si>
    <t xml:space="preserve">Бучин Алексей </t>
  </si>
  <si>
    <t>г. Санкт-Петербург</t>
  </si>
  <si>
    <t>СШОР им. Краевского</t>
  </si>
  <si>
    <t>Руднев С.Л.</t>
  </si>
  <si>
    <t>Барков А.П.</t>
  </si>
  <si>
    <t xml:space="preserve">Брюханов Константин </t>
  </si>
  <si>
    <t>Воробьев Виталий</t>
  </si>
  <si>
    <t>Олехнович Олег</t>
  </si>
  <si>
    <t xml:space="preserve">Косухин Владислав </t>
  </si>
  <si>
    <t>Чегорев Александр</t>
  </si>
  <si>
    <t>Воробьев Олег</t>
  </si>
  <si>
    <t xml:space="preserve">Кичимаев Николай </t>
  </si>
  <si>
    <t>КОМАНДА : г. Санкт-Петербург 1</t>
  </si>
  <si>
    <t>КОМАНДА : г. Санкт-Петербург 2</t>
  </si>
  <si>
    <t xml:space="preserve">Козлов Дмитрий </t>
  </si>
  <si>
    <t xml:space="preserve">Ермаков Михаил </t>
  </si>
  <si>
    <t>Виноградов М.Е.</t>
  </si>
  <si>
    <t>КОМАНДА : Новгородская обл.</t>
  </si>
  <si>
    <t>Александров Григорий</t>
  </si>
  <si>
    <t>Юров Евгений</t>
  </si>
  <si>
    <t>Твёрдый Н.А., Дьяконов Н.Ю.</t>
  </si>
  <si>
    <t xml:space="preserve">Попок Константин </t>
  </si>
  <si>
    <t xml:space="preserve">Шарипов Евгений </t>
  </si>
  <si>
    <t xml:space="preserve">Мороз Денис </t>
  </si>
  <si>
    <t xml:space="preserve">Брюханов Максим </t>
  </si>
  <si>
    <t xml:space="preserve">Никифоров Сергей </t>
  </si>
  <si>
    <t xml:space="preserve">Синцов Леонид </t>
  </si>
  <si>
    <t xml:space="preserve">Повало-Швейковская Валентина </t>
  </si>
  <si>
    <t>бр</t>
  </si>
  <si>
    <t>Мурманская обл.</t>
  </si>
  <si>
    <t>Подпружникова Маргарита</t>
  </si>
  <si>
    <t>ПАРНЫЙ РАЗРЯД — Мужчины</t>
  </si>
  <si>
    <t>Леньков Дмитрий</t>
  </si>
  <si>
    <t>ПАРНЫЙ РАЗРЯД — Смешанные пары</t>
  </si>
  <si>
    <t>Шарова Елена</t>
  </si>
  <si>
    <t>Тарвердиева М.А.</t>
  </si>
  <si>
    <t>Синцов Л.С., Никифор О.А.</t>
  </si>
  <si>
    <t>Тихомиров Владислав</t>
  </si>
  <si>
    <t>Эстафета толчок длинный цикл (мужчины)</t>
  </si>
  <si>
    <t>Трофимов С.Н. 1К (В. Новгород)</t>
  </si>
  <si>
    <t>Чегорев А.С. 1К (В. Новгород)</t>
  </si>
  <si>
    <t>Резонов А.В.</t>
  </si>
  <si>
    <t>Никитин М.Д</t>
  </si>
  <si>
    <t>Р. Карелия</t>
  </si>
  <si>
    <t>Ильин И.М.</t>
  </si>
  <si>
    <t>Катаев И.В.</t>
  </si>
  <si>
    <t>КОМАНДА : Псковская обл.</t>
  </si>
  <si>
    <t>КОМАНДА : Р. Коми</t>
  </si>
  <si>
    <t xml:space="preserve">Маяков Дмитрий </t>
  </si>
  <si>
    <t>Лапшин Николай</t>
  </si>
  <si>
    <t xml:space="preserve">Трегубов Александр </t>
  </si>
  <si>
    <t>14-17 апреля 2023 г.</t>
  </si>
  <si>
    <t>Комитет по физической культуре и спорту Правительства Санкт-Петербурга</t>
  </si>
  <si>
    <t>РОО "Федерация гиревого спорта Санкт-Петербурга"</t>
  </si>
  <si>
    <t>Общероссийская общественная организация «Всероссийская федерация гиревого спорта»</t>
  </si>
  <si>
    <t>ЕКП № 30975</t>
  </si>
  <si>
    <t>Весовая категория 78 кг</t>
  </si>
  <si>
    <t>Весовая категория 95 кг</t>
  </si>
  <si>
    <t>Весовая категория 95+ кг</t>
  </si>
  <si>
    <t>Весовая категория 58 кг</t>
  </si>
  <si>
    <t>Весовая категория 68+ кг</t>
  </si>
  <si>
    <t>Барков А.П., ВК (г. Санкт-Петербург)</t>
  </si>
  <si>
    <t>Год рождения</t>
  </si>
  <si>
    <t>Жбанов Алексей</t>
  </si>
  <si>
    <t>Руднев Руслан</t>
  </si>
  <si>
    <t>Королёв Игорь</t>
  </si>
  <si>
    <t>МО РФ</t>
  </si>
  <si>
    <t>Дубровин Д.А., Кириллов С.А.</t>
  </si>
  <si>
    <t>Гаврик  Вячеслав</t>
  </si>
  <si>
    <t>Зарилов Илья</t>
  </si>
  <si>
    <t>Гришаев Н.В.</t>
  </si>
  <si>
    <t>Косухин Владислав</t>
  </si>
  <si>
    <t>Молчанов Дианисий</t>
  </si>
  <si>
    <t>Муравьев Владимир</t>
  </si>
  <si>
    <t>Дубровин Д.А., Бирюков С.Н.</t>
  </si>
  <si>
    <t>Малов В.В., Танаев Ю.М.</t>
  </si>
  <si>
    <t>Чуев Павел</t>
  </si>
  <si>
    <t>Маяков Дмитрий</t>
  </si>
  <si>
    <t>Кириллов С.А</t>
  </si>
  <si>
    <t>Кириллов С.А., Сливкин В.В.</t>
  </si>
  <si>
    <t>Нескромный О.В.</t>
  </si>
  <si>
    <t>Бурлаков Егор</t>
  </si>
  <si>
    <t>Вологодская обл.</t>
  </si>
  <si>
    <t>Маклаков В.А.</t>
  </si>
  <si>
    <t>Станкович Боян</t>
  </si>
  <si>
    <t>Рехтик Александр</t>
  </si>
  <si>
    <t>самостоятельно</t>
  </si>
  <si>
    <t>Лазарева Анастасия</t>
  </si>
  <si>
    <t>Верт Елена</t>
  </si>
  <si>
    <t>Якушева Арина</t>
  </si>
  <si>
    <t>р. Карелия</t>
  </si>
  <si>
    <t>68+</t>
  </si>
  <si>
    <t>Петров В.М.</t>
  </si>
  <si>
    <t>Барков А.П., Руднев Р.С.</t>
  </si>
  <si>
    <t>№ потока</t>
  </si>
  <si>
    <t>№ помоста</t>
  </si>
  <si>
    <t>ФИО спортсмена</t>
  </si>
  <si>
    <t>Разряд</t>
  </si>
  <si>
    <t xml:space="preserve">Собств. вес </t>
  </si>
  <si>
    <t>Весовая категория</t>
  </si>
  <si>
    <t>Тренер</t>
  </si>
  <si>
    <t>до 63 кг</t>
  </si>
  <si>
    <t>МВАА</t>
  </si>
  <si>
    <t>до 68 кг</t>
  </si>
  <si>
    <t>ВКА</t>
  </si>
  <si>
    <t>Касьянов Артём</t>
  </si>
  <si>
    <t>Михайлов Денис</t>
  </si>
  <si>
    <t>Жумадилов Аслан</t>
  </si>
  <si>
    <t>до 73 кг</t>
  </si>
  <si>
    <t>Денисов Владислав</t>
  </si>
  <si>
    <t>Юскеев Линар</t>
  </si>
  <si>
    <t>Чендылов Александр</t>
  </si>
  <si>
    <t>до 78 кг</t>
  </si>
  <si>
    <t>Ногаев Шамиль</t>
  </si>
  <si>
    <t>лично</t>
  </si>
  <si>
    <t>до 85 кг</t>
  </si>
  <si>
    <t>Путилов Владимир</t>
  </si>
  <si>
    <t>Зиновьев Илья</t>
  </si>
  <si>
    <t>до 95 кг</t>
  </si>
  <si>
    <t>Ломов Михаил</t>
  </si>
  <si>
    <t>ВАС</t>
  </si>
  <si>
    <t>Козлов Дмитрий</t>
  </si>
  <si>
    <t>ДЦ</t>
  </si>
  <si>
    <t xml:space="preserve">Время </t>
  </si>
  <si>
    <t>Барков Егор</t>
  </si>
  <si>
    <t>СПБТК</t>
  </si>
  <si>
    <t>Радионов Родион</t>
  </si>
  <si>
    <t>Бенидзе Джони</t>
  </si>
  <si>
    <t>ВИФК</t>
  </si>
  <si>
    <t xml:space="preserve">Королёв Алексей </t>
  </si>
  <si>
    <t>Нахимовское ВМУ</t>
  </si>
  <si>
    <t>Матушко Олег</t>
  </si>
  <si>
    <t>Голодников Тимофей</t>
  </si>
  <si>
    <t>ЦГС</t>
  </si>
  <si>
    <t>Махинов Никита</t>
  </si>
  <si>
    <t xml:space="preserve">Мельник Евгений </t>
  </si>
  <si>
    <t>Гаврилин Владислав</t>
  </si>
  <si>
    <t>Слепцов Вячеслав</t>
  </si>
  <si>
    <t xml:space="preserve">Куликов Константин </t>
  </si>
  <si>
    <t>Иванов Кирилл</t>
  </si>
  <si>
    <t>Галеев Роман</t>
  </si>
  <si>
    <t xml:space="preserve">Любимый Артём </t>
  </si>
  <si>
    <t>Картышев Михаил</t>
  </si>
  <si>
    <t>МТО</t>
  </si>
  <si>
    <t xml:space="preserve">Саулин Максим </t>
  </si>
  <si>
    <t xml:space="preserve">Чеботарев Виталий </t>
  </si>
  <si>
    <t xml:space="preserve">Никифоров Дмитрий </t>
  </si>
  <si>
    <t xml:space="preserve">Тригонов Андрей </t>
  </si>
  <si>
    <t>Ананин Дмитрий</t>
  </si>
  <si>
    <t>Kettlebell Crew</t>
  </si>
  <si>
    <t xml:space="preserve">Тищенко Артем </t>
  </si>
  <si>
    <t>Костенко Виктор</t>
  </si>
  <si>
    <t>Большой Куш</t>
  </si>
  <si>
    <t>Тимошин Давид</t>
  </si>
  <si>
    <t xml:space="preserve">Редькин Андрей </t>
  </si>
  <si>
    <t>ВУНЦ ВМФ ВМА</t>
  </si>
  <si>
    <t>Кожин Максим</t>
  </si>
  <si>
    <t xml:space="preserve">Мышкарев Сергей </t>
  </si>
  <si>
    <t xml:space="preserve">Коробов Дмитрий </t>
  </si>
  <si>
    <t xml:space="preserve">Новинский Федор </t>
  </si>
  <si>
    <t xml:space="preserve">Колосов Егор </t>
  </si>
  <si>
    <t>Яваев Максим</t>
  </si>
  <si>
    <t xml:space="preserve">Басалаев Валентин </t>
  </si>
  <si>
    <t>Чебоненко Кирилл</t>
  </si>
  <si>
    <t>Великий Новгород</t>
  </si>
  <si>
    <t xml:space="preserve">Семедов Давид </t>
  </si>
  <si>
    <t>ВМФ</t>
  </si>
  <si>
    <t>Скляренко Максим</t>
  </si>
  <si>
    <t>Давыдов Антон</t>
  </si>
  <si>
    <t>СПОРТ-ЛАЭС</t>
  </si>
  <si>
    <t>Антипов Петр</t>
  </si>
  <si>
    <t xml:space="preserve">Петров Николай </t>
  </si>
  <si>
    <t>Батталов Максим</t>
  </si>
  <si>
    <t>свыше 95 км</t>
  </si>
  <si>
    <t>Высоцкий Владимир</t>
  </si>
  <si>
    <t>Кузьмин Сергей</t>
  </si>
  <si>
    <t>Климков Дмитрий</t>
  </si>
  <si>
    <t>Кречун Елена</t>
  </si>
  <si>
    <t>Кулик Елена</t>
  </si>
  <si>
    <t>Политехник</t>
  </si>
  <si>
    <t>Тарвердиева Мария</t>
  </si>
  <si>
    <t>13.45</t>
  </si>
  <si>
    <t>85 кг</t>
  </si>
  <si>
    <t>Воронович Иван</t>
  </si>
  <si>
    <t>СК "Газпром трансгаз Беларусь"</t>
  </si>
  <si>
    <t xml:space="preserve">Яваев Максим </t>
  </si>
  <si>
    <t>Центр ГС</t>
  </si>
  <si>
    <t>Комаров Никита</t>
  </si>
  <si>
    <t>I</t>
  </si>
  <si>
    <t>85+ кг</t>
  </si>
  <si>
    <t>Кунделев Андрей</t>
  </si>
  <si>
    <t>Басалаев Валентин</t>
  </si>
  <si>
    <t>НВ МУ</t>
  </si>
  <si>
    <t>Мышкарев Сергей</t>
  </si>
  <si>
    <t>Сабельников Егор</t>
  </si>
  <si>
    <t>МВД</t>
  </si>
  <si>
    <t>Вдовиченко Михаил</t>
  </si>
  <si>
    <t>ИТМО</t>
  </si>
  <si>
    <t>Кабылин Сергей</t>
  </si>
  <si>
    <t>Динамо</t>
  </si>
  <si>
    <t>Морозов Владимир</t>
  </si>
  <si>
    <t>Овечкин Николай</t>
  </si>
  <si>
    <t>Соловьев Николай</t>
  </si>
  <si>
    <t>СК "Газпром добыча Уренгой"</t>
  </si>
  <si>
    <t>Савельев Вячеслав</t>
  </si>
  <si>
    <t>Косниковский Александр</t>
  </si>
  <si>
    <t>Попок Константин</t>
  </si>
  <si>
    <t>Политехникник</t>
  </si>
  <si>
    <t>Главинский Дмитрий</t>
  </si>
  <si>
    <t>95+</t>
  </si>
  <si>
    <t>Основ А.Л.</t>
  </si>
  <si>
    <t>СТАРТОВЫЙ ПРОТОКОЛ</t>
  </si>
  <si>
    <t>15 апреля 2023 г.</t>
  </si>
  <si>
    <t>Бочков Сергей</t>
  </si>
  <si>
    <t>Брюханов Константин</t>
  </si>
  <si>
    <t>Брюханов Максим</t>
  </si>
  <si>
    <t>Гараев Артём</t>
  </si>
  <si>
    <t>Изюмченко Александр</t>
  </si>
  <si>
    <t>Никифоров Сергей</t>
  </si>
  <si>
    <t>Синцов Леонид</t>
  </si>
  <si>
    <t>Шеховцев Виктор</t>
  </si>
  <si>
    <t>Тарвердиева М.А</t>
  </si>
  <si>
    <t>Вид программы</t>
  </si>
  <si>
    <t xml:space="preserve">ДЦ </t>
  </si>
  <si>
    <t>Бушуева Эльвира</t>
  </si>
  <si>
    <t>Руднева А.С.</t>
  </si>
  <si>
    <t>Повало-Швейковская Валентина</t>
  </si>
  <si>
    <t>Ленинградская обл.</t>
  </si>
  <si>
    <t>Жонглирование См П</t>
  </si>
  <si>
    <t>Жонглирование М</t>
  </si>
  <si>
    <t>Жонглирование Ж</t>
  </si>
  <si>
    <t>Мажаева Наталия</t>
  </si>
  <si>
    <t>Барков А.П., Рябоконь О.Н.</t>
  </si>
  <si>
    <t>Семёнов А.Н.</t>
  </si>
  <si>
    <t>Резонов А.В</t>
  </si>
  <si>
    <t>Рязанова Алёна</t>
  </si>
  <si>
    <t>Минина Марина</t>
  </si>
  <si>
    <t>Веселова Алла</t>
  </si>
  <si>
    <t>СШОР №3</t>
  </si>
  <si>
    <t>Семёнов А.Н., Руднев С.Л.</t>
  </si>
  <si>
    <t>Бенидзе Д.Б.</t>
  </si>
  <si>
    <t>Шемякин О.Л., Бабуев Е.В.</t>
  </si>
  <si>
    <t>Евдокимова Елизавета</t>
  </si>
  <si>
    <t>Архангельская обл.</t>
  </si>
  <si>
    <t>Денисов И.Н.</t>
  </si>
  <si>
    <t>Пименова Татьяна</t>
  </si>
  <si>
    <t>Марков И.Э., Читадзе З.Л.</t>
  </si>
  <si>
    <t>Хмеленко Варвара</t>
  </si>
  <si>
    <t>Шемякин О.Л., Голубева Н.Б.</t>
  </si>
  <si>
    <t>Прозоровская Дарина</t>
  </si>
  <si>
    <t>Шемякин О.Л.</t>
  </si>
  <si>
    <t>Александрова Полина</t>
  </si>
  <si>
    <t>Логинов В.А.</t>
  </si>
  <si>
    <t>Смагулов Нурсултан</t>
  </si>
  <si>
    <t>Бобылев Илларион</t>
  </si>
  <si>
    <t>Катаев И.В., Смагулов Ш.А.</t>
  </si>
  <si>
    <t>Огарев В.Я.</t>
  </si>
  <si>
    <t>Егоров Иван</t>
  </si>
  <si>
    <t>Вильданов Андрей</t>
  </si>
  <si>
    <t>Андреев Никита</t>
  </si>
  <si>
    <t>Фадеев А.С., Алфёрова В.С.</t>
  </si>
  <si>
    <t>Майоров Иван</t>
  </si>
  <si>
    <t>Лобанов Илья</t>
  </si>
  <si>
    <t>Морозов Максим</t>
  </si>
  <si>
    <t>Жагров Валерий</t>
  </si>
  <si>
    <t>Петров В.М, Дубровин Д.А.</t>
  </si>
  <si>
    <t>Фадеев А.С., Чуев П.В.</t>
  </si>
  <si>
    <t>Поздеев Андрей</t>
  </si>
  <si>
    <t xml:space="preserve">Лычкин Кирил </t>
  </si>
  <si>
    <t>Н РОО "Динамо"</t>
  </si>
  <si>
    <t>Гульков Иван</t>
  </si>
  <si>
    <t>р. Коми</t>
  </si>
  <si>
    <t>Сукрушев Даниил</t>
  </si>
  <si>
    <t>Хвостов А.В., Сахаров Н.Л</t>
  </si>
  <si>
    <t>Марков И.Э.</t>
  </si>
  <si>
    <t>Сахаров Н.Л.</t>
  </si>
  <si>
    <t>Петровичев Д.В.</t>
  </si>
  <si>
    <t>Лебедев Дмитрий</t>
  </si>
  <si>
    <t xml:space="preserve">Давыдов Антон </t>
  </si>
  <si>
    <t>Назаров Андрей</t>
  </si>
  <si>
    <t xml:space="preserve">Виниченко Константин </t>
  </si>
  <si>
    <t>Лычкин К.А.</t>
  </si>
  <si>
    <t>Марков Иван</t>
  </si>
  <si>
    <t>Анисимов Алексей</t>
  </si>
  <si>
    <t>Бураков Анатолий</t>
  </si>
  <si>
    <t xml:space="preserve">Климков Дмитрий </t>
  </si>
  <si>
    <t>Глушков Вячеслав</t>
  </si>
  <si>
    <t>Семёнов А.Н., Фадеев А.С.</t>
  </si>
  <si>
    <t>Балин Н.Н.</t>
  </si>
  <si>
    <t>Давыдов А.А.</t>
  </si>
  <si>
    <t>16 апреля 2023 г.</t>
  </si>
  <si>
    <t>Двоеборье, толчок</t>
  </si>
  <si>
    <t>Двоеборье, рывок</t>
  </si>
  <si>
    <t>Дьяков Сергей</t>
  </si>
  <si>
    <t>Пронин Е.А.</t>
  </si>
  <si>
    <t>Александров Евгений</t>
  </si>
  <si>
    <t>КОМАНДА : Вологодская обл.</t>
  </si>
  <si>
    <t>Пронин Е.А. 1К (г. Санкт-Петербург)</t>
  </si>
  <si>
    <t>Сотников Е.С. 1К (г. Санкт-Петербург)</t>
  </si>
  <si>
    <t>Барков А.П., ВК (г. СПб)</t>
  </si>
  <si>
    <t>Дубровин Д.А., ВК (г. СПб)</t>
  </si>
  <si>
    <t>Сотников Е.С. 1К (г. СПб)</t>
  </si>
  <si>
    <t>Пронин Е.А. 1К (г. СПб)</t>
  </si>
  <si>
    <t>КОМАНДА : Новгородской обл.</t>
  </si>
  <si>
    <t>Кириллов С.А., Конев А.В.</t>
  </si>
  <si>
    <t>СШОР им. В.Ф. Краевского</t>
  </si>
  <si>
    <t>Антипов Пётр</t>
  </si>
  <si>
    <t>Битунов Г.А.</t>
  </si>
  <si>
    <t>Кухарева Мария</t>
  </si>
  <si>
    <t>КМС+</t>
  </si>
  <si>
    <t>1+</t>
  </si>
  <si>
    <t>2+</t>
  </si>
  <si>
    <t xml:space="preserve">Антипов Пётр </t>
  </si>
  <si>
    <t>15-16 апреля 2023 г.</t>
  </si>
  <si>
    <t>Снят врачом</t>
  </si>
  <si>
    <t>Лычкин Кирилл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</si>
  <si>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женщины, жонглирование и эстафета)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</si>
  <si>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Сотников Е.С.</t>
  </si>
  <si>
    <t>15-16 апреля</t>
  </si>
  <si>
    <t>Касьянов А.Н.</t>
  </si>
  <si>
    <t>Сукрушев Д.В.</t>
  </si>
  <si>
    <t>Чегорев А.С</t>
  </si>
  <si>
    <t>Мажаева Н.Е.</t>
  </si>
  <si>
    <t>Шаров П.В.</t>
  </si>
  <si>
    <t>Валуйкина А.Г.</t>
  </si>
  <si>
    <t>Соболев Н.В.</t>
  </si>
  <si>
    <t>Чихачев А.В.</t>
  </si>
  <si>
    <t>Дедков К.В.</t>
  </si>
  <si>
    <t>Миллер Ю.О.</t>
  </si>
  <si>
    <t>Город, регион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</si>
</sst>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62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6"/>
      <color theme="1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2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9"/>
      <name val="Arial Cyr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name val="Arial Cyr"/>
      <charset val="204"/>
    </font>
    <font>
      <sz val="12"/>
      <color rgb="FF000000"/>
      <name val="Calibri"/>
      <family val="2"/>
    </font>
    <font>
      <sz val="9"/>
      <name val="Arial"/>
      <family val="2"/>
      <charset val="204"/>
    </font>
    <font>
      <b/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76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41" fillId="0" borderId="0"/>
    <xf numFmtId="0" fontId="43" fillId="0" borderId="0"/>
    <xf numFmtId="0" fontId="54" fillId="0" borderId="0"/>
  </cellStyleXfs>
  <cellXfs count="100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1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5" fillId="0" borderId="0" xfId="0" applyFont="1" applyAlignment="1"/>
    <xf numFmtId="0" fontId="10" fillId="0" borderId="11" xfId="0" applyFont="1" applyBorder="1" applyAlignment="1">
      <alignment horizontal="center" vertical="center"/>
    </xf>
    <xf numFmtId="0" fontId="0" fillId="2" borderId="0" xfId="0" applyFill="1" applyAlignment="1"/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10" fillId="0" borderId="1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5" borderId="32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/>
    <xf numFmtId="2" fontId="10" fillId="0" borderId="3" xfId="0" applyNumberFormat="1" applyFont="1" applyFill="1" applyBorder="1" applyAlignment="1">
      <alignment horizontal="center" vertical="center"/>
    </xf>
    <xf numFmtId="0" fontId="10" fillId="0" borderId="23" xfId="0" applyNumberFormat="1" applyFont="1" applyBorder="1" applyAlignment="1">
      <alignment horizontal="center" vertical="center"/>
    </xf>
    <xf numFmtId="0" fontId="10" fillId="4" borderId="32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0" borderId="48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0" xfId="0" applyFont="1" applyAlignment="1"/>
    <xf numFmtId="0" fontId="1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Alignment="1"/>
    <xf numFmtId="0" fontId="18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3" xfId="1" applyFont="1" applyBorder="1" applyAlignment="1">
      <alignment horizontal="center" vertical="center"/>
    </xf>
    <xf numFmtId="0" fontId="19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0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22" fillId="0" borderId="0" xfId="60" applyFont="1" applyBorder="1" applyAlignment="1"/>
    <xf numFmtId="0" fontId="24" fillId="0" borderId="50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25" fillId="0" borderId="48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25" fillId="0" borderId="28" xfId="0" applyFont="1" applyBorder="1" applyAlignment="1">
      <alignment vertical="center"/>
    </xf>
    <xf numFmtId="0" fontId="11" fillId="0" borderId="28" xfId="0" applyFont="1" applyBorder="1" applyAlignment="1">
      <alignment horizontal="left" vertical="center"/>
    </xf>
    <xf numFmtId="0" fontId="21" fillId="0" borderId="48" xfId="0" applyFont="1" applyBorder="1" applyAlignment="1">
      <alignment vertical="center"/>
    </xf>
    <xf numFmtId="0" fontId="26" fillId="0" borderId="20" xfId="0" applyFont="1" applyFill="1" applyBorder="1" applyAlignment="1">
      <alignment vertical="center"/>
    </xf>
    <xf numFmtId="0" fontId="26" fillId="0" borderId="48" xfId="0" applyFont="1" applyBorder="1" applyAlignment="1">
      <alignment vertical="center"/>
    </xf>
    <xf numFmtId="0" fontId="26" fillId="0" borderId="8" xfId="0" applyFont="1" applyFill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28" xfId="0" applyFont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28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27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5" borderId="29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/>
    <xf numFmtId="0" fontId="26" fillId="0" borderId="13" xfId="0" applyFont="1" applyBorder="1" applyAlignment="1">
      <alignment vertical="center"/>
    </xf>
    <xf numFmtId="0" fontId="8" fillId="5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10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25" fillId="0" borderId="18" xfId="0" applyFont="1" applyFill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11" fillId="0" borderId="14" xfId="0" applyFont="1" applyBorder="1" applyAlignment="1">
      <alignment horizontal="left" vertical="center"/>
    </xf>
    <xf numFmtId="0" fontId="8" fillId="4" borderId="3" xfId="0" applyFont="1" applyFill="1" applyBorder="1" applyAlignment="1">
      <alignment vertical="center"/>
    </xf>
    <xf numFmtId="0" fontId="26" fillId="0" borderId="19" xfId="0" applyFont="1" applyFill="1" applyBorder="1" applyAlignment="1">
      <alignment vertical="center"/>
    </xf>
    <xf numFmtId="0" fontId="10" fillId="5" borderId="5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10" fillId="4" borderId="36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0" fontId="25" fillId="0" borderId="22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1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7" xfId="0" applyFont="1" applyBorder="1"/>
    <xf numFmtId="0" fontId="0" fillId="0" borderId="3" xfId="0" applyFont="1" applyBorder="1" applyAlignment="1">
      <alignment horizontal="center"/>
    </xf>
    <xf numFmtId="0" fontId="28" fillId="3" borderId="3" xfId="0" applyFont="1" applyFill="1" applyBorder="1" applyAlignment="1">
      <alignment horizontal="left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58" xfId="0" applyFont="1" applyBorder="1" applyAlignment="1"/>
    <xf numFmtId="0" fontId="0" fillId="0" borderId="3" xfId="0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59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8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33" fillId="0" borderId="18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60" xfId="0" applyFont="1" applyBorder="1" applyAlignment="1">
      <alignment wrapText="1"/>
    </xf>
    <xf numFmtId="0" fontId="0" fillId="0" borderId="15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 wrapText="1"/>
    </xf>
    <xf numFmtId="0" fontId="11" fillId="0" borderId="48" xfId="0" applyFont="1" applyBorder="1" applyAlignment="1">
      <alignment horizontal="left" vertical="center"/>
    </xf>
    <xf numFmtId="0" fontId="26" fillId="0" borderId="36" xfId="0" applyFont="1" applyBorder="1" applyAlignment="1">
      <alignment vertical="center"/>
    </xf>
    <xf numFmtId="2" fontId="33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21" fillId="0" borderId="5" xfId="0" applyFont="1" applyBorder="1" applyAlignment="1">
      <alignment horizontal="left" vertical="center"/>
    </xf>
    <xf numFmtId="2" fontId="28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8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7" fillId="0" borderId="0" xfId="0" applyFont="1" applyAlignment="1"/>
    <xf numFmtId="0" fontId="0" fillId="0" borderId="0" xfId="0" applyFill="1" applyBorder="1" applyAlignment="1"/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4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164" fontId="10" fillId="0" borderId="1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33" xfId="0" applyNumberFormat="1" applyFont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0" xfId="0" applyFont="1" applyBorder="1" applyAlignment="1"/>
    <xf numFmtId="0" fontId="38" fillId="0" borderId="0" xfId="0" applyFont="1" applyAlignment="1"/>
    <xf numFmtId="0" fontId="37" fillId="0" borderId="0" xfId="0" applyFont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vertical="center"/>
    </xf>
    <xf numFmtId="164" fontId="10" fillId="0" borderId="18" xfId="0" applyNumberFormat="1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0" fillId="0" borderId="0" xfId="0" applyFill="1" applyAlignment="1"/>
    <xf numFmtId="0" fontId="10" fillId="0" borderId="6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33" xfId="0" applyNumberFormat="1" applyFont="1" applyBorder="1" applyAlignment="1">
      <alignment horizontal="center" vertical="center"/>
    </xf>
    <xf numFmtId="0" fontId="10" fillId="0" borderId="63" xfId="0" applyNumberFormat="1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8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0" fillId="5" borderId="36" xfId="0" applyFont="1" applyFill="1" applyBorder="1" applyAlignment="1">
      <alignment horizontal="left" vertical="center"/>
    </xf>
    <xf numFmtId="0" fontId="10" fillId="4" borderId="27" xfId="0" applyFont="1" applyFill="1" applyBorder="1" applyAlignment="1">
      <alignment vertical="center"/>
    </xf>
    <xf numFmtId="0" fontId="10" fillId="0" borderId="36" xfId="0" applyFont="1" applyBorder="1" applyAlignment="1">
      <alignment horizontal="left" vertical="center"/>
    </xf>
    <xf numFmtId="164" fontId="10" fillId="0" borderId="6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2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ill="1"/>
    <xf numFmtId="0" fontId="37" fillId="0" borderId="0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/>
    </xf>
    <xf numFmtId="0" fontId="44" fillId="0" borderId="0" xfId="74" applyFont="1"/>
    <xf numFmtId="0" fontId="45" fillId="0" borderId="0" xfId="74" applyFont="1" applyAlignment="1">
      <alignment horizontal="left"/>
    </xf>
    <xf numFmtId="0" fontId="43" fillId="0" borderId="0" xfId="74"/>
    <xf numFmtId="0" fontId="46" fillId="0" borderId="0" xfId="74" applyFont="1"/>
    <xf numFmtId="0" fontId="47" fillId="0" borderId="0" xfId="74" applyFont="1"/>
    <xf numFmtId="0" fontId="17" fillId="0" borderId="0" xfId="0" applyFont="1" applyBorder="1" applyAlignment="1"/>
    <xf numFmtId="0" fontId="39" fillId="0" borderId="0" xfId="0" applyFont="1" applyBorder="1" applyAlignment="1">
      <alignment vertical="center"/>
    </xf>
    <xf numFmtId="0" fontId="8" fillId="0" borderId="66" xfId="0" applyFont="1" applyBorder="1" applyAlignment="1">
      <alignment horizontal="left"/>
    </xf>
    <xf numFmtId="0" fontId="10" fillId="0" borderId="66" xfId="74" applyFont="1" applyBorder="1" applyAlignment="1">
      <alignment horizontal="center"/>
    </xf>
    <xf numFmtId="0" fontId="10" fillId="0" borderId="69" xfId="74" applyFont="1" applyBorder="1" applyAlignment="1"/>
    <xf numFmtId="0" fontId="27" fillId="0" borderId="66" xfId="74" applyFont="1" applyBorder="1" applyAlignment="1">
      <alignment horizontal="center"/>
    </xf>
    <xf numFmtId="0" fontId="27" fillId="0" borderId="70" xfId="74" applyFont="1" applyBorder="1"/>
    <xf numFmtId="0" fontId="10" fillId="0" borderId="68" xfId="74" applyFont="1" applyBorder="1" applyAlignment="1"/>
    <xf numFmtId="0" fontId="27" fillId="0" borderId="75" xfId="74" applyFont="1" applyBorder="1"/>
    <xf numFmtId="0" fontId="48" fillId="0" borderId="77" xfId="74" applyFont="1" applyBorder="1" applyAlignment="1">
      <alignment wrapText="1"/>
    </xf>
    <xf numFmtId="0" fontId="10" fillId="0" borderId="68" xfId="74" applyFont="1" applyBorder="1" applyAlignment="1">
      <alignment horizontal="left"/>
    </xf>
    <xf numFmtId="0" fontId="10" fillId="0" borderId="76" xfId="74" applyFont="1" applyBorder="1" applyAlignment="1"/>
    <xf numFmtId="0" fontId="27" fillId="0" borderId="0" xfId="74" applyFont="1" applyBorder="1"/>
    <xf numFmtId="0" fontId="10" fillId="0" borderId="74" xfId="74" applyFont="1" applyBorder="1" applyAlignment="1"/>
    <xf numFmtId="0" fontId="27" fillId="0" borderId="36" xfId="74" applyFont="1" applyBorder="1"/>
    <xf numFmtId="0" fontId="10" fillId="0" borderId="66" xfId="74" applyFont="1" applyBorder="1" applyAlignment="1">
      <alignment horizontal="center" vertical="center"/>
    </xf>
    <xf numFmtId="0" fontId="10" fillId="0" borderId="66" xfId="74" applyFont="1" applyBorder="1" applyAlignment="1">
      <alignment horizontal="center" vertical="center" wrapText="1"/>
    </xf>
    <xf numFmtId="0" fontId="48" fillId="0" borderId="72" xfId="74" applyFont="1" applyBorder="1" applyAlignment="1">
      <alignment horizontal="center" vertical="center" wrapText="1"/>
    </xf>
    <xf numFmtId="0" fontId="10" fillId="0" borderId="71" xfId="74" applyFont="1" applyBorder="1" applyAlignment="1">
      <alignment horizontal="center" vertical="center" wrapText="1"/>
    </xf>
    <xf numFmtId="0" fontId="48" fillId="0" borderId="77" xfId="74" applyFont="1" applyBorder="1" applyAlignment="1">
      <alignment horizontal="center" vertical="center" wrapText="1"/>
    </xf>
    <xf numFmtId="0" fontId="10" fillId="0" borderId="67" xfId="74" applyFont="1" applyBorder="1" applyAlignment="1">
      <alignment horizontal="center" vertical="center" wrapText="1"/>
    </xf>
    <xf numFmtId="0" fontId="49" fillId="0" borderId="69" xfId="74" applyFont="1" applyBorder="1" applyAlignment="1"/>
    <xf numFmtId="0" fontId="27" fillId="0" borderId="66" xfId="74" applyFont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66" xfId="0" applyFont="1" applyBorder="1" applyAlignment="1">
      <alignment horizontal="center"/>
    </xf>
    <xf numFmtId="0" fontId="8" fillId="0" borderId="69" xfId="0" applyFont="1" applyBorder="1" applyAlignment="1">
      <alignment horizontal="left"/>
    </xf>
    <xf numFmtId="0" fontId="8" fillId="0" borderId="72" xfId="0" applyFont="1" applyBorder="1" applyAlignment="1">
      <alignment horizontal="center"/>
    </xf>
    <xf numFmtId="0" fontId="8" fillId="0" borderId="70" xfId="0" applyFont="1" applyBorder="1" applyAlignment="1">
      <alignment horizontal="center"/>
    </xf>
    <xf numFmtId="0" fontId="8" fillId="0" borderId="7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2" fillId="0" borderId="66" xfId="0" applyFont="1" applyFill="1" applyBorder="1" applyAlignment="1">
      <alignment horizontal="center" vertical="center"/>
    </xf>
    <xf numFmtId="0" fontId="12" fillId="0" borderId="66" xfId="0" applyFont="1" applyFill="1" applyBorder="1" applyAlignment="1">
      <alignment horizontal="left" vertical="center"/>
    </xf>
    <xf numFmtId="0" fontId="12" fillId="0" borderId="66" xfId="0" applyFont="1" applyFill="1" applyBorder="1" applyAlignment="1">
      <alignment horizontal="center" vertical="center" wrapText="1"/>
    </xf>
    <xf numFmtId="0" fontId="12" fillId="0" borderId="66" xfId="0" applyFont="1" applyFill="1" applyBorder="1" applyAlignment="1">
      <alignment horizontal="left"/>
    </xf>
    <xf numFmtId="0" fontId="12" fillId="0" borderId="66" xfId="0" applyFont="1" applyFill="1" applyBorder="1" applyAlignment="1">
      <alignment horizontal="center"/>
    </xf>
    <xf numFmtId="0" fontId="29" fillId="0" borderId="6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40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0" fillId="0" borderId="5" xfId="0" applyBorder="1"/>
    <xf numFmtId="0" fontId="42" fillId="0" borderId="17" xfId="0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13" xfId="0" applyBorder="1"/>
    <xf numFmtId="0" fontId="37" fillId="0" borderId="0" xfId="0" applyFont="1" applyBorder="1" applyAlignment="1">
      <alignment horizontal="center"/>
    </xf>
    <xf numFmtId="0" fontId="10" fillId="0" borderId="67" xfId="74" applyFont="1" applyBorder="1" applyAlignment="1">
      <alignment horizontal="center" vertical="center" wrapText="1"/>
    </xf>
    <xf numFmtId="0" fontId="10" fillId="0" borderId="71" xfId="74" applyFont="1" applyBorder="1" applyAlignment="1">
      <alignment horizontal="center" vertical="center" wrapText="1"/>
    </xf>
    <xf numFmtId="0" fontId="10" fillId="0" borderId="75" xfId="74" applyFont="1" applyBorder="1" applyAlignment="1">
      <alignment horizontal="center" vertical="center" wrapText="1"/>
    </xf>
    <xf numFmtId="0" fontId="10" fillId="0" borderId="36" xfId="74" applyFont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8" fillId="0" borderId="7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27" fillId="0" borderId="69" xfId="74" applyNumberFormat="1" applyFont="1" applyBorder="1" applyAlignment="1">
      <alignment horizontal="center" vertical="center"/>
    </xf>
    <xf numFmtId="0" fontId="27" fillId="0" borderId="69" xfId="74" applyFont="1" applyBorder="1" applyAlignment="1">
      <alignment horizontal="center" vertical="center"/>
    </xf>
    <xf numFmtId="164" fontId="10" fillId="0" borderId="69" xfId="74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36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5" fontId="10" fillId="0" borderId="66" xfId="74" applyNumberFormat="1" applyFont="1" applyBorder="1" applyAlignment="1">
      <alignment horizontal="center" vertical="center"/>
    </xf>
    <xf numFmtId="165" fontId="52" fillId="0" borderId="66" xfId="74" applyNumberFormat="1" applyFont="1" applyBorder="1" applyAlignment="1">
      <alignment horizontal="center"/>
    </xf>
    <xf numFmtId="165" fontId="52" fillId="0" borderId="66" xfId="74" applyNumberFormat="1" applyFont="1" applyBorder="1" applyAlignment="1">
      <alignment horizontal="center" vertical="center"/>
    </xf>
    <xf numFmtId="165" fontId="53" fillId="0" borderId="66" xfId="74" applyNumberFormat="1" applyFont="1" applyBorder="1" applyAlignment="1">
      <alignment horizontal="center" vertical="center"/>
    </xf>
    <xf numFmtId="165" fontId="53" fillId="0" borderId="66" xfId="74" applyNumberFormat="1" applyFont="1" applyBorder="1" applyAlignment="1">
      <alignment horizontal="center" vertical="center" wrapText="1"/>
    </xf>
    <xf numFmtId="0" fontId="53" fillId="0" borderId="66" xfId="74" applyFont="1" applyBorder="1" applyAlignment="1">
      <alignment horizontal="center" vertical="center"/>
    </xf>
    <xf numFmtId="0" fontId="52" fillId="0" borderId="66" xfId="74" applyFont="1" applyBorder="1" applyAlignment="1">
      <alignment horizontal="center" vertical="center"/>
    </xf>
    <xf numFmtId="0" fontId="27" fillId="0" borderId="73" xfId="74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5" fillId="0" borderId="21" xfId="0" applyFont="1" applyFill="1" applyBorder="1" applyAlignment="1">
      <alignment vertical="center"/>
    </xf>
    <xf numFmtId="0" fontId="11" fillId="0" borderId="22" xfId="0" applyFont="1" applyFill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27" xfId="0" applyFont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1" fillId="0" borderId="80" xfId="0" applyFont="1" applyFill="1" applyBorder="1" applyAlignment="1">
      <alignment horizontal="left" vertical="center"/>
    </xf>
    <xf numFmtId="0" fontId="11" fillId="0" borderId="75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2" fillId="4" borderId="66" xfId="0" applyFont="1" applyFill="1" applyBorder="1" applyAlignment="1">
      <alignment horizontal="left" vertical="center"/>
    </xf>
    <xf numFmtId="0" fontId="12" fillId="4" borderId="66" xfId="0" applyFont="1" applyFill="1" applyBorder="1" applyAlignment="1">
      <alignment horizontal="center" vertical="center"/>
    </xf>
    <xf numFmtId="0" fontId="12" fillId="4" borderId="66" xfId="0" applyFont="1" applyFill="1" applyBorder="1" applyAlignment="1">
      <alignment horizontal="left"/>
    </xf>
    <xf numFmtId="0" fontId="12" fillId="4" borderId="66" xfId="0" applyFont="1" applyFill="1" applyBorder="1" applyAlignment="1">
      <alignment horizontal="center"/>
    </xf>
    <xf numFmtId="0" fontId="12" fillId="4" borderId="6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1" fillId="0" borderId="29" xfId="0" applyFont="1" applyFill="1" applyBorder="1" applyAlignment="1">
      <alignment vertical="center"/>
    </xf>
    <xf numFmtId="0" fontId="21" fillId="0" borderId="20" xfId="0" applyFont="1" applyBorder="1" applyAlignment="1">
      <alignment horizontal="left" vertical="center"/>
    </xf>
    <xf numFmtId="0" fontId="40" fillId="0" borderId="0" xfId="0" applyFont="1" applyAlignment="1"/>
    <xf numFmtId="0" fontId="10" fillId="0" borderId="3" xfId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66" xfId="0" applyFont="1" applyBorder="1" applyAlignment="1">
      <alignment horizontal="center" vertical="center"/>
    </xf>
    <xf numFmtId="0" fontId="5" fillId="0" borderId="66" xfId="0" applyFont="1" applyFill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17" fillId="0" borderId="78" xfId="0" applyFont="1" applyBorder="1" applyAlignment="1">
      <alignment horizontal="center" vertical="center"/>
    </xf>
    <xf numFmtId="0" fontId="8" fillId="2" borderId="43" xfId="60" applyFont="1" applyFill="1" applyBorder="1" applyAlignment="1">
      <alignment vertical="center"/>
    </xf>
    <xf numFmtId="0" fontId="8" fillId="3" borderId="83" xfId="0" applyFont="1" applyFill="1" applyBorder="1" applyAlignment="1">
      <alignment horizontal="center" vertical="center"/>
    </xf>
    <xf numFmtId="0" fontId="8" fillId="3" borderId="84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10" fillId="0" borderId="85" xfId="0" applyFont="1" applyBorder="1" applyAlignment="1">
      <alignment horizontal="center" vertical="center"/>
    </xf>
    <xf numFmtId="0" fontId="11" fillId="0" borderId="74" xfId="0" applyFont="1" applyFill="1" applyBorder="1" applyAlignment="1">
      <alignment horizontal="left" vertical="center"/>
    </xf>
    <xf numFmtId="0" fontId="11" fillId="0" borderId="74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10" fillId="0" borderId="9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0" fillId="0" borderId="91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26" fillId="0" borderId="92" xfId="0" applyFont="1" applyFill="1" applyBorder="1" applyAlignment="1">
      <alignment vertical="center"/>
    </xf>
    <xf numFmtId="0" fontId="48" fillId="0" borderId="75" xfId="74" applyFont="1" applyBorder="1" applyAlignment="1">
      <alignment wrapText="1"/>
    </xf>
    <xf numFmtId="0" fontId="27" fillId="0" borderId="88" xfId="74" applyFont="1" applyBorder="1"/>
    <xf numFmtId="0" fontId="10" fillId="0" borderId="25" xfId="0" applyFont="1" applyBorder="1" applyAlignment="1">
      <alignment horizontal="center" vertical="center"/>
    </xf>
    <xf numFmtId="0" fontId="8" fillId="3" borderId="93" xfId="0" applyFont="1" applyFill="1" applyBorder="1" applyAlignment="1">
      <alignment horizontal="center" vertical="center"/>
    </xf>
    <xf numFmtId="0" fontId="17" fillId="0" borderId="94" xfId="0" applyNumberFormat="1" applyFont="1" applyBorder="1" applyAlignment="1">
      <alignment horizontal="center" vertical="center"/>
    </xf>
    <xf numFmtId="0" fontId="8" fillId="2" borderId="42" xfId="60" applyFont="1" applyFill="1" applyBorder="1" applyAlignment="1">
      <alignment vertical="center"/>
    </xf>
    <xf numFmtId="0" fontId="8" fillId="3" borderId="95" xfId="0" applyFont="1" applyFill="1" applyBorder="1" applyAlignment="1">
      <alignment horizontal="center" vertical="center"/>
    </xf>
    <xf numFmtId="0" fontId="8" fillId="3" borderId="96" xfId="0" applyFont="1" applyFill="1" applyBorder="1" applyAlignment="1">
      <alignment horizontal="center" vertical="center"/>
    </xf>
    <xf numFmtId="0" fontId="8" fillId="3" borderId="97" xfId="0" applyFont="1" applyFill="1" applyBorder="1" applyAlignment="1">
      <alignment horizontal="center" vertical="center"/>
    </xf>
    <xf numFmtId="0" fontId="8" fillId="3" borderId="98" xfId="0" applyFont="1" applyFill="1" applyBorder="1" applyAlignment="1">
      <alignment horizontal="center" vertical="center"/>
    </xf>
    <xf numFmtId="0" fontId="8" fillId="3" borderId="99" xfId="0" applyFont="1" applyFill="1" applyBorder="1" applyAlignment="1">
      <alignment horizontal="center" vertical="center"/>
    </xf>
    <xf numFmtId="0" fontId="8" fillId="3" borderId="100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101" xfId="0" applyNumberFormat="1" applyFont="1" applyBorder="1" applyAlignment="1">
      <alignment horizontal="center" vertical="center"/>
    </xf>
    <xf numFmtId="0" fontId="8" fillId="2" borderId="102" xfId="60" applyFont="1" applyFill="1" applyBorder="1" applyAlignment="1">
      <alignment vertical="center"/>
    </xf>
    <xf numFmtId="0" fontId="8" fillId="3" borderId="103" xfId="0" applyFont="1" applyFill="1" applyBorder="1" applyAlignment="1">
      <alignment horizontal="center" vertical="center"/>
    </xf>
    <xf numFmtId="0" fontId="8" fillId="3" borderId="104" xfId="0" applyFont="1" applyFill="1" applyBorder="1" applyAlignment="1">
      <alignment horizontal="center" vertical="center"/>
    </xf>
    <xf numFmtId="0" fontId="8" fillId="3" borderId="105" xfId="0" applyFont="1" applyFill="1" applyBorder="1" applyAlignment="1">
      <alignment horizontal="center" vertical="center"/>
    </xf>
    <xf numFmtId="0" fontId="8" fillId="3" borderId="106" xfId="0" applyFont="1" applyFill="1" applyBorder="1" applyAlignment="1">
      <alignment horizontal="center" vertical="center"/>
    </xf>
    <xf numFmtId="0" fontId="8" fillId="3" borderId="107" xfId="0" applyFont="1" applyFill="1" applyBorder="1" applyAlignment="1">
      <alignment horizontal="center" vertical="center"/>
    </xf>
    <xf numFmtId="0" fontId="8" fillId="2" borderId="108" xfId="60" applyFont="1" applyFill="1" applyBorder="1" applyAlignment="1">
      <alignment vertical="center"/>
    </xf>
    <xf numFmtId="0" fontId="17" fillId="0" borderId="109" xfId="0" applyNumberFormat="1" applyFont="1" applyBorder="1" applyAlignment="1">
      <alignment horizontal="center" vertical="center"/>
    </xf>
    <xf numFmtId="0" fontId="8" fillId="3" borderId="110" xfId="0" applyFont="1" applyFill="1" applyBorder="1" applyAlignment="1">
      <alignment horizontal="center" vertical="center"/>
    </xf>
    <xf numFmtId="0" fontId="8" fillId="3" borderId="111" xfId="0" applyFont="1" applyFill="1" applyBorder="1" applyAlignment="1">
      <alignment horizontal="center" vertical="center"/>
    </xf>
    <xf numFmtId="0" fontId="8" fillId="3" borderId="112" xfId="0" applyFont="1" applyFill="1" applyBorder="1" applyAlignment="1">
      <alignment horizontal="center" vertical="center"/>
    </xf>
    <xf numFmtId="0" fontId="8" fillId="3" borderId="78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25" fillId="0" borderId="17" xfId="0" applyFont="1" applyFill="1" applyBorder="1" applyAlignment="1">
      <alignment vertical="center"/>
    </xf>
    <xf numFmtId="0" fontId="11" fillId="0" borderId="20" xfId="0" applyFont="1" applyBorder="1" applyAlignment="1">
      <alignment horizontal="left" vertical="center"/>
    </xf>
    <xf numFmtId="0" fontId="12" fillId="0" borderId="113" xfId="0" applyFont="1" applyFill="1" applyBorder="1" applyAlignment="1">
      <alignment horizontal="left" vertical="center"/>
    </xf>
    <xf numFmtId="0" fontId="12" fillId="4" borderId="114" xfId="0" applyFont="1" applyFill="1" applyBorder="1" applyAlignment="1">
      <alignment horizontal="left" vertical="center"/>
    </xf>
    <xf numFmtId="0" fontId="12" fillId="4" borderId="11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115" xfId="1" applyFont="1" applyFill="1" applyBorder="1" applyAlignment="1">
      <alignment vertical="center"/>
    </xf>
    <xf numFmtId="0" fontId="10" fillId="0" borderId="18" xfId="1" applyNumberFormat="1" applyFont="1" applyFill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164" fontId="10" fillId="0" borderId="63" xfId="0" applyNumberFormat="1" applyFont="1" applyFill="1" applyBorder="1" applyAlignment="1">
      <alignment horizontal="center" vertical="center"/>
    </xf>
    <xf numFmtId="0" fontId="15" fillId="0" borderId="116" xfId="0" applyFont="1" applyBorder="1" applyAlignment="1">
      <alignment horizontal="center" vertical="center"/>
    </xf>
    <xf numFmtId="0" fontId="10" fillId="0" borderId="117" xfId="0" applyFont="1" applyBorder="1" applyAlignment="1">
      <alignment horizontal="center" vertical="center"/>
    </xf>
    <xf numFmtId="0" fontId="10" fillId="0" borderId="118" xfId="0" applyNumberFormat="1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10" fillId="0" borderId="115" xfId="0" applyFont="1" applyFill="1" applyBorder="1" applyAlignment="1">
      <alignment horizontal="center" vertical="center"/>
    </xf>
    <xf numFmtId="0" fontId="25" fillId="0" borderId="119" xfId="0" applyFont="1" applyFill="1" applyBorder="1" applyAlignment="1">
      <alignment vertical="center"/>
    </xf>
    <xf numFmtId="0" fontId="25" fillId="0" borderId="120" xfId="0" applyFont="1" applyBorder="1" applyAlignment="1">
      <alignment vertical="center"/>
    </xf>
    <xf numFmtId="0" fontId="10" fillId="0" borderId="114" xfId="0" applyFont="1" applyBorder="1" applyAlignment="1">
      <alignment horizontal="center" vertical="center"/>
    </xf>
    <xf numFmtId="0" fontId="10" fillId="5" borderId="114" xfId="0" applyFont="1" applyFill="1" applyBorder="1" applyAlignment="1">
      <alignment horizontal="center" vertical="center"/>
    </xf>
    <xf numFmtId="0" fontId="10" fillId="0" borderId="114" xfId="1" applyFont="1" applyFill="1" applyBorder="1" applyAlignment="1">
      <alignment vertical="center"/>
    </xf>
    <xf numFmtId="0" fontId="10" fillId="0" borderId="114" xfId="1" applyNumberFormat="1" applyFont="1" applyFill="1" applyBorder="1" applyAlignment="1">
      <alignment horizontal="center" vertical="center"/>
    </xf>
    <xf numFmtId="0" fontId="10" fillId="0" borderId="114" xfId="1" applyFont="1" applyFill="1" applyBorder="1" applyAlignment="1">
      <alignment horizontal="center" vertical="center"/>
    </xf>
    <xf numFmtId="0" fontId="10" fillId="0" borderId="114" xfId="0" applyNumberFormat="1" applyFont="1" applyBorder="1" applyAlignment="1">
      <alignment horizontal="center" vertical="center"/>
    </xf>
    <xf numFmtId="0" fontId="27" fillId="0" borderId="114" xfId="0" applyFont="1" applyBorder="1" applyAlignment="1">
      <alignment horizontal="center" vertical="center"/>
    </xf>
    <xf numFmtId="0" fontId="10" fillId="0" borderId="114" xfId="0" applyFont="1" applyFill="1" applyBorder="1" applyAlignment="1">
      <alignment horizontal="center" vertical="center"/>
    </xf>
    <xf numFmtId="0" fontId="15" fillId="0" borderId="114" xfId="0" applyFont="1" applyBorder="1" applyAlignment="1">
      <alignment horizontal="center" vertical="center"/>
    </xf>
    <xf numFmtId="0" fontId="15" fillId="0" borderId="119" xfId="0" applyFont="1" applyFill="1" applyBorder="1" applyAlignment="1">
      <alignment vertical="center"/>
    </xf>
    <xf numFmtId="0" fontId="15" fillId="0" borderId="120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121" xfId="0" applyFont="1" applyBorder="1" applyAlignment="1">
      <alignment horizontal="center" vertical="center"/>
    </xf>
    <xf numFmtId="0" fontId="11" fillId="0" borderId="122" xfId="0" applyFont="1" applyBorder="1" applyAlignment="1">
      <alignment horizontal="left" vertical="center"/>
    </xf>
    <xf numFmtId="0" fontId="41" fillId="0" borderId="0" xfId="73" applyFill="1"/>
    <xf numFmtId="0" fontId="41" fillId="0" borderId="0" xfId="73" applyFill="1" applyBorder="1"/>
    <xf numFmtId="2" fontId="41" fillId="0" borderId="0" xfId="73" applyNumberFormat="1" applyFill="1"/>
    <xf numFmtId="0" fontId="41" fillId="0" borderId="3" xfId="73" applyFill="1" applyBorder="1"/>
    <xf numFmtId="0" fontId="57" fillId="0" borderId="5" xfId="73" applyFont="1" applyFill="1" applyBorder="1" applyAlignment="1">
      <alignment horizontal="center"/>
    </xf>
    <xf numFmtId="0" fontId="55" fillId="0" borderId="5" xfId="73" applyFont="1" applyFill="1" applyBorder="1" applyAlignment="1">
      <alignment vertical="center"/>
    </xf>
    <xf numFmtId="0" fontId="55" fillId="0" borderId="125" xfId="73" applyFont="1" applyFill="1" applyBorder="1" applyAlignment="1">
      <alignment vertical="center"/>
    </xf>
    <xf numFmtId="0" fontId="55" fillId="0" borderId="125" xfId="73" applyFont="1" applyFill="1" applyBorder="1" applyAlignment="1">
      <alignment horizontal="center" vertical="center"/>
    </xf>
    <xf numFmtId="2" fontId="55" fillId="0" borderId="125" xfId="73" applyNumberFormat="1" applyFont="1" applyFill="1" applyBorder="1" applyAlignment="1">
      <alignment horizontal="center" vertical="center"/>
    </xf>
    <xf numFmtId="164" fontId="55" fillId="0" borderId="3" xfId="73" applyNumberFormat="1" applyFont="1" applyFill="1" applyBorder="1" applyAlignment="1">
      <alignment horizontal="center" vertical="center"/>
    </xf>
    <xf numFmtId="0" fontId="55" fillId="0" borderId="3" xfId="73" applyFont="1" applyFill="1" applyBorder="1" applyAlignment="1">
      <alignment horizontal="center" vertical="center"/>
    </xf>
    <xf numFmtId="0" fontId="57" fillId="0" borderId="3" xfId="73" applyFont="1" applyFill="1" applyBorder="1" applyAlignment="1">
      <alignment horizontal="center"/>
    </xf>
    <xf numFmtId="2" fontId="57" fillId="0" borderId="3" xfId="73" applyNumberFormat="1" applyFont="1" applyFill="1" applyBorder="1" applyAlignment="1">
      <alignment horizontal="center"/>
    </xf>
    <xf numFmtId="0" fontId="57" fillId="6" borderId="5" xfId="73" applyFont="1" applyFill="1" applyBorder="1" applyAlignment="1">
      <alignment horizontal="center"/>
    </xf>
    <xf numFmtId="0" fontId="55" fillId="6" borderId="5" xfId="73" applyFont="1" applyFill="1" applyBorder="1" applyAlignment="1">
      <alignment vertical="center"/>
    </xf>
    <xf numFmtId="0" fontId="55" fillId="6" borderId="125" xfId="73" applyFont="1" applyFill="1" applyBorder="1" applyAlignment="1">
      <alignment vertical="center"/>
    </xf>
    <xf numFmtId="0" fontId="55" fillId="6" borderId="125" xfId="73" applyFont="1" applyFill="1" applyBorder="1" applyAlignment="1">
      <alignment horizontal="center" vertical="center"/>
    </xf>
    <xf numFmtId="2" fontId="55" fillId="6" borderId="125" xfId="73" applyNumberFormat="1" applyFont="1" applyFill="1" applyBorder="1" applyAlignment="1">
      <alignment horizontal="center" vertical="center"/>
    </xf>
    <xf numFmtId="164" fontId="55" fillId="6" borderId="3" xfId="73" applyNumberFormat="1" applyFont="1" applyFill="1" applyBorder="1" applyAlignment="1">
      <alignment horizontal="center" vertical="center"/>
    </xf>
    <xf numFmtId="0" fontId="55" fillId="6" borderId="3" xfId="73" applyFont="1" applyFill="1" applyBorder="1" applyAlignment="1">
      <alignment horizontal="center" vertical="center"/>
    </xf>
    <xf numFmtId="0" fontId="57" fillId="6" borderId="3" xfId="73" applyFont="1" applyFill="1" applyBorder="1" applyAlignment="1">
      <alignment horizontal="center"/>
    </xf>
    <xf numFmtId="2" fontId="57" fillId="6" borderId="3" xfId="73" applyNumberFormat="1" applyFont="1" applyFill="1" applyBorder="1" applyAlignment="1">
      <alignment horizontal="center"/>
    </xf>
    <xf numFmtId="0" fontId="41" fillId="6" borderId="3" xfId="73" applyFill="1" applyBorder="1"/>
    <xf numFmtId="0" fontId="55" fillId="4" borderId="5" xfId="73" applyFont="1" applyFill="1" applyBorder="1" applyAlignment="1">
      <alignment vertical="center"/>
    </xf>
    <xf numFmtId="0" fontId="55" fillId="4" borderId="125" xfId="73" applyFont="1" applyFill="1" applyBorder="1" applyAlignment="1">
      <alignment vertical="center"/>
    </xf>
    <xf numFmtId="0" fontId="55" fillId="4" borderId="125" xfId="73" applyFont="1" applyFill="1" applyBorder="1" applyAlignment="1">
      <alignment horizontal="center" vertical="center"/>
    </xf>
    <xf numFmtId="2" fontId="55" fillId="4" borderId="125" xfId="73" applyNumberFormat="1" applyFont="1" applyFill="1" applyBorder="1" applyAlignment="1">
      <alignment horizontal="center" vertical="center"/>
    </xf>
    <xf numFmtId="164" fontId="55" fillId="4" borderId="3" xfId="73" applyNumberFormat="1" applyFont="1" applyFill="1" applyBorder="1" applyAlignment="1">
      <alignment horizontal="center" vertical="center"/>
    </xf>
    <xf numFmtId="0" fontId="55" fillId="4" borderId="3" xfId="73" applyFont="1" applyFill="1" applyBorder="1" applyAlignment="1">
      <alignment horizontal="center" vertical="center"/>
    </xf>
    <xf numFmtId="0" fontId="57" fillId="4" borderId="3" xfId="73" applyFont="1" applyFill="1" applyBorder="1" applyAlignment="1">
      <alignment horizontal="center"/>
    </xf>
    <xf numFmtId="2" fontId="55" fillId="0" borderId="3" xfId="73" applyNumberFormat="1" applyFont="1" applyFill="1" applyBorder="1" applyAlignment="1">
      <alignment horizontal="center" vertical="center"/>
    </xf>
    <xf numFmtId="2" fontId="55" fillId="4" borderId="3" xfId="73" applyNumberFormat="1" applyFont="1" applyFill="1" applyBorder="1" applyAlignment="1">
      <alignment horizontal="center" vertical="center"/>
    </xf>
    <xf numFmtId="0" fontId="57" fillId="6" borderId="5" xfId="73" applyFont="1" applyFill="1" applyBorder="1" applyAlignment="1">
      <alignment horizontal="left"/>
    </xf>
    <xf numFmtId="0" fontId="55" fillId="0" borderId="134" xfId="73" applyFont="1" applyFill="1" applyBorder="1" applyAlignment="1">
      <alignment vertical="center"/>
    </xf>
    <xf numFmtId="0" fontId="55" fillId="0" borderId="135" xfId="73" applyFont="1" applyFill="1" applyBorder="1" applyAlignment="1">
      <alignment vertical="center"/>
    </xf>
    <xf numFmtId="0" fontId="57" fillId="0" borderId="97" xfId="73" applyFont="1" applyFill="1" applyBorder="1" applyAlignment="1">
      <alignment horizontal="center"/>
    </xf>
    <xf numFmtId="0" fontId="55" fillId="0" borderId="97" xfId="73" applyFont="1" applyFill="1" applyBorder="1" applyAlignment="1">
      <alignment vertical="center"/>
    </xf>
    <xf numFmtId="0" fontId="55" fillId="0" borderId="138" xfId="73" applyFont="1" applyFill="1" applyBorder="1" applyAlignment="1">
      <alignment vertical="center"/>
    </xf>
    <xf numFmtId="0" fontId="55" fillId="0" borderId="138" xfId="73" applyFont="1" applyFill="1" applyBorder="1" applyAlignment="1">
      <alignment horizontal="center" vertical="center"/>
    </xf>
    <xf numFmtId="2" fontId="55" fillId="0" borderId="138" xfId="73" applyNumberFormat="1" applyFont="1" applyFill="1" applyBorder="1" applyAlignment="1">
      <alignment horizontal="center" vertical="center"/>
    </xf>
    <xf numFmtId="164" fontId="55" fillId="0" borderId="127" xfId="73" applyNumberFormat="1" applyFont="1" applyFill="1" applyBorder="1" applyAlignment="1">
      <alignment horizontal="center" vertical="center"/>
    </xf>
    <xf numFmtId="0" fontId="55" fillId="0" borderId="127" xfId="73" applyFont="1" applyFill="1" applyBorder="1" applyAlignment="1">
      <alignment horizontal="center" vertical="center"/>
    </xf>
    <xf numFmtId="2" fontId="57" fillId="0" borderId="127" xfId="73" applyNumberFormat="1" applyFont="1" applyFill="1" applyBorder="1" applyAlignment="1">
      <alignment horizontal="center"/>
    </xf>
    <xf numFmtId="2" fontId="57" fillId="0" borderId="128" xfId="73" applyNumberFormat="1" applyFont="1" applyFill="1" applyBorder="1" applyAlignment="1">
      <alignment horizontal="left"/>
    </xf>
    <xf numFmtId="2" fontId="57" fillId="0" borderId="130" xfId="73" applyNumberFormat="1" applyFont="1" applyFill="1" applyBorder="1" applyAlignment="1">
      <alignment horizontal="left"/>
    </xf>
    <xf numFmtId="0" fontId="57" fillId="0" borderId="84" xfId="73" applyFont="1" applyFill="1" applyBorder="1" applyAlignment="1">
      <alignment horizontal="center"/>
    </xf>
    <xf numFmtId="0" fontId="55" fillId="0" borderId="84" xfId="73" applyFont="1" applyFill="1" applyBorder="1" applyAlignment="1">
      <alignment vertical="center"/>
    </xf>
    <xf numFmtId="0" fontId="55" fillId="0" borderId="111" xfId="73" applyFont="1" applyFill="1" applyBorder="1" applyAlignment="1">
      <alignment vertical="center"/>
    </xf>
    <xf numFmtId="0" fontId="55" fillId="0" borderId="111" xfId="73" applyFont="1" applyFill="1" applyBorder="1" applyAlignment="1">
      <alignment horizontal="center" vertical="center"/>
    </xf>
    <xf numFmtId="2" fontId="55" fillId="0" borderId="111" xfId="73" applyNumberFormat="1" applyFont="1" applyFill="1" applyBorder="1" applyAlignment="1">
      <alignment horizontal="center" vertical="center"/>
    </xf>
    <xf numFmtId="164" fontId="55" fillId="0" borderId="132" xfId="73" applyNumberFormat="1" applyFont="1" applyFill="1" applyBorder="1" applyAlignment="1">
      <alignment horizontal="center" vertical="center"/>
    </xf>
    <xf numFmtId="0" fontId="57" fillId="0" borderId="132" xfId="73" applyFont="1" applyFill="1" applyBorder="1" applyAlignment="1">
      <alignment horizontal="center"/>
    </xf>
    <xf numFmtId="2" fontId="41" fillId="0" borderId="30" xfId="73" applyNumberFormat="1" applyFill="1" applyBorder="1"/>
    <xf numFmtId="0" fontId="41" fillId="0" borderId="133" xfId="73" applyFill="1" applyBorder="1"/>
    <xf numFmtId="0" fontId="57" fillId="0" borderId="19" xfId="73" applyFont="1" applyFill="1" applyBorder="1" applyAlignment="1">
      <alignment horizontal="center"/>
    </xf>
    <xf numFmtId="0" fontId="55" fillId="0" borderId="19" xfId="73" applyFont="1" applyFill="1" applyBorder="1" applyAlignment="1">
      <alignment vertical="center"/>
    </xf>
    <xf numFmtId="0" fontId="55" fillId="0" borderId="88" xfId="73" applyFont="1" applyFill="1" applyBorder="1" applyAlignment="1">
      <alignment vertical="center"/>
    </xf>
    <xf numFmtId="0" fontId="55" fillId="0" borderId="88" xfId="73" applyFont="1" applyFill="1" applyBorder="1" applyAlignment="1">
      <alignment horizontal="center" vertical="center"/>
    </xf>
    <xf numFmtId="2" fontId="55" fillId="0" borderId="88" xfId="73" applyNumberFormat="1" applyFont="1" applyFill="1" applyBorder="1" applyAlignment="1">
      <alignment horizontal="center" vertical="center"/>
    </xf>
    <xf numFmtId="164" fontId="55" fillId="0" borderId="18" xfId="73" applyNumberFormat="1" applyFont="1" applyFill="1" applyBorder="1" applyAlignment="1">
      <alignment horizontal="center" vertical="center"/>
    </xf>
    <xf numFmtId="0" fontId="57" fillId="0" borderId="18" xfId="73" applyFont="1" applyFill="1" applyBorder="1" applyAlignment="1">
      <alignment horizontal="center"/>
    </xf>
    <xf numFmtId="2" fontId="57" fillId="0" borderId="18" xfId="73" applyNumberFormat="1" applyFont="1" applyFill="1" applyBorder="1" applyAlignment="1">
      <alignment horizontal="center"/>
    </xf>
    <xf numFmtId="0" fontId="41" fillId="0" borderId="18" xfId="73" applyFill="1" applyBorder="1"/>
    <xf numFmtId="0" fontId="57" fillId="6" borderId="97" xfId="73" applyFont="1" applyFill="1" applyBorder="1" applyAlignment="1">
      <alignment horizontal="center"/>
    </xf>
    <xf numFmtId="0" fontId="55" fillId="6" borderId="97" xfId="73" applyFont="1" applyFill="1" applyBorder="1" applyAlignment="1">
      <alignment vertical="center"/>
    </xf>
    <xf numFmtId="0" fontId="55" fillId="6" borderId="138" xfId="73" applyFont="1" applyFill="1" applyBorder="1" applyAlignment="1">
      <alignment vertical="center"/>
    </xf>
    <xf numFmtId="0" fontId="55" fillId="6" borderId="138" xfId="73" applyFont="1" applyFill="1" applyBorder="1" applyAlignment="1">
      <alignment horizontal="center" vertical="center"/>
    </xf>
    <xf numFmtId="2" fontId="55" fillId="6" borderId="138" xfId="73" applyNumberFormat="1" applyFont="1" applyFill="1" applyBorder="1" applyAlignment="1">
      <alignment horizontal="center" vertical="center"/>
    </xf>
    <xf numFmtId="164" fontId="55" fillId="6" borderId="127" xfId="73" applyNumberFormat="1" applyFont="1" applyFill="1" applyBorder="1" applyAlignment="1">
      <alignment horizontal="center" vertical="center"/>
    </xf>
    <xf numFmtId="0" fontId="55" fillId="6" borderId="127" xfId="73" applyFont="1" applyFill="1" applyBorder="1" applyAlignment="1">
      <alignment horizontal="center" vertical="center"/>
    </xf>
    <xf numFmtId="2" fontId="57" fillId="6" borderId="127" xfId="73" applyNumberFormat="1" applyFont="1" applyFill="1" applyBorder="1" applyAlignment="1">
      <alignment horizontal="center"/>
    </xf>
    <xf numFmtId="0" fontId="41" fillId="6" borderId="128" xfId="73" applyFill="1" applyBorder="1"/>
    <xf numFmtId="0" fontId="41" fillId="6" borderId="130" xfId="73" applyFill="1" applyBorder="1"/>
    <xf numFmtId="0" fontId="57" fillId="6" borderId="84" xfId="73" applyFont="1" applyFill="1" applyBorder="1" applyAlignment="1">
      <alignment horizontal="center"/>
    </xf>
    <xf numFmtId="0" fontId="55" fillId="6" borderId="84" xfId="73" applyFont="1" applyFill="1" applyBorder="1" applyAlignment="1">
      <alignment vertical="center"/>
    </xf>
    <xf numFmtId="0" fontId="55" fillId="6" borderId="111" xfId="73" applyFont="1" applyFill="1" applyBorder="1" applyAlignment="1">
      <alignment vertical="center"/>
    </xf>
    <xf numFmtId="0" fontId="55" fillId="6" borderId="111" xfId="73" applyFont="1" applyFill="1" applyBorder="1" applyAlignment="1">
      <alignment horizontal="center" vertical="center"/>
    </xf>
    <xf numFmtId="2" fontId="55" fillId="6" borderId="111" xfId="73" applyNumberFormat="1" applyFont="1" applyFill="1" applyBorder="1" applyAlignment="1">
      <alignment horizontal="center" vertical="center"/>
    </xf>
    <xf numFmtId="164" fontId="55" fillId="6" borderId="132" xfId="73" applyNumberFormat="1" applyFont="1" applyFill="1" applyBorder="1" applyAlignment="1">
      <alignment horizontal="center" vertical="center"/>
    </xf>
    <xf numFmtId="0" fontId="55" fillId="6" borderId="132" xfId="73" applyFont="1" applyFill="1" applyBorder="1" applyAlignment="1">
      <alignment horizontal="center" vertical="center"/>
    </xf>
    <xf numFmtId="2" fontId="57" fillId="6" borderId="132" xfId="73" applyNumberFormat="1" applyFont="1" applyFill="1" applyBorder="1" applyAlignment="1">
      <alignment horizontal="center"/>
    </xf>
    <xf numFmtId="0" fontId="41" fillId="6" borderId="133" xfId="73" applyFill="1" applyBorder="1"/>
    <xf numFmtId="0" fontId="41" fillId="0" borderId="123" xfId="73" applyFill="1" applyBorder="1" applyAlignment="1">
      <alignment horizontal="center" vertical="center" wrapText="1"/>
    </xf>
    <xf numFmtId="0" fontId="41" fillId="0" borderId="141" xfId="73" applyFill="1" applyBorder="1" applyAlignment="1">
      <alignment horizontal="center" vertical="center" wrapText="1"/>
    </xf>
    <xf numFmtId="0" fontId="41" fillId="0" borderId="142" xfId="73" applyFill="1" applyBorder="1" applyAlignment="1">
      <alignment horizontal="center" vertical="center" wrapText="1"/>
    </xf>
    <xf numFmtId="0" fontId="41" fillId="0" borderId="124" xfId="73" applyFill="1" applyBorder="1" applyAlignment="1">
      <alignment horizontal="center" vertical="center" wrapText="1"/>
    </xf>
    <xf numFmtId="2" fontId="41" fillId="0" borderId="124" xfId="73" applyNumberFormat="1" applyFill="1" applyBorder="1" applyAlignment="1">
      <alignment horizontal="center" vertical="center" wrapText="1"/>
    </xf>
    <xf numFmtId="0" fontId="57" fillId="6" borderId="132" xfId="73" applyFont="1" applyFill="1" applyBorder="1" applyAlignment="1">
      <alignment horizontal="center"/>
    </xf>
    <xf numFmtId="0" fontId="41" fillId="0" borderId="143" xfId="73" applyFill="1" applyBorder="1" applyAlignment="1">
      <alignment horizontal="center" vertical="center"/>
    </xf>
    <xf numFmtId="0" fontId="57" fillId="0" borderId="30" xfId="73" applyFont="1" applyFill="1" applyBorder="1" applyAlignment="1">
      <alignment horizontal="center"/>
    </xf>
    <xf numFmtId="0" fontId="57" fillId="0" borderId="0" xfId="73" applyFont="1" applyFill="1" applyBorder="1" applyAlignment="1">
      <alignment horizontal="center"/>
    </xf>
    <xf numFmtId="0" fontId="57" fillId="6" borderId="0" xfId="73" applyFont="1" applyFill="1" applyBorder="1" applyAlignment="1">
      <alignment horizontal="center"/>
    </xf>
    <xf numFmtId="0" fontId="57" fillId="6" borderId="134" xfId="73" applyFont="1" applyFill="1" applyBorder="1" applyAlignment="1">
      <alignment horizontal="center"/>
    </xf>
    <xf numFmtId="0" fontId="55" fillId="6" borderId="134" xfId="73" applyFont="1" applyFill="1" applyBorder="1" applyAlignment="1">
      <alignment vertical="center"/>
    </xf>
    <xf numFmtId="0" fontId="55" fillId="6" borderId="135" xfId="73" applyFont="1" applyFill="1" applyBorder="1" applyAlignment="1">
      <alignment vertical="center"/>
    </xf>
    <xf numFmtId="0" fontId="55" fillId="6" borderId="135" xfId="73" applyFont="1" applyFill="1" applyBorder="1" applyAlignment="1">
      <alignment horizontal="center" vertical="center"/>
    </xf>
    <xf numFmtId="2" fontId="55" fillId="6" borderId="135" xfId="73" applyNumberFormat="1" applyFont="1" applyFill="1" applyBorder="1" applyAlignment="1">
      <alignment horizontal="center" vertical="center"/>
    </xf>
    <xf numFmtId="164" fontId="55" fillId="6" borderId="136" xfId="73" applyNumberFormat="1" applyFont="1" applyFill="1" applyBorder="1" applyAlignment="1">
      <alignment horizontal="center" vertical="center"/>
    </xf>
    <xf numFmtId="0" fontId="55" fillId="6" borderId="136" xfId="73" applyFont="1" applyFill="1" applyBorder="1" applyAlignment="1">
      <alignment horizontal="center" vertical="center"/>
    </xf>
    <xf numFmtId="2" fontId="57" fillId="6" borderId="136" xfId="73" applyNumberFormat="1" applyFont="1" applyFill="1" applyBorder="1" applyAlignment="1">
      <alignment horizontal="center"/>
    </xf>
    <xf numFmtId="0" fontId="41" fillId="6" borderId="145" xfId="73" applyFill="1" applyBorder="1"/>
    <xf numFmtId="0" fontId="55" fillId="0" borderId="3" xfId="73" applyFont="1" applyFill="1" applyBorder="1" applyAlignment="1">
      <alignment vertical="center"/>
    </xf>
    <xf numFmtId="2" fontId="41" fillId="0" borderId="3" xfId="73" applyNumberFormat="1" applyFill="1" applyBorder="1"/>
    <xf numFmtId="0" fontId="55" fillId="6" borderId="3" xfId="73" applyFont="1" applyFill="1" applyBorder="1" applyAlignment="1">
      <alignment vertical="center"/>
    </xf>
    <xf numFmtId="2" fontId="55" fillId="6" borderId="3" xfId="73" applyNumberFormat="1" applyFont="1" applyFill="1" applyBorder="1" applyAlignment="1">
      <alignment horizontal="center" vertical="center"/>
    </xf>
    <xf numFmtId="0" fontId="56" fillId="0" borderId="3" xfId="73" applyFont="1" applyFill="1" applyBorder="1" applyAlignment="1">
      <alignment vertical="center"/>
    </xf>
    <xf numFmtId="0" fontId="56" fillId="0" borderId="126" xfId="73" applyFont="1" applyFill="1" applyBorder="1" applyAlignment="1">
      <alignment vertical="center"/>
    </xf>
    <xf numFmtId="0" fontId="57" fillId="0" borderId="127" xfId="73" applyFont="1" applyFill="1" applyBorder="1" applyAlignment="1">
      <alignment horizontal="center"/>
    </xf>
    <xf numFmtId="0" fontId="55" fillId="0" borderId="127" xfId="73" applyFont="1" applyFill="1" applyBorder="1" applyAlignment="1">
      <alignment vertical="center"/>
    </xf>
    <xf numFmtId="2" fontId="55" fillId="0" borderId="127" xfId="73" applyNumberFormat="1" applyFont="1" applyFill="1" applyBorder="1" applyAlignment="1">
      <alignment horizontal="center" vertical="center"/>
    </xf>
    <xf numFmtId="0" fontId="56" fillId="0" borderId="129" xfId="73" applyFont="1" applyFill="1" applyBorder="1" applyAlignment="1">
      <alignment vertical="center"/>
    </xf>
    <xf numFmtId="0" fontId="56" fillId="0" borderId="131" xfId="73" applyFont="1" applyFill="1" applyBorder="1" applyAlignment="1">
      <alignment vertical="center"/>
    </xf>
    <xf numFmtId="0" fontId="55" fillId="0" borderId="132" xfId="73" applyFont="1" applyFill="1" applyBorder="1" applyAlignment="1">
      <alignment vertical="center"/>
    </xf>
    <xf numFmtId="0" fontId="55" fillId="0" borderId="132" xfId="73" applyFont="1" applyFill="1" applyBorder="1" applyAlignment="1">
      <alignment horizontal="center" vertical="center"/>
    </xf>
    <xf numFmtId="2" fontId="55" fillId="0" borderId="132" xfId="73" applyNumberFormat="1" applyFont="1" applyFill="1" applyBorder="1" applyAlignment="1">
      <alignment horizontal="center" vertical="center"/>
    </xf>
    <xf numFmtId="2" fontId="57" fillId="0" borderId="132" xfId="73" applyNumberFormat="1" applyFont="1" applyFill="1" applyBorder="1" applyAlignment="1">
      <alignment horizontal="center"/>
    </xf>
    <xf numFmtId="0" fontId="56" fillId="0" borderId="18" xfId="73" applyFont="1" applyFill="1" applyBorder="1" applyAlignment="1">
      <alignment vertical="center"/>
    </xf>
    <xf numFmtId="0" fontId="55" fillId="0" borderId="18" xfId="73" applyFont="1" applyFill="1" applyBorder="1" applyAlignment="1">
      <alignment vertical="center"/>
    </xf>
    <xf numFmtId="0" fontId="55" fillId="0" borderId="18" xfId="73" applyFont="1" applyFill="1" applyBorder="1" applyAlignment="1">
      <alignment horizontal="center" vertical="center"/>
    </xf>
    <xf numFmtId="2" fontId="55" fillId="0" borderId="18" xfId="73" applyNumberFormat="1" applyFont="1" applyFill="1" applyBorder="1" applyAlignment="1">
      <alignment horizontal="center" vertical="center"/>
    </xf>
    <xf numFmtId="0" fontId="56" fillId="6" borderId="126" xfId="73" applyFont="1" applyFill="1" applyBorder="1" applyAlignment="1">
      <alignment vertical="center"/>
    </xf>
    <xf numFmtId="0" fontId="57" fillId="6" borderId="127" xfId="73" applyFont="1" applyFill="1" applyBorder="1" applyAlignment="1">
      <alignment horizontal="center"/>
    </xf>
    <xf numFmtId="0" fontId="55" fillId="6" borderId="127" xfId="73" applyFont="1" applyFill="1" applyBorder="1" applyAlignment="1">
      <alignment vertical="center"/>
    </xf>
    <xf numFmtId="2" fontId="55" fillId="6" borderId="127" xfId="73" applyNumberFormat="1" applyFont="1" applyFill="1" applyBorder="1" applyAlignment="1">
      <alignment horizontal="center" vertical="center"/>
    </xf>
    <xf numFmtId="0" fontId="56" fillId="6" borderId="129" xfId="73" applyFont="1" applyFill="1" applyBorder="1" applyAlignment="1">
      <alignment vertical="center"/>
    </xf>
    <xf numFmtId="2" fontId="57" fillId="6" borderId="130" xfId="73" applyNumberFormat="1" applyFont="1" applyFill="1" applyBorder="1" applyAlignment="1">
      <alignment horizontal="left"/>
    </xf>
    <xf numFmtId="0" fontId="56" fillId="6" borderId="131" xfId="73" applyFont="1" applyFill="1" applyBorder="1" applyAlignment="1">
      <alignment vertical="center"/>
    </xf>
    <xf numFmtId="0" fontId="55" fillId="6" borderId="132" xfId="73" applyFont="1" applyFill="1" applyBorder="1" applyAlignment="1">
      <alignment vertical="center"/>
    </xf>
    <xf numFmtId="2" fontId="55" fillId="6" borderId="132" xfId="73" applyNumberFormat="1" applyFont="1" applyFill="1" applyBorder="1" applyAlignment="1">
      <alignment horizontal="center" vertical="center"/>
    </xf>
    <xf numFmtId="2" fontId="57" fillId="6" borderId="133" xfId="73" applyNumberFormat="1" applyFont="1" applyFill="1" applyBorder="1" applyAlignment="1">
      <alignment horizontal="left"/>
    </xf>
    <xf numFmtId="0" fontId="56" fillId="0" borderId="144" xfId="73" applyFont="1" applyFill="1" applyBorder="1" applyAlignment="1">
      <alignment vertical="center"/>
    </xf>
    <xf numFmtId="0" fontId="57" fillId="0" borderId="136" xfId="73" applyFont="1" applyFill="1" applyBorder="1" applyAlignment="1">
      <alignment horizontal="center"/>
    </xf>
    <xf numFmtId="0" fontId="55" fillId="0" borderId="136" xfId="73" applyFont="1" applyFill="1" applyBorder="1" applyAlignment="1">
      <alignment vertical="center"/>
    </xf>
    <xf numFmtId="0" fontId="55" fillId="0" borderId="136" xfId="73" applyFont="1" applyFill="1" applyBorder="1" applyAlignment="1">
      <alignment horizontal="center" vertical="center"/>
    </xf>
    <xf numFmtId="2" fontId="55" fillId="0" borderId="136" xfId="73" applyNumberFormat="1" applyFont="1" applyFill="1" applyBorder="1" applyAlignment="1">
      <alignment horizontal="center" vertical="center"/>
    </xf>
    <xf numFmtId="164" fontId="55" fillId="0" borderId="136" xfId="73" applyNumberFormat="1" applyFont="1" applyFill="1" applyBorder="1" applyAlignment="1">
      <alignment horizontal="center" vertical="center"/>
    </xf>
    <xf numFmtId="2" fontId="57" fillId="0" borderId="136" xfId="73" applyNumberFormat="1" applyFont="1" applyFill="1" applyBorder="1" applyAlignment="1">
      <alignment horizontal="center"/>
    </xf>
    <xf numFmtId="2" fontId="57" fillId="0" borderId="145" xfId="73" applyNumberFormat="1" applyFont="1" applyFill="1" applyBorder="1" applyAlignment="1">
      <alignment horizontal="left"/>
    </xf>
    <xf numFmtId="2" fontId="57" fillId="6" borderId="128" xfId="73" applyNumberFormat="1" applyFont="1" applyFill="1" applyBorder="1" applyAlignment="1">
      <alignment horizontal="left"/>
    </xf>
    <xf numFmtId="2" fontId="57" fillId="0" borderId="133" xfId="73" applyNumberFormat="1" applyFont="1" applyFill="1" applyBorder="1" applyAlignment="1">
      <alignment horizontal="left"/>
    </xf>
    <xf numFmtId="2" fontId="41" fillId="0" borderId="132" xfId="73" applyNumberFormat="1" applyFill="1" applyBorder="1"/>
    <xf numFmtId="0" fontId="59" fillId="6" borderId="130" xfId="73" applyFont="1" applyFill="1" applyBorder="1"/>
    <xf numFmtId="0" fontId="56" fillId="0" borderId="0" xfId="73" applyFont="1" applyFill="1" applyBorder="1" applyAlignment="1">
      <alignment horizontal="center" vertical="center"/>
    </xf>
    <xf numFmtId="0" fontId="55" fillId="0" borderId="0" xfId="73" applyFont="1" applyFill="1" applyBorder="1" applyAlignment="1">
      <alignment vertical="center"/>
    </xf>
    <xf numFmtId="0" fontId="55" fillId="0" borderId="0" xfId="73" applyFont="1" applyFill="1" applyBorder="1" applyAlignment="1">
      <alignment horizontal="center" vertical="center"/>
    </xf>
    <xf numFmtId="2" fontId="55" fillId="0" borderId="0" xfId="73" applyNumberFormat="1" applyFont="1" applyFill="1" applyBorder="1" applyAlignment="1">
      <alignment horizontal="center" vertical="center"/>
    </xf>
    <xf numFmtId="164" fontId="55" fillId="0" borderId="0" xfId="73" applyNumberFormat="1" applyFont="1" applyFill="1" applyBorder="1" applyAlignment="1">
      <alignment horizontal="center" vertical="center"/>
    </xf>
    <xf numFmtId="2" fontId="41" fillId="0" borderId="0" xfId="73" applyNumberFormat="1" applyFill="1" applyBorder="1"/>
    <xf numFmtId="2" fontId="57" fillId="0" borderId="0" xfId="73" applyNumberFormat="1" applyFont="1" applyFill="1" applyBorder="1" applyAlignment="1">
      <alignment horizontal="center"/>
    </xf>
    <xf numFmtId="0" fontId="55" fillId="6" borderId="146" xfId="73" applyFont="1" applyFill="1" applyBorder="1" applyAlignment="1">
      <alignment vertical="center"/>
    </xf>
    <xf numFmtId="0" fontId="55" fillId="6" borderId="147" xfId="73" applyFont="1" applyFill="1" applyBorder="1" applyAlignment="1">
      <alignment vertical="center"/>
    </xf>
    <xf numFmtId="2" fontId="57" fillId="6" borderId="18" xfId="73" applyNumberFormat="1" applyFont="1" applyFill="1" applyBorder="1" applyAlignment="1">
      <alignment horizontal="center"/>
    </xf>
    <xf numFmtId="0" fontId="59" fillId="6" borderId="128" xfId="73" applyFont="1" applyFill="1" applyBorder="1"/>
    <xf numFmtId="2" fontId="59" fillId="0" borderId="132" xfId="73" applyNumberFormat="1" applyFont="1" applyFill="1" applyBorder="1" applyAlignment="1">
      <alignment horizontal="center"/>
    </xf>
    <xf numFmtId="0" fontId="59" fillId="0" borderId="133" xfId="73" applyFont="1" applyFill="1" applyBorder="1" applyAlignment="1">
      <alignment horizontal="left"/>
    </xf>
    <xf numFmtId="0" fontId="57" fillId="6" borderId="146" xfId="73" applyFont="1" applyFill="1" applyBorder="1" applyAlignment="1">
      <alignment horizontal="center"/>
    </xf>
    <xf numFmtId="0" fontId="55" fillId="6" borderId="147" xfId="73" applyFont="1" applyFill="1" applyBorder="1" applyAlignment="1">
      <alignment horizontal="center" vertical="center"/>
    </xf>
    <xf numFmtId="2" fontId="55" fillId="6" borderId="147" xfId="73" applyNumberFormat="1" applyFont="1" applyFill="1" applyBorder="1" applyAlignment="1">
      <alignment horizontal="center" vertical="center"/>
    </xf>
    <xf numFmtId="164" fontId="55" fillId="6" borderId="18" xfId="73" applyNumberFormat="1" applyFont="1" applyFill="1" applyBorder="1" applyAlignment="1">
      <alignment horizontal="center" vertical="center"/>
    </xf>
    <xf numFmtId="0" fontId="55" fillId="6" borderId="18" xfId="73" applyFont="1" applyFill="1" applyBorder="1" applyAlignment="1">
      <alignment horizontal="center" vertical="center"/>
    </xf>
    <xf numFmtId="0" fontId="59" fillId="6" borderId="148" xfId="73" applyFont="1" applyFill="1" applyBorder="1"/>
    <xf numFmtId="0" fontId="59" fillId="6" borderId="133" xfId="73" applyFont="1" applyFill="1" applyBorder="1"/>
    <xf numFmtId="0" fontId="59" fillId="0" borderId="3" xfId="73" applyFont="1" applyFill="1" applyBorder="1"/>
    <xf numFmtId="0" fontId="59" fillId="6" borderId="3" xfId="73" applyFont="1" applyFill="1" applyBorder="1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10" fillId="0" borderId="114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6" fillId="0" borderId="122" xfId="0" applyFont="1" applyFill="1" applyBorder="1" applyAlignment="1">
      <alignment vertical="center"/>
    </xf>
    <xf numFmtId="0" fontId="0" fillId="0" borderId="3" xfId="0" applyBorder="1"/>
    <xf numFmtId="164" fontId="0" fillId="0" borderId="0" xfId="0" applyNumberFormat="1" applyFont="1" applyFill="1" applyBorder="1" applyAlignment="1">
      <alignment horizontal="center" vertical="center" wrapText="1"/>
    </xf>
    <xf numFmtId="0" fontId="11" fillId="0" borderId="135" xfId="0" applyFont="1" applyBorder="1" applyAlignment="1">
      <alignment vertical="center"/>
    </xf>
    <xf numFmtId="0" fontId="11" fillId="0" borderId="149" xfId="0" applyFont="1" applyFill="1" applyBorder="1" applyAlignment="1">
      <alignment vertical="center"/>
    </xf>
    <xf numFmtId="0" fontId="11" fillId="0" borderId="89" xfId="0" applyFont="1" applyBorder="1" applyAlignment="1">
      <alignment horizontal="left" vertical="center"/>
    </xf>
    <xf numFmtId="0" fontId="11" fillId="0" borderId="125" xfId="0" applyFont="1" applyBorder="1" applyAlignment="1">
      <alignment vertical="center"/>
    </xf>
    <xf numFmtId="0" fontId="60" fillId="0" borderId="14" xfId="0" applyFont="1" applyFill="1" applyBorder="1" applyAlignment="1">
      <alignment horizontal="left" vertical="center"/>
    </xf>
    <xf numFmtId="0" fontId="60" fillId="0" borderId="77" xfId="0" applyFont="1" applyFill="1" applyBorder="1" applyAlignment="1">
      <alignment vertical="center"/>
    </xf>
    <xf numFmtId="0" fontId="60" fillId="0" borderId="5" xfId="0" applyFont="1" applyBorder="1" applyAlignment="1">
      <alignment vertical="center"/>
    </xf>
    <xf numFmtId="0" fontId="60" fillId="0" borderId="5" xfId="0" applyFont="1" applyBorder="1" applyAlignment="1">
      <alignment horizontal="left" vertical="center"/>
    </xf>
    <xf numFmtId="0" fontId="8" fillId="3" borderId="15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center" vertical="center"/>
    </xf>
    <xf numFmtId="0" fontId="8" fillId="3" borderId="151" xfId="0" applyFont="1" applyFill="1" applyBorder="1" applyAlignment="1">
      <alignment horizontal="center" vertical="center"/>
    </xf>
    <xf numFmtId="0" fontId="8" fillId="3" borderId="152" xfId="0" applyFont="1" applyFill="1" applyBorder="1" applyAlignment="1">
      <alignment horizontal="center" vertical="center"/>
    </xf>
    <xf numFmtId="0" fontId="8" fillId="2" borderId="99" xfId="60" applyFont="1" applyFill="1" applyBorder="1" applyAlignment="1">
      <alignment vertical="center"/>
    </xf>
    <xf numFmtId="0" fontId="8" fillId="2" borderId="153" xfId="60" applyFont="1" applyFill="1" applyBorder="1" applyAlignment="1">
      <alignment vertical="center"/>
    </xf>
    <xf numFmtId="0" fontId="8" fillId="2" borderId="151" xfId="60" applyFont="1" applyFill="1" applyBorder="1" applyAlignment="1">
      <alignment vertical="center"/>
    </xf>
    <xf numFmtId="0" fontId="8" fillId="2" borderId="112" xfId="60" applyFont="1" applyFill="1" applyBorder="1" applyAlignment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08" xfId="0" applyNumberFormat="1" applyFont="1" applyBorder="1" applyAlignment="1">
      <alignment horizontal="center" vertical="center"/>
    </xf>
    <xf numFmtId="0" fontId="17" fillId="0" borderId="43" xfId="0" applyNumberFormat="1" applyFont="1" applyBorder="1" applyAlignment="1">
      <alignment horizontal="center" vertical="center"/>
    </xf>
    <xf numFmtId="0" fontId="55" fillId="6" borderId="152" xfId="73" applyFont="1" applyFill="1" applyBorder="1" applyAlignment="1">
      <alignment vertical="center"/>
    </xf>
    <xf numFmtId="165" fontId="53" fillId="0" borderId="71" xfId="74" applyNumberFormat="1" applyFont="1" applyBorder="1" applyAlignment="1">
      <alignment horizontal="center" vertical="center"/>
    </xf>
    <xf numFmtId="0" fontId="53" fillId="0" borderId="66" xfId="0" applyFont="1" applyFill="1" applyBorder="1" applyAlignment="1">
      <alignment horizontal="center" vertical="center"/>
    </xf>
    <xf numFmtId="0" fontId="53" fillId="0" borderId="66" xfId="0" applyFont="1" applyBorder="1" applyAlignment="1">
      <alignment horizontal="center"/>
    </xf>
    <xf numFmtId="0" fontId="10" fillId="0" borderId="152" xfId="74" applyFont="1" applyBorder="1" applyAlignment="1"/>
    <xf numFmtId="0" fontId="27" fillId="0" borderId="125" xfId="74" applyFont="1" applyBorder="1"/>
    <xf numFmtId="0" fontId="10" fillId="0" borderId="3" xfId="74" applyFont="1" applyBorder="1" applyAlignment="1">
      <alignment horizontal="center" vertical="center"/>
    </xf>
    <xf numFmtId="0" fontId="10" fillId="0" borderId="3" xfId="74" applyFont="1" applyBorder="1" applyAlignment="1">
      <alignment horizontal="center" vertical="center" wrapText="1"/>
    </xf>
    <xf numFmtId="164" fontId="27" fillId="0" borderId="152" xfId="74" applyNumberFormat="1" applyFont="1" applyBorder="1" applyAlignment="1">
      <alignment horizontal="center" vertical="center"/>
    </xf>
    <xf numFmtId="165" fontId="52" fillId="0" borderId="3" xfId="74" applyNumberFormat="1" applyFont="1" applyBorder="1" applyAlignment="1">
      <alignment horizontal="center"/>
    </xf>
    <xf numFmtId="165" fontId="52" fillId="0" borderId="3" xfId="74" applyNumberFormat="1" applyFont="1" applyBorder="1" applyAlignment="1">
      <alignment horizontal="center" vertical="center"/>
    </xf>
    <xf numFmtId="0" fontId="57" fillId="0" borderId="133" xfId="73" applyFont="1" applyFill="1" applyBorder="1" applyAlignment="1">
      <alignment horizontal="left"/>
    </xf>
    <xf numFmtId="165" fontId="52" fillId="0" borderId="71" xfId="74" applyNumberFormat="1" applyFont="1" applyBorder="1" applyAlignment="1">
      <alignment horizontal="center"/>
    </xf>
    <xf numFmtId="165" fontId="52" fillId="0" borderId="71" xfId="74" applyNumberFormat="1" applyFont="1" applyBorder="1" applyAlignment="1">
      <alignment horizontal="center" vertical="center"/>
    </xf>
    <xf numFmtId="0" fontId="48" fillId="0" borderId="3" xfId="74" applyFont="1" applyBorder="1" applyAlignment="1">
      <alignment vertical="center"/>
    </xf>
    <xf numFmtId="0" fontId="48" fillId="0" borderId="3" xfId="74" applyFont="1" applyBorder="1" applyAlignment="1">
      <alignment horizontal="center" vertical="center"/>
    </xf>
    <xf numFmtId="0" fontId="27" fillId="0" borderId="152" xfId="74" applyFont="1" applyBorder="1" applyAlignment="1">
      <alignment horizontal="center" vertical="center"/>
    </xf>
    <xf numFmtId="0" fontId="27" fillId="0" borderId="5" xfId="74" applyFont="1" applyBorder="1" applyAlignment="1">
      <alignment horizontal="left" vertical="center"/>
    </xf>
    <xf numFmtId="0" fontId="43" fillId="0" borderId="125" xfId="74" applyBorder="1"/>
    <xf numFmtId="0" fontId="27" fillId="0" borderId="134" xfId="74" applyFont="1" applyBorder="1" applyAlignment="1">
      <alignment horizontal="center" vertical="center"/>
    </xf>
    <xf numFmtId="0" fontId="27" fillId="0" borderId="89" xfId="74" applyFont="1" applyBorder="1"/>
    <xf numFmtId="0" fontId="10" fillId="0" borderId="137" xfId="74" applyFont="1" applyBorder="1" applyAlignment="1">
      <alignment horizontal="center" vertical="center" wrapText="1"/>
    </xf>
    <xf numFmtId="0" fontId="48" fillId="0" borderId="136" xfId="74" applyFont="1" applyBorder="1" applyAlignment="1">
      <alignment vertical="center"/>
    </xf>
    <xf numFmtId="0" fontId="10" fillId="0" borderId="76" xfId="74" applyFont="1" applyBorder="1" applyAlignment="1">
      <alignment horizontal="left"/>
    </xf>
    <xf numFmtId="0" fontId="48" fillId="0" borderId="155" xfId="74" applyFont="1" applyBorder="1" applyAlignment="1">
      <alignment wrapText="1"/>
    </xf>
    <xf numFmtId="0" fontId="10" fillId="0" borderId="155" xfId="74" applyFont="1" applyBorder="1" applyAlignment="1">
      <alignment horizontal="center" vertical="center" wrapText="1"/>
    </xf>
    <xf numFmtId="0" fontId="49" fillId="0" borderId="5" xfId="74" applyFont="1" applyBorder="1" applyAlignment="1"/>
    <xf numFmtId="0" fontId="43" fillId="0" borderId="150" xfId="74" applyBorder="1"/>
    <xf numFmtId="0" fontId="27" fillId="0" borderId="150" xfId="74" applyFont="1" applyBorder="1"/>
    <xf numFmtId="0" fontId="48" fillId="0" borderId="150" xfId="74" applyFont="1" applyBorder="1" applyAlignment="1">
      <alignment horizontal="center" vertical="center" wrapText="1"/>
    </xf>
    <xf numFmtId="165" fontId="10" fillId="0" borderId="150" xfId="74" applyNumberFormat="1" applyFont="1" applyBorder="1" applyAlignment="1">
      <alignment horizontal="center" vertical="center"/>
    </xf>
    <xf numFmtId="0" fontId="10" fillId="0" borderId="150" xfId="74" applyFont="1" applyBorder="1" applyAlignment="1">
      <alignment horizontal="center" vertical="center"/>
    </xf>
    <xf numFmtId="0" fontId="48" fillId="0" borderId="150" xfId="74" applyFont="1" applyBorder="1" applyAlignment="1">
      <alignment vertical="center"/>
    </xf>
    <xf numFmtId="0" fontId="27" fillId="0" borderId="150" xfId="74" applyFont="1" applyBorder="1" applyAlignment="1">
      <alignment horizontal="left" vertical="center"/>
    </xf>
    <xf numFmtId="0" fontId="27" fillId="0" borderId="136" xfId="74" applyFont="1" applyBorder="1" applyAlignment="1">
      <alignment horizontal="center"/>
    </xf>
    <xf numFmtId="0" fontId="10" fillId="0" borderId="134" xfId="74" applyFont="1" applyBorder="1" applyAlignment="1"/>
    <xf numFmtId="0" fontId="27" fillId="0" borderId="135" xfId="74" applyFont="1" applyBorder="1"/>
    <xf numFmtId="0" fontId="10" fillId="0" borderId="136" xfId="74" applyFont="1" applyBorder="1" applyAlignment="1">
      <alignment horizontal="center" vertical="center"/>
    </xf>
    <xf numFmtId="0" fontId="10" fillId="0" borderId="136" xfId="74" applyFont="1" applyBorder="1" applyAlignment="1">
      <alignment horizontal="center" vertical="center" wrapText="1"/>
    </xf>
    <xf numFmtId="165" fontId="52" fillId="0" borderId="136" xfId="74" applyNumberFormat="1" applyFont="1" applyBorder="1" applyAlignment="1">
      <alignment horizontal="center"/>
    </xf>
    <xf numFmtId="165" fontId="52" fillId="0" borderId="136" xfId="74" applyNumberFormat="1" applyFont="1" applyBorder="1" applyAlignment="1">
      <alignment horizontal="center" vertical="center"/>
    </xf>
    <xf numFmtId="0" fontId="52" fillId="0" borderId="136" xfId="74" applyFont="1" applyBorder="1" applyAlignment="1">
      <alignment horizontal="center" vertical="center"/>
    </xf>
    <xf numFmtId="0" fontId="48" fillId="0" borderId="136" xfId="74" applyFont="1" applyBorder="1" applyAlignment="1">
      <alignment horizontal="center" vertical="center"/>
    </xf>
    <xf numFmtId="0" fontId="27" fillId="0" borderId="134" xfId="74" applyFont="1" applyBorder="1" applyAlignment="1">
      <alignment horizontal="left" vertical="center"/>
    </xf>
    <xf numFmtId="0" fontId="43" fillId="0" borderId="135" xfId="74" applyBorder="1"/>
    <xf numFmtId="0" fontId="10" fillId="0" borderId="18" xfId="74" applyFont="1" applyBorder="1" applyAlignment="1">
      <alignment horizontal="center" vertical="center"/>
    </xf>
    <xf numFmtId="0" fontId="10" fillId="0" borderId="146" xfId="74" applyFont="1" applyBorder="1" applyAlignment="1"/>
    <xf numFmtId="0" fontId="27" fillId="0" borderId="147" xfId="74" applyFont="1" applyBorder="1"/>
    <xf numFmtId="0" fontId="10" fillId="0" borderId="18" xfId="74" applyFont="1" applyBorder="1" applyAlignment="1">
      <alignment horizontal="center" vertical="center" wrapText="1"/>
    </xf>
    <xf numFmtId="165" fontId="53" fillId="0" borderId="18" xfId="74" applyNumberFormat="1" applyFont="1" applyBorder="1" applyAlignment="1">
      <alignment horizontal="center" vertical="center" wrapText="1"/>
    </xf>
    <xf numFmtId="165" fontId="53" fillId="0" borderId="18" xfId="74" applyNumberFormat="1" applyFont="1" applyBorder="1" applyAlignment="1">
      <alignment horizontal="center" vertical="center"/>
    </xf>
    <xf numFmtId="165" fontId="52" fillId="0" borderId="18" xfId="74" applyNumberFormat="1" applyFont="1" applyBorder="1" applyAlignment="1">
      <alignment horizontal="center" vertical="center"/>
    </xf>
    <xf numFmtId="0" fontId="52" fillId="0" borderId="18" xfId="74" applyFont="1" applyBorder="1" applyAlignment="1">
      <alignment horizontal="center" vertical="center"/>
    </xf>
    <xf numFmtId="0" fontId="48" fillId="0" borderId="18" xfId="74" applyFont="1" applyBorder="1" applyAlignment="1">
      <alignment horizontal="center" vertical="center"/>
    </xf>
    <xf numFmtId="0" fontId="27" fillId="0" borderId="146" xfId="74" applyFont="1" applyBorder="1" applyAlignment="1">
      <alignment horizontal="left" vertical="center"/>
    </xf>
    <xf numFmtId="0" fontId="43" fillId="0" borderId="147" xfId="74" applyBorder="1"/>
    <xf numFmtId="0" fontId="48" fillId="0" borderId="150" xfId="74" applyFont="1" applyBorder="1" applyAlignment="1">
      <alignment wrapText="1"/>
    </xf>
    <xf numFmtId="0" fontId="48" fillId="0" borderId="136" xfId="74" applyFont="1" applyBorder="1" applyAlignment="1">
      <alignment horizontal="center" vertical="center" wrapText="1"/>
    </xf>
    <xf numFmtId="0" fontId="48" fillId="0" borderId="134" xfId="74" applyFont="1" applyBorder="1" applyAlignment="1">
      <alignment horizontal="center" vertical="center" wrapText="1"/>
    </xf>
    <xf numFmtId="0" fontId="48" fillId="0" borderId="134" xfId="74" applyFont="1" applyBorder="1" applyAlignment="1">
      <alignment horizontal="center" vertical="center"/>
    </xf>
    <xf numFmtId="0" fontId="48" fillId="0" borderId="135" xfId="74" applyFont="1" applyBorder="1" applyAlignment="1">
      <alignment horizontal="center" vertical="center" wrapText="1"/>
    </xf>
    <xf numFmtId="0" fontId="27" fillId="0" borderId="156" xfId="74" applyFont="1" applyBorder="1" applyAlignment="1">
      <alignment horizontal="center"/>
    </xf>
    <xf numFmtId="0" fontId="10" fillId="0" borderId="147" xfId="74" applyFont="1" applyBorder="1" applyAlignment="1">
      <alignment horizontal="center" vertical="center" wrapText="1"/>
    </xf>
    <xf numFmtId="164" fontId="27" fillId="0" borderId="157" xfId="74" applyNumberFormat="1" applyFont="1" applyBorder="1" applyAlignment="1">
      <alignment horizontal="center" vertical="center"/>
    </xf>
    <xf numFmtId="165" fontId="52" fillId="0" borderId="18" xfId="74" applyNumberFormat="1" applyFont="1" applyBorder="1" applyAlignment="1">
      <alignment horizontal="center"/>
    </xf>
    <xf numFmtId="0" fontId="48" fillId="0" borderId="146" xfId="74" applyFont="1" applyBorder="1" applyAlignment="1">
      <alignment horizontal="center" vertical="center"/>
    </xf>
    <xf numFmtId="0" fontId="27" fillId="0" borderId="150" xfId="74" applyFont="1" applyBorder="1" applyAlignment="1">
      <alignment horizontal="left"/>
    </xf>
    <xf numFmtId="0" fontId="27" fillId="0" borderId="125" xfId="74" applyFont="1" applyBorder="1" applyAlignment="1">
      <alignment horizontal="left" vertical="center"/>
    </xf>
    <xf numFmtId="0" fontId="8" fillId="3" borderId="158" xfId="0" applyFont="1" applyFill="1" applyBorder="1" applyAlignment="1">
      <alignment horizontal="center" vertical="center"/>
    </xf>
    <xf numFmtId="0" fontId="8" fillId="3" borderId="159" xfId="0" applyFont="1" applyFill="1" applyBorder="1" applyAlignment="1">
      <alignment horizontal="center" vertical="center"/>
    </xf>
    <xf numFmtId="0" fontId="8" fillId="3" borderId="161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79" xfId="0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0" fillId="0" borderId="4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5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56" fillId="0" borderId="136" xfId="73" applyFont="1" applyFill="1" applyBorder="1" applyAlignment="1">
      <alignment horizontal="center" vertical="center"/>
    </xf>
    <xf numFmtId="0" fontId="56" fillId="0" borderId="137" xfId="73" applyFont="1" applyFill="1" applyBorder="1" applyAlignment="1">
      <alignment horizontal="center" vertical="center"/>
    </xf>
    <xf numFmtId="0" fontId="56" fillId="0" borderId="71" xfId="73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56" fillId="6" borderId="136" xfId="73" applyFont="1" applyFill="1" applyBorder="1" applyAlignment="1">
      <alignment horizontal="center" vertical="center"/>
    </xf>
    <xf numFmtId="0" fontId="56" fillId="6" borderId="137" xfId="73" applyFont="1" applyFill="1" applyBorder="1" applyAlignment="1">
      <alignment horizontal="center" vertical="center"/>
    </xf>
    <xf numFmtId="0" fontId="56" fillId="6" borderId="71" xfId="73" applyFont="1" applyFill="1" applyBorder="1" applyAlignment="1">
      <alignment horizontal="center" vertical="center"/>
    </xf>
    <xf numFmtId="0" fontId="56" fillId="0" borderId="123" xfId="73" applyFont="1" applyFill="1" applyBorder="1" applyAlignment="1">
      <alignment horizontal="center" vertical="center"/>
    </xf>
    <xf numFmtId="0" fontId="56" fillId="0" borderId="139" xfId="73" applyFont="1" applyFill="1" applyBorder="1" applyAlignment="1">
      <alignment horizontal="center" vertical="center"/>
    </xf>
    <xf numFmtId="0" fontId="56" fillId="0" borderId="140" xfId="73" applyFont="1" applyFill="1" applyBorder="1" applyAlignment="1">
      <alignment horizontal="center" vertical="center"/>
    </xf>
    <xf numFmtId="0" fontId="56" fillId="6" borderId="123" xfId="73" applyFont="1" applyFill="1" applyBorder="1" applyAlignment="1">
      <alignment horizontal="center" vertical="center"/>
    </xf>
    <xf numFmtId="0" fontId="56" fillId="6" borderId="139" xfId="73" applyFont="1" applyFill="1" applyBorder="1" applyAlignment="1">
      <alignment horizontal="center" vertical="center"/>
    </xf>
    <xf numFmtId="0" fontId="56" fillId="6" borderId="140" xfId="73" applyFont="1" applyFill="1" applyBorder="1" applyAlignment="1">
      <alignment horizontal="center" vertical="center"/>
    </xf>
    <xf numFmtId="0" fontId="56" fillId="0" borderId="18" xfId="73" applyFont="1" applyFill="1" applyBorder="1" applyAlignment="1">
      <alignment horizontal="center" vertical="center"/>
    </xf>
    <xf numFmtId="0" fontId="56" fillId="6" borderId="18" xfId="73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10" fillId="0" borderId="114" xfId="0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38" fillId="0" borderId="35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61" xfId="0" applyFont="1" applyFill="1" applyBorder="1" applyAlignment="1">
      <alignment horizontal="center" vertical="center"/>
    </xf>
    <xf numFmtId="0" fontId="37" fillId="0" borderId="35" xfId="0" applyFont="1" applyBorder="1" applyAlignment="1">
      <alignment horizontal="center"/>
    </xf>
    <xf numFmtId="0" fontId="37" fillId="0" borderId="61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8" fillId="0" borderId="11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0" fillId="0" borderId="5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 wrapText="1"/>
    </xf>
    <xf numFmtId="0" fontId="42" fillId="0" borderId="76" xfId="0" applyFont="1" applyBorder="1" applyAlignment="1">
      <alignment horizontal="center" vertical="center" wrapText="1"/>
    </xf>
    <xf numFmtId="0" fontId="42" fillId="0" borderId="7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36" fillId="0" borderId="5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8" xfId="0" applyFont="1" applyBorder="1" applyAlignment="1">
      <alignment horizontal="left"/>
    </xf>
    <xf numFmtId="0" fontId="5" fillId="0" borderId="54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165" fontId="10" fillId="0" borderId="67" xfId="74" applyNumberFormat="1" applyFont="1" applyBorder="1" applyAlignment="1">
      <alignment horizontal="center" vertical="center"/>
    </xf>
    <xf numFmtId="165" fontId="10" fillId="0" borderId="71" xfId="74" applyNumberFormat="1" applyFont="1" applyBorder="1" applyAlignment="1">
      <alignment horizontal="center" vertical="center"/>
    </xf>
    <xf numFmtId="0" fontId="10" fillId="0" borderId="67" xfId="74" applyFont="1" applyBorder="1" applyAlignment="1">
      <alignment horizontal="center" vertical="center"/>
    </xf>
    <xf numFmtId="0" fontId="10" fillId="0" borderId="71" xfId="74" applyFont="1" applyBorder="1" applyAlignment="1">
      <alignment horizontal="center" vertical="center"/>
    </xf>
    <xf numFmtId="165" fontId="10" fillId="0" borderId="137" xfId="74" applyNumberFormat="1" applyFont="1" applyBorder="1" applyAlignment="1">
      <alignment horizontal="center" vertical="center"/>
    </xf>
    <xf numFmtId="0" fontId="10" fillId="0" borderId="137" xfId="74" applyFont="1" applyBorder="1" applyAlignment="1">
      <alignment horizontal="center" vertical="center"/>
    </xf>
    <xf numFmtId="0" fontId="38" fillId="0" borderId="89" xfId="0" applyFont="1" applyFill="1" applyBorder="1" applyAlignment="1">
      <alignment horizontal="center" vertical="center"/>
    </xf>
    <xf numFmtId="0" fontId="48" fillId="0" borderId="134" xfId="74" applyFont="1" applyBorder="1" applyAlignment="1">
      <alignment horizontal="center" vertical="center"/>
    </xf>
    <xf numFmtId="0" fontId="48" fillId="0" borderId="135" xfId="74" applyFont="1" applyBorder="1" applyAlignment="1">
      <alignment horizontal="center" vertical="center"/>
    </xf>
    <xf numFmtId="0" fontId="27" fillId="0" borderId="67" xfId="74" applyFont="1" applyBorder="1" applyAlignment="1">
      <alignment vertical="center"/>
    </xf>
    <xf numFmtId="0" fontId="0" fillId="0" borderId="71" xfId="0" applyBorder="1" applyAlignment="1">
      <alignment vertical="center"/>
    </xf>
    <xf numFmtId="0" fontId="50" fillId="0" borderId="134" xfId="74" applyFont="1" applyBorder="1" applyAlignment="1">
      <alignment horizontal="center" vertical="center"/>
    </xf>
    <xf numFmtId="0" fontId="50" fillId="0" borderId="135" xfId="74" applyFont="1" applyBorder="1" applyAlignment="1">
      <alignment horizontal="center" vertical="center"/>
    </xf>
    <xf numFmtId="0" fontId="48" fillId="0" borderId="136" xfId="74" applyFont="1" applyBorder="1" applyAlignment="1">
      <alignment horizontal="center" vertical="center"/>
    </xf>
    <xf numFmtId="0" fontId="48" fillId="0" borderId="18" xfId="74" applyFont="1" applyBorder="1" applyAlignment="1">
      <alignment horizontal="center" vertical="center"/>
    </xf>
    <xf numFmtId="0" fontId="27" fillId="0" borderId="134" xfId="74" applyFont="1" applyBorder="1" applyAlignment="1">
      <alignment horizontal="left" vertical="center"/>
    </xf>
    <xf numFmtId="0" fontId="27" fillId="0" borderId="135" xfId="74" applyFont="1" applyBorder="1" applyAlignment="1">
      <alignment horizontal="left" vertical="center"/>
    </xf>
    <xf numFmtId="0" fontId="27" fillId="0" borderId="146" xfId="74" applyFont="1" applyBorder="1" applyAlignment="1">
      <alignment horizontal="left" vertical="center"/>
    </xf>
    <xf numFmtId="0" fontId="27" fillId="0" borderId="147" xfId="74" applyFont="1" applyBorder="1" applyAlignment="1">
      <alignment horizontal="left" vertical="center"/>
    </xf>
    <xf numFmtId="0" fontId="27" fillId="0" borderId="76" xfId="74" applyFont="1" applyBorder="1" applyAlignment="1">
      <alignment horizontal="left" vertical="center"/>
    </xf>
    <xf numFmtId="0" fontId="27" fillId="0" borderId="155" xfId="74" applyFont="1" applyBorder="1" applyAlignment="1">
      <alignment horizontal="left" vertical="center"/>
    </xf>
    <xf numFmtId="0" fontId="0" fillId="0" borderId="137" xfId="0" applyBorder="1" applyAlignment="1">
      <alignment vertical="center"/>
    </xf>
    <xf numFmtId="0" fontId="61" fillId="0" borderId="76" xfId="74" applyFont="1" applyBorder="1" applyAlignment="1">
      <alignment horizontal="center" vertical="center"/>
    </xf>
    <xf numFmtId="0" fontId="61" fillId="0" borderId="146" xfId="74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81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41" xfId="0" applyBorder="1" applyAlignment="1"/>
    <xf numFmtId="0" fontId="0" fillId="0" borderId="45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16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84" xfId="0" applyFont="1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160" xfId="0" applyBorder="1" applyAlignment="1">
      <alignment horizontal="center" vertical="center"/>
    </xf>
    <xf numFmtId="0" fontId="0" fillId="0" borderId="45" xfId="0" applyFont="1" applyBorder="1" applyAlignment="1">
      <alignment horizontal="center" vertical="center" textRotation="90"/>
    </xf>
    <xf numFmtId="0" fontId="0" fillId="0" borderId="154" xfId="0" applyFont="1" applyBorder="1" applyAlignment="1">
      <alignment horizontal="center" vertical="center" textRotation="90"/>
    </xf>
    <xf numFmtId="0" fontId="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82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0" fillId="0" borderId="111" xfId="0" applyFon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 textRotation="90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0" fillId="7" borderId="5" xfId="0" applyFont="1" applyFill="1" applyBorder="1" applyAlignment="1">
      <alignment vertical="center"/>
    </xf>
    <xf numFmtId="0" fontId="10" fillId="7" borderId="13" xfId="0" applyFont="1" applyFill="1" applyBorder="1" applyAlignment="1">
      <alignment vertical="center"/>
    </xf>
    <xf numFmtId="0" fontId="11" fillId="7" borderId="13" xfId="0" applyFont="1" applyFill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10" fillId="4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8" fillId="3" borderId="149" xfId="0" applyFont="1" applyFill="1" applyBorder="1" applyAlignment="1">
      <alignment horizontal="center" vertical="center"/>
    </xf>
    <xf numFmtId="0" fontId="21" fillId="0" borderId="163" xfId="0" applyFont="1" applyBorder="1" applyAlignment="1">
      <alignment horizontal="left" vertical="center"/>
    </xf>
    <xf numFmtId="0" fontId="21" fillId="0" borderId="135" xfId="0" applyFont="1" applyBorder="1" applyAlignment="1">
      <alignment vertical="center"/>
    </xf>
    <xf numFmtId="0" fontId="21" fillId="0" borderId="125" xfId="0" applyFont="1" applyBorder="1" applyAlignment="1">
      <alignment horizontal="left" vertical="center"/>
    </xf>
    <xf numFmtId="0" fontId="0" fillId="0" borderId="164" xfId="0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164" xfId="0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1" xfId="0" applyBorder="1" applyAlignment="1"/>
    <xf numFmtId="0" fontId="8" fillId="3" borderId="14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47" xfId="0" applyFont="1" applyFill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79" xfId="0" applyFont="1" applyBorder="1" applyAlignment="1">
      <alignment horizontal="center" vertical="center"/>
    </xf>
    <xf numFmtId="0" fontId="0" fillId="0" borderId="166" xfId="0" applyFont="1" applyBorder="1" applyAlignment="1">
      <alignment horizontal="center" vertical="center"/>
    </xf>
    <xf numFmtId="0" fontId="0" fillId="0" borderId="167" xfId="0" applyBorder="1" applyAlignment="1">
      <alignment horizontal="center" vertical="center"/>
    </xf>
    <xf numFmtId="0" fontId="0" fillId="0" borderId="165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8" fillId="3" borderId="148" xfId="0" applyFont="1" applyFill="1" applyBorder="1" applyAlignment="1">
      <alignment horizontal="center" vertical="center"/>
    </xf>
    <xf numFmtId="0" fontId="8" fillId="3" borderId="130" xfId="0" applyFont="1" applyFill="1" applyBorder="1" applyAlignment="1">
      <alignment horizontal="center" vertical="center"/>
    </xf>
    <xf numFmtId="0" fontId="8" fillId="3" borderId="133" xfId="0" applyFont="1" applyFill="1" applyBorder="1" applyAlignment="1">
      <alignment horizontal="center" vertical="center"/>
    </xf>
    <xf numFmtId="0" fontId="8" fillId="3" borderId="168" xfId="0" applyFont="1" applyFill="1" applyBorder="1" applyAlignment="1">
      <alignment horizontal="center" vertical="center"/>
    </xf>
    <xf numFmtId="0" fontId="8" fillId="3" borderId="132" xfId="0" applyFont="1" applyFill="1" applyBorder="1" applyAlignment="1">
      <alignment horizontal="center" vertical="center"/>
    </xf>
    <xf numFmtId="0" fontId="0" fillId="0" borderId="57" xfId="0" applyBorder="1" applyAlignment="1"/>
    <xf numFmtId="0" fontId="23" fillId="0" borderId="0" xfId="0" applyFont="1" applyAlignment="1">
      <alignment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</cellXfs>
  <cellStyles count="76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52" xfId="75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6.jpe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7.jpe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7.jpe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9.jpeg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0.jpeg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1.jpeg"/><Relationship Id="rId4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2.jpeg"/><Relationship Id="rId1" Type="http://schemas.openxmlformats.org/officeDocument/2006/relationships/image" Target="../media/image1.png"/><Relationship Id="rId5" Type="http://schemas.openxmlformats.org/officeDocument/2006/relationships/image" Target="../media/image13.jpeg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5.png"/><Relationship Id="rId4" Type="http://schemas.openxmlformats.org/officeDocument/2006/relationships/image" Target="../media/image14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6.jpeg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7.jpeg"/><Relationship Id="rId1" Type="http://schemas.openxmlformats.org/officeDocument/2006/relationships/image" Target="../media/image1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0.jpeg"/><Relationship Id="rId4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1.jpeg"/><Relationship Id="rId4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0.jpeg"/><Relationship Id="rId4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2.jpeg"/><Relationship Id="rId4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2.jpeg"/><Relationship Id="rId4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5.png"/><Relationship Id="rId4" Type="http://schemas.openxmlformats.org/officeDocument/2006/relationships/image" Target="../media/image23.jpe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15.png"/><Relationship Id="rId4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984566</xdr:colOff>
      <xdr:row>5</xdr:row>
      <xdr:rowOff>26266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0" y="0"/>
          <a:ext cx="10890566" cy="777683"/>
          <a:chOff x="0" y="0"/>
          <a:chExt cx="10426222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GrpSpPr/>
        </xdr:nvGrpSpPr>
        <xdr:grpSpPr>
          <a:xfrm>
            <a:off x="9030369" y="21167"/>
            <a:ext cx="1395853" cy="732386"/>
            <a:chOff x="-8820090" y="-545203"/>
            <a:chExt cx="1416441" cy="727973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072986" y="-54520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820090" y="-523211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Picture 323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69012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" name="Рисунок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132431</xdr:colOff>
      <xdr:row>0</xdr:row>
      <xdr:rowOff>21167</xdr:rowOff>
    </xdr:from>
    <xdr:to>
      <xdr:col>16</xdr:col>
      <xdr:colOff>3490</xdr:colOff>
      <xdr:row>4</xdr:row>
      <xdr:rowOff>39688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pSpPr/>
      </xdr:nvGrpSpPr>
      <xdr:grpSpPr>
        <a:xfrm>
          <a:off x="9266902" y="20405"/>
          <a:ext cx="1386562" cy="647024"/>
          <a:chOff x="-9881423" y="-545203"/>
          <a:chExt cx="2477774" cy="736221"/>
        </a:xfrm>
      </xdr:grpSpPr>
      <xdr:pic>
        <xdr:nvPicPr>
          <xdr:cNvPr id="1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8531350" y="-545203"/>
            <a:ext cx="1127701" cy="7132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Рисунок 13" descr="http://www.vfgs.ru/imgs/GIRLOGO.jpg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881423" y="-514963"/>
            <a:ext cx="1155743" cy="7059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322790</xdr:colOff>
      <xdr:row>4</xdr:row>
      <xdr:rowOff>73754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44" t="18890" r="8237" b="23332"/>
        <a:stretch/>
      </xdr:blipFill>
      <xdr:spPr>
        <a:xfrm>
          <a:off x="0" y="0"/>
          <a:ext cx="2103965" cy="721454"/>
        </a:xfrm>
        <a:prstGeom prst="rect">
          <a:avLst/>
        </a:prstGeom>
      </xdr:spPr>
    </xdr:pic>
    <xdr:clientData/>
  </xdr:twoCellAnchor>
  <xdr:twoCellAnchor>
    <xdr:from>
      <xdr:col>13</xdr:col>
      <xdr:colOff>190500</xdr:colOff>
      <xdr:row>0</xdr:row>
      <xdr:rowOff>0</xdr:rowOff>
    </xdr:from>
    <xdr:to>
      <xdr:col>14</xdr:col>
      <xdr:colOff>74347</xdr:colOff>
      <xdr:row>5</xdr:row>
      <xdr:rowOff>0</xdr:rowOff>
    </xdr:to>
    <xdr:pic>
      <xdr:nvPicPr>
        <xdr:cNvPr id="16" name="Picture 32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438" y="0"/>
          <a:ext cx="772847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</xdr:colOff>
      <xdr:row>0</xdr:row>
      <xdr:rowOff>0</xdr:rowOff>
    </xdr:from>
    <xdr:to>
      <xdr:col>15</xdr:col>
      <xdr:colOff>1075845</xdr:colOff>
      <xdr:row>5</xdr:row>
      <xdr:rowOff>65954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pSpPr/>
      </xdr:nvGrpSpPr>
      <xdr:grpSpPr>
        <a:xfrm>
          <a:off x="9080" y="0"/>
          <a:ext cx="11008224" cy="803026"/>
          <a:chOff x="-156305" y="0"/>
          <a:chExt cx="10304713" cy="812079"/>
        </a:xfrm>
      </xdr:grpSpPr>
      <xdr:grpSp>
        <xdr:nvGrpSpPr>
          <xdr:cNvPr id="13" name="Группа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GrpSpPr/>
        </xdr:nvGrpSpPr>
        <xdr:grpSpPr>
          <a:xfrm>
            <a:off x="8696991" y="13230"/>
            <a:ext cx="1451417" cy="724448"/>
            <a:chOff x="-9158382" y="-553092"/>
            <a:chExt cx="1472824" cy="720082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300-00001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354895" y="-5530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>
              <a:extLst>
                <a:ext uri="{FF2B5EF4-FFF2-40B4-BE49-F238E27FC236}">
                  <a16:creationId xmlns:a16="http://schemas.microsoft.com/office/drawing/2014/main" id="{00000000-0008-0000-0300-00001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158382" y="-538991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4" name="Picture 323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27699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Рисунок 14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-156305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582084</xdr:colOff>
      <xdr:row>4</xdr:row>
      <xdr:rowOff>153988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0" y="0"/>
          <a:ext cx="10567344" cy="778681"/>
          <a:chOff x="0" y="-8660"/>
          <a:chExt cx="9742157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GrpSpPr/>
        </xdr:nvGrpSpPr>
        <xdr:grpSpPr>
          <a:xfrm>
            <a:off x="8354964" y="3849"/>
            <a:ext cx="1387193" cy="723727"/>
            <a:chOff x="-9505461" y="-562417"/>
            <a:chExt cx="1407654" cy="719366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4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767144" y="-562417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04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505461" y="-54903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05492" y="-866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702063</xdr:colOff>
      <xdr:row>4</xdr:row>
      <xdr:rowOff>153988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pSpPr/>
      </xdr:nvGrpSpPr>
      <xdr:grpSpPr>
        <a:xfrm>
          <a:off x="0" y="0"/>
          <a:ext cx="10602909" cy="778681"/>
          <a:chOff x="0" y="0"/>
          <a:chExt cx="9724836" cy="812079"/>
        </a:xfrm>
      </xdr:grpSpPr>
      <xdr:grpSp>
        <xdr:nvGrpSpPr>
          <xdr:cNvPr id="13" name="Группа 12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GrpSpPr/>
        </xdr:nvGrpSpPr>
        <xdr:grpSpPr>
          <a:xfrm>
            <a:off x="8389597" y="8656"/>
            <a:ext cx="1335239" cy="756023"/>
            <a:chOff x="-9470313" y="-557639"/>
            <a:chExt cx="1354933" cy="751467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784717" y="-51938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>
              <a:extLst>
                <a:ext uri="{FF2B5EF4-FFF2-40B4-BE49-F238E27FC236}">
                  <a16:creationId xmlns:a16="http://schemas.microsoft.com/office/drawing/2014/main" id="{00000000-0008-0000-0500-00001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470313" y="-557639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4" name="Picture 323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14830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Рисунок 14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676084</xdr:colOff>
      <xdr:row>4</xdr:row>
      <xdr:rowOff>153988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pSpPr/>
      </xdr:nvGrpSpPr>
      <xdr:grpSpPr>
        <a:xfrm>
          <a:off x="0" y="0"/>
          <a:ext cx="10194882" cy="777870"/>
          <a:chOff x="0" y="0"/>
          <a:chExt cx="9698857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GrpSpPr/>
        </xdr:nvGrpSpPr>
        <xdr:grpSpPr>
          <a:xfrm>
            <a:off x="8363618" y="8659"/>
            <a:ext cx="1335239" cy="717533"/>
            <a:chOff x="-9496674" y="-557635"/>
            <a:chExt cx="1354933" cy="713210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6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811078" y="-557635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06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496674" y="-557634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88853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837721</xdr:colOff>
      <xdr:row>5</xdr:row>
      <xdr:rowOff>65954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pSpPr/>
      </xdr:nvGrpSpPr>
      <xdr:grpSpPr>
        <a:xfrm>
          <a:off x="0" y="0"/>
          <a:ext cx="10967580" cy="803274"/>
          <a:chOff x="0" y="0"/>
          <a:chExt cx="10084909" cy="812079"/>
        </a:xfrm>
      </xdr:grpSpPr>
      <xdr:grpSp>
        <xdr:nvGrpSpPr>
          <xdr:cNvPr id="13" name="Группа 12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GrpSpPr/>
        </xdr:nvGrpSpPr>
        <xdr:grpSpPr>
          <a:xfrm>
            <a:off x="8681118" y="0"/>
            <a:ext cx="1403791" cy="717533"/>
            <a:chOff x="-9174492" y="-566242"/>
            <a:chExt cx="1424496" cy="713210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700-00001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419333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>
              <a:extLst>
                <a:ext uri="{FF2B5EF4-FFF2-40B4-BE49-F238E27FC236}">
                  <a16:creationId xmlns:a16="http://schemas.microsoft.com/office/drawing/2014/main" id="{00000000-0008-0000-0700-00001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174492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4" name="Picture 323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19762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Рисунок 14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10584</xdr:rowOff>
    </xdr:from>
    <xdr:to>
      <xdr:col>16</xdr:col>
      <xdr:colOff>0</xdr:colOff>
      <xdr:row>5</xdr:row>
      <xdr:rowOff>0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pSpPr/>
      </xdr:nvGrpSpPr>
      <xdr:grpSpPr>
        <a:xfrm>
          <a:off x="0" y="10203"/>
          <a:ext cx="10567555" cy="729283"/>
          <a:chOff x="0" y="-11601"/>
          <a:chExt cx="10362720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GrpSpPr/>
        </xdr:nvGrpSpPr>
        <xdr:grpSpPr>
          <a:xfrm>
            <a:off x="8913949" y="21167"/>
            <a:ext cx="1448771" cy="721802"/>
            <a:chOff x="-8938224" y="-545203"/>
            <a:chExt cx="1470139" cy="717453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8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137422" y="-54520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08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938224" y="-533731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90720" y="-11601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594303</xdr:colOff>
      <xdr:row>5</xdr:row>
      <xdr:rowOff>10583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pSpPr/>
      </xdr:nvGrpSpPr>
      <xdr:grpSpPr>
        <a:xfrm>
          <a:off x="0" y="0"/>
          <a:ext cx="10426220" cy="762000"/>
          <a:chOff x="0" y="-1"/>
          <a:chExt cx="10426220" cy="812079"/>
        </a:xfrm>
      </xdr:grpSpPr>
      <xdr:grpSp>
        <xdr:nvGrpSpPr>
          <xdr:cNvPr id="11" name="Группа 10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GrpSpPr/>
        </xdr:nvGrpSpPr>
        <xdr:grpSpPr>
          <a:xfrm>
            <a:off x="8882200" y="20735"/>
            <a:ext cx="1544020" cy="717965"/>
            <a:chOff x="-8970442" y="-545632"/>
            <a:chExt cx="1566793" cy="713639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900-00001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072986" y="-54520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>
              <a:extLst>
                <a:ext uri="{FF2B5EF4-FFF2-40B4-BE49-F238E27FC236}">
                  <a16:creationId xmlns:a16="http://schemas.microsoft.com/office/drawing/2014/main" id="{00000000-0008-0000-0900-00001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970442" y="-54563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4" name="Picture 323">
            <a:extLst>
              <a:ext uri="{FF2B5EF4-FFF2-40B4-BE49-F238E27FC236}">
                <a16:creationId xmlns:a16="http://schemas.microsoft.com/office/drawing/2014/main" id="{00000000-0008-0000-0900-00000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04429" y="-1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Рисунок 14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709084</xdr:colOff>
      <xdr:row>4</xdr:row>
      <xdr:rowOff>95250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GrpSpPr/>
      </xdr:nvGrpSpPr>
      <xdr:grpSpPr>
        <a:xfrm>
          <a:off x="0" y="0"/>
          <a:ext cx="10290536" cy="721614"/>
          <a:chOff x="0" y="0"/>
          <a:chExt cx="9801807" cy="822662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GrpSpPr/>
        </xdr:nvGrpSpPr>
        <xdr:grpSpPr>
          <a:xfrm>
            <a:off x="8498432" y="0"/>
            <a:ext cx="1303375" cy="753552"/>
            <a:chOff x="-9359874" y="-566242"/>
            <a:chExt cx="1322599" cy="749011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A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706612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0A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359874" y="-523212"/>
              <a:ext cx="578441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93093" y="10583"/>
            <a:ext cx="71959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1120295</xdr:colOff>
      <xdr:row>5</xdr:row>
      <xdr:rowOff>59604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pSpPr/>
      </xdr:nvGrpSpPr>
      <xdr:grpSpPr>
        <a:xfrm>
          <a:off x="0" y="0"/>
          <a:ext cx="10805441" cy="797547"/>
          <a:chOff x="0" y="0"/>
          <a:chExt cx="10273820" cy="821604"/>
        </a:xfrm>
      </xdr:grpSpPr>
      <xdr:grpSp>
        <xdr:nvGrpSpPr>
          <xdr:cNvPr id="11" name="Группа 10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GrpSpPr/>
        </xdr:nvGrpSpPr>
        <xdr:grpSpPr>
          <a:xfrm>
            <a:off x="8792242" y="5192"/>
            <a:ext cx="1481578" cy="723984"/>
            <a:chOff x="-9061727" y="-561082"/>
            <a:chExt cx="1503430" cy="719621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B00-00001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227634" y="-554671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0B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061727" y="-56108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2" name="Picture 323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83262" y="9525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Рисунок 13">
            <a:extLst>
              <a:ext uri="{FF2B5EF4-FFF2-40B4-BE49-F238E27FC236}">
                <a16:creationId xmlns:a16="http://schemas.microsoft.com/office/drawing/2014/main" id="{00000000-0008-0000-0B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837728</xdr:colOff>
      <xdr:row>4</xdr:row>
      <xdr:rowOff>0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pSpPr/>
      </xdr:nvGrpSpPr>
      <xdr:grpSpPr>
        <a:xfrm>
          <a:off x="0" y="0"/>
          <a:ext cx="9867518" cy="598394"/>
          <a:chOff x="0" y="0"/>
          <a:chExt cx="9378478" cy="613833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GrpSpPr/>
        </xdr:nvGrpSpPr>
        <xdr:grpSpPr>
          <a:xfrm>
            <a:off x="8204877" y="0"/>
            <a:ext cx="1173601" cy="600451"/>
            <a:chOff x="-9657766" y="-566242"/>
            <a:chExt cx="1190912" cy="596833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C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026973" y="-566242"/>
              <a:ext cx="560119" cy="5968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0C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657766" y="-566242"/>
              <a:ext cx="544884" cy="5632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Picture 323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91679" y="0"/>
            <a:ext cx="636321" cy="6138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1687734" cy="592667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530485</xdr:colOff>
      <xdr:row>0</xdr:row>
      <xdr:rowOff>16114</xdr:rowOff>
    </xdr:from>
    <xdr:to>
      <xdr:col>11</xdr:col>
      <xdr:colOff>677333</xdr:colOff>
      <xdr:row>5</xdr:row>
      <xdr:rowOff>8468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pSpPr/>
      </xdr:nvGrpSpPr>
      <xdr:grpSpPr>
        <a:xfrm>
          <a:off x="1123152" y="16114"/>
          <a:ext cx="8253681" cy="775521"/>
          <a:chOff x="862732" y="62879"/>
          <a:chExt cx="8709891" cy="769169"/>
        </a:xfrm>
      </xdr:grpSpPr>
      <xdr:grpSp>
        <xdr:nvGrpSpPr>
          <xdr:cNvPr id="10" name="Группа 9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D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>
              <a:extLst>
                <a:ext uri="{FF2B5EF4-FFF2-40B4-BE49-F238E27FC236}">
                  <a16:creationId xmlns:a16="http://schemas.microsoft.com/office/drawing/2014/main" id="{00000000-0008-0000-0D00-00000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45488</xdr:colOff>
      <xdr:row>4</xdr:row>
      <xdr:rowOff>67135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821844</xdr:colOff>
      <xdr:row>5</xdr:row>
      <xdr:rowOff>65954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GrpSpPr/>
      </xdr:nvGrpSpPr>
      <xdr:grpSpPr>
        <a:xfrm>
          <a:off x="0" y="0"/>
          <a:ext cx="10686928" cy="802096"/>
          <a:chOff x="0" y="0"/>
          <a:chExt cx="9902344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GrpSpPr/>
        </xdr:nvGrpSpPr>
        <xdr:grpSpPr>
          <a:xfrm>
            <a:off x="8538240" y="13230"/>
            <a:ext cx="1364104" cy="724448"/>
            <a:chOff x="-9319473" y="-553092"/>
            <a:chExt cx="1384223" cy="720082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E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604587" y="-5530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0E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319473" y="-538991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48324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869472</xdr:colOff>
      <xdr:row>4</xdr:row>
      <xdr:rowOff>105504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GrpSpPr/>
      </xdr:nvGrpSpPr>
      <xdr:grpSpPr>
        <a:xfrm>
          <a:off x="0" y="0"/>
          <a:ext cx="10737223" cy="732315"/>
          <a:chOff x="0" y="0"/>
          <a:chExt cx="9791222" cy="740504"/>
        </a:xfrm>
      </xdr:grpSpPr>
      <xdr:grpSp>
        <xdr:nvGrpSpPr>
          <xdr:cNvPr id="11" name="Группа 10">
            <a:extLst>
              <a:ext uri="{FF2B5EF4-FFF2-40B4-BE49-F238E27FC236}">
                <a16:creationId xmlns:a16="http://schemas.microsoft.com/office/drawing/2014/main" id="{00000000-0008-0000-0F00-00000B000000}"/>
              </a:ext>
            </a:extLst>
          </xdr:cNvPr>
          <xdr:cNvGrpSpPr/>
        </xdr:nvGrpSpPr>
        <xdr:grpSpPr>
          <a:xfrm>
            <a:off x="8387431" y="0"/>
            <a:ext cx="1403791" cy="717533"/>
            <a:chOff x="-9472511" y="-566242"/>
            <a:chExt cx="1424496" cy="713210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F00-00001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717352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0F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9472511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2" name="Picture 323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81637" y="0"/>
            <a:ext cx="772847" cy="7223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Рисунок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1082197</xdr:colOff>
      <xdr:row>5</xdr:row>
      <xdr:rowOff>50079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GrpSpPr/>
      </xdr:nvGrpSpPr>
      <xdr:grpSpPr>
        <a:xfrm>
          <a:off x="0" y="0"/>
          <a:ext cx="10426222" cy="812079"/>
          <a:chOff x="0" y="0"/>
          <a:chExt cx="10426222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GrpSpPr/>
        </xdr:nvGrpSpPr>
        <xdr:grpSpPr>
          <a:xfrm>
            <a:off x="9030369" y="21167"/>
            <a:ext cx="1395853" cy="732386"/>
            <a:chOff x="-8820090" y="-545203"/>
            <a:chExt cx="1416441" cy="727973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0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072986" y="-54520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10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820090" y="-523211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69012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10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1082197</xdr:colOff>
      <xdr:row>5</xdr:row>
      <xdr:rowOff>50079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GrpSpPr/>
      </xdr:nvGrpSpPr>
      <xdr:grpSpPr>
        <a:xfrm>
          <a:off x="0" y="0"/>
          <a:ext cx="10965930" cy="788161"/>
          <a:chOff x="0" y="0"/>
          <a:chExt cx="10426222" cy="812079"/>
        </a:xfrm>
      </xdr:grpSpPr>
      <xdr:grpSp>
        <xdr:nvGrpSpPr>
          <xdr:cNvPr id="11" name="Группа 10">
            <a:extLst>
              <a:ext uri="{FF2B5EF4-FFF2-40B4-BE49-F238E27FC236}">
                <a16:creationId xmlns:a16="http://schemas.microsoft.com/office/drawing/2014/main" id="{00000000-0008-0000-1100-00000B000000}"/>
              </a:ext>
            </a:extLst>
          </xdr:cNvPr>
          <xdr:cNvGrpSpPr/>
        </xdr:nvGrpSpPr>
        <xdr:grpSpPr>
          <a:xfrm>
            <a:off x="9030369" y="21167"/>
            <a:ext cx="1395853" cy="732386"/>
            <a:chOff x="-8820090" y="-545203"/>
            <a:chExt cx="1416441" cy="727973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100-00001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072986" y="-54520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11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8820090" y="-523211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2" name="Picture 323">
            <a:extLst>
              <a:ext uri="{FF2B5EF4-FFF2-40B4-BE49-F238E27FC236}">
                <a16:creationId xmlns:a16="http://schemas.microsoft.com/office/drawing/2014/main" id="{00000000-0008-0000-1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69012" y="0"/>
            <a:ext cx="772847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Рисунок 13">
            <a:extLst>
              <a:ext uri="{FF2B5EF4-FFF2-40B4-BE49-F238E27FC236}">
                <a16:creationId xmlns:a16="http://schemas.microsoft.com/office/drawing/2014/main" id="{00000000-0008-0000-11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786921</xdr:colOff>
      <xdr:row>5</xdr:row>
      <xdr:rowOff>50079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GrpSpPr/>
      </xdr:nvGrpSpPr>
      <xdr:grpSpPr>
        <a:xfrm>
          <a:off x="0" y="0"/>
          <a:ext cx="13199774" cy="783758"/>
          <a:chOff x="0" y="0"/>
          <a:chExt cx="12216921" cy="812079"/>
        </a:xfrm>
      </xdr:grpSpPr>
      <xdr:grpSp>
        <xdr:nvGrpSpPr>
          <xdr:cNvPr id="15" name="Группа 14">
            <a:extLst>
              <a:ext uri="{FF2B5EF4-FFF2-40B4-BE49-F238E27FC236}">
                <a16:creationId xmlns:a16="http://schemas.microsoft.com/office/drawing/2014/main" id="{00000000-0008-0000-1200-00000F000000}"/>
              </a:ext>
            </a:extLst>
          </xdr:cNvPr>
          <xdr:cNvGrpSpPr/>
        </xdr:nvGrpSpPr>
        <xdr:grpSpPr>
          <a:xfrm>
            <a:off x="10678193" y="0"/>
            <a:ext cx="1538728" cy="717534"/>
            <a:chOff x="-7147960" y="-566242"/>
            <a:chExt cx="1561423" cy="713210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200-00001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6255874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12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7147960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6" name="Picture 323">
            <a:extLst>
              <a:ext uri="{FF2B5EF4-FFF2-40B4-BE49-F238E27FC236}">
                <a16:creationId xmlns:a16="http://schemas.microsoft.com/office/drawing/2014/main" id="{00000000-0008-0000-12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9300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>
            <a:extLst>
              <a:ext uri="{FF2B5EF4-FFF2-40B4-BE49-F238E27FC236}">
                <a16:creationId xmlns:a16="http://schemas.microsoft.com/office/drawing/2014/main" id="{00000000-0008-0000-12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47333</xdr:colOff>
      <xdr:row>5</xdr:row>
      <xdr:rowOff>72491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GrpSpPr/>
      </xdr:nvGrpSpPr>
      <xdr:grpSpPr>
        <a:xfrm>
          <a:off x="0" y="0"/>
          <a:ext cx="13144368" cy="805375"/>
          <a:chOff x="0" y="0"/>
          <a:chExt cx="12216921" cy="812079"/>
        </a:xfrm>
      </xdr:grpSpPr>
      <xdr:grpSp>
        <xdr:nvGrpSpPr>
          <xdr:cNvPr id="15" name="Группа 14">
            <a:extLst>
              <a:ext uri="{FF2B5EF4-FFF2-40B4-BE49-F238E27FC236}">
                <a16:creationId xmlns:a16="http://schemas.microsoft.com/office/drawing/2014/main" id="{00000000-0008-0000-1300-00000F000000}"/>
              </a:ext>
            </a:extLst>
          </xdr:cNvPr>
          <xdr:cNvGrpSpPr/>
        </xdr:nvGrpSpPr>
        <xdr:grpSpPr>
          <a:xfrm>
            <a:off x="10678193" y="0"/>
            <a:ext cx="1538728" cy="717534"/>
            <a:chOff x="-7147960" y="-566242"/>
            <a:chExt cx="1561423" cy="713210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300-00001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6255874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13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7147960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6" name="Picture 323">
            <a:extLst>
              <a:ext uri="{FF2B5EF4-FFF2-40B4-BE49-F238E27FC236}">
                <a16:creationId xmlns:a16="http://schemas.microsoft.com/office/drawing/2014/main" id="{00000000-0008-0000-13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9300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>
            <a:extLst>
              <a:ext uri="{FF2B5EF4-FFF2-40B4-BE49-F238E27FC236}">
                <a16:creationId xmlns:a16="http://schemas.microsoft.com/office/drawing/2014/main" id="{00000000-0008-0000-13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2509</xdr:colOff>
      <xdr:row>5</xdr:row>
      <xdr:rowOff>72491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pSpPr/>
      </xdr:nvGrpSpPr>
      <xdr:grpSpPr>
        <a:xfrm>
          <a:off x="0" y="0"/>
          <a:ext cx="13157677" cy="805027"/>
          <a:chOff x="0" y="0"/>
          <a:chExt cx="12216921" cy="812079"/>
        </a:xfrm>
      </xdr:grpSpPr>
      <xdr:grpSp>
        <xdr:nvGrpSpPr>
          <xdr:cNvPr id="15" name="Группа 14">
            <a:extLst>
              <a:ext uri="{FF2B5EF4-FFF2-40B4-BE49-F238E27FC236}">
                <a16:creationId xmlns:a16="http://schemas.microsoft.com/office/drawing/2014/main" id="{00000000-0008-0000-1400-00000F000000}"/>
              </a:ext>
            </a:extLst>
          </xdr:cNvPr>
          <xdr:cNvGrpSpPr/>
        </xdr:nvGrpSpPr>
        <xdr:grpSpPr>
          <a:xfrm>
            <a:off x="10678193" y="0"/>
            <a:ext cx="1538728" cy="717534"/>
            <a:chOff x="-7147960" y="-566242"/>
            <a:chExt cx="1561423" cy="713210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400-00001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6255874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14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7147960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6" name="Picture 323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9300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2509</xdr:colOff>
      <xdr:row>5</xdr:row>
      <xdr:rowOff>72491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pSpPr/>
      </xdr:nvGrpSpPr>
      <xdr:grpSpPr>
        <a:xfrm>
          <a:off x="0" y="0"/>
          <a:ext cx="13306617" cy="804670"/>
          <a:chOff x="0" y="0"/>
          <a:chExt cx="12216921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1500-000009000000}"/>
              </a:ext>
            </a:extLst>
          </xdr:cNvPr>
          <xdr:cNvGrpSpPr/>
        </xdr:nvGrpSpPr>
        <xdr:grpSpPr>
          <a:xfrm>
            <a:off x="10678193" y="0"/>
            <a:ext cx="1538728" cy="717534"/>
            <a:chOff x="-7147960" y="-566242"/>
            <a:chExt cx="1561423" cy="713210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5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6255874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15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7147960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15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9300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15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1033451</xdr:colOff>
      <xdr:row>5</xdr:row>
      <xdr:rowOff>72491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GrpSpPr/>
      </xdr:nvGrpSpPr>
      <xdr:grpSpPr>
        <a:xfrm>
          <a:off x="0" y="0"/>
          <a:ext cx="13607390" cy="806391"/>
          <a:chOff x="0" y="0"/>
          <a:chExt cx="12967716" cy="812079"/>
        </a:xfrm>
      </xdr:grpSpPr>
      <xdr:grpSp>
        <xdr:nvGrpSpPr>
          <xdr:cNvPr id="12" name="Группа 11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GrpSpPr/>
        </xdr:nvGrpSpPr>
        <xdr:grpSpPr>
          <a:xfrm>
            <a:off x="11395371" y="0"/>
            <a:ext cx="1572345" cy="717534"/>
            <a:chOff x="-6420205" y="-566242"/>
            <a:chExt cx="1595536" cy="713210"/>
          </a:xfrm>
        </xdr:grpSpPr>
        <xdr:pic>
          <xdr:nvPicPr>
            <xdr:cNvPr id="17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600-00001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5494006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8" name="Рисунок 17" descr="http://www.vfgs.ru/imgs/GIRLOGO.jpg">
              <a:extLst>
                <a:ext uri="{FF2B5EF4-FFF2-40B4-BE49-F238E27FC236}">
                  <a16:creationId xmlns:a16="http://schemas.microsoft.com/office/drawing/2014/main" id="{00000000-0008-0000-1600-00001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6420205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5" name="Picture 323">
            <a:extLst>
              <a:ext uri="{FF2B5EF4-FFF2-40B4-BE49-F238E27FC236}">
                <a16:creationId xmlns:a16="http://schemas.microsoft.com/office/drawing/2014/main" id="{00000000-0008-0000-16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11653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Рисунок 15">
            <a:extLst>
              <a:ext uri="{FF2B5EF4-FFF2-40B4-BE49-F238E27FC236}">
                <a16:creationId xmlns:a16="http://schemas.microsoft.com/office/drawing/2014/main" id="{00000000-0008-0000-16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797506</xdr:colOff>
      <xdr:row>5</xdr:row>
      <xdr:rowOff>60662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GrpSpPr/>
      </xdr:nvGrpSpPr>
      <xdr:grpSpPr>
        <a:xfrm>
          <a:off x="0" y="0"/>
          <a:ext cx="13539858" cy="795324"/>
          <a:chOff x="0" y="0"/>
          <a:chExt cx="12894256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1700-000009000000}"/>
              </a:ext>
            </a:extLst>
          </xdr:cNvPr>
          <xdr:cNvGrpSpPr/>
        </xdr:nvGrpSpPr>
        <xdr:grpSpPr>
          <a:xfrm>
            <a:off x="11419028" y="0"/>
            <a:ext cx="1475228" cy="717534"/>
            <a:chOff x="-6396201" y="-566242"/>
            <a:chExt cx="1496987" cy="713210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7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5568551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17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6396201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17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85967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17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808087</xdr:colOff>
      <xdr:row>5</xdr:row>
      <xdr:rowOff>60662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GrpSpPr/>
      </xdr:nvGrpSpPr>
      <xdr:grpSpPr>
        <a:xfrm>
          <a:off x="0" y="0"/>
          <a:ext cx="13808611" cy="794976"/>
          <a:chOff x="0" y="0"/>
          <a:chExt cx="12904837" cy="812079"/>
        </a:xfrm>
      </xdr:grpSpPr>
      <xdr:grpSp>
        <xdr:nvGrpSpPr>
          <xdr:cNvPr id="15" name="Группа 14">
            <a:extLst>
              <a:ext uri="{FF2B5EF4-FFF2-40B4-BE49-F238E27FC236}">
                <a16:creationId xmlns:a16="http://schemas.microsoft.com/office/drawing/2014/main" id="{00000000-0008-0000-1800-00000F000000}"/>
              </a:ext>
            </a:extLst>
          </xdr:cNvPr>
          <xdr:cNvGrpSpPr/>
        </xdr:nvGrpSpPr>
        <xdr:grpSpPr>
          <a:xfrm>
            <a:off x="11429607" y="0"/>
            <a:ext cx="1475230" cy="717534"/>
            <a:chOff x="-6385461" y="-566242"/>
            <a:chExt cx="1496988" cy="713210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800-00001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5557810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18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6385461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6" name="Picture 323">
            <a:extLst>
              <a:ext uri="{FF2B5EF4-FFF2-40B4-BE49-F238E27FC236}">
                <a16:creationId xmlns:a16="http://schemas.microsoft.com/office/drawing/2014/main" id="{00000000-0008-0000-18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17716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>
            <a:extLst>
              <a:ext uri="{FF2B5EF4-FFF2-40B4-BE49-F238E27FC236}">
                <a16:creationId xmlns:a16="http://schemas.microsoft.com/office/drawing/2014/main" id="{00000000-0008-0000-18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114300" y="5455"/>
          <a:ext cx="8762276" cy="694620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1698146</xdr:colOff>
      <xdr:row>5</xdr:row>
      <xdr:rowOff>50079</xdr:rowOff>
    </xdr:to>
    <xdr:grpSp>
      <xdr:nvGrpSpPr>
        <xdr:cNvPr id="11" name="Группа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GrpSpPr/>
      </xdr:nvGrpSpPr>
      <xdr:grpSpPr>
        <a:xfrm>
          <a:off x="0" y="0"/>
          <a:ext cx="16268298" cy="787689"/>
          <a:chOff x="0" y="0"/>
          <a:chExt cx="15326805" cy="812079"/>
        </a:xfrm>
      </xdr:grpSpPr>
      <xdr:grpSp>
        <xdr:nvGrpSpPr>
          <xdr:cNvPr id="14" name="Группа 13">
            <a:extLst>
              <a:ext uri="{FF2B5EF4-FFF2-40B4-BE49-F238E27FC236}">
                <a16:creationId xmlns:a16="http://schemas.microsoft.com/office/drawing/2014/main" id="{00000000-0008-0000-1A00-00000E000000}"/>
              </a:ext>
            </a:extLst>
          </xdr:cNvPr>
          <xdr:cNvGrpSpPr/>
        </xdr:nvGrpSpPr>
        <xdr:grpSpPr>
          <a:xfrm>
            <a:off x="13645276" y="0"/>
            <a:ext cx="1681529" cy="717534"/>
            <a:chOff x="-4137115" y="-566242"/>
            <a:chExt cx="1706330" cy="713210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A00-00001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3100122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>
              <a:extLst>
                <a:ext uri="{FF2B5EF4-FFF2-40B4-BE49-F238E27FC236}">
                  <a16:creationId xmlns:a16="http://schemas.microsoft.com/office/drawing/2014/main" id="{00000000-0008-0000-1A00-000013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4137115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5" name="Picture 323">
            <a:extLst>
              <a:ext uri="{FF2B5EF4-FFF2-40B4-BE49-F238E27FC236}">
                <a16:creationId xmlns:a16="http://schemas.microsoft.com/office/drawing/2014/main" id="{00000000-0008-0000-1A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384248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Рисунок 15">
            <a:extLst>
              <a:ext uri="{FF2B5EF4-FFF2-40B4-BE49-F238E27FC236}">
                <a16:creationId xmlns:a16="http://schemas.microsoft.com/office/drawing/2014/main" id="{00000000-0008-0000-1A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28</xdr:col>
      <xdr:colOff>475771</xdr:colOff>
      <xdr:row>4</xdr:row>
      <xdr:rowOff>148504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GrpSpPr/>
      </xdr:nvGrpSpPr>
      <xdr:grpSpPr>
        <a:xfrm>
          <a:off x="0" y="0"/>
          <a:ext cx="12395833" cy="768965"/>
          <a:chOff x="0" y="0"/>
          <a:chExt cx="12470789" cy="812079"/>
        </a:xfrm>
      </xdr:grpSpPr>
      <xdr:grpSp>
        <xdr:nvGrpSpPr>
          <xdr:cNvPr id="3" name="Группа 2">
            <a:extLst>
              <a:ext uri="{FF2B5EF4-FFF2-40B4-BE49-F238E27FC236}">
                <a16:creationId xmlns:a16="http://schemas.microsoft.com/office/drawing/2014/main" id="{00000000-0008-0000-1B00-000009000000}"/>
              </a:ext>
            </a:extLst>
          </xdr:cNvPr>
          <xdr:cNvGrpSpPr/>
        </xdr:nvGrpSpPr>
        <xdr:grpSpPr>
          <a:xfrm>
            <a:off x="10741659" y="0"/>
            <a:ext cx="1729130" cy="717534"/>
            <a:chOff x="-7083557" y="-566242"/>
            <a:chExt cx="1754633" cy="713210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B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5998261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>
              <a:extLst>
                <a:ext uri="{FF2B5EF4-FFF2-40B4-BE49-F238E27FC236}">
                  <a16:creationId xmlns:a16="http://schemas.microsoft.com/office/drawing/2014/main" id="{00000000-0008-0000-1B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7083557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4" name="Picture 323">
            <a:extLst>
              <a:ext uri="{FF2B5EF4-FFF2-40B4-BE49-F238E27FC236}">
                <a16:creationId xmlns:a16="http://schemas.microsoft.com/office/drawing/2014/main" id="{00000000-0008-0000-1B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0632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id="{00000000-0008-0000-1B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2108728" cy="740504"/>
          </a:xfrm>
          <a:prstGeom prst="rect">
            <a:avLst/>
          </a:prstGeom>
        </xdr:spPr>
      </xdr:pic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52</xdr:col>
      <xdr:colOff>475771</xdr:colOff>
      <xdr:row>4</xdr:row>
      <xdr:rowOff>148504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GrpSpPr/>
      </xdr:nvGrpSpPr>
      <xdr:grpSpPr>
        <a:xfrm>
          <a:off x="0" y="0"/>
          <a:ext cx="18763771" cy="796204"/>
          <a:chOff x="0" y="0"/>
          <a:chExt cx="12470789" cy="812079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1B00-000009000000}"/>
              </a:ext>
            </a:extLst>
          </xdr:cNvPr>
          <xdr:cNvGrpSpPr/>
        </xdr:nvGrpSpPr>
        <xdr:grpSpPr>
          <a:xfrm>
            <a:off x="10741659" y="0"/>
            <a:ext cx="1729130" cy="717534"/>
            <a:chOff x="-7083557" y="-566242"/>
            <a:chExt cx="1754633" cy="713210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B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5998261" y="-56624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1B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7083557" y="-566242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1B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0632" y="0"/>
            <a:ext cx="826559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1B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0" y="0"/>
            <a:ext cx="1664924" cy="740504"/>
          </a:xfrm>
          <a:prstGeom prst="rect">
            <a:avLst/>
          </a:prstGeom>
        </xdr:spPr>
      </xdr:pic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11</xdr:col>
      <xdr:colOff>2254255</xdr:colOff>
      <xdr:row>5</xdr:row>
      <xdr:rowOff>121517</xdr:rowOff>
    </xdr:to>
    <xdr:grpSp>
      <xdr:nvGrpSpPr>
        <xdr:cNvPr id="2" name="Группа 1"/>
        <xdr:cNvGrpSpPr/>
      </xdr:nvGrpSpPr>
      <xdr:grpSpPr>
        <a:xfrm>
          <a:off x="0" y="1"/>
          <a:ext cx="11842755" cy="867641"/>
          <a:chOff x="-7416697" y="-2536988"/>
          <a:chExt cx="8460907" cy="952653"/>
        </a:xfrm>
      </xdr:grpSpPr>
      <xdr:grpSp>
        <xdr:nvGrpSpPr>
          <xdr:cNvPr id="3" name="Группа 2"/>
          <xdr:cNvGrpSpPr/>
        </xdr:nvGrpSpPr>
        <xdr:grpSpPr>
          <a:xfrm>
            <a:off x="-137811" y="-2375246"/>
            <a:ext cx="1182021" cy="732387"/>
            <a:chOff x="-18123494" y="-2927177"/>
            <a:chExt cx="1199455" cy="727974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17373422" y="-2927177"/>
              <a:ext cx="449383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18123494" y="-2905184"/>
              <a:ext cx="493176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4" name="Picture 32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52144" y="-2396414"/>
            <a:ext cx="539074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-7416697" y="-2536988"/>
            <a:ext cx="1468152" cy="600866"/>
          </a:xfrm>
          <a:prstGeom prst="rect">
            <a:avLst/>
          </a:prstGeom>
        </xdr:spPr>
      </xdr:pic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11</xdr:col>
      <xdr:colOff>2254255</xdr:colOff>
      <xdr:row>5</xdr:row>
      <xdr:rowOff>121517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0" y="1"/>
          <a:ext cx="11652255" cy="867641"/>
          <a:chOff x="-7416697" y="-2536988"/>
          <a:chExt cx="8460907" cy="952653"/>
        </a:xfrm>
      </xdr:grpSpPr>
      <xdr:grpSp>
        <xdr:nvGrpSpPr>
          <xdr:cNvPr id="9" name="Группа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-137811" y="-2375246"/>
            <a:ext cx="1182021" cy="732387"/>
            <a:chOff x="-18123494" y="-2927177"/>
            <a:chExt cx="1199455" cy="727974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17373422" y="-2927177"/>
              <a:ext cx="449383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18123494" y="-2905184"/>
              <a:ext cx="493176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Picture 323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52144" y="-2396414"/>
            <a:ext cx="539074" cy="8120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4" t="18890" r="8237" b="23332"/>
          <a:stretch/>
        </xdr:blipFill>
        <xdr:spPr>
          <a:xfrm>
            <a:off x="-7416697" y="-2536988"/>
            <a:ext cx="1468152" cy="600866"/>
          </a:xfrm>
          <a:prstGeom prst="rect">
            <a:avLst/>
          </a:prstGeom>
        </xdr:spPr>
      </xdr:pic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854011</xdr:colOff>
      <xdr:row>0</xdr:row>
      <xdr:rowOff>1</xdr:rowOff>
    </xdr:from>
    <xdr:to>
      <xdr:col>37</xdr:col>
      <xdr:colOff>2381</xdr:colOff>
      <xdr:row>5</xdr:row>
      <xdr:rowOff>66675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1311211" y="1"/>
          <a:ext cx="11302270" cy="876299"/>
          <a:chOff x="862732" y="17157"/>
          <a:chExt cx="11249513" cy="814891"/>
        </a:xfrm>
      </xdr:grpSpPr>
      <xdr:grpSp>
        <xdr:nvGrpSpPr>
          <xdr:cNvPr id="3" name="Группа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5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D00-00000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6" name="Рисунок 5" descr="http://www.vfgs.ru/imgs/GIRLOGO.jpg">
              <a:extLst>
                <a:ext uri="{FF2B5EF4-FFF2-40B4-BE49-F238E27FC236}">
                  <a16:creationId xmlns:a16="http://schemas.microsoft.com/office/drawing/2014/main" id="{00000000-0008-0000-1D00-00000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369092</xdr:colOff>
      <xdr:row>5</xdr:row>
      <xdr:rowOff>70458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826292" cy="88008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829734</xdr:colOff>
      <xdr:row>5</xdr:row>
      <xdr:rowOff>1201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0" y="0"/>
          <a:ext cx="9370484" cy="763201"/>
          <a:chOff x="-322501" y="62879"/>
          <a:chExt cx="9895124" cy="769169"/>
        </a:xfrm>
      </xdr:grpSpPr>
      <xdr:grpSp>
        <xdr:nvGrpSpPr>
          <xdr:cNvPr id="3" name="Группа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>
              <a:extLst>
                <a:ext uri="{FF2B5EF4-FFF2-40B4-BE49-F238E27FC236}">
                  <a16:creationId xmlns:a16="http://schemas.microsoft.com/office/drawing/2014/main" id="{00000000-0008-0000-1E00-00000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>
              <a:extLst>
                <a:ext uri="{FF2B5EF4-FFF2-40B4-BE49-F238E27FC236}">
                  <a16:creationId xmlns:a16="http://schemas.microsoft.com/office/drawing/2014/main" id="{00000000-0008-0000-1E00-00000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-322501" y="99085"/>
            <a:ext cx="672077" cy="70200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7"/>
  <sheetViews>
    <sheetView zoomScale="90" zoomScaleNormal="90" zoomScaleSheetLayoutView="100" workbookViewId="0">
      <selection activeCell="B12" sqref="B12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1.7109375" style="21" customWidth="1"/>
    <col min="4" max="4" width="9.42578125" style="21" customWidth="1"/>
    <col min="5" max="5" width="7.42578125" style="21" customWidth="1"/>
    <col min="6" max="6" width="21.7109375" style="21" bestFit="1" customWidth="1"/>
    <col min="7" max="7" width="29.7109375" style="21" customWidth="1"/>
    <col min="8" max="8" width="10.140625" style="21" customWidth="1"/>
    <col min="9" max="9" width="8" style="21" customWidth="1"/>
    <col min="10" max="10" width="3.85546875" style="21" hidden="1" customWidth="1"/>
    <col min="11" max="11" width="4.85546875" style="21" hidden="1" customWidth="1"/>
    <col min="12" max="12" width="15" style="21" hidden="1" customWidth="1"/>
    <col min="13" max="13" width="7" style="21" customWidth="1"/>
    <col min="14" max="14" width="11.28515625" style="21" customWidth="1"/>
    <col min="15" max="15" width="16.5703125" style="21" customWidth="1"/>
    <col min="16" max="16" width="14.85546875" style="21" customWidth="1"/>
    <col min="17" max="16384" width="9.140625" style="21"/>
  </cols>
  <sheetData>
    <row r="1" spans="1:16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</row>
    <row r="2" spans="1:16" s="104" customFormat="1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</row>
    <row r="3" spans="1:16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</row>
    <row r="4" spans="1:16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</row>
    <row r="5" spans="1:16" s="104" customFormat="1" ht="9" customHeight="1" x14ac:dyDescent="0.2"/>
    <row r="6" spans="1:16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147</v>
      </c>
      <c r="O6" s="810"/>
      <c r="P6" s="810"/>
    </row>
    <row r="7" spans="1:16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6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6" s="104" customFormat="1" ht="15.75" x14ac:dyDescent="0.25">
      <c r="A9" s="826">
        <v>74</v>
      </c>
      <c r="B9" s="826"/>
      <c r="C9" s="826"/>
      <c r="D9" s="831" t="s">
        <v>201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6" s="104" customFormat="1" ht="15" x14ac:dyDescent="0.2">
      <c r="A10" s="826"/>
      <c r="B10" s="826"/>
      <c r="C10" s="826"/>
      <c r="D10" s="833" t="s">
        <v>80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43">
        <v>59</v>
      </c>
      <c r="O10" s="210">
        <v>44</v>
      </c>
      <c r="P10" s="208">
        <v>35</v>
      </c>
    </row>
    <row r="11" spans="1:16" s="9" customFormat="1" x14ac:dyDescent="0.2">
      <c r="A11" s="54"/>
      <c r="B11" s="54"/>
      <c r="C11" s="54"/>
      <c r="N11" s="54"/>
      <c r="O11" s="54"/>
      <c r="P11" s="54"/>
    </row>
    <row r="12" spans="1:16" s="104" customFormat="1" x14ac:dyDescent="0.2">
      <c r="A12" s="199" t="s">
        <v>47</v>
      </c>
      <c r="B12" s="197"/>
      <c r="C12" s="197"/>
      <c r="D12" s="253">
        <v>100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6" s="104" customFormat="1" x14ac:dyDescent="0.2">
      <c r="A13" s="200" t="s">
        <v>48</v>
      </c>
      <c r="B13" s="201"/>
      <c r="C13" s="198"/>
      <c r="D13" s="254">
        <v>8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6" s="104" customFormat="1" x14ac:dyDescent="0.2"/>
    <row r="15" spans="1:16" ht="11.25" customHeight="1" x14ac:dyDescent="0.2">
      <c r="A15" s="834" t="s">
        <v>6</v>
      </c>
      <c r="B15" s="834" t="s">
        <v>77</v>
      </c>
      <c r="C15" s="834"/>
      <c r="D15" s="823" t="s">
        <v>287</v>
      </c>
      <c r="E15" s="823" t="s">
        <v>8</v>
      </c>
      <c r="F15" s="823" t="s">
        <v>9</v>
      </c>
      <c r="G15" s="823" t="s">
        <v>10</v>
      </c>
      <c r="H15" s="823" t="s">
        <v>11</v>
      </c>
      <c r="I15" s="823" t="s">
        <v>12</v>
      </c>
      <c r="J15" s="824" t="s">
        <v>19</v>
      </c>
      <c r="K15" s="824"/>
      <c r="L15" s="823" t="s">
        <v>22</v>
      </c>
      <c r="M15" s="823" t="s">
        <v>13</v>
      </c>
      <c r="N15" s="823" t="s">
        <v>14</v>
      </c>
      <c r="O15" s="823" t="s">
        <v>15</v>
      </c>
      <c r="P15" s="823"/>
    </row>
    <row r="16" spans="1:16" x14ac:dyDescent="0.2">
      <c r="A16" s="834"/>
      <c r="B16" s="834"/>
      <c r="C16" s="834"/>
      <c r="D16" s="823"/>
      <c r="E16" s="823"/>
      <c r="F16" s="823"/>
      <c r="G16" s="823"/>
      <c r="H16" s="823"/>
      <c r="I16" s="823"/>
      <c r="J16" s="512" t="s">
        <v>21</v>
      </c>
      <c r="K16" s="512" t="s">
        <v>23</v>
      </c>
      <c r="L16" s="823"/>
      <c r="M16" s="823"/>
      <c r="N16" s="823"/>
      <c r="O16" s="823"/>
      <c r="P16" s="823"/>
    </row>
    <row r="17" spans="1:16" s="104" customFormat="1" x14ac:dyDescent="0.2">
      <c r="A17" s="513">
        <f>_xlfn.RANK.EQ(I17,I$17:I$29)</f>
        <v>1</v>
      </c>
      <c r="B17" s="514" t="s">
        <v>288</v>
      </c>
      <c r="C17" s="514"/>
      <c r="D17" s="515">
        <v>1986</v>
      </c>
      <c r="E17" s="515" t="s">
        <v>4</v>
      </c>
      <c r="F17" s="516" t="s">
        <v>226</v>
      </c>
      <c r="G17" s="516" t="s">
        <v>530</v>
      </c>
      <c r="H17" s="692">
        <v>62.9</v>
      </c>
      <c r="I17" s="519">
        <v>56</v>
      </c>
      <c r="J17" s="512"/>
      <c r="K17" s="512"/>
      <c r="L17" s="517"/>
      <c r="M17" s="518">
        <f>IF(A17=1,20,IF(A17=2,18,IF(A17=3,16,IF(A17&gt;19,0,19-A17))))</f>
        <v>20</v>
      </c>
      <c r="N17" s="519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521" t="s">
        <v>229</v>
      </c>
      <c r="P17" s="522"/>
    </row>
    <row r="18" spans="1:16" s="22" customFormat="1" x14ac:dyDescent="0.2">
      <c r="A18" s="513">
        <f>_xlfn.RANK.EQ(I18,I$17:I$29)</f>
        <v>2</v>
      </c>
      <c r="B18" s="514" t="s">
        <v>289</v>
      </c>
      <c r="C18" s="514"/>
      <c r="D18" s="515">
        <v>1994</v>
      </c>
      <c r="E18" s="515" t="s">
        <v>4</v>
      </c>
      <c r="F18" s="516" t="s">
        <v>226</v>
      </c>
      <c r="G18" s="516"/>
      <c r="H18" s="692">
        <v>62.9</v>
      </c>
      <c r="I18" s="519">
        <v>55</v>
      </c>
      <c r="J18" s="512"/>
      <c r="K18" s="512"/>
      <c r="L18" s="517"/>
      <c r="M18" s="518">
        <f>IF(A18=1,20,IF(A18=2,18,IF(A18=3,16,IF(A18&gt;19,0,19-A18))))</f>
        <v>18</v>
      </c>
      <c r="N18" s="519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521" t="s">
        <v>228</v>
      </c>
      <c r="P18" s="522"/>
    </row>
    <row r="19" spans="1:16" s="22" customFormat="1" x14ac:dyDescent="0.2">
      <c r="A19" s="513">
        <f>_xlfn.RANK.EQ(I19,I$17:I$29)</f>
        <v>3</v>
      </c>
      <c r="B19" s="514" t="s">
        <v>290</v>
      </c>
      <c r="C19" s="514"/>
      <c r="D19" s="515">
        <v>1999</v>
      </c>
      <c r="E19" s="516" t="s">
        <v>4</v>
      </c>
      <c r="F19" s="516" t="s">
        <v>226</v>
      </c>
      <c r="G19" s="516" t="s">
        <v>530</v>
      </c>
      <c r="H19" s="692">
        <v>63</v>
      </c>
      <c r="I19" s="519">
        <v>40</v>
      </c>
      <c r="J19" s="520"/>
      <c r="K19" s="512"/>
      <c r="L19" s="517"/>
      <c r="M19" s="518">
        <f>IF(A19=1,20,IF(A19=2,18,IF(A19=3,16,IF(A19&gt;19,0,19-A19))))</f>
        <v>16</v>
      </c>
      <c r="N19" s="519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521" t="s">
        <v>292</v>
      </c>
      <c r="P19" s="522"/>
    </row>
    <row r="20" spans="1:16" s="22" customFormat="1" hidden="1" x14ac:dyDescent="0.2">
      <c r="A20" s="122" t="e">
        <f t="shared" ref="A20:A21" si="0">_xlfn.RANK.EQ(I20,I$17:I$29)</f>
        <v>#N/A</v>
      </c>
      <c r="B20" s="501"/>
      <c r="C20" s="501"/>
      <c r="D20" s="502"/>
      <c r="E20" s="503"/>
      <c r="F20" s="503"/>
      <c r="G20" s="503"/>
      <c r="H20" s="504"/>
      <c r="I20" s="258"/>
      <c r="J20" s="505"/>
      <c r="K20" s="506"/>
      <c r="L20" s="507"/>
      <c r="M20" s="508" t="e">
        <f t="shared" ref="M20:M29" si="1">IF(A20=1,20,IF(A20=2,18,IF(A20=3,16,IF(A20&gt;19,0,19-A20))))</f>
        <v>#N/A</v>
      </c>
      <c r="N20" s="509" t="str">
        <f t="shared" ref="N20:N2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510"/>
      <c r="P20" s="511"/>
    </row>
    <row r="21" spans="1:16" s="22" customFormat="1" hidden="1" x14ac:dyDescent="0.2">
      <c r="A21" s="122" t="e">
        <f t="shared" si="0"/>
        <v>#N/A</v>
      </c>
      <c r="B21" s="355"/>
      <c r="C21" s="355"/>
      <c r="D21" s="353"/>
      <c r="E21" s="353"/>
      <c r="F21" s="354"/>
      <c r="G21" s="354"/>
      <c r="H21" s="238"/>
      <c r="I21" s="85"/>
      <c r="J21" s="27"/>
      <c r="K21" s="25"/>
      <c r="L21" s="111"/>
      <c r="M21" s="115" t="e">
        <f t="shared" si="1"/>
        <v>#N/A</v>
      </c>
      <c r="N21" s="129" t="str">
        <f t="shared" si="2"/>
        <v>-</v>
      </c>
      <c r="O21" s="392"/>
      <c r="P21" s="37"/>
    </row>
    <row r="22" spans="1:16" s="22" customFormat="1" hidden="1" x14ac:dyDescent="0.2">
      <c r="A22" s="122" t="e">
        <f t="shared" ref="A22:A29" si="3">_xlfn.RANK.EQ(I22,I$17:I$29)</f>
        <v>#N/A</v>
      </c>
      <c r="B22" s="355"/>
      <c r="C22" s="355"/>
      <c r="D22" s="353"/>
      <c r="E22" s="354"/>
      <c r="F22" s="354"/>
      <c r="G22" s="354"/>
      <c r="H22" s="239"/>
      <c r="I22" s="36"/>
      <c r="J22" s="389"/>
      <c r="K22" s="25"/>
      <c r="L22" s="111"/>
      <c r="M22" s="115" t="e">
        <f t="shared" si="1"/>
        <v>#N/A</v>
      </c>
      <c r="N22" s="129" t="str">
        <f t="shared" si="2"/>
        <v>-</v>
      </c>
      <c r="O22" s="390"/>
      <c r="P22" s="65"/>
    </row>
    <row r="23" spans="1:16" s="22" customFormat="1" hidden="1" x14ac:dyDescent="0.2">
      <c r="A23" s="122" t="e">
        <f t="shared" si="3"/>
        <v>#N/A</v>
      </c>
      <c r="B23" s="355"/>
      <c r="C23" s="355"/>
      <c r="D23" s="353"/>
      <c r="E23" s="354"/>
      <c r="F23" s="354"/>
      <c r="G23" s="354"/>
      <c r="H23" s="238"/>
      <c r="I23" s="85"/>
      <c r="J23" s="27"/>
      <c r="K23" s="25"/>
      <c r="L23" s="111"/>
      <c r="M23" s="115" t="e">
        <f t="shared" si="1"/>
        <v>#N/A</v>
      </c>
      <c r="N23" s="129" t="str">
        <f t="shared" si="2"/>
        <v>-</v>
      </c>
      <c r="O23" s="392"/>
      <c r="P23" s="37"/>
    </row>
    <row r="24" spans="1:16" s="22" customFormat="1" hidden="1" x14ac:dyDescent="0.2">
      <c r="A24" s="122" t="e">
        <f t="shared" si="3"/>
        <v>#N/A</v>
      </c>
      <c r="B24" s="355"/>
      <c r="C24" s="355"/>
      <c r="D24" s="353"/>
      <c r="E24" s="354"/>
      <c r="F24" s="354"/>
      <c r="G24" s="354"/>
      <c r="H24" s="238"/>
      <c r="I24" s="85"/>
      <c r="J24" s="27"/>
      <c r="K24" s="25"/>
      <c r="L24" s="111"/>
      <c r="M24" s="115" t="e">
        <f t="shared" si="1"/>
        <v>#N/A</v>
      </c>
      <c r="N24" s="129" t="str">
        <f t="shared" si="2"/>
        <v>-</v>
      </c>
      <c r="O24" s="392"/>
      <c r="P24" s="37"/>
    </row>
    <row r="25" spans="1:16" s="22" customFormat="1" hidden="1" x14ac:dyDescent="0.2">
      <c r="A25" s="122" t="e">
        <f t="shared" si="3"/>
        <v>#N/A</v>
      </c>
      <c r="B25" s="355"/>
      <c r="C25" s="355"/>
      <c r="D25" s="353"/>
      <c r="E25" s="354"/>
      <c r="F25" s="354"/>
      <c r="G25" s="354"/>
      <c r="H25" s="238"/>
      <c r="I25" s="85"/>
      <c r="J25" s="27"/>
      <c r="K25" s="25"/>
      <c r="L25" s="111"/>
      <c r="M25" s="115" t="e">
        <f t="shared" si="1"/>
        <v>#N/A</v>
      </c>
      <c r="N25" s="129" t="str">
        <f t="shared" si="2"/>
        <v>-</v>
      </c>
      <c r="O25" s="93"/>
      <c r="P25" s="37"/>
    </row>
    <row r="26" spans="1:16" s="22" customFormat="1" hidden="1" x14ac:dyDescent="0.2">
      <c r="A26" s="122" t="e">
        <f t="shared" si="3"/>
        <v>#N/A</v>
      </c>
      <c r="B26" s="355"/>
      <c r="C26" s="355"/>
      <c r="D26" s="353"/>
      <c r="E26" s="354"/>
      <c r="F26" s="354"/>
      <c r="G26" s="354"/>
      <c r="H26" s="238"/>
      <c r="I26" s="85"/>
      <c r="J26" s="27"/>
      <c r="K26" s="25"/>
      <c r="L26" s="111"/>
      <c r="M26" s="115" t="e">
        <f t="shared" si="1"/>
        <v>#N/A</v>
      </c>
      <c r="N26" s="129" t="str">
        <f t="shared" si="2"/>
        <v>-</v>
      </c>
      <c r="O26" s="64"/>
      <c r="P26" s="37"/>
    </row>
    <row r="27" spans="1:16" s="22" customFormat="1" hidden="1" x14ac:dyDescent="0.2">
      <c r="A27" s="122" t="e">
        <f t="shared" si="3"/>
        <v>#N/A</v>
      </c>
      <c r="B27" s="355"/>
      <c r="C27" s="355"/>
      <c r="D27" s="353"/>
      <c r="E27" s="353"/>
      <c r="F27" s="356"/>
      <c r="G27" s="354"/>
      <c r="H27" s="238"/>
      <c r="I27" s="85"/>
      <c r="J27" s="27"/>
      <c r="K27" s="25"/>
      <c r="L27" s="111"/>
      <c r="M27" s="115" t="e">
        <f t="shared" si="1"/>
        <v>#N/A</v>
      </c>
      <c r="N27" s="129" t="str">
        <f t="shared" si="2"/>
        <v>-</v>
      </c>
      <c r="O27" s="64"/>
      <c r="P27" s="37"/>
    </row>
    <row r="28" spans="1:16" hidden="1" x14ac:dyDescent="0.2">
      <c r="A28" s="122" t="e">
        <f t="shared" si="3"/>
        <v>#N/A</v>
      </c>
      <c r="B28" s="355"/>
      <c r="C28" s="355"/>
      <c r="D28" s="353"/>
      <c r="E28" s="354"/>
      <c r="F28" s="354"/>
      <c r="G28" s="354"/>
      <c r="H28" s="238"/>
      <c r="I28" s="14"/>
      <c r="J28" s="25"/>
      <c r="K28" s="25"/>
      <c r="L28" s="111"/>
      <c r="M28" s="115" t="e">
        <f t="shared" si="1"/>
        <v>#N/A</v>
      </c>
      <c r="N28" s="129" t="str">
        <f t="shared" si="2"/>
        <v>-</v>
      </c>
      <c r="O28" s="391"/>
      <c r="P28" s="37"/>
    </row>
    <row r="29" spans="1:16" hidden="1" x14ac:dyDescent="0.2">
      <c r="A29" s="122" t="e">
        <f t="shared" si="3"/>
        <v>#N/A</v>
      </c>
      <c r="B29" s="355"/>
      <c r="C29" s="355"/>
      <c r="D29" s="353"/>
      <c r="E29" s="354"/>
      <c r="F29" s="354"/>
      <c r="G29" s="354"/>
      <c r="H29" s="237"/>
      <c r="I29" s="25"/>
      <c r="J29" s="25"/>
      <c r="K29" s="25"/>
      <c r="L29" s="111"/>
      <c r="M29" s="115" t="e">
        <f t="shared" si="1"/>
        <v>#N/A</v>
      </c>
      <c r="N29" s="129" t="str">
        <f t="shared" si="2"/>
        <v>-</v>
      </c>
      <c r="O29" s="64"/>
      <c r="P29" s="38"/>
    </row>
    <row r="30" spans="1:16" s="104" customFormat="1" x14ac:dyDescent="0.2"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16" s="104" customFormat="1" x14ac:dyDescent="0.2">
      <c r="A31" s="204" t="s">
        <v>16</v>
      </c>
      <c r="B31" s="105"/>
      <c r="C31" s="105"/>
      <c r="D31" s="261" t="s">
        <v>286</v>
      </c>
      <c r="F31" s="6"/>
      <c r="G31" s="204" t="s">
        <v>112</v>
      </c>
      <c r="I31" s="105"/>
      <c r="J31" s="105"/>
      <c r="K31" s="105"/>
      <c r="M31" s="261" t="s">
        <v>523</v>
      </c>
    </row>
    <row r="32" spans="1:16" s="104" customFormat="1" x14ac:dyDescent="0.2">
      <c r="A32" s="204"/>
      <c r="B32" s="105"/>
      <c r="C32" s="105"/>
      <c r="D32" s="205"/>
      <c r="F32" s="6"/>
      <c r="G32" s="204"/>
      <c r="I32" s="105"/>
      <c r="J32" s="105"/>
      <c r="K32" s="105"/>
      <c r="M32" s="261"/>
    </row>
    <row r="33" spans="1:16" s="104" customFormat="1" x14ac:dyDescent="0.2">
      <c r="A33" s="204" t="s">
        <v>17</v>
      </c>
      <c r="B33" s="105"/>
      <c r="C33" s="105"/>
      <c r="D33" s="5" t="s">
        <v>114</v>
      </c>
      <c r="E33" s="105"/>
      <c r="F33" s="105"/>
      <c r="G33" s="204" t="s">
        <v>115</v>
      </c>
      <c r="I33" s="105"/>
      <c r="J33" s="105"/>
      <c r="K33" s="105"/>
      <c r="M33" s="5" t="s">
        <v>522</v>
      </c>
    </row>
    <row r="34" spans="1:16" x14ac:dyDescent="0.2">
      <c r="A34" s="104"/>
      <c r="B34" s="104"/>
      <c r="C34" s="104"/>
      <c r="D34" s="104"/>
      <c r="E34" s="104"/>
      <c r="F34" s="104"/>
      <c r="G34" s="104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6" x14ac:dyDescent="0.2">
      <c r="A35" s="104"/>
      <c r="B35" s="104"/>
      <c r="C35" s="104"/>
      <c r="D35" s="104"/>
      <c r="E35" s="104"/>
      <c r="F35" s="104"/>
      <c r="G35" s="104"/>
      <c r="H35" s="105"/>
      <c r="I35" s="105"/>
      <c r="J35" s="105"/>
      <c r="K35" s="105"/>
      <c r="L35" s="105"/>
      <c r="M35" s="105"/>
      <c r="N35" s="105"/>
      <c r="O35" s="105"/>
      <c r="P35" s="105"/>
    </row>
    <row r="36" spans="1:16" x14ac:dyDescent="0.2">
      <c r="A36" s="104"/>
      <c r="B36" s="104"/>
      <c r="C36" s="104"/>
      <c r="D36" s="104"/>
      <c r="E36" s="104"/>
      <c r="F36" s="104"/>
      <c r="G36" s="104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16" x14ac:dyDescent="0.2">
      <c r="A37" s="104"/>
      <c r="B37" s="104"/>
      <c r="C37" s="104"/>
      <c r="D37" s="104"/>
      <c r="E37" s="104"/>
      <c r="F37" s="104"/>
      <c r="G37" s="104"/>
      <c r="H37" s="105"/>
      <c r="I37" s="105"/>
      <c r="J37" s="105"/>
      <c r="K37" s="105"/>
      <c r="L37" s="105"/>
      <c r="M37" s="105"/>
      <c r="N37" s="105"/>
      <c r="O37" s="105"/>
      <c r="P37" s="105"/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4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23" top="0.59055118110236227" bottom="0.59055118110236227" header="0" footer="0"/>
  <pageSetup paperSize="9" scale="86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37"/>
  <sheetViews>
    <sheetView view="pageBreakPreview" zoomScale="70" zoomScaleNormal="70" zoomScaleSheetLayoutView="70" workbookViewId="0">
      <selection activeCell="B12" sqref="B12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1" style="21" customWidth="1"/>
    <col min="4" max="4" width="9.42578125" style="21" customWidth="1"/>
    <col min="5" max="5" width="7.42578125" style="21" customWidth="1"/>
    <col min="6" max="6" width="21.140625" style="21" bestFit="1" customWidth="1"/>
    <col min="7" max="7" width="27.7109375" style="21" customWidth="1"/>
    <col min="8" max="8" width="9.28515625" style="21" customWidth="1"/>
    <col min="9" max="9" width="8.140625" style="21" customWidth="1"/>
    <col min="10" max="10" width="7.7109375" style="21" hidden="1" customWidth="1"/>
    <col min="11" max="11" width="2.5703125" style="21" hidden="1" customWidth="1"/>
    <col min="12" max="12" width="3" style="21" hidden="1" customWidth="1"/>
    <col min="13" max="13" width="7" style="21" customWidth="1"/>
    <col min="14" max="14" width="13.28515625" style="21" customWidth="1"/>
    <col min="15" max="15" width="11.42578125" style="21" customWidth="1"/>
    <col min="16" max="16" width="10.2851562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s="104" customFormat="1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ht="9" customHeight="1" x14ac:dyDescent="0.2"/>
    <row r="6" spans="1:18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147</v>
      </c>
      <c r="O6" s="810"/>
      <c r="P6" s="810"/>
    </row>
    <row r="7" spans="1:18" s="104" customFormat="1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s="104" customFormat="1" ht="15.75" x14ac:dyDescent="0.25">
      <c r="A9" s="826">
        <v>80</v>
      </c>
      <c r="B9" s="826"/>
      <c r="C9" s="826"/>
      <c r="D9" s="831" t="s">
        <v>201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8" s="104" customFormat="1" ht="15" x14ac:dyDescent="0.2">
      <c r="A10" s="826"/>
      <c r="B10" s="826"/>
      <c r="C10" s="826"/>
      <c r="D10" s="833" t="s">
        <v>81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39">
        <v>72</v>
      </c>
      <c r="O10" s="211">
        <v>56</v>
      </c>
      <c r="P10" s="212">
        <v>45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199" t="s">
        <v>47</v>
      </c>
      <c r="B12" s="197"/>
      <c r="C12" s="197"/>
      <c r="D12" s="253">
        <v>100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8" s="104" customFormat="1" x14ac:dyDescent="0.2">
      <c r="A13" s="200" t="s">
        <v>48</v>
      </c>
      <c r="B13" s="201"/>
      <c r="C13" s="198"/>
      <c r="D13" s="254">
        <v>8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8" s="104" customFormat="1" x14ac:dyDescent="0.2"/>
    <row r="15" spans="1:18" ht="11.25" customHeight="1" x14ac:dyDescent="0.2">
      <c r="A15" s="840" t="s">
        <v>6</v>
      </c>
      <c r="B15" s="840" t="s">
        <v>77</v>
      </c>
      <c r="C15" s="840"/>
      <c r="D15" s="823" t="s">
        <v>287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12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40"/>
      <c r="B16" s="840"/>
      <c r="C16" s="840"/>
      <c r="D16" s="823"/>
      <c r="E16" s="837"/>
      <c r="F16" s="837"/>
      <c r="G16" s="837"/>
      <c r="H16" s="837"/>
      <c r="I16" s="837"/>
      <c r="J16" s="435" t="s">
        <v>21</v>
      </c>
      <c r="K16" s="435" t="s">
        <v>23</v>
      </c>
      <c r="L16" s="837"/>
      <c r="M16" s="837"/>
      <c r="N16" s="837"/>
      <c r="O16" s="837"/>
      <c r="P16" s="838"/>
    </row>
    <row r="17" spans="1:18" x14ac:dyDescent="0.2">
      <c r="A17" s="123">
        <f>_xlfn.RANK.EQ(I17,I$17:I$29)</f>
        <v>1</v>
      </c>
      <c r="B17" s="114" t="s">
        <v>293</v>
      </c>
      <c r="C17" s="114"/>
      <c r="D17" s="87">
        <v>2002</v>
      </c>
      <c r="E17" s="85" t="s">
        <v>3</v>
      </c>
      <c r="F17" s="85" t="s">
        <v>226</v>
      </c>
      <c r="G17" s="516" t="s">
        <v>530</v>
      </c>
      <c r="H17" s="240">
        <v>68</v>
      </c>
      <c r="I17" s="88">
        <v>47</v>
      </c>
      <c r="J17" s="85"/>
      <c r="K17" s="85"/>
      <c r="L17" s="87"/>
      <c r="M17" s="116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436" t="s">
        <v>270</v>
      </c>
      <c r="P17" s="91"/>
      <c r="R17" s="105"/>
    </row>
    <row r="18" spans="1:18" s="22" customFormat="1" hidden="1" x14ac:dyDescent="0.2">
      <c r="A18" s="213" t="e">
        <f>_xlfn.RANK.EQ(I18,I$17:I$29)</f>
        <v>#N/A</v>
      </c>
      <c r="B18" s="250"/>
      <c r="C18" s="216"/>
      <c r="D18" s="214"/>
      <c r="E18" s="97"/>
      <c r="F18" s="85"/>
      <c r="G18" s="85"/>
      <c r="H18" s="203"/>
      <c r="I18" s="85"/>
      <c r="J18" s="85"/>
      <c r="K18" s="85"/>
      <c r="L18" s="87"/>
      <c r="M18" s="116" t="e">
        <f>IF(A18=1,20,IF(A18=2,18,IF(A18=3,16,IF(A18&gt;19,0,19-A18))))</f>
        <v>#N/A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436"/>
      <c r="P18" s="91"/>
      <c r="Q18" s="104"/>
    </row>
    <row r="19" spans="1:18" s="22" customFormat="1" hidden="1" x14ac:dyDescent="0.2">
      <c r="A19" s="213" t="e">
        <f>_xlfn.RANK.EQ(I19,I$17:I$29)</f>
        <v>#N/A</v>
      </c>
      <c r="B19" s="215"/>
      <c r="C19" s="216"/>
      <c r="D19" s="214"/>
      <c r="E19" s="85"/>
      <c r="F19" s="85"/>
      <c r="G19" s="97"/>
      <c r="H19" s="203"/>
      <c r="I19" s="85"/>
      <c r="J19" s="85"/>
      <c r="K19" s="85"/>
      <c r="L19" s="87"/>
      <c r="M19" s="116" t="e">
        <f>IF(A19=1,20,IF(A19=2,18,IF(A19=3,16,IF(A19&gt;19,0,19-A19))))</f>
        <v>#N/A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36"/>
      <c r="P19" s="91"/>
      <c r="Q19" s="104"/>
    </row>
    <row r="20" spans="1:18" s="22" customFormat="1" hidden="1" x14ac:dyDescent="0.2">
      <c r="A20" s="213" t="e">
        <f t="shared" ref="A20:A29" si="0">_xlfn.RANK.EQ(I20,I$17:I$29)</f>
        <v>#N/A</v>
      </c>
      <c r="B20" s="215"/>
      <c r="C20" s="216"/>
      <c r="D20" s="214"/>
      <c r="E20" s="85"/>
      <c r="F20" s="85"/>
      <c r="G20" s="97"/>
      <c r="H20" s="203"/>
      <c r="I20" s="85"/>
      <c r="J20" s="85"/>
      <c r="K20" s="85"/>
      <c r="L20" s="87"/>
      <c r="M20" s="116" t="e">
        <f t="shared" ref="M20:M24" si="1">IF(A20=1,20,IF(A20=2,18,IF(A20=3,16,IF(A20&gt;19,0,19-A20))))</f>
        <v>#N/A</v>
      </c>
      <c r="N20" s="88" t="str">
        <f t="shared" ref="N20:N24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437"/>
      <c r="P20" s="91"/>
      <c r="Q20" s="104"/>
    </row>
    <row r="21" spans="1:18" s="22" customFormat="1" hidden="1" x14ac:dyDescent="0.2">
      <c r="A21" s="213" t="e">
        <f t="shared" si="0"/>
        <v>#N/A</v>
      </c>
      <c r="B21" s="215"/>
      <c r="C21" s="216"/>
      <c r="D21" s="214"/>
      <c r="E21" s="85"/>
      <c r="F21" s="85"/>
      <c r="G21" s="97"/>
      <c r="H21" s="203"/>
      <c r="I21" s="85"/>
      <c r="J21" s="85"/>
      <c r="K21" s="85"/>
      <c r="L21" s="87"/>
      <c r="M21" s="116" t="e">
        <f t="shared" si="1"/>
        <v>#N/A</v>
      </c>
      <c r="N21" s="88" t="str">
        <f t="shared" si="2"/>
        <v>-</v>
      </c>
      <c r="O21" s="437"/>
      <c r="P21" s="91"/>
      <c r="Q21" s="104"/>
    </row>
    <row r="22" spans="1:18" s="22" customFormat="1" hidden="1" x14ac:dyDescent="0.2">
      <c r="A22" s="213" t="e">
        <f t="shared" si="0"/>
        <v>#N/A</v>
      </c>
      <c r="B22" s="393"/>
      <c r="C22" s="216"/>
      <c r="D22" s="214"/>
      <c r="E22" s="85"/>
      <c r="F22" s="85"/>
      <c r="G22" s="97"/>
      <c r="H22" s="203"/>
      <c r="I22" s="85"/>
      <c r="J22" s="85"/>
      <c r="K22" s="85"/>
      <c r="L22" s="87"/>
      <c r="M22" s="116" t="e">
        <f t="shared" si="1"/>
        <v>#N/A</v>
      </c>
      <c r="N22" s="88" t="str">
        <f t="shared" si="2"/>
        <v>-</v>
      </c>
      <c r="O22" s="437"/>
      <c r="P22" s="91"/>
      <c r="Q22" s="104"/>
    </row>
    <row r="23" spans="1:18" s="22" customFormat="1" hidden="1" x14ac:dyDescent="0.2">
      <c r="A23" s="213" t="e">
        <f t="shared" si="0"/>
        <v>#N/A</v>
      </c>
      <c r="B23" s="215"/>
      <c r="C23" s="216"/>
      <c r="D23" s="214"/>
      <c r="E23" s="85"/>
      <c r="F23" s="85"/>
      <c r="G23" s="97"/>
      <c r="H23" s="203"/>
      <c r="I23" s="85"/>
      <c r="J23" s="85"/>
      <c r="K23" s="85"/>
      <c r="L23" s="87"/>
      <c r="M23" s="116" t="e">
        <f t="shared" si="1"/>
        <v>#N/A</v>
      </c>
      <c r="N23" s="88" t="str">
        <f t="shared" si="2"/>
        <v>-</v>
      </c>
      <c r="O23" s="101"/>
      <c r="P23" s="91"/>
      <c r="Q23" s="104"/>
    </row>
    <row r="24" spans="1:18" s="22" customFormat="1" hidden="1" x14ac:dyDescent="0.2">
      <c r="A24" s="213" t="e">
        <f t="shared" si="0"/>
        <v>#N/A</v>
      </c>
      <c r="B24" s="215"/>
      <c r="C24" s="216"/>
      <c r="D24" s="214"/>
      <c r="E24" s="85"/>
      <c r="F24" s="85"/>
      <c r="G24" s="97"/>
      <c r="H24" s="203"/>
      <c r="I24" s="85"/>
      <c r="J24" s="85"/>
      <c r="K24" s="85"/>
      <c r="L24" s="87"/>
      <c r="M24" s="116" t="e">
        <f t="shared" si="1"/>
        <v>#N/A</v>
      </c>
      <c r="N24" s="88" t="str">
        <f t="shared" si="2"/>
        <v>-</v>
      </c>
      <c r="O24" s="101"/>
      <c r="P24" s="91"/>
      <c r="Q24" s="104"/>
    </row>
    <row r="25" spans="1:18" s="22" customFormat="1" hidden="1" x14ac:dyDescent="0.2">
      <c r="A25" s="213" t="e">
        <f t="shared" si="0"/>
        <v>#N/A</v>
      </c>
      <c r="B25" s="215"/>
      <c r="C25" s="216"/>
      <c r="D25" s="214"/>
      <c r="E25" s="85"/>
      <c r="F25" s="85"/>
      <c r="G25" s="97"/>
      <c r="H25" s="203"/>
      <c r="I25" s="85"/>
      <c r="J25" s="85"/>
      <c r="K25" s="85"/>
      <c r="L25" s="87"/>
      <c r="M25" s="116" t="e">
        <f t="shared" ref="M25:M27" si="3">IF(A25=1,20,IF(A25=2,18,IF(A25=3,16,IF(A25&gt;19,0,19-A25))))</f>
        <v>#N/A</v>
      </c>
      <c r="N25" s="88" t="str">
        <f t="shared" ref="N25:N27" si="4"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101"/>
      <c r="P25" s="91"/>
      <c r="Q25" s="104"/>
    </row>
    <row r="26" spans="1:18" s="22" customFormat="1" hidden="1" x14ac:dyDescent="0.2">
      <c r="A26" s="213" t="e">
        <f t="shared" si="0"/>
        <v>#N/A</v>
      </c>
      <c r="B26" s="215"/>
      <c r="C26" s="216"/>
      <c r="D26" s="214"/>
      <c r="E26" s="85"/>
      <c r="F26" s="85"/>
      <c r="G26" s="97"/>
      <c r="H26" s="203"/>
      <c r="I26" s="85"/>
      <c r="J26" s="85"/>
      <c r="K26" s="85"/>
      <c r="L26" s="87"/>
      <c r="M26" s="116" t="e">
        <f t="shared" si="3"/>
        <v>#N/A</v>
      </c>
      <c r="N26" s="88" t="str">
        <f t="shared" si="4"/>
        <v>-</v>
      </c>
      <c r="O26" s="101"/>
      <c r="P26" s="91"/>
      <c r="Q26" s="104"/>
    </row>
    <row r="27" spans="1:18" s="22" customFormat="1" hidden="1" x14ac:dyDescent="0.2">
      <c r="A27" s="213" t="e">
        <f t="shared" si="0"/>
        <v>#N/A</v>
      </c>
      <c r="B27" s="215"/>
      <c r="C27" s="216"/>
      <c r="D27" s="214"/>
      <c r="E27" s="85"/>
      <c r="F27" s="85"/>
      <c r="G27" s="97"/>
      <c r="H27" s="203"/>
      <c r="I27" s="85"/>
      <c r="J27" s="85"/>
      <c r="K27" s="85"/>
      <c r="L27" s="87"/>
      <c r="M27" s="116" t="e">
        <f t="shared" si="3"/>
        <v>#N/A</v>
      </c>
      <c r="N27" s="88" t="str">
        <f t="shared" si="4"/>
        <v>-</v>
      </c>
      <c r="O27" s="101"/>
      <c r="P27" s="91"/>
      <c r="Q27" s="104"/>
    </row>
    <row r="28" spans="1:18" s="22" customFormat="1" hidden="1" x14ac:dyDescent="0.2">
      <c r="A28" s="213" t="e">
        <f t="shared" si="0"/>
        <v>#N/A</v>
      </c>
      <c r="B28" s="215"/>
      <c r="C28" s="216"/>
      <c r="D28" s="214"/>
      <c r="E28" s="85"/>
      <c r="F28" s="85"/>
      <c r="G28" s="97"/>
      <c r="H28" s="203"/>
      <c r="I28" s="85"/>
      <c r="J28" s="85"/>
      <c r="K28" s="85"/>
      <c r="L28" s="87"/>
      <c r="M28" s="116" t="e">
        <f>IF(A28=1,20,IF(A28=2,18,IF(A28=3,16,IF(A28&gt;19,0,19-A28))))</f>
        <v>#N/A</v>
      </c>
      <c r="N28" s="88" t="str">
        <f>IF(AND(NOT(OR(E28="МСМК",E28="ЗМС")),I28&gt;=$N$10),"+МСМК",IF(AND(OR(E28="МСМК",E28="ЗМС"),I28&gt;=$N$10),"МСМК",IF(AND(NOT(OR(E28="МСМК",E28="МС",E28="ЗМС")),I28&gt;=$O$10),"+МС",IF(AND(OR(E28="МСМК",E28="МС",E28="ЗМС"),I28&gt;=$O$10),"МС",IF(AND(NOT(OR(E28="ЗМС",E28="МСМК",E28="МС",E28="КМС")),I28&gt;=$P$10),"+КМС",IF(AND(OR(E28="ЗМС",E28="МСМК",E28="МС",E28="КМС"),I28&gt;=$P$10),"КМС","-"))))))</f>
        <v>-</v>
      </c>
      <c r="O28" s="101"/>
      <c r="P28" s="91"/>
      <c r="Q28" s="104"/>
    </row>
    <row r="29" spans="1:18" s="81" customFormat="1" hidden="1" x14ac:dyDescent="0.2">
      <c r="A29" s="123" t="e">
        <f t="shared" si="0"/>
        <v>#N/A</v>
      </c>
      <c r="B29" s="217"/>
      <c r="C29" s="218"/>
      <c r="D29" s="88"/>
      <c r="E29" s="88"/>
      <c r="F29" s="85"/>
      <c r="G29" s="85"/>
      <c r="H29" s="240"/>
      <c r="I29" s="85"/>
      <c r="J29" s="36"/>
      <c r="K29" s="85"/>
      <c r="L29" s="87" t="s">
        <v>76</v>
      </c>
      <c r="M29" s="116" t="e">
        <f>IF(A29=1,20,IF(A29=2,18,IF(A29=3,16,IF(A29&gt;19,0,19-A29))))</f>
        <v>#N/A</v>
      </c>
      <c r="N29" s="88" t="str">
        <f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17"/>
      <c r="P29" s="118"/>
      <c r="Q29" s="104"/>
      <c r="R29" s="22"/>
    </row>
    <row r="30" spans="1:18" s="104" customFormat="1" x14ac:dyDescent="0.2"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18" s="104" customFormat="1" x14ac:dyDescent="0.2">
      <c r="A31" s="204" t="s">
        <v>16</v>
      </c>
      <c r="B31" s="105"/>
      <c r="C31" s="105"/>
      <c r="D31" s="261" t="s">
        <v>286</v>
      </c>
      <c r="F31" s="6"/>
      <c r="G31" s="204" t="s">
        <v>112</v>
      </c>
      <c r="I31" s="105"/>
      <c r="J31" s="105"/>
      <c r="K31" s="105"/>
      <c r="M31" s="261" t="s">
        <v>523</v>
      </c>
    </row>
    <row r="32" spans="1:18" s="104" customFormat="1" x14ac:dyDescent="0.2">
      <c r="A32" s="204"/>
      <c r="B32" s="105"/>
      <c r="C32" s="105"/>
      <c r="D32" s="205"/>
      <c r="F32" s="6"/>
      <c r="G32" s="204"/>
      <c r="I32" s="105"/>
      <c r="J32" s="105"/>
      <c r="K32" s="105"/>
      <c r="M32" s="261"/>
    </row>
    <row r="33" spans="1:16" s="104" customFormat="1" x14ac:dyDescent="0.2">
      <c r="A33" s="204" t="s">
        <v>17</v>
      </c>
      <c r="B33" s="105"/>
      <c r="C33" s="105"/>
      <c r="D33" s="5" t="s">
        <v>114</v>
      </c>
      <c r="E33" s="105"/>
      <c r="F33" s="105"/>
      <c r="G33" s="204" t="s">
        <v>115</v>
      </c>
      <c r="I33" s="105"/>
      <c r="J33" s="105"/>
      <c r="K33" s="105"/>
      <c r="M33" s="5" t="s">
        <v>522</v>
      </c>
    </row>
    <row r="34" spans="1:16" x14ac:dyDescent="0.2">
      <c r="A34" s="104"/>
      <c r="B34" s="104"/>
      <c r="C34" s="104"/>
      <c r="D34" s="104"/>
      <c r="E34" s="104"/>
      <c r="F34" s="104"/>
      <c r="G34" s="104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6" x14ac:dyDescent="0.2">
      <c r="A35" s="104"/>
      <c r="B35" s="104"/>
      <c r="C35" s="104"/>
      <c r="D35" s="104"/>
      <c r="E35" s="104"/>
      <c r="F35" s="104"/>
      <c r="G35" s="104"/>
      <c r="H35" s="105"/>
      <c r="I35" s="105"/>
      <c r="J35" s="105"/>
      <c r="K35" s="105"/>
      <c r="L35" s="105"/>
      <c r="M35" s="105"/>
      <c r="N35" s="105"/>
      <c r="O35" s="105"/>
      <c r="P35" s="105"/>
    </row>
    <row r="36" spans="1:16" x14ac:dyDescent="0.2">
      <c r="A36" s="104"/>
      <c r="B36" s="104"/>
      <c r="C36" s="104"/>
      <c r="D36" s="104"/>
      <c r="E36" s="104"/>
      <c r="F36" s="104"/>
      <c r="G36" s="104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16" x14ac:dyDescent="0.2">
      <c r="A37" s="104"/>
      <c r="B37" s="104"/>
      <c r="C37" s="104"/>
      <c r="D37" s="104"/>
      <c r="E37" s="104"/>
      <c r="F37" s="104"/>
      <c r="G37" s="104"/>
      <c r="H37" s="105"/>
      <c r="I37" s="105"/>
      <c r="J37" s="105"/>
      <c r="K37" s="105"/>
      <c r="L37" s="105"/>
      <c r="M37" s="105"/>
      <c r="N37" s="105"/>
      <c r="O37" s="105"/>
      <c r="P37" s="105"/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93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34"/>
  <sheetViews>
    <sheetView view="pageBreakPreview" zoomScale="80" zoomScaleNormal="55" zoomScaleSheetLayoutView="80" workbookViewId="0">
      <selection activeCell="B12" sqref="B12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2.28515625" style="21" customWidth="1"/>
    <col min="4" max="4" width="9.42578125" style="21" customWidth="1"/>
    <col min="5" max="5" width="7.42578125" style="21" customWidth="1"/>
    <col min="6" max="6" width="21.5703125" style="21" customWidth="1"/>
    <col min="7" max="7" width="20.85546875" style="21" customWidth="1"/>
    <col min="8" max="8" width="9" style="21" customWidth="1"/>
    <col min="9" max="9" width="7.570312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8.85546875" style="21" customWidth="1"/>
    <col min="16" max="16" width="17.2851562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s="104" customFormat="1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ht="9" customHeight="1" x14ac:dyDescent="0.2"/>
    <row r="6" spans="1:18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147</v>
      </c>
      <c r="O6" s="810"/>
      <c r="P6" s="810"/>
    </row>
    <row r="7" spans="1:18" s="104" customFormat="1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s="104" customFormat="1" ht="15.75" x14ac:dyDescent="0.25">
      <c r="A9" s="826">
        <v>87</v>
      </c>
      <c r="B9" s="826"/>
      <c r="C9" s="826"/>
      <c r="D9" s="831" t="s">
        <v>201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8" s="104" customFormat="1" ht="15" x14ac:dyDescent="0.2">
      <c r="A10" s="826"/>
      <c r="B10" s="826"/>
      <c r="C10" s="826"/>
      <c r="D10" s="833" t="s">
        <v>82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39">
        <v>76</v>
      </c>
      <c r="O10" s="211">
        <v>62</v>
      </c>
      <c r="P10" s="212">
        <v>48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199" t="s">
        <v>47</v>
      </c>
      <c r="B12" s="197"/>
      <c r="C12" s="197"/>
      <c r="D12" s="253">
        <v>100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8" s="104" customFormat="1" x14ac:dyDescent="0.2">
      <c r="A13" s="200" t="s">
        <v>48</v>
      </c>
      <c r="B13" s="201"/>
      <c r="C13" s="198"/>
      <c r="D13" s="254">
        <v>8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8" s="104" customFormat="1" x14ac:dyDescent="0.2"/>
    <row r="15" spans="1:18" ht="11.25" customHeight="1" x14ac:dyDescent="0.2">
      <c r="A15" s="840" t="s">
        <v>6</v>
      </c>
      <c r="B15" s="840" t="s">
        <v>77</v>
      </c>
      <c r="C15" s="840"/>
      <c r="D15" s="823" t="s">
        <v>287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12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40"/>
      <c r="B16" s="843"/>
      <c r="C16" s="843"/>
      <c r="D16" s="823"/>
      <c r="E16" s="841"/>
      <c r="F16" s="841"/>
      <c r="G16" s="841"/>
      <c r="H16" s="841"/>
      <c r="I16" s="841"/>
      <c r="J16" s="16" t="s">
        <v>21</v>
      </c>
      <c r="K16" s="16" t="s">
        <v>23</v>
      </c>
      <c r="L16" s="841"/>
      <c r="M16" s="841"/>
      <c r="N16" s="841"/>
      <c r="O16" s="841"/>
      <c r="P16" s="842"/>
    </row>
    <row r="17" spans="1:20" s="22" customFormat="1" x14ac:dyDescent="0.2">
      <c r="A17" s="249">
        <f>_xlfn.RANK.EQ(I17,I$17:I$30)</f>
        <v>1</v>
      </c>
      <c r="B17" s="250" t="s">
        <v>294</v>
      </c>
      <c r="C17" s="216"/>
      <c r="D17" s="214">
        <v>2001</v>
      </c>
      <c r="E17" s="85" t="s">
        <v>4</v>
      </c>
      <c r="F17" s="85" t="s">
        <v>226</v>
      </c>
      <c r="G17" s="97" t="s">
        <v>291</v>
      </c>
      <c r="H17" s="240">
        <v>72.599999999999994</v>
      </c>
      <c r="I17" s="88">
        <v>56</v>
      </c>
      <c r="J17" s="85"/>
      <c r="K17" s="85"/>
      <c r="L17" s="87"/>
      <c r="M17" s="85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399" t="s">
        <v>295</v>
      </c>
      <c r="P17" s="523"/>
      <c r="Q17" s="104"/>
      <c r="R17" s="104"/>
    </row>
    <row r="18" spans="1:20" s="22" customFormat="1" x14ac:dyDescent="0.2">
      <c r="A18" s="249">
        <f>_xlfn.RANK.EQ(I18,I$17:I$30)</f>
        <v>2</v>
      </c>
      <c r="B18" s="250" t="s">
        <v>244</v>
      </c>
      <c r="C18" s="216"/>
      <c r="D18" s="87">
        <v>1995</v>
      </c>
      <c r="E18" s="85" t="s">
        <v>5</v>
      </c>
      <c r="F18" s="85" t="s">
        <v>134</v>
      </c>
      <c r="G18" s="97"/>
      <c r="H18" s="240">
        <v>70.95</v>
      </c>
      <c r="I18" s="85">
        <v>21</v>
      </c>
      <c r="J18" s="85"/>
      <c r="K18" s="85"/>
      <c r="L18" s="87"/>
      <c r="M18" s="85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399" t="s">
        <v>135</v>
      </c>
      <c r="P18" s="523"/>
      <c r="Q18" s="104"/>
      <c r="R18" s="105"/>
      <c r="S18" s="104"/>
      <c r="T18" s="104"/>
    </row>
    <row r="19" spans="1:20" hidden="1" x14ac:dyDescent="0.2">
      <c r="A19" s="249" t="e">
        <f>_xlfn.RANK.EQ(I19,I$17:I$30)</f>
        <v>#N/A</v>
      </c>
      <c r="B19" s="250"/>
      <c r="C19" s="216"/>
      <c r="D19" s="87"/>
      <c r="E19" s="85"/>
      <c r="F19" s="85"/>
      <c r="G19" s="97"/>
      <c r="H19" s="203"/>
      <c r="I19" s="85"/>
      <c r="J19" s="85"/>
      <c r="K19" s="85"/>
      <c r="L19" s="87"/>
      <c r="M19" s="85" t="e">
        <f>IF(A19=1,20,IF(A19=2,18,IF(A19=3,16,IF(A19&gt;19,0,19-A19))))</f>
        <v>#N/A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399"/>
      <c r="P19" s="523"/>
      <c r="Q19" s="104"/>
      <c r="R19" s="49"/>
      <c r="S19" s="43"/>
      <c r="T19" s="43"/>
    </row>
    <row r="20" spans="1:20" s="104" customFormat="1" hidden="1" x14ac:dyDescent="0.2">
      <c r="A20" s="249" t="e">
        <f t="shared" ref="A20:A23" si="0">_xlfn.RANK.EQ(I20,I$17:I$30)</f>
        <v>#N/A</v>
      </c>
      <c r="B20" s="250"/>
      <c r="C20" s="216"/>
      <c r="D20" s="87"/>
      <c r="E20" s="85"/>
      <c r="F20" s="85"/>
      <c r="G20" s="97"/>
      <c r="H20" s="203"/>
      <c r="I20" s="85"/>
      <c r="J20" s="85"/>
      <c r="K20" s="85"/>
      <c r="L20" s="87"/>
      <c r="M20" s="85" t="e">
        <f t="shared" ref="M20:M23" si="1">IF(A20=1,20,IF(A20=2,18,IF(A20=3,16,IF(A20&gt;19,0,19-A20))))</f>
        <v>#N/A</v>
      </c>
      <c r="N20" s="88" t="str">
        <f t="shared" ref="N20:N23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119"/>
      <c r="P20" s="37"/>
      <c r="R20" s="49"/>
      <c r="S20" s="43"/>
      <c r="T20" s="43"/>
    </row>
    <row r="21" spans="1:20" s="104" customFormat="1" hidden="1" x14ac:dyDescent="0.2">
      <c r="A21" s="249" t="e">
        <f t="shared" si="0"/>
        <v>#N/A</v>
      </c>
      <c r="B21" s="250"/>
      <c r="C21" s="216"/>
      <c r="D21" s="87"/>
      <c r="E21" s="85"/>
      <c r="F21" s="85"/>
      <c r="G21" s="97"/>
      <c r="H21" s="203"/>
      <c r="I21" s="85"/>
      <c r="J21" s="85"/>
      <c r="K21" s="85"/>
      <c r="L21" s="87"/>
      <c r="M21" s="85" t="e">
        <f t="shared" si="1"/>
        <v>#N/A</v>
      </c>
      <c r="N21" s="88" t="str">
        <f t="shared" si="2"/>
        <v>-</v>
      </c>
      <c r="O21" s="119"/>
      <c r="P21" s="37"/>
      <c r="R21" s="49"/>
      <c r="S21" s="43"/>
      <c r="T21" s="43"/>
    </row>
    <row r="22" spans="1:20" s="104" customFormat="1" hidden="1" x14ac:dyDescent="0.2">
      <c r="A22" s="249" t="e">
        <f t="shared" si="0"/>
        <v>#N/A</v>
      </c>
      <c r="B22" s="250"/>
      <c r="C22" s="216"/>
      <c r="D22" s="87"/>
      <c r="E22" s="85"/>
      <c r="F22" s="85"/>
      <c r="G22" s="97"/>
      <c r="H22" s="203"/>
      <c r="I22" s="85"/>
      <c r="J22" s="85"/>
      <c r="K22" s="85"/>
      <c r="L22" s="87"/>
      <c r="M22" s="85" t="e">
        <f t="shared" si="1"/>
        <v>#N/A</v>
      </c>
      <c r="N22" s="88" t="str">
        <f t="shared" si="2"/>
        <v>-</v>
      </c>
      <c r="O22" s="119"/>
      <c r="P22" s="37"/>
      <c r="R22" s="49"/>
      <c r="S22" s="43"/>
      <c r="T22" s="43"/>
    </row>
    <row r="23" spans="1:20" s="104" customFormat="1" hidden="1" x14ac:dyDescent="0.2">
      <c r="A23" s="249" t="e">
        <f t="shared" si="0"/>
        <v>#N/A</v>
      </c>
      <c r="B23" s="250"/>
      <c r="C23" s="216"/>
      <c r="D23" s="87"/>
      <c r="E23" s="85"/>
      <c r="F23" s="85"/>
      <c r="G23" s="97"/>
      <c r="H23" s="203"/>
      <c r="I23" s="85"/>
      <c r="J23" s="85"/>
      <c r="K23" s="85"/>
      <c r="L23" s="87"/>
      <c r="M23" s="85" t="e">
        <f t="shared" si="1"/>
        <v>#N/A</v>
      </c>
      <c r="N23" s="88" t="str">
        <f t="shared" si="2"/>
        <v>-</v>
      </c>
      <c r="O23" s="119"/>
      <c r="P23" s="37"/>
      <c r="R23" s="49"/>
      <c r="S23" s="43"/>
      <c r="T23" s="43"/>
    </row>
    <row r="24" spans="1:20" s="104" customFormat="1" hidden="1" x14ac:dyDescent="0.2">
      <c r="A24" s="124" t="e">
        <f t="shared" ref="A24:A30" si="3">_xlfn.RANK.EQ(I24,I$17:I$30)</f>
        <v>#N/A</v>
      </c>
      <c r="B24" s="250"/>
      <c r="C24" s="216"/>
      <c r="D24" s="87"/>
      <c r="E24" s="85"/>
      <c r="F24" s="85"/>
      <c r="G24" s="97"/>
      <c r="H24" s="203"/>
      <c r="I24" s="85"/>
      <c r="J24" s="85"/>
      <c r="K24" s="85"/>
      <c r="L24" s="87"/>
      <c r="M24" s="85" t="e">
        <f t="shared" ref="M24:M26" si="4">IF(A24=1,20,IF(A24=2,18,IF(A24=3,16,IF(A24&gt;19,0,19-A24))))</f>
        <v>#N/A</v>
      </c>
      <c r="N24" s="88" t="str">
        <f t="shared" ref="N24:N26" si="5">IF(AND(NOT(OR(E24="МСМК",E24="ЗМС")),I24&gt;=$N$10),"+МСМК",IF(AND(OR(E24="МСМК",E24="ЗМС"),I24&gt;=$N$10),"МСМК",IF(AND(NOT(OR(E24="МСМК",E24="МС",E24="ЗМС")),I24&gt;=$O$10),"+МС",IF(AND(OR(E24="МСМК",E24="МС",E24="ЗМС"),I24&gt;=$O$10),"МС",IF(AND(NOT(OR(E24="ЗМС",E24="МСМК",E24="МС",E24="КМС")),I24&gt;=$P$10),"+КМС",IF(AND(OR(E24="ЗМС",E24="МСМК",E24="МС",E24="КМС"),I24&gt;=$P$10),"КМС","-"))))))</f>
        <v>-</v>
      </c>
      <c r="O24" s="119"/>
      <c r="P24" s="37"/>
      <c r="R24" s="49"/>
      <c r="S24" s="43"/>
      <c r="T24" s="43"/>
    </row>
    <row r="25" spans="1:20" s="104" customFormat="1" hidden="1" x14ac:dyDescent="0.2">
      <c r="A25" s="124" t="e">
        <f t="shared" si="3"/>
        <v>#N/A</v>
      </c>
      <c r="B25" s="250"/>
      <c r="C25" s="216"/>
      <c r="D25" s="87"/>
      <c r="E25" s="85"/>
      <c r="F25" s="85"/>
      <c r="G25" s="97"/>
      <c r="H25" s="203"/>
      <c r="I25" s="85"/>
      <c r="J25" s="85"/>
      <c r="K25" s="85"/>
      <c r="L25" s="87"/>
      <c r="M25" s="85" t="e">
        <f t="shared" si="4"/>
        <v>#N/A</v>
      </c>
      <c r="N25" s="88" t="str">
        <f t="shared" si="5"/>
        <v>-</v>
      </c>
      <c r="O25" s="119"/>
      <c r="P25" s="37"/>
      <c r="R25" s="49"/>
      <c r="S25" s="43"/>
      <c r="T25" s="43"/>
    </row>
    <row r="26" spans="1:20" s="104" customFormat="1" hidden="1" x14ac:dyDescent="0.2">
      <c r="A26" s="124" t="e">
        <f t="shared" si="3"/>
        <v>#N/A</v>
      </c>
      <c r="B26" s="250"/>
      <c r="C26" s="216"/>
      <c r="D26" s="87"/>
      <c r="E26" s="85"/>
      <c r="F26" s="85"/>
      <c r="G26" s="97"/>
      <c r="H26" s="203"/>
      <c r="I26" s="85"/>
      <c r="J26" s="85"/>
      <c r="K26" s="85"/>
      <c r="L26" s="87"/>
      <c r="M26" s="85" t="e">
        <f t="shared" si="4"/>
        <v>#N/A</v>
      </c>
      <c r="N26" s="88" t="str">
        <f t="shared" si="5"/>
        <v>-</v>
      </c>
      <c r="O26" s="119"/>
      <c r="P26" s="37"/>
      <c r="R26" s="49"/>
      <c r="S26" s="43"/>
      <c r="T26" s="43"/>
    </row>
    <row r="27" spans="1:20" s="104" customFormat="1" hidden="1" x14ac:dyDescent="0.2">
      <c r="A27" s="124" t="e">
        <f t="shared" si="3"/>
        <v>#N/A</v>
      </c>
      <c r="B27" s="250"/>
      <c r="C27" s="216"/>
      <c r="D27" s="87"/>
      <c r="E27" s="85"/>
      <c r="F27" s="85"/>
      <c r="G27" s="97"/>
      <c r="H27" s="203"/>
      <c r="I27" s="85"/>
      <c r="J27" s="85"/>
      <c r="K27" s="85"/>
      <c r="L27" s="87"/>
      <c r="M27" s="85" t="e">
        <f t="shared" ref="M27:M29" si="6">IF(A27=1,20,IF(A27=2,18,IF(A27=3,16,IF(A27&gt;19,0,19-A27))))</f>
        <v>#N/A</v>
      </c>
      <c r="N27" s="88" t="str">
        <f t="shared" ref="N27:N29" si="7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119"/>
      <c r="P27" s="37"/>
      <c r="R27" s="49"/>
      <c r="S27" s="43"/>
      <c r="T27" s="43"/>
    </row>
    <row r="28" spans="1:20" s="104" customFormat="1" hidden="1" x14ac:dyDescent="0.2">
      <c r="A28" s="124" t="e">
        <f t="shared" si="3"/>
        <v>#N/A</v>
      </c>
      <c r="B28" s="250"/>
      <c r="C28" s="216"/>
      <c r="D28" s="87"/>
      <c r="E28" s="85"/>
      <c r="F28" s="85"/>
      <c r="G28" s="97"/>
      <c r="H28" s="203"/>
      <c r="I28" s="85"/>
      <c r="J28" s="85"/>
      <c r="K28" s="85"/>
      <c r="L28" s="87"/>
      <c r="M28" s="85" t="e">
        <f t="shared" si="6"/>
        <v>#N/A</v>
      </c>
      <c r="N28" s="88" t="str">
        <f t="shared" si="7"/>
        <v>-</v>
      </c>
      <c r="O28" s="119"/>
      <c r="P28" s="37"/>
      <c r="R28" s="49"/>
      <c r="S28" s="43"/>
      <c r="T28" s="43"/>
    </row>
    <row r="29" spans="1:20" hidden="1" x14ac:dyDescent="0.2">
      <c r="A29" s="124" t="e">
        <f t="shared" si="3"/>
        <v>#N/A</v>
      </c>
      <c r="B29" s="250"/>
      <c r="C29" s="216"/>
      <c r="D29" s="87"/>
      <c r="E29" s="85"/>
      <c r="F29" s="85"/>
      <c r="G29" s="97"/>
      <c r="H29" s="203"/>
      <c r="I29" s="85"/>
      <c r="J29" s="85"/>
      <c r="K29" s="85"/>
      <c r="L29" s="87"/>
      <c r="M29" s="85" t="e">
        <f t="shared" si="6"/>
        <v>#N/A</v>
      </c>
      <c r="N29" s="88" t="str">
        <f t="shared" si="7"/>
        <v>-</v>
      </c>
      <c r="O29" s="119"/>
      <c r="P29" s="37"/>
      <c r="Q29" s="104"/>
      <c r="R29" s="104"/>
    </row>
    <row r="30" spans="1:20" hidden="1" x14ac:dyDescent="0.2">
      <c r="A30" s="124" t="e">
        <f t="shared" si="3"/>
        <v>#N/A</v>
      </c>
      <c r="B30" s="250"/>
      <c r="C30" s="216"/>
      <c r="D30" s="87"/>
      <c r="E30" s="85"/>
      <c r="F30" s="85"/>
      <c r="G30" s="172"/>
      <c r="H30" s="203"/>
      <c r="I30" s="85"/>
      <c r="J30" s="85"/>
      <c r="K30" s="85"/>
      <c r="L30" s="87"/>
      <c r="M30" s="85" t="e">
        <f t="shared" ref="M30" si="8">IF(A30=1,20,IF(A30=2,18,IF(A30=3,16,IF(A30&gt;19,0,19-A30))))</f>
        <v>#N/A</v>
      </c>
      <c r="N30" s="88" t="str">
        <f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19"/>
      <c r="P30" s="37"/>
      <c r="Q30" s="104"/>
      <c r="R30" s="31"/>
    </row>
    <row r="32" spans="1:20" s="104" customFormat="1" x14ac:dyDescent="0.2">
      <c r="A32" s="204" t="s">
        <v>16</v>
      </c>
      <c r="B32" s="105"/>
      <c r="C32" s="105"/>
      <c r="D32" s="261" t="s">
        <v>286</v>
      </c>
      <c r="F32" s="6"/>
      <c r="G32" s="204" t="s">
        <v>112</v>
      </c>
      <c r="I32" s="105"/>
      <c r="J32" s="105"/>
      <c r="K32" s="105"/>
      <c r="M32" s="261" t="s">
        <v>523</v>
      </c>
    </row>
    <row r="33" spans="1:13" s="104" customFormat="1" x14ac:dyDescent="0.2">
      <c r="A33" s="204"/>
      <c r="B33" s="105"/>
      <c r="C33" s="105"/>
      <c r="D33" s="205"/>
      <c r="F33" s="6"/>
      <c r="G33" s="204"/>
      <c r="I33" s="105"/>
      <c r="J33" s="105"/>
      <c r="K33" s="105"/>
      <c r="M33" s="261"/>
    </row>
    <row r="34" spans="1:13" s="104" customFormat="1" x14ac:dyDescent="0.2">
      <c r="A34" s="204" t="s">
        <v>17</v>
      </c>
      <c r="B34" s="105"/>
      <c r="C34" s="105"/>
      <c r="D34" s="5" t="s">
        <v>114</v>
      </c>
      <c r="E34" s="105"/>
      <c r="F34" s="105"/>
      <c r="G34" s="204" t="s">
        <v>115</v>
      </c>
      <c r="I34" s="105"/>
      <c r="J34" s="105"/>
      <c r="K34" s="105"/>
      <c r="M34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8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89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3"/>
  <sheetViews>
    <sheetView view="pageBreakPreview" zoomScale="90" zoomScaleNormal="100" zoomScaleSheetLayoutView="90" workbookViewId="0">
      <selection activeCell="B12" sqref="B12"/>
    </sheetView>
  </sheetViews>
  <sheetFormatPr defaultColWidth="9.140625" defaultRowHeight="12.75" x14ac:dyDescent="0.2"/>
  <cols>
    <col min="1" max="1" width="6.85546875" style="104" customWidth="1"/>
    <col min="2" max="2" width="9.140625" style="104"/>
    <col min="3" max="3" width="14.28515625" style="104" customWidth="1"/>
    <col min="4" max="4" width="9.42578125" style="104" customWidth="1"/>
    <col min="5" max="5" width="7.42578125" style="104" customWidth="1"/>
    <col min="6" max="6" width="22.28515625" style="104" customWidth="1"/>
    <col min="7" max="7" width="27.85546875" style="104" customWidth="1"/>
    <col min="8" max="9" width="7.28515625" style="104" customWidth="1"/>
    <col min="10" max="10" width="7.7109375" style="104" hidden="1" customWidth="1"/>
    <col min="11" max="11" width="7.42578125" style="104" hidden="1" customWidth="1"/>
    <col min="12" max="12" width="12" style="104" hidden="1" customWidth="1"/>
    <col min="13" max="13" width="7" style="104" customWidth="1"/>
    <col min="14" max="14" width="11.28515625" style="104" customWidth="1"/>
    <col min="15" max="15" width="11.85546875" style="104" customWidth="1"/>
    <col min="16" max="16" width="10.7109375" style="104" customWidth="1"/>
    <col min="17" max="16384" width="9.140625" style="104"/>
  </cols>
  <sheetData>
    <row r="1" spans="1:18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6" spans="1:18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147</v>
      </c>
      <c r="O6" s="810"/>
      <c r="P6" s="810"/>
    </row>
    <row r="7" spans="1:18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ht="15.75" x14ac:dyDescent="0.25">
      <c r="A9" s="826">
        <v>76</v>
      </c>
      <c r="B9" s="826"/>
      <c r="C9" s="826"/>
      <c r="D9" s="831" t="s">
        <v>201</v>
      </c>
      <c r="E9" s="805"/>
      <c r="F9" s="805"/>
      <c r="G9" s="805"/>
      <c r="H9" s="805"/>
      <c r="I9" s="805"/>
      <c r="J9" s="805"/>
      <c r="K9" s="805"/>
      <c r="L9" s="805"/>
      <c r="M9" s="832"/>
      <c r="N9" s="493" t="s">
        <v>3</v>
      </c>
      <c r="O9" s="493" t="s">
        <v>4</v>
      </c>
      <c r="P9" s="493" t="s">
        <v>5</v>
      </c>
    </row>
    <row r="10" spans="1:18" ht="15" x14ac:dyDescent="0.2">
      <c r="A10" s="826"/>
      <c r="B10" s="826"/>
      <c r="C10" s="826"/>
      <c r="D10" s="833" t="s">
        <v>281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39">
        <v>79</v>
      </c>
      <c r="O10" s="211">
        <v>66</v>
      </c>
      <c r="P10" s="212">
        <v>52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199" t="s">
        <v>47</v>
      </c>
      <c r="B12" s="197"/>
      <c r="C12" s="197"/>
      <c r="D12" s="253">
        <v>100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4"/>
      <c r="O12" s="54"/>
      <c r="P12" s="54"/>
    </row>
    <row r="13" spans="1:18" x14ac:dyDescent="0.2">
      <c r="A13" s="200" t="s">
        <v>48</v>
      </c>
      <c r="B13" s="201"/>
      <c r="C13" s="198"/>
      <c r="D13" s="254">
        <v>8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4"/>
      <c r="O13" s="54"/>
      <c r="P13" s="54"/>
    </row>
    <row r="15" spans="1:18" ht="11.25" customHeight="1" x14ac:dyDescent="0.2">
      <c r="A15" s="840" t="s">
        <v>6</v>
      </c>
      <c r="B15" s="840" t="s">
        <v>77</v>
      </c>
      <c r="C15" s="840"/>
      <c r="D15" s="823" t="s">
        <v>287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12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43"/>
      <c r="B16" s="843"/>
      <c r="C16" s="843"/>
      <c r="D16" s="823"/>
      <c r="E16" s="844"/>
      <c r="F16" s="844"/>
      <c r="G16" s="844"/>
      <c r="H16" s="844"/>
      <c r="I16" s="844"/>
      <c r="J16" s="84" t="s">
        <v>21</v>
      </c>
      <c r="K16" s="84" t="s">
        <v>23</v>
      </c>
      <c r="L16" s="844"/>
      <c r="M16" s="844"/>
      <c r="N16" s="844"/>
      <c r="O16" s="844"/>
      <c r="P16" s="845"/>
    </row>
    <row r="17" spans="1:18" s="22" customFormat="1" x14ac:dyDescent="0.2">
      <c r="A17" s="249">
        <f t="shared" ref="A17:A39" si="0">_xlfn.RANK.EQ(I17,I$17:I$39)</f>
        <v>1</v>
      </c>
      <c r="B17" s="233" t="s">
        <v>296</v>
      </c>
      <c r="C17" s="251"/>
      <c r="D17" s="214">
        <v>2004</v>
      </c>
      <c r="E17" s="496" t="s">
        <v>4</v>
      </c>
      <c r="F17" s="492" t="s">
        <v>226</v>
      </c>
      <c r="G17" s="516" t="s">
        <v>530</v>
      </c>
      <c r="H17" s="693">
        <v>76.7</v>
      </c>
      <c r="I17" s="694">
        <v>63</v>
      </c>
      <c r="J17" s="492"/>
      <c r="K17" s="492"/>
      <c r="L17" s="127"/>
      <c r="M17" s="492">
        <f>IF(A17=1,20,IF(A17=2,18,IF(A17=3,16,IF(A17&gt;19,0,19-A17))))</f>
        <v>20</v>
      </c>
      <c r="N17" s="259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448" t="s">
        <v>299</v>
      </c>
      <c r="P17" s="37"/>
    </row>
    <row r="18" spans="1:18" s="46" customFormat="1" x14ac:dyDescent="0.2">
      <c r="A18" s="249">
        <f t="shared" si="0"/>
        <v>2</v>
      </c>
      <c r="B18" s="233" t="s">
        <v>297</v>
      </c>
      <c r="C18" s="251"/>
      <c r="D18" s="87">
        <v>2005</v>
      </c>
      <c r="E18" s="496" t="s">
        <v>4</v>
      </c>
      <c r="F18" s="275" t="s">
        <v>226</v>
      </c>
      <c r="G18" s="516" t="s">
        <v>530</v>
      </c>
      <c r="H18" s="237">
        <v>76.650000000000006</v>
      </c>
      <c r="I18" s="695">
        <v>60</v>
      </c>
      <c r="J18" s="35"/>
      <c r="K18" s="25"/>
      <c r="L18" s="7"/>
      <c r="M18" s="492">
        <f>IF(A18=1,20,IF(A18=2,18,IF(A18=3,16,IF(A18&gt;19,0,19-A18))))</f>
        <v>18</v>
      </c>
      <c r="N18" s="84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74" t="s">
        <v>270</v>
      </c>
      <c r="P18" s="173"/>
      <c r="Q18" s="22"/>
    </row>
    <row r="19" spans="1:18" x14ac:dyDescent="0.2">
      <c r="A19" s="249">
        <f t="shared" si="0"/>
        <v>3</v>
      </c>
      <c r="B19" s="233" t="s">
        <v>298</v>
      </c>
      <c r="C19" s="251"/>
      <c r="D19" s="87">
        <v>2004</v>
      </c>
      <c r="E19" s="447" t="s">
        <v>4</v>
      </c>
      <c r="F19" s="96" t="s">
        <v>226</v>
      </c>
      <c r="G19" s="98" t="s">
        <v>291</v>
      </c>
      <c r="H19" s="239">
        <v>77.55</v>
      </c>
      <c r="I19" s="695">
        <v>34</v>
      </c>
      <c r="J19" s="35"/>
      <c r="K19" s="25"/>
      <c r="L19" s="7"/>
      <c r="M19" s="492">
        <f>IF(A19=1,20,IF(A19=2,18,IF(A19=3,16,IF(A19&gt;19,0,19-A19))))</f>
        <v>16</v>
      </c>
      <c r="N19" s="43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49" t="s">
        <v>300</v>
      </c>
      <c r="P19" s="173"/>
      <c r="Q19" s="22"/>
      <c r="R19" s="49"/>
    </row>
    <row r="20" spans="1:18" ht="12.75" hidden="1" customHeight="1" x14ac:dyDescent="0.2">
      <c r="A20" s="249" t="e">
        <f t="shared" si="0"/>
        <v>#N/A</v>
      </c>
      <c r="B20" s="233"/>
      <c r="C20" s="251"/>
      <c r="D20" s="87"/>
      <c r="E20" s="496"/>
      <c r="F20" s="88"/>
      <c r="G20" s="276"/>
      <c r="H20" s="236"/>
      <c r="I20" s="35"/>
      <c r="J20" s="35"/>
      <c r="K20" s="25"/>
      <c r="L20" s="7"/>
      <c r="M20" s="492" t="e">
        <f t="shared" ref="M20:M39" si="1">IF(A20=1,20,IF(A20=2,18,IF(A20=3,16,IF(A20&gt;19,0,19-A20))))</f>
        <v>#N/A</v>
      </c>
      <c r="N20" s="452" t="str">
        <f t="shared" ref="N20:N3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9"/>
      <c r="P20" s="173"/>
      <c r="Q20" s="22"/>
      <c r="R20" s="105"/>
    </row>
    <row r="21" spans="1:18" ht="12.75" hidden="1" customHeight="1" x14ac:dyDescent="0.2">
      <c r="A21" s="249" t="e">
        <f t="shared" si="0"/>
        <v>#N/A</v>
      </c>
      <c r="B21" s="233"/>
      <c r="C21" s="251"/>
      <c r="D21" s="96"/>
      <c r="E21" s="89"/>
      <c r="F21" s="85"/>
      <c r="G21" s="98"/>
      <c r="H21" s="236"/>
      <c r="I21" s="35"/>
      <c r="J21" s="35"/>
      <c r="K21" s="25"/>
      <c r="L21" s="7"/>
      <c r="M21" s="492" t="e">
        <f t="shared" si="1"/>
        <v>#N/A</v>
      </c>
      <c r="N21" s="440" t="str">
        <f t="shared" si="2"/>
        <v>-</v>
      </c>
      <c r="O21" s="77"/>
      <c r="P21" s="70"/>
      <c r="Q21" s="22"/>
      <c r="R21" s="105"/>
    </row>
    <row r="22" spans="1:18" ht="12.75" hidden="1" customHeight="1" x14ac:dyDescent="0.2">
      <c r="A22" s="249" t="e">
        <f t="shared" si="0"/>
        <v>#N/A</v>
      </c>
      <c r="B22" s="233"/>
      <c r="C22" s="251"/>
      <c r="D22" s="96"/>
      <c r="E22" s="496"/>
      <c r="F22" s="85"/>
      <c r="G22" s="98"/>
      <c r="H22" s="242"/>
      <c r="I22" s="25"/>
      <c r="J22" s="25"/>
      <c r="K22" s="25"/>
      <c r="L22" s="7"/>
      <c r="M22" s="492" t="e">
        <f t="shared" si="1"/>
        <v>#N/A</v>
      </c>
      <c r="N22" s="84" t="str">
        <f t="shared" si="2"/>
        <v>-</v>
      </c>
      <c r="O22" s="77"/>
      <c r="P22" s="70"/>
      <c r="Q22" s="22"/>
      <c r="R22" s="105"/>
    </row>
    <row r="23" spans="1:18" ht="12.75" hidden="1" customHeight="1" x14ac:dyDescent="0.2">
      <c r="A23" s="249" t="e">
        <f t="shared" si="0"/>
        <v>#N/A</v>
      </c>
      <c r="B23" s="233"/>
      <c r="C23" s="251"/>
      <c r="D23" s="18"/>
      <c r="E23" s="496"/>
      <c r="F23" s="88"/>
      <c r="G23" s="85"/>
      <c r="H23" s="236"/>
      <c r="I23" s="35"/>
      <c r="J23" s="35"/>
      <c r="K23" s="25"/>
      <c r="L23" s="7"/>
      <c r="M23" s="492" t="e">
        <f t="shared" si="1"/>
        <v>#N/A</v>
      </c>
      <c r="N23" s="84" t="str">
        <f t="shared" si="2"/>
        <v>-</v>
      </c>
      <c r="O23" s="77"/>
      <c r="P23" s="70"/>
      <c r="Q23" s="22"/>
      <c r="R23" s="105"/>
    </row>
    <row r="24" spans="1:18" ht="12.75" hidden="1" customHeight="1" x14ac:dyDescent="0.2">
      <c r="A24" s="249" t="e">
        <f t="shared" si="0"/>
        <v>#N/A</v>
      </c>
      <c r="B24" s="233"/>
      <c r="C24" s="251"/>
      <c r="D24" s="170"/>
      <c r="E24" s="274"/>
      <c r="F24" s="42"/>
      <c r="G24" s="97"/>
      <c r="H24" s="277"/>
      <c r="I24" s="278"/>
      <c r="J24" s="278"/>
      <c r="K24" s="279"/>
      <c r="L24" s="280"/>
      <c r="M24" s="492" t="e">
        <f t="shared" si="1"/>
        <v>#N/A</v>
      </c>
      <c r="N24" s="84" t="str">
        <f t="shared" si="2"/>
        <v>-</v>
      </c>
      <c r="O24" s="74"/>
      <c r="P24" s="173"/>
      <c r="Q24" s="22"/>
      <c r="R24" s="105"/>
    </row>
    <row r="25" spans="1:18" s="43" customFormat="1" ht="12.75" hidden="1" customHeight="1" x14ac:dyDescent="0.2">
      <c r="A25" s="249" t="e">
        <f t="shared" si="0"/>
        <v>#N/A</v>
      </c>
      <c r="B25" s="233"/>
      <c r="C25" s="251"/>
      <c r="D25" s="18"/>
      <c r="E25" s="496"/>
      <c r="F25" s="88"/>
      <c r="G25" s="98"/>
      <c r="H25" s="236"/>
      <c r="I25" s="35"/>
      <c r="J25" s="35"/>
      <c r="K25" s="25"/>
      <c r="L25" s="7"/>
      <c r="M25" s="492" t="e">
        <f t="shared" si="1"/>
        <v>#N/A</v>
      </c>
      <c r="N25" s="84" t="str">
        <f t="shared" si="2"/>
        <v>-</v>
      </c>
      <c r="O25" s="74"/>
      <c r="P25" s="173"/>
      <c r="Q25" s="22"/>
      <c r="R25" s="105"/>
    </row>
    <row r="26" spans="1:18" ht="12.75" hidden="1" customHeight="1" x14ac:dyDescent="0.2">
      <c r="A26" s="249" t="e">
        <f t="shared" si="0"/>
        <v>#N/A</v>
      </c>
      <c r="B26" s="233"/>
      <c r="C26" s="251"/>
      <c r="D26" s="18"/>
      <c r="E26" s="496"/>
      <c r="F26" s="88"/>
      <c r="G26" s="394"/>
      <c r="H26" s="236"/>
      <c r="I26" s="35"/>
      <c r="J26" s="35"/>
      <c r="K26" s="25"/>
      <c r="L26" s="7"/>
      <c r="M26" s="492" t="e">
        <f t="shared" si="1"/>
        <v>#N/A</v>
      </c>
      <c r="N26" s="84" t="str">
        <f t="shared" si="2"/>
        <v>-</v>
      </c>
      <c r="O26" s="74"/>
      <c r="P26" s="173"/>
      <c r="Q26" s="22"/>
      <c r="R26" s="105"/>
    </row>
    <row r="27" spans="1:18" ht="12.75" hidden="1" customHeight="1" x14ac:dyDescent="0.2">
      <c r="A27" s="124" t="e">
        <f t="shared" si="0"/>
        <v>#N/A</v>
      </c>
      <c r="B27" s="233"/>
      <c r="C27" s="251"/>
      <c r="D27" s="88"/>
      <c r="E27" s="88"/>
      <c r="F27" s="85"/>
      <c r="G27" s="260"/>
      <c r="H27" s="240"/>
      <c r="I27" s="85"/>
      <c r="J27" s="36"/>
      <c r="K27" s="85"/>
      <c r="L27" s="87"/>
      <c r="M27" s="492" t="e">
        <f t="shared" si="1"/>
        <v>#N/A</v>
      </c>
      <c r="N27" s="16" t="str">
        <f t="shared" si="2"/>
        <v>-</v>
      </c>
      <c r="O27" s="74"/>
      <c r="P27" s="173"/>
      <c r="Q27" s="22"/>
      <c r="R27" s="105"/>
    </row>
    <row r="28" spans="1:18" ht="12.75" hidden="1" customHeight="1" x14ac:dyDescent="0.2">
      <c r="A28" s="255" t="e">
        <f t="shared" si="0"/>
        <v>#N/A</v>
      </c>
      <c r="B28" s="256"/>
      <c r="C28" s="132"/>
      <c r="D28" s="18"/>
      <c r="E28" s="26"/>
      <c r="F28" s="96"/>
      <c r="G28" s="271"/>
      <c r="H28" s="257"/>
      <c r="I28" s="258"/>
      <c r="J28" s="258"/>
      <c r="K28" s="26"/>
      <c r="L28" s="18"/>
      <c r="M28" s="492" t="e">
        <f t="shared" si="1"/>
        <v>#N/A</v>
      </c>
      <c r="N28" s="84" t="str">
        <f t="shared" si="2"/>
        <v>-</v>
      </c>
      <c r="O28" s="74"/>
      <c r="P28" s="173"/>
      <c r="Q28" s="22"/>
      <c r="R28" s="105"/>
    </row>
    <row r="29" spans="1:18" ht="12.75" hidden="1" customHeight="1" x14ac:dyDescent="0.2">
      <c r="A29" s="255" t="e">
        <f t="shared" si="0"/>
        <v>#N/A</v>
      </c>
      <c r="B29" s="256"/>
      <c r="C29" s="132"/>
      <c r="D29" s="18"/>
      <c r="E29" s="26"/>
      <c r="F29" s="96"/>
      <c r="G29" s="26"/>
      <c r="H29" s="257"/>
      <c r="I29" s="258"/>
      <c r="J29" s="258"/>
      <c r="K29" s="26"/>
      <c r="L29" s="18"/>
      <c r="M29" s="492" t="e">
        <f t="shared" si="1"/>
        <v>#N/A</v>
      </c>
      <c r="N29" s="16" t="str">
        <f t="shared" si="2"/>
        <v>-</v>
      </c>
      <c r="O29" s="74"/>
      <c r="P29" s="173"/>
      <c r="Q29" s="22"/>
      <c r="R29" s="105"/>
    </row>
    <row r="30" spans="1:18" ht="12.75" hidden="1" customHeight="1" x14ac:dyDescent="0.2">
      <c r="A30" s="255" t="e">
        <f t="shared" si="0"/>
        <v>#N/A</v>
      </c>
      <c r="B30" s="256"/>
      <c r="C30" s="132"/>
      <c r="D30" s="96"/>
      <c r="E30" s="26"/>
      <c r="F30" s="26"/>
      <c r="G30" s="26"/>
      <c r="H30" s="270"/>
      <c r="I30" s="26"/>
      <c r="J30" s="26"/>
      <c r="K30" s="26"/>
      <c r="L30" s="18"/>
      <c r="M30" s="14" t="e">
        <f t="shared" si="1"/>
        <v>#N/A</v>
      </c>
      <c r="N30" s="16" t="str">
        <f t="shared" si="2"/>
        <v>-</v>
      </c>
      <c r="O30" s="74"/>
      <c r="P30" s="173"/>
      <c r="Q30" s="22"/>
      <c r="R30" s="105"/>
    </row>
    <row r="31" spans="1:18" ht="12.75" hidden="1" customHeight="1" x14ac:dyDescent="0.2">
      <c r="A31" s="255" t="e">
        <f t="shared" si="0"/>
        <v>#N/A</v>
      </c>
      <c r="B31" s="256"/>
      <c r="C31" s="132"/>
      <c r="D31" s="96"/>
      <c r="E31" s="26"/>
      <c r="F31" s="26"/>
      <c r="G31" s="26"/>
      <c r="H31" s="270"/>
      <c r="I31" s="26"/>
      <c r="J31" s="26"/>
      <c r="K31" s="26"/>
      <c r="L31" s="18"/>
      <c r="M31" s="14" t="e">
        <f t="shared" si="1"/>
        <v>#N/A</v>
      </c>
      <c r="N31" s="16" t="str">
        <f t="shared" si="2"/>
        <v>-</v>
      </c>
      <c r="O31" s="74"/>
      <c r="P31" s="173"/>
      <c r="Q31" s="22"/>
      <c r="R31" s="105"/>
    </row>
    <row r="32" spans="1:18" ht="12.75" hidden="1" customHeight="1" x14ac:dyDescent="0.2">
      <c r="A32" s="255" t="e">
        <f t="shared" si="0"/>
        <v>#N/A</v>
      </c>
      <c r="B32" s="256"/>
      <c r="C32" s="132"/>
      <c r="D32" s="96"/>
      <c r="E32" s="26"/>
      <c r="F32" s="26"/>
      <c r="G32" s="26"/>
      <c r="H32" s="270"/>
      <c r="I32" s="26"/>
      <c r="J32" s="26"/>
      <c r="K32" s="26"/>
      <c r="L32" s="18"/>
      <c r="M32" s="14" t="e">
        <f t="shared" si="1"/>
        <v>#N/A</v>
      </c>
      <c r="N32" s="16" t="str">
        <f t="shared" si="2"/>
        <v>-</v>
      </c>
      <c r="O32" s="74"/>
      <c r="P32" s="173"/>
      <c r="Q32" s="22"/>
      <c r="R32" s="105"/>
    </row>
    <row r="33" spans="1:18" ht="12.75" hidden="1" customHeight="1" x14ac:dyDescent="0.2">
      <c r="A33" s="255" t="e">
        <f t="shared" si="0"/>
        <v>#N/A</v>
      </c>
      <c r="B33" s="256"/>
      <c r="C33" s="132"/>
      <c r="D33" s="96"/>
      <c r="E33" s="26"/>
      <c r="F33" s="26"/>
      <c r="G33" s="26"/>
      <c r="H33" s="270"/>
      <c r="I33" s="26"/>
      <c r="J33" s="26"/>
      <c r="K33" s="26"/>
      <c r="L33" s="18"/>
      <c r="M33" s="14" t="e">
        <f t="shared" si="1"/>
        <v>#N/A</v>
      </c>
      <c r="N33" s="16" t="str">
        <f t="shared" si="2"/>
        <v>-</v>
      </c>
      <c r="O33" s="74"/>
      <c r="P33" s="173"/>
      <c r="Q33" s="22"/>
      <c r="R33" s="105"/>
    </row>
    <row r="34" spans="1:18" ht="12.75" hidden="1" customHeight="1" x14ac:dyDescent="0.2">
      <c r="A34" s="255" t="e">
        <f t="shared" si="0"/>
        <v>#N/A</v>
      </c>
      <c r="B34" s="256"/>
      <c r="C34" s="132"/>
      <c r="D34" s="96"/>
      <c r="E34" s="26"/>
      <c r="F34" s="26"/>
      <c r="G34" s="26"/>
      <c r="H34" s="270"/>
      <c r="I34" s="26"/>
      <c r="J34" s="26"/>
      <c r="K34" s="26"/>
      <c r="L34" s="18"/>
      <c r="M34" s="14" t="e">
        <f t="shared" si="1"/>
        <v>#N/A</v>
      </c>
      <c r="N34" s="16" t="str">
        <f t="shared" si="2"/>
        <v>-</v>
      </c>
      <c r="O34" s="74"/>
      <c r="P34" s="173"/>
      <c r="Q34" s="22"/>
      <c r="R34" s="105"/>
    </row>
    <row r="35" spans="1:18" ht="12.75" hidden="1" customHeight="1" x14ac:dyDescent="0.2">
      <c r="A35" s="255" t="e">
        <f t="shared" si="0"/>
        <v>#N/A</v>
      </c>
      <c r="B35" s="256"/>
      <c r="C35" s="132"/>
      <c r="D35" s="96"/>
      <c r="E35" s="26"/>
      <c r="F35" s="26"/>
      <c r="G35" s="26"/>
      <c r="H35" s="270"/>
      <c r="I35" s="26"/>
      <c r="J35" s="26"/>
      <c r="K35" s="26"/>
      <c r="L35" s="18"/>
      <c r="M35" s="14" t="e">
        <f t="shared" si="1"/>
        <v>#N/A</v>
      </c>
      <c r="N35" s="16" t="str">
        <f t="shared" si="2"/>
        <v>-</v>
      </c>
      <c r="O35" s="74"/>
      <c r="P35" s="173"/>
      <c r="Q35" s="22"/>
      <c r="R35" s="105"/>
    </row>
    <row r="36" spans="1:18" ht="12.75" hidden="1" customHeight="1" x14ac:dyDescent="0.2">
      <c r="A36" s="255" t="e">
        <f t="shared" si="0"/>
        <v>#N/A</v>
      </c>
      <c r="B36" s="256"/>
      <c r="C36" s="132"/>
      <c r="D36" s="96"/>
      <c r="E36" s="26"/>
      <c r="F36" s="26"/>
      <c r="G36" s="26"/>
      <c r="H36" s="270"/>
      <c r="I36" s="26"/>
      <c r="J36" s="26"/>
      <c r="K36" s="26"/>
      <c r="L36" s="18"/>
      <c r="M36" s="14" t="e">
        <f t="shared" si="1"/>
        <v>#N/A</v>
      </c>
      <c r="N36" s="16" t="str">
        <f t="shared" si="2"/>
        <v>-</v>
      </c>
      <c r="O36" s="74"/>
      <c r="P36" s="173"/>
      <c r="Q36" s="22"/>
      <c r="R36" s="105"/>
    </row>
    <row r="37" spans="1:18" ht="12.75" hidden="1" customHeight="1" x14ac:dyDescent="0.2">
      <c r="A37" s="255" t="e">
        <f t="shared" si="0"/>
        <v>#N/A</v>
      </c>
      <c r="B37" s="256"/>
      <c r="C37" s="132"/>
      <c r="D37" s="96"/>
      <c r="E37" s="26"/>
      <c r="F37" s="26"/>
      <c r="G37" s="26"/>
      <c r="H37" s="270"/>
      <c r="I37" s="26"/>
      <c r="J37" s="26"/>
      <c r="K37" s="26"/>
      <c r="L37" s="18"/>
      <c r="M37" s="14" t="e">
        <f t="shared" si="1"/>
        <v>#N/A</v>
      </c>
      <c r="N37" s="16" t="str">
        <f t="shared" si="2"/>
        <v>-</v>
      </c>
      <c r="O37" s="74"/>
      <c r="P37" s="173"/>
      <c r="Q37" s="22"/>
      <c r="R37" s="105"/>
    </row>
    <row r="38" spans="1:18" ht="12.75" hidden="1" customHeight="1" x14ac:dyDescent="0.2">
      <c r="A38" s="124" t="e">
        <f t="shared" si="0"/>
        <v>#N/A</v>
      </c>
      <c r="B38" s="113"/>
      <c r="C38" s="114"/>
      <c r="D38" s="87"/>
      <c r="E38" s="85"/>
      <c r="F38" s="85"/>
      <c r="G38" s="97"/>
      <c r="H38" s="86"/>
      <c r="I38" s="85"/>
      <c r="J38" s="85"/>
      <c r="K38" s="85"/>
      <c r="L38" s="87"/>
      <c r="M38" s="25" t="e">
        <f t="shared" si="1"/>
        <v>#N/A</v>
      </c>
      <c r="N38" s="84" t="str">
        <f t="shared" si="2"/>
        <v>-</v>
      </c>
      <c r="O38" s="66"/>
      <c r="P38" s="38"/>
      <c r="Q38" s="22"/>
      <c r="R38" s="105"/>
    </row>
    <row r="39" spans="1:18" ht="12.75" hidden="1" customHeight="1" x14ac:dyDescent="0.2">
      <c r="A39" s="124" t="e">
        <f t="shared" si="0"/>
        <v>#N/A</v>
      </c>
      <c r="B39" s="120"/>
      <c r="C39" s="112"/>
      <c r="D39" s="48"/>
      <c r="E39" s="48"/>
      <c r="F39" s="42"/>
      <c r="G39" s="42"/>
      <c r="H39" s="47"/>
      <c r="I39" s="50"/>
      <c r="J39" s="50"/>
      <c r="K39" s="42"/>
      <c r="L39" s="45">
        <v>152</v>
      </c>
      <c r="M39" s="98" t="e">
        <f t="shared" si="1"/>
        <v>#N/A</v>
      </c>
      <c r="N39" s="85" t="str">
        <f t="shared" si="2"/>
        <v>-</v>
      </c>
      <c r="O39" s="121"/>
      <c r="P39" s="174"/>
      <c r="Q39" s="22"/>
      <c r="R39" s="105"/>
    </row>
    <row r="40" spans="1:18" x14ac:dyDescent="0.2">
      <c r="H40" s="105"/>
      <c r="I40" s="105"/>
      <c r="J40" s="105"/>
      <c r="K40" s="105"/>
      <c r="L40" s="105"/>
      <c r="M40" s="105"/>
      <c r="N40" s="105"/>
      <c r="O40" s="105"/>
      <c r="P40" s="105"/>
    </row>
    <row r="41" spans="1:18" x14ac:dyDescent="0.2">
      <c r="A41" s="204" t="s">
        <v>16</v>
      </c>
      <c r="B41" s="105"/>
      <c r="C41" s="105"/>
      <c r="D41" s="261" t="s">
        <v>286</v>
      </c>
      <c r="F41" s="6"/>
      <c r="G41" s="204" t="s">
        <v>112</v>
      </c>
      <c r="I41" s="105"/>
      <c r="J41" s="105"/>
      <c r="K41" s="105"/>
      <c r="M41" s="261" t="s">
        <v>523</v>
      </c>
    </row>
    <row r="42" spans="1:18" x14ac:dyDescent="0.2">
      <c r="A42" s="204"/>
      <c r="B42" s="105"/>
      <c r="C42" s="105"/>
      <c r="D42" s="205"/>
      <c r="F42" s="6"/>
      <c r="G42" s="204"/>
      <c r="I42" s="105"/>
      <c r="J42" s="105"/>
      <c r="K42" s="105"/>
      <c r="M42" s="261"/>
    </row>
    <row r="43" spans="1:18" x14ac:dyDescent="0.2">
      <c r="A43" s="204" t="s">
        <v>17</v>
      </c>
      <c r="B43" s="105"/>
      <c r="C43" s="105"/>
      <c r="D43" s="5" t="s">
        <v>114</v>
      </c>
      <c r="E43" s="105"/>
      <c r="F43" s="105"/>
      <c r="G43" s="204" t="s">
        <v>115</v>
      </c>
      <c r="I43" s="105"/>
      <c r="J43" s="105"/>
      <c r="K43" s="105"/>
      <c r="M43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</mergeCells>
  <printOptions horizontalCentered="1"/>
  <pageMargins left="0.59055118110236227" right="0.19685039370078741" top="0.59055118110236227" bottom="0.59055118110236227" header="0" footer="0"/>
  <pageSetup paperSize="9" scale="93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3"/>
  <sheetViews>
    <sheetView view="pageBreakPreview" zoomScale="90" zoomScaleNormal="100" zoomScaleSheetLayoutView="90" workbookViewId="0">
      <selection activeCell="B12" sqref="B12"/>
    </sheetView>
  </sheetViews>
  <sheetFormatPr defaultColWidth="9.140625" defaultRowHeight="12.75" x14ac:dyDescent="0.2"/>
  <cols>
    <col min="1" max="1" width="6.8554687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2.28515625" style="21" customWidth="1"/>
    <col min="7" max="7" width="26.5703125" style="21" customWidth="1"/>
    <col min="8" max="9" width="7.2851562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1.85546875" style="21" customWidth="1"/>
    <col min="16" max="16" width="10.710937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s="104" customFormat="1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x14ac:dyDescent="0.2"/>
    <row r="6" spans="1:18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147</v>
      </c>
      <c r="O6" s="810"/>
      <c r="P6" s="810"/>
    </row>
    <row r="7" spans="1:18" s="104" customFormat="1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s="104" customFormat="1" ht="15.75" x14ac:dyDescent="0.25">
      <c r="A9" s="826">
        <v>95</v>
      </c>
      <c r="B9" s="826"/>
      <c r="C9" s="826"/>
      <c r="D9" s="831" t="s">
        <v>201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8" s="104" customFormat="1" ht="15" x14ac:dyDescent="0.2">
      <c r="A10" s="826"/>
      <c r="B10" s="826"/>
      <c r="C10" s="826"/>
      <c r="D10" s="833" t="s">
        <v>83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39">
        <v>82</v>
      </c>
      <c r="O10" s="211">
        <v>69</v>
      </c>
      <c r="P10" s="212">
        <v>55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199" t="s">
        <v>47</v>
      </c>
      <c r="B12" s="197"/>
      <c r="C12" s="197"/>
      <c r="D12" s="253">
        <v>100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8" s="104" customFormat="1" x14ac:dyDescent="0.2">
      <c r="A13" s="200" t="s">
        <v>48</v>
      </c>
      <c r="B13" s="201"/>
      <c r="C13" s="198"/>
      <c r="D13" s="254">
        <v>8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8" s="104" customFormat="1" x14ac:dyDescent="0.2"/>
    <row r="15" spans="1:18" ht="11.25" customHeight="1" x14ac:dyDescent="0.2">
      <c r="A15" s="840" t="s">
        <v>6</v>
      </c>
      <c r="B15" s="840" t="s">
        <v>77</v>
      </c>
      <c r="C15" s="840"/>
      <c r="D15" s="823" t="s">
        <v>287</v>
      </c>
      <c r="E15" s="835" t="s">
        <v>8</v>
      </c>
      <c r="F15" s="835" t="s">
        <v>9</v>
      </c>
      <c r="G15" s="835" t="s">
        <v>10</v>
      </c>
      <c r="H15" s="846" t="s">
        <v>11</v>
      </c>
      <c r="I15" s="846" t="s">
        <v>12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43"/>
      <c r="B16" s="843"/>
      <c r="C16" s="843"/>
      <c r="D16" s="823"/>
      <c r="E16" s="844"/>
      <c r="F16" s="844"/>
      <c r="G16" s="844"/>
      <c r="H16" s="847"/>
      <c r="I16" s="847"/>
      <c r="J16" s="84" t="s">
        <v>21</v>
      </c>
      <c r="K16" s="84" t="s">
        <v>23</v>
      </c>
      <c r="L16" s="844"/>
      <c r="M16" s="844"/>
      <c r="N16" s="844"/>
      <c r="O16" s="844"/>
      <c r="P16" s="845"/>
    </row>
    <row r="17" spans="1:18" s="22" customFormat="1" x14ac:dyDescent="0.2">
      <c r="A17" s="249">
        <f t="shared" ref="A17:A39" si="0">_xlfn.RANK.EQ(I17,I$17:I$39)</f>
        <v>1</v>
      </c>
      <c r="B17" s="233" t="s">
        <v>301</v>
      </c>
      <c r="C17" s="251"/>
      <c r="D17" s="214">
        <v>1997</v>
      </c>
      <c r="E17" s="443" t="s">
        <v>3</v>
      </c>
      <c r="F17" s="442" t="s">
        <v>226</v>
      </c>
      <c r="G17" s="516" t="s">
        <v>530</v>
      </c>
      <c r="H17" s="693">
        <v>84.9</v>
      </c>
      <c r="I17" s="694">
        <v>87</v>
      </c>
      <c r="J17" s="442"/>
      <c r="K17" s="442"/>
      <c r="L17" s="127"/>
      <c r="M17" s="267">
        <f>IF(A17=1,20,IF(A17=2,18,IF(A17=3,16,IF(A17&gt;19,0,19-A17))))</f>
        <v>20</v>
      </c>
      <c r="N17" s="259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448" t="s">
        <v>303</v>
      </c>
      <c r="P17" s="37"/>
    </row>
    <row r="18" spans="1:18" s="46" customFormat="1" x14ac:dyDescent="0.2">
      <c r="A18" s="249">
        <f t="shared" si="0"/>
        <v>2</v>
      </c>
      <c r="B18" s="233" t="s">
        <v>274</v>
      </c>
      <c r="C18" s="251"/>
      <c r="D18" s="87">
        <v>1984</v>
      </c>
      <c r="E18" s="268" t="s">
        <v>3</v>
      </c>
      <c r="F18" s="275" t="s">
        <v>205</v>
      </c>
      <c r="G18" s="516" t="s">
        <v>530</v>
      </c>
      <c r="H18" s="237">
        <v>83.85</v>
      </c>
      <c r="I18" s="695">
        <v>67</v>
      </c>
      <c r="J18" s="35"/>
      <c r="K18" s="25"/>
      <c r="L18" s="7"/>
      <c r="M18" s="438">
        <f>IF(A18=1,20,IF(A18=2,18,IF(A18=3,16,IF(A18&gt;19,0,19-A18))))</f>
        <v>18</v>
      </c>
      <c r="N18" s="84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74" t="s">
        <v>304</v>
      </c>
      <c r="P18" s="173"/>
      <c r="Q18" s="22"/>
    </row>
    <row r="19" spans="1:18" x14ac:dyDescent="0.2">
      <c r="A19" s="249">
        <f t="shared" si="0"/>
        <v>3</v>
      </c>
      <c r="B19" s="233" t="s">
        <v>302</v>
      </c>
      <c r="C19" s="251"/>
      <c r="D19" s="87">
        <v>1990</v>
      </c>
      <c r="E19" s="447" t="s">
        <v>4</v>
      </c>
      <c r="F19" s="96" t="s">
        <v>205</v>
      </c>
      <c r="G19" s="98" t="s">
        <v>291</v>
      </c>
      <c r="H19" s="239">
        <v>83.25</v>
      </c>
      <c r="I19" s="695">
        <v>36</v>
      </c>
      <c r="J19" s="35"/>
      <c r="K19" s="25"/>
      <c r="L19" s="7"/>
      <c r="M19" s="438">
        <f>IF(A19=1,20,IF(A19=2,18,IF(A19=3,16,IF(A19&gt;19,0,19-A19))))</f>
        <v>16</v>
      </c>
      <c r="N19" s="43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49" t="s">
        <v>305</v>
      </c>
      <c r="P19" s="173"/>
      <c r="Q19" s="22"/>
      <c r="R19" s="49"/>
    </row>
    <row r="20" spans="1:18" ht="12.75" hidden="1" customHeight="1" x14ac:dyDescent="0.2">
      <c r="A20" s="249" t="e">
        <f t="shared" si="0"/>
        <v>#N/A</v>
      </c>
      <c r="B20" s="233"/>
      <c r="C20" s="251"/>
      <c r="D20" s="87"/>
      <c r="E20" s="268"/>
      <c r="F20" s="88"/>
      <c r="G20" s="276"/>
      <c r="H20" s="236"/>
      <c r="I20" s="35"/>
      <c r="J20" s="35"/>
      <c r="K20" s="25"/>
      <c r="L20" s="7"/>
      <c r="M20" s="438" t="e">
        <f t="shared" ref="M20:M29" si="1">IF(A20=1,20,IF(A20=2,18,IF(A20=3,16,IF(A20&gt;19,0,19-A20))))</f>
        <v>#N/A</v>
      </c>
      <c r="N20" s="452" t="str">
        <f t="shared" ref="N20:N2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9"/>
      <c r="P20" s="173"/>
      <c r="Q20" s="22"/>
      <c r="R20" s="39"/>
    </row>
    <row r="21" spans="1:18" ht="12.75" hidden="1" customHeight="1" x14ac:dyDescent="0.2">
      <c r="A21" s="249" t="e">
        <f t="shared" si="0"/>
        <v>#N/A</v>
      </c>
      <c r="B21" s="233"/>
      <c r="C21" s="251"/>
      <c r="D21" s="96"/>
      <c r="E21" s="89"/>
      <c r="F21" s="85"/>
      <c r="G21" s="98"/>
      <c r="H21" s="236"/>
      <c r="I21" s="35"/>
      <c r="J21" s="35"/>
      <c r="K21" s="25"/>
      <c r="L21" s="7"/>
      <c r="M21" s="438" t="e">
        <f t="shared" si="1"/>
        <v>#N/A</v>
      </c>
      <c r="N21" s="440" t="str">
        <f t="shared" si="2"/>
        <v>-</v>
      </c>
      <c r="O21" s="77"/>
      <c r="P21" s="70"/>
      <c r="Q21" s="22"/>
      <c r="R21" s="39"/>
    </row>
    <row r="22" spans="1:18" s="104" customFormat="1" ht="12.75" hidden="1" customHeight="1" x14ac:dyDescent="0.2">
      <c r="A22" s="249" t="e">
        <f t="shared" si="0"/>
        <v>#N/A</v>
      </c>
      <c r="B22" s="233"/>
      <c r="C22" s="251"/>
      <c r="D22" s="96"/>
      <c r="E22" s="385"/>
      <c r="F22" s="85"/>
      <c r="G22" s="98"/>
      <c r="H22" s="242"/>
      <c r="I22" s="25"/>
      <c r="J22" s="25"/>
      <c r="K22" s="25"/>
      <c r="L22" s="7"/>
      <c r="M22" s="438" t="e">
        <f t="shared" si="1"/>
        <v>#N/A</v>
      </c>
      <c r="N22" s="84" t="str">
        <f t="shared" si="2"/>
        <v>-</v>
      </c>
      <c r="O22" s="77"/>
      <c r="P22" s="70"/>
      <c r="Q22" s="22"/>
      <c r="R22" s="105"/>
    </row>
    <row r="23" spans="1:18" s="104" customFormat="1" ht="12.75" hidden="1" customHeight="1" x14ac:dyDescent="0.2">
      <c r="A23" s="249" t="e">
        <f t="shared" si="0"/>
        <v>#N/A</v>
      </c>
      <c r="B23" s="233"/>
      <c r="C23" s="251"/>
      <c r="D23" s="18"/>
      <c r="E23" s="268"/>
      <c r="F23" s="88"/>
      <c r="G23" s="85"/>
      <c r="H23" s="236"/>
      <c r="I23" s="35"/>
      <c r="J23" s="35"/>
      <c r="K23" s="25"/>
      <c r="L23" s="7"/>
      <c r="M23" s="438" t="e">
        <f t="shared" si="1"/>
        <v>#N/A</v>
      </c>
      <c r="N23" s="84" t="str">
        <f t="shared" si="2"/>
        <v>-</v>
      </c>
      <c r="O23" s="77"/>
      <c r="P23" s="70"/>
      <c r="Q23" s="22"/>
      <c r="R23" s="105"/>
    </row>
    <row r="24" spans="1:18" s="104" customFormat="1" ht="12.75" hidden="1" customHeight="1" x14ac:dyDescent="0.2">
      <c r="A24" s="249" t="e">
        <f t="shared" si="0"/>
        <v>#N/A</v>
      </c>
      <c r="B24" s="233"/>
      <c r="C24" s="251"/>
      <c r="D24" s="170"/>
      <c r="E24" s="274"/>
      <c r="F24" s="42"/>
      <c r="G24" s="97"/>
      <c r="H24" s="277"/>
      <c r="I24" s="278"/>
      <c r="J24" s="278"/>
      <c r="K24" s="279"/>
      <c r="L24" s="280"/>
      <c r="M24" s="438" t="e">
        <f t="shared" si="1"/>
        <v>#N/A</v>
      </c>
      <c r="N24" s="84" t="str">
        <f t="shared" si="2"/>
        <v>-</v>
      </c>
      <c r="O24" s="74"/>
      <c r="P24" s="173"/>
      <c r="Q24" s="22"/>
      <c r="R24" s="105"/>
    </row>
    <row r="25" spans="1:18" s="43" customFormat="1" ht="12.75" hidden="1" customHeight="1" x14ac:dyDescent="0.2">
      <c r="A25" s="249" t="e">
        <f t="shared" si="0"/>
        <v>#N/A</v>
      </c>
      <c r="B25" s="233"/>
      <c r="C25" s="251"/>
      <c r="D25" s="18"/>
      <c r="E25" s="268"/>
      <c r="F25" s="88"/>
      <c r="G25" s="98"/>
      <c r="H25" s="236"/>
      <c r="I25" s="35"/>
      <c r="J25" s="35"/>
      <c r="K25" s="25"/>
      <c r="L25" s="7"/>
      <c r="M25" s="438" t="e">
        <f t="shared" si="1"/>
        <v>#N/A</v>
      </c>
      <c r="N25" s="84" t="str">
        <f t="shared" si="2"/>
        <v>-</v>
      </c>
      <c r="O25" s="74"/>
      <c r="P25" s="173"/>
      <c r="Q25" s="22"/>
      <c r="R25" s="105"/>
    </row>
    <row r="26" spans="1:18" s="81" customFormat="1" ht="12.75" hidden="1" customHeight="1" x14ac:dyDescent="0.2">
      <c r="A26" s="249" t="e">
        <f t="shared" si="0"/>
        <v>#N/A</v>
      </c>
      <c r="B26" s="233"/>
      <c r="C26" s="251"/>
      <c r="D26" s="18"/>
      <c r="E26" s="268"/>
      <c r="F26" s="88"/>
      <c r="G26" s="394"/>
      <c r="H26" s="236"/>
      <c r="I26" s="35"/>
      <c r="J26" s="35"/>
      <c r="K26" s="25"/>
      <c r="L26" s="7"/>
      <c r="M26" s="438" t="e">
        <f t="shared" si="1"/>
        <v>#N/A</v>
      </c>
      <c r="N26" s="84" t="str">
        <f t="shared" si="2"/>
        <v>-</v>
      </c>
      <c r="O26" s="74"/>
      <c r="P26" s="173"/>
      <c r="Q26" s="22"/>
      <c r="R26" s="82"/>
    </row>
    <row r="27" spans="1:18" s="81" customFormat="1" ht="12.75" hidden="1" customHeight="1" x14ac:dyDescent="0.2">
      <c r="A27" s="124" t="e">
        <f t="shared" si="0"/>
        <v>#N/A</v>
      </c>
      <c r="B27" s="233"/>
      <c r="C27" s="251"/>
      <c r="D27" s="88"/>
      <c r="E27" s="88"/>
      <c r="F27" s="85"/>
      <c r="G27" s="260"/>
      <c r="H27" s="240"/>
      <c r="I27" s="85"/>
      <c r="J27" s="36"/>
      <c r="K27" s="85"/>
      <c r="L27" s="87"/>
      <c r="M27" s="438" t="e">
        <f t="shared" si="1"/>
        <v>#N/A</v>
      </c>
      <c r="N27" s="16" t="str">
        <f t="shared" si="2"/>
        <v>-</v>
      </c>
      <c r="O27" s="74"/>
      <c r="P27" s="173"/>
      <c r="Q27" s="22"/>
      <c r="R27" s="82"/>
    </row>
    <row r="28" spans="1:18" s="81" customFormat="1" ht="12.75" hidden="1" customHeight="1" x14ac:dyDescent="0.2">
      <c r="A28" s="255" t="e">
        <f t="shared" si="0"/>
        <v>#N/A</v>
      </c>
      <c r="B28" s="256"/>
      <c r="C28" s="132"/>
      <c r="D28" s="18"/>
      <c r="E28" s="26"/>
      <c r="F28" s="96"/>
      <c r="G28" s="271"/>
      <c r="H28" s="257"/>
      <c r="I28" s="258"/>
      <c r="J28" s="258"/>
      <c r="K28" s="26"/>
      <c r="L28" s="18"/>
      <c r="M28" s="438" t="e">
        <f t="shared" si="1"/>
        <v>#N/A</v>
      </c>
      <c r="N28" s="84" t="str">
        <f t="shared" si="2"/>
        <v>-</v>
      </c>
      <c r="O28" s="74"/>
      <c r="P28" s="173"/>
      <c r="Q28" s="22"/>
      <c r="R28" s="82"/>
    </row>
    <row r="29" spans="1:18" s="81" customFormat="1" ht="12.75" hidden="1" customHeight="1" x14ac:dyDescent="0.2">
      <c r="A29" s="255" t="e">
        <f t="shared" si="0"/>
        <v>#N/A</v>
      </c>
      <c r="B29" s="256"/>
      <c r="C29" s="132"/>
      <c r="D29" s="18"/>
      <c r="E29" s="26"/>
      <c r="F29" s="96"/>
      <c r="G29" s="26"/>
      <c r="H29" s="257"/>
      <c r="I29" s="258"/>
      <c r="J29" s="258"/>
      <c r="K29" s="26"/>
      <c r="L29" s="18"/>
      <c r="M29" s="438" t="e">
        <f t="shared" si="1"/>
        <v>#N/A</v>
      </c>
      <c r="N29" s="16" t="str">
        <f t="shared" si="2"/>
        <v>-</v>
      </c>
      <c r="O29" s="74"/>
      <c r="P29" s="173"/>
      <c r="Q29" s="22"/>
      <c r="R29" s="82"/>
    </row>
    <row r="30" spans="1:18" s="104" customFormat="1" ht="12.75" hidden="1" customHeight="1" x14ac:dyDescent="0.2">
      <c r="A30" s="255" t="e">
        <f t="shared" si="0"/>
        <v>#N/A</v>
      </c>
      <c r="B30" s="256"/>
      <c r="C30" s="132"/>
      <c r="D30" s="96"/>
      <c r="E30" s="26"/>
      <c r="F30" s="26"/>
      <c r="G30" s="26"/>
      <c r="H30" s="270"/>
      <c r="I30" s="26"/>
      <c r="J30" s="26"/>
      <c r="K30" s="26"/>
      <c r="L30" s="18"/>
      <c r="M30" s="14" t="e">
        <f t="shared" ref="M30" si="3">IF(A30=1,20,IF(A30=2,18,IF(A30=3,16,IF(A30&gt;19,0,19-A30))))</f>
        <v>#N/A</v>
      </c>
      <c r="N30" s="16" t="str">
        <f t="shared" ref="N30" si="4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74"/>
      <c r="P30" s="173"/>
      <c r="Q30" s="22"/>
      <c r="R30" s="105"/>
    </row>
    <row r="31" spans="1:18" s="104" customFormat="1" ht="12.75" hidden="1" customHeight="1" x14ac:dyDescent="0.2">
      <c r="A31" s="255" t="e">
        <f t="shared" si="0"/>
        <v>#N/A</v>
      </c>
      <c r="B31" s="256"/>
      <c r="C31" s="132"/>
      <c r="D31" s="96"/>
      <c r="E31" s="26"/>
      <c r="F31" s="26"/>
      <c r="G31" s="26"/>
      <c r="H31" s="270"/>
      <c r="I31" s="26"/>
      <c r="J31" s="26"/>
      <c r="K31" s="26"/>
      <c r="L31" s="18"/>
      <c r="M31" s="14" t="e">
        <f t="shared" ref="M31:M37" si="5">IF(A31=1,20,IF(A31=2,18,IF(A31=3,16,IF(A31&gt;19,0,19-A31))))</f>
        <v>#N/A</v>
      </c>
      <c r="N31" s="16" t="str">
        <f t="shared" ref="N31:N37" si="6">IF(AND(NOT(OR(E31="МСМК",E31="ЗМС")),I31&gt;=$N$10),"+МСМК",IF(AND(OR(E31="МСМК",E31="ЗМС"),I31&gt;=$N$10),"МСМК",IF(AND(NOT(OR(E31="МСМК",E31="МС",E31="ЗМС")),I31&gt;=$O$10),"+МС",IF(AND(OR(E31="МСМК",E31="МС",E31="ЗМС"),I31&gt;=$O$10),"МС",IF(AND(NOT(OR(E31="ЗМС",E31="МСМК",E31="МС",E31="КМС")),I31&gt;=$P$10),"+КМС",IF(AND(OR(E31="ЗМС",E31="МСМК",E31="МС",E31="КМС"),I31&gt;=$P$10),"КМС","-"))))))</f>
        <v>-</v>
      </c>
      <c r="O31" s="74"/>
      <c r="P31" s="173"/>
      <c r="Q31" s="22"/>
      <c r="R31" s="105"/>
    </row>
    <row r="32" spans="1:18" s="104" customFormat="1" ht="12.75" hidden="1" customHeight="1" x14ac:dyDescent="0.2">
      <c r="A32" s="255" t="e">
        <f t="shared" si="0"/>
        <v>#N/A</v>
      </c>
      <c r="B32" s="256"/>
      <c r="C32" s="132"/>
      <c r="D32" s="96"/>
      <c r="E32" s="26"/>
      <c r="F32" s="26"/>
      <c r="G32" s="26"/>
      <c r="H32" s="270"/>
      <c r="I32" s="26"/>
      <c r="J32" s="26"/>
      <c r="K32" s="26"/>
      <c r="L32" s="18"/>
      <c r="M32" s="14" t="e">
        <f t="shared" si="5"/>
        <v>#N/A</v>
      </c>
      <c r="N32" s="16" t="str">
        <f t="shared" si="6"/>
        <v>-</v>
      </c>
      <c r="O32" s="74"/>
      <c r="P32" s="173"/>
      <c r="Q32" s="22"/>
      <c r="R32" s="105"/>
    </row>
    <row r="33" spans="1:18" s="104" customFormat="1" ht="12.75" hidden="1" customHeight="1" x14ac:dyDescent="0.2">
      <c r="A33" s="255" t="e">
        <f t="shared" si="0"/>
        <v>#N/A</v>
      </c>
      <c r="B33" s="256"/>
      <c r="C33" s="132"/>
      <c r="D33" s="96"/>
      <c r="E33" s="26"/>
      <c r="F33" s="26"/>
      <c r="G33" s="26"/>
      <c r="H33" s="270"/>
      <c r="I33" s="26"/>
      <c r="J33" s="26"/>
      <c r="K33" s="26"/>
      <c r="L33" s="18"/>
      <c r="M33" s="14" t="e">
        <f t="shared" si="5"/>
        <v>#N/A</v>
      </c>
      <c r="N33" s="16" t="str">
        <f t="shared" si="6"/>
        <v>-</v>
      </c>
      <c r="O33" s="74"/>
      <c r="P33" s="173"/>
      <c r="Q33" s="22"/>
      <c r="R33" s="105"/>
    </row>
    <row r="34" spans="1:18" s="104" customFormat="1" ht="12.75" hidden="1" customHeight="1" x14ac:dyDescent="0.2">
      <c r="A34" s="255" t="e">
        <f t="shared" si="0"/>
        <v>#N/A</v>
      </c>
      <c r="B34" s="256"/>
      <c r="C34" s="132"/>
      <c r="D34" s="96"/>
      <c r="E34" s="26"/>
      <c r="F34" s="26"/>
      <c r="G34" s="26"/>
      <c r="H34" s="270"/>
      <c r="I34" s="26"/>
      <c r="J34" s="26"/>
      <c r="K34" s="26"/>
      <c r="L34" s="18"/>
      <c r="M34" s="14" t="e">
        <f t="shared" si="5"/>
        <v>#N/A</v>
      </c>
      <c r="N34" s="16" t="str">
        <f t="shared" si="6"/>
        <v>-</v>
      </c>
      <c r="O34" s="74"/>
      <c r="P34" s="173"/>
      <c r="Q34" s="22"/>
      <c r="R34" s="105"/>
    </row>
    <row r="35" spans="1:18" s="81" customFormat="1" ht="12.75" hidden="1" customHeight="1" x14ac:dyDescent="0.2">
      <c r="A35" s="255" t="e">
        <f t="shared" si="0"/>
        <v>#N/A</v>
      </c>
      <c r="B35" s="256"/>
      <c r="C35" s="132"/>
      <c r="D35" s="96"/>
      <c r="E35" s="26"/>
      <c r="F35" s="26"/>
      <c r="G35" s="26"/>
      <c r="H35" s="270"/>
      <c r="I35" s="26"/>
      <c r="J35" s="26"/>
      <c r="K35" s="26"/>
      <c r="L35" s="18"/>
      <c r="M35" s="14" t="e">
        <f t="shared" si="5"/>
        <v>#N/A</v>
      </c>
      <c r="N35" s="16" t="str">
        <f t="shared" si="6"/>
        <v>-</v>
      </c>
      <c r="O35" s="74"/>
      <c r="P35" s="173"/>
      <c r="Q35" s="22"/>
      <c r="R35" s="82"/>
    </row>
    <row r="36" spans="1:18" s="81" customFormat="1" ht="12.75" hidden="1" customHeight="1" x14ac:dyDescent="0.2">
      <c r="A36" s="255" t="e">
        <f t="shared" si="0"/>
        <v>#N/A</v>
      </c>
      <c r="B36" s="256"/>
      <c r="C36" s="132"/>
      <c r="D36" s="96"/>
      <c r="E36" s="26"/>
      <c r="F36" s="26"/>
      <c r="G36" s="26"/>
      <c r="H36" s="270"/>
      <c r="I36" s="26"/>
      <c r="J36" s="26"/>
      <c r="K36" s="26"/>
      <c r="L36" s="18"/>
      <c r="M36" s="14" t="e">
        <f t="shared" si="5"/>
        <v>#N/A</v>
      </c>
      <c r="N36" s="16" t="str">
        <f t="shared" si="6"/>
        <v>-</v>
      </c>
      <c r="O36" s="74"/>
      <c r="P36" s="173"/>
      <c r="Q36" s="22"/>
      <c r="R36" s="82"/>
    </row>
    <row r="37" spans="1:18" ht="12.75" hidden="1" customHeight="1" x14ac:dyDescent="0.2">
      <c r="A37" s="255" t="e">
        <f t="shared" si="0"/>
        <v>#N/A</v>
      </c>
      <c r="B37" s="256"/>
      <c r="C37" s="132"/>
      <c r="D37" s="96"/>
      <c r="E37" s="26"/>
      <c r="F37" s="26"/>
      <c r="G37" s="26"/>
      <c r="H37" s="270"/>
      <c r="I37" s="26"/>
      <c r="J37" s="26"/>
      <c r="K37" s="26"/>
      <c r="L37" s="18"/>
      <c r="M37" s="14" t="e">
        <f t="shared" si="5"/>
        <v>#N/A</v>
      </c>
      <c r="N37" s="16" t="str">
        <f t="shared" si="6"/>
        <v>-</v>
      </c>
      <c r="O37" s="74"/>
      <c r="P37" s="173"/>
      <c r="Q37" s="22"/>
      <c r="R37" s="31"/>
    </row>
    <row r="38" spans="1:18" s="104" customFormat="1" ht="12.75" hidden="1" customHeight="1" x14ac:dyDescent="0.2">
      <c r="A38" s="124" t="e">
        <f t="shared" si="0"/>
        <v>#N/A</v>
      </c>
      <c r="B38" s="113"/>
      <c r="C38" s="114"/>
      <c r="D38" s="87"/>
      <c r="E38" s="85"/>
      <c r="F38" s="85"/>
      <c r="G38" s="97"/>
      <c r="H38" s="86"/>
      <c r="I38" s="85"/>
      <c r="J38" s="85"/>
      <c r="K38" s="85"/>
      <c r="L38" s="87"/>
      <c r="M38" s="25" t="e">
        <f t="shared" ref="M38:M39" si="7">IF(A38=1,20,IF(A38=2,18,IF(A38=3,16,IF(A38&gt;19,0,19-A38))))</f>
        <v>#N/A</v>
      </c>
      <c r="N38" s="84" t="str">
        <f t="shared" ref="N38:N39" si="8">IF(AND(NOT(OR(E38="МСМК",E38="ЗМС")),I38&gt;=$N$10),"+МСМК",IF(AND(OR(E38="МСМК",E38="ЗМС"),I38&gt;=$N$10),"МСМК",IF(AND(NOT(OR(E38="МСМК",E38="МС",E38="ЗМС")),I38&gt;=$O$10),"+МС",IF(AND(OR(E38="МСМК",E38="МС",E38="ЗМС"),I38&gt;=$O$10),"МС",IF(AND(NOT(OR(E38="ЗМС",E38="МСМК",E38="МС",E38="КМС")),I38&gt;=$P$10),"+КМС",IF(AND(OR(E38="ЗМС",E38="МСМК",E38="МС",E38="КМС"),I38&gt;=$P$10),"КМС","-"))))))</f>
        <v>-</v>
      </c>
      <c r="O38" s="66"/>
      <c r="P38" s="38"/>
      <c r="Q38" s="22"/>
      <c r="R38" s="105"/>
    </row>
    <row r="39" spans="1:18" s="104" customFormat="1" ht="12.75" hidden="1" customHeight="1" x14ac:dyDescent="0.2">
      <c r="A39" s="124" t="e">
        <f t="shared" si="0"/>
        <v>#N/A</v>
      </c>
      <c r="B39" s="120"/>
      <c r="C39" s="112"/>
      <c r="D39" s="48"/>
      <c r="E39" s="48"/>
      <c r="F39" s="42"/>
      <c r="G39" s="42"/>
      <c r="H39" s="47"/>
      <c r="I39" s="50"/>
      <c r="J39" s="50"/>
      <c r="K39" s="42"/>
      <c r="L39" s="45">
        <v>152</v>
      </c>
      <c r="M39" s="98" t="e">
        <f t="shared" si="7"/>
        <v>#N/A</v>
      </c>
      <c r="N39" s="85" t="str">
        <f t="shared" si="8"/>
        <v>-</v>
      </c>
      <c r="O39" s="121"/>
      <c r="P39" s="174"/>
      <c r="Q39" s="22"/>
      <c r="R39" s="105"/>
    </row>
    <row r="40" spans="1:18" s="104" customFormat="1" x14ac:dyDescent="0.2">
      <c r="H40" s="105"/>
      <c r="I40" s="105"/>
      <c r="J40" s="105"/>
      <c r="K40" s="105"/>
      <c r="L40" s="105"/>
      <c r="M40" s="105"/>
      <c r="N40" s="105"/>
      <c r="O40" s="105"/>
      <c r="P40" s="105"/>
    </row>
    <row r="41" spans="1:18" s="104" customFormat="1" x14ac:dyDescent="0.2">
      <c r="A41" s="204" t="s">
        <v>16</v>
      </c>
      <c r="B41" s="105"/>
      <c r="C41" s="105"/>
      <c r="D41" s="261" t="s">
        <v>286</v>
      </c>
      <c r="F41" s="6"/>
      <c r="G41" s="204" t="s">
        <v>112</v>
      </c>
      <c r="I41" s="105"/>
      <c r="J41" s="105"/>
      <c r="K41" s="105"/>
      <c r="M41" s="261" t="s">
        <v>523</v>
      </c>
    </row>
    <row r="42" spans="1:18" s="104" customFormat="1" x14ac:dyDescent="0.2">
      <c r="A42" s="204"/>
      <c r="B42" s="105"/>
      <c r="C42" s="105"/>
      <c r="D42" s="205"/>
      <c r="F42" s="6"/>
      <c r="G42" s="204"/>
      <c r="I42" s="105"/>
      <c r="J42" s="105"/>
      <c r="K42" s="105"/>
      <c r="M42" s="261"/>
    </row>
    <row r="43" spans="1:18" s="104" customFormat="1" x14ac:dyDescent="0.2">
      <c r="A43" s="204" t="s">
        <v>17</v>
      </c>
      <c r="B43" s="105"/>
      <c r="C43" s="105"/>
      <c r="D43" s="5" t="s">
        <v>114</v>
      </c>
      <c r="E43" s="105"/>
      <c r="F43" s="105"/>
      <c r="G43" s="204" t="s">
        <v>115</v>
      </c>
      <c r="I43" s="105"/>
      <c r="J43" s="105"/>
      <c r="K43" s="105"/>
      <c r="M43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93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3"/>
  <sheetViews>
    <sheetView view="pageBreakPreview" zoomScale="70" zoomScaleNormal="100" zoomScaleSheetLayoutView="70" workbookViewId="0">
      <selection activeCell="B12" sqref="B12"/>
    </sheetView>
  </sheetViews>
  <sheetFormatPr defaultColWidth="9.140625" defaultRowHeight="12.75" x14ac:dyDescent="0.2"/>
  <cols>
    <col min="1" max="1" width="6.85546875" style="104" customWidth="1"/>
    <col min="2" max="2" width="9.140625" style="104"/>
    <col min="3" max="3" width="14.28515625" style="104" customWidth="1"/>
    <col min="4" max="4" width="9.42578125" style="104" customWidth="1"/>
    <col min="5" max="5" width="7.42578125" style="104" customWidth="1"/>
    <col min="6" max="6" width="22.28515625" style="104" customWidth="1"/>
    <col min="7" max="7" width="21.140625" style="104" customWidth="1"/>
    <col min="8" max="9" width="7.28515625" style="104" customWidth="1"/>
    <col min="10" max="10" width="7.7109375" style="104" hidden="1" customWidth="1"/>
    <col min="11" max="11" width="7.42578125" style="104" hidden="1" customWidth="1"/>
    <col min="12" max="12" width="12" style="104" hidden="1" customWidth="1"/>
    <col min="13" max="13" width="7" style="104" customWidth="1"/>
    <col min="14" max="14" width="11.28515625" style="104" customWidth="1"/>
    <col min="15" max="15" width="11.85546875" style="104" customWidth="1"/>
    <col min="16" max="16" width="10.7109375" style="104" customWidth="1"/>
    <col min="17" max="16384" width="9.140625" style="104"/>
  </cols>
  <sheetData>
    <row r="1" spans="1:18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6" spans="1:18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147</v>
      </c>
      <c r="O6" s="810"/>
      <c r="P6" s="810"/>
    </row>
    <row r="7" spans="1:18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ht="15.75" x14ac:dyDescent="0.25">
      <c r="A9" s="856" t="s">
        <v>190</v>
      </c>
      <c r="B9" s="856"/>
      <c r="C9" s="856"/>
      <c r="D9" s="831" t="s">
        <v>201</v>
      </c>
      <c r="E9" s="805"/>
      <c r="F9" s="805"/>
      <c r="G9" s="805"/>
      <c r="H9" s="805"/>
      <c r="I9" s="805"/>
      <c r="J9" s="805"/>
      <c r="K9" s="805"/>
      <c r="L9" s="805"/>
      <c r="M9" s="832"/>
      <c r="N9" s="493" t="s">
        <v>3</v>
      </c>
      <c r="O9" s="493" t="s">
        <v>4</v>
      </c>
      <c r="P9" s="493" t="s">
        <v>5</v>
      </c>
    </row>
    <row r="10" spans="1:18" ht="15" x14ac:dyDescent="0.2">
      <c r="A10" s="856"/>
      <c r="B10" s="856"/>
      <c r="C10" s="856"/>
      <c r="D10" s="833" t="s">
        <v>282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39">
        <v>84</v>
      </c>
      <c r="O10" s="211">
        <v>72</v>
      </c>
      <c r="P10" s="212">
        <v>57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199" t="s">
        <v>47</v>
      </c>
      <c r="B12" s="197"/>
      <c r="C12" s="197"/>
      <c r="D12" s="253">
        <v>100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4"/>
      <c r="O12" s="54"/>
      <c r="P12" s="54"/>
    </row>
    <row r="13" spans="1:18" x14ac:dyDescent="0.2">
      <c r="A13" s="200" t="s">
        <v>48</v>
      </c>
      <c r="B13" s="201"/>
      <c r="C13" s="198"/>
      <c r="D13" s="254">
        <v>8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4"/>
      <c r="O13" s="54"/>
      <c r="P13" s="54"/>
    </row>
    <row r="15" spans="1:18" ht="11.25" customHeight="1" x14ac:dyDescent="0.2">
      <c r="A15" s="840" t="s">
        <v>6</v>
      </c>
      <c r="B15" s="840" t="s">
        <v>77</v>
      </c>
      <c r="C15" s="840"/>
      <c r="D15" s="823" t="s">
        <v>287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12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43"/>
      <c r="B16" s="843"/>
      <c r="C16" s="843"/>
      <c r="D16" s="823"/>
      <c r="E16" s="844"/>
      <c r="F16" s="844"/>
      <c r="G16" s="844"/>
      <c r="H16" s="844"/>
      <c r="I16" s="844"/>
      <c r="J16" s="84" t="s">
        <v>21</v>
      </c>
      <c r="K16" s="84" t="s">
        <v>23</v>
      </c>
      <c r="L16" s="844"/>
      <c r="M16" s="844"/>
      <c r="N16" s="844"/>
      <c r="O16" s="844"/>
      <c r="P16" s="845"/>
    </row>
    <row r="17" spans="1:18" s="22" customFormat="1" x14ac:dyDescent="0.2">
      <c r="A17" s="249">
        <f t="shared" ref="A17:A39" si="0">_xlfn.RANK.EQ(I17,I$17:I$39)</f>
        <v>1</v>
      </c>
      <c r="B17" s="233" t="s">
        <v>306</v>
      </c>
      <c r="C17" s="251"/>
      <c r="D17" s="214">
        <v>1998</v>
      </c>
      <c r="E17" s="496" t="s">
        <v>4</v>
      </c>
      <c r="F17" s="492" t="s">
        <v>307</v>
      </c>
      <c r="G17" s="495"/>
      <c r="H17" s="693">
        <v>92.5</v>
      </c>
      <c r="I17" s="694">
        <v>68</v>
      </c>
      <c r="J17" s="492"/>
      <c r="K17" s="492"/>
      <c r="L17" s="127"/>
      <c r="M17" s="524">
        <f>IF(A17=1,20,IF(A17=2,18,IF(A17=3,16,IF(A17&gt;19,0,19-A17))))</f>
        <v>20</v>
      </c>
      <c r="N17" s="8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525" t="s">
        <v>308</v>
      </c>
      <c r="P17" s="37"/>
    </row>
    <row r="18" spans="1:18" s="46" customFormat="1" x14ac:dyDescent="0.2">
      <c r="A18" s="249">
        <f t="shared" si="0"/>
        <v>2</v>
      </c>
      <c r="B18" s="233" t="s">
        <v>232</v>
      </c>
      <c r="C18" s="251"/>
      <c r="D18" s="87">
        <v>1991</v>
      </c>
      <c r="E18" s="496" t="s">
        <v>5</v>
      </c>
      <c r="F18" s="275" t="s">
        <v>134</v>
      </c>
      <c r="G18" s="98"/>
      <c r="H18" s="237">
        <v>86.8</v>
      </c>
      <c r="I18" s="35">
        <v>50</v>
      </c>
      <c r="J18" s="35"/>
      <c r="K18" s="25"/>
      <c r="L18" s="7"/>
      <c r="M18" s="524">
        <f>IF(A18=1,20,IF(A18=2,18,IF(A18=3,16,IF(A18&gt;19,0,19-A18))))</f>
        <v>18</v>
      </c>
      <c r="N18" s="8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696" t="s">
        <v>135</v>
      </c>
      <c r="P18" s="173"/>
      <c r="Q18" s="22"/>
    </row>
    <row r="19" spans="1:18" hidden="1" x14ac:dyDescent="0.2">
      <c r="A19" s="249" t="e">
        <f t="shared" si="0"/>
        <v>#N/A</v>
      </c>
      <c r="B19" s="233"/>
      <c r="C19" s="251"/>
      <c r="D19" s="87"/>
      <c r="E19" s="447"/>
      <c r="F19" s="96"/>
      <c r="G19" s="98"/>
      <c r="H19" s="239"/>
      <c r="I19" s="35"/>
      <c r="J19" s="35"/>
      <c r="K19" s="25"/>
      <c r="L19" s="7"/>
      <c r="M19" s="492" t="e">
        <f>IF(A19=1,20,IF(A19=2,18,IF(A19=3,16,IF(A19&gt;19,0,19-A19))))</f>
        <v>#N/A</v>
      </c>
      <c r="N19" s="26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49"/>
      <c r="P19" s="173"/>
      <c r="Q19" s="22"/>
      <c r="R19" s="49"/>
    </row>
    <row r="20" spans="1:18" ht="12.75" hidden="1" customHeight="1" x14ac:dyDescent="0.2">
      <c r="A20" s="249" t="e">
        <f t="shared" si="0"/>
        <v>#N/A</v>
      </c>
      <c r="B20" s="233"/>
      <c r="C20" s="251"/>
      <c r="D20" s="87"/>
      <c r="E20" s="496"/>
      <c r="F20" s="88"/>
      <c r="G20" s="276"/>
      <c r="H20" s="236"/>
      <c r="I20" s="35"/>
      <c r="J20" s="35"/>
      <c r="K20" s="25"/>
      <c r="L20" s="7"/>
      <c r="M20" s="492" t="e">
        <f t="shared" ref="M20:M39" si="1">IF(A20=1,20,IF(A20=2,18,IF(A20=3,16,IF(A20&gt;19,0,19-A20))))</f>
        <v>#N/A</v>
      </c>
      <c r="N20" s="452" t="str">
        <f t="shared" ref="N20:N3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9"/>
      <c r="P20" s="173"/>
      <c r="Q20" s="22"/>
      <c r="R20" s="105"/>
    </row>
    <row r="21" spans="1:18" ht="12.75" hidden="1" customHeight="1" x14ac:dyDescent="0.2">
      <c r="A21" s="249" t="e">
        <f t="shared" si="0"/>
        <v>#N/A</v>
      </c>
      <c r="B21" s="233"/>
      <c r="C21" s="251"/>
      <c r="D21" s="96"/>
      <c r="E21" s="89"/>
      <c r="F21" s="85"/>
      <c r="G21" s="98"/>
      <c r="H21" s="236"/>
      <c r="I21" s="35"/>
      <c r="J21" s="35"/>
      <c r="K21" s="25"/>
      <c r="L21" s="7"/>
      <c r="M21" s="492" t="e">
        <f t="shared" si="1"/>
        <v>#N/A</v>
      </c>
      <c r="N21" s="440" t="str">
        <f t="shared" si="2"/>
        <v>-</v>
      </c>
      <c r="O21" s="77"/>
      <c r="P21" s="70"/>
      <c r="Q21" s="22"/>
      <c r="R21" s="105"/>
    </row>
    <row r="22" spans="1:18" ht="12.75" hidden="1" customHeight="1" x14ac:dyDescent="0.2">
      <c r="A22" s="249" t="e">
        <f t="shared" si="0"/>
        <v>#N/A</v>
      </c>
      <c r="B22" s="233"/>
      <c r="C22" s="251"/>
      <c r="D22" s="96"/>
      <c r="E22" s="496"/>
      <c r="F22" s="85"/>
      <c r="G22" s="98"/>
      <c r="H22" s="242"/>
      <c r="I22" s="25"/>
      <c r="J22" s="25"/>
      <c r="K22" s="25"/>
      <c r="L22" s="7"/>
      <c r="M22" s="492" t="e">
        <f t="shared" si="1"/>
        <v>#N/A</v>
      </c>
      <c r="N22" s="84" t="str">
        <f t="shared" si="2"/>
        <v>-</v>
      </c>
      <c r="O22" s="77"/>
      <c r="P22" s="70"/>
      <c r="Q22" s="22"/>
      <c r="R22" s="105"/>
    </row>
    <row r="23" spans="1:18" ht="12.75" hidden="1" customHeight="1" x14ac:dyDescent="0.2">
      <c r="A23" s="249" t="e">
        <f t="shared" si="0"/>
        <v>#N/A</v>
      </c>
      <c r="B23" s="233"/>
      <c r="C23" s="251"/>
      <c r="D23" s="18"/>
      <c r="E23" s="496"/>
      <c r="F23" s="88"/>
      <c r="G23" s="85"/>
      <c r="H23" s="236"/>
      <c r="I23" s="35"/>
      <c r="J23" s="35"/>
      <c r="K23" s="25"/>
      <c r="L23" s="7"/>
      <c r="M23" s="492" t="e">
        <f t="shared" si="1"/>
        <v>#N/A</v>
      </c>
      <c r="N23" s="84" t="str">
        <f t="shared" si="2"/>
        <v>-</v>
      </c>
      <c r="O23" s="77"/>
      <c r="P23" s="70"/>
      <c r="Q23" s="22"/>
      <c r="R23" s="105"/>
    </row>
    <row r="24" spans="1:18" ht="12.75" hidden="1" customHeight="1" x14ac:dyDescent="0.2">
      <c r="A24" s="249" t="e">
        <f t="shared" si="0"/>
        <v>#N/A</v>
      </c>
      <c r="B24" s="233"/>
      <c r="C24" s="251"/>
      <c r="D24" s="170"/>
      <c r="E24" s="274"/>
      <c r="F24" s="42"/>
      <c r="G24" s="97"/>
      <c r="H24" s="277"/>
      <c r="I24" s="278"/>
      <c r="J24" s="278"/>
      <c r="K24" s="279"/>
      <c r="L24" s="280"/>
      <c r="M24" s="492" t="e">
        <f t="shared" si="1"/>
        <v>#N/A</v>
      </c>
      <c r="N24" s="84" t="str">
        <f t="shared" si="2"/>
        <v>-</v>
      </c>
      <c r="O24" s="74"/>
      <c r="P24" s="173"/>
      <c r="Q24" s="22"/>
      <c r="R24" s="105"/>
    </row>
    <row r="25" spans="1:18" s="43" customFormat="1" ht="12.75" hidden="1" customHeight="1" x14ac:dyDescent="0.2">
      <c r="A25" s="249" t="e">
        <f t="shared" si="0"/>
        <v>#N/A</v>
      </c>
      <c r="B25" s="233"/>
      <c r="C25" s="251"/>
      <c r="D25" s="18"/>
      <c r="E25" s="496"/>
      <c r="F25" s="88"/>
      <c r="G25" s="98"/>
      <c r="H25" s="236"/>
      <c r="I25" s="35"/>
      <c r="J25" s="35"/>
      <c r="K25" s="25"/>
      <c r="L25" s="7"/>
      <c r="M25" s="492" t="e">
        <f t="shared" si="1"/>
        <v>#N/A</v>
      </c>
      <c r="N25" s="84" t="str">
        <f t="shared" si="2"/>
        <v>-</v>
      </c>
      <c r="O25" s="74"/>
      <c r="P25" s="173"/>
      <c r="Q25" s="22"/>
      <c r="R25" s="105"/>
    </row>
    <row r="26" spans="1:18" ht="12.75" hidden="1" customHeight="1" x14ac:dyDescent="0.2">
      <c r="A26" s="249" t="e">
        <f t="shared" si="0"/>
        <v>#N/A</v>
      </c>
      <c r="B26" s="233"/>
      <c r="C26" s="251"/>
      <c r="D26" s="18"/>
      <c r="E26" s="496"/>
      <c r="F26" s="88"/>
      <c r="G26" s="394"/>
      <c r="H26" s="236"/>
      <c r="I26" s="35"/>
      <c r="J26" s="35"/>
      <c r="K26" s="25"/>
      <c r="L26" s="7"/>
      <c r="M26" s="492" t="e">
        <f t="shared" si="1"/>
        <v>#N/A</v>
      </c>
      <c r="N26" s="84" t="str">
        <f t="shared" si="2"/>
        <v>-</v>
      </c>
      <c r="O26" s="74"/>
      <c r="P26" s="173"/>
      <c r="Q26" s="22"/>
      <c r="R26" s="105"/>
    </row>
    <row r="27" spans="1:18" ht="12.75" hidden="1" customHeight="1" x14ac:dyDescent="0.2">
      <c r="A27" s="124" t="e">
        <f t="shared" si="0"/>
        <v>#N/A</v>
      </c>
      <c r="B27" s="233"/>
      <c r="C27" s="251"/>
      <c r="D27" s="88"/>
      <c r="E27" s="88"/>
      <c r="F27" s="85"/>
      <c r="G27" s="260"/>
      <c r="H27" s="240"/>
      <c r="I27" s="85"/>
      <c r="J27" s="36"/>
      <c r="K27" s="85"/>
      <c r="L27" s="87"/>
      <c r="M27" s="492" t="e">
        <f t="shared" si="1"/>
        <v>#N/A</v>
      </c>
      <c r="N27" s="16" t="str">
        <f t="shared" si="2"/>
        <v>-</v>
      </c>
      <c r="O27" s="74"/>
      <c r="P27" s="173"/>
      <c r="Q27" s="22"/>
      <c r="R27" s="105"/>
    </row>
    <row r="28" spans="1:18" ht="12.75" hidden="1" customHeight="1" x14ac:dyDescent="0.2">
      <c r="A28" s="255" t="e">
        <f t="shared" si="0"/>
        <v>#N/A</v>
      </c>
      <c r="B28" s="256"/>
      <c r="C28" s="132"/>
      <c r="D28" s="18"/>
      <c r="E28" s="26"/>
      <c r="F28" s="96"/>
      <c r="G28" s="271"/>
      <c r="H28" s="257"/>
      <c r="I28" s="258"/>
      <c r="J28" s="258"/>
      <c r="K28" s="26"/>
      <c r="L28" s="18"/>
      <c r="M28" s="492" t="e">
        <f t="shared" si="1"/>
        <v>#N/A</v>
      </c>
      <c r="N28" s="84" t="str">
        <f t="shared" si="2"/>
        <v>-</v>
      </c>
      <c r="O28" s="74"/>
      <c r="P28" s="173"/>
      <c r="Q28" s="22"/>
      <c r="R28" s="105"/>
    </row>
    <row r="29" spans="1:18" ht="12.75" hidden="1" customHeight="1" x14ac:dyDescent="0.2">
      <c r="A29" s="255" t="e">
        <f t="shared" si="0"/>
        <v>#N/A</v>
      </c>
      <c r="B29" s="256"/>
      <c r="C29" s="132"/>
      <c r="D29" s="18"/>
      <c r="E29" s="26"/>
      <c r="F29" s="96"/>
      <c r="G29" s="26"/>
      <c r="H29" s="257"/>
      <c r="I29" s="258"/>
      <c r="J29" s="258"/>
      <c r="K29" s="26"/>
      <c r="L29" s="18"/>
      <c r="M29" s="492" t="e">
        <f t="shared" si="1"/>
        <v>#N/A</v>
      </c>
      <c r="N29" s="16" t="str">
        <f t="shared" si="2"/>
        <v>-</v>
      </c>
      <c r="O29" s="74"/>
      <c r="P29" s="173"/>
      <c r="Q29" s="22"/>
      <c r="R29" s="105"/>
    </row>
    <row r="30" spans="1:18" ht="12.75" hidden="1" customHeight="1" x14ac:dyDescent="0.2">
      <c r="A30" s="255" t="e">
        <f t="shared" si="0"/>
        <v>#N/A</v>
      </c>
      <c r="B30" s="256"/>
      <c r="C30" s="132"/>
      <c r="D30" s="96"/>
      <c r="E30" s="26"/>
      <c r="F30" s="26"/>
      <c r="G30" s="26"/>
      <c r="H30" s="270"/>
      <c r="I30" s="26"/>
      <c r="J30" s="26"/>
      <c r="K30" s="26"/>
      <c r="L30" s="18"/>
      <c r="M30" s="14" t="e">
        <f t="shared" si="1"/>
        <v>#N/A</v>
      </c>
      <c r="N30" s="16" t="str">
        <f t="shared" si="2"/>
        <v>-</v>
      </c>
      <c r="O30" s="74"/>
      <c r="P30" s="173"/>
      <c r="Q30" s="22"/>
      <c r="R30" s="105"/>
    </row>
    <row r="31" spans="1:18" ht="12.75" hidden="1" customHeight="1" x14ac:dyDescent="0.2">
      <c r="A31" s="255" t="e">
        <f t="shared" si="0"/>
        <v>#N/A</v>
      </c>
      <c r="B31" s="256"/>
      <c r="C31" s="132"/>
      <c r="D31" s="96"/>
      <c r="E31" s="26"/>
      <c r="F31" s="26"/>
      <c r="G31" s="26"/>
      <c r="H31" s="270"/>
      <c r="I31" s="26"/>
      <c r="J31" s="26"/>
      <c r="K31" s="26"/>
      <c r="L31" s="18"/>
      <c r="M31" s="14" t="e">
        <f t="shared" si="1"/>
        <v>#N/A</v>
      </c>
      <c r="N31" s="16" t="str">
        <f t="shared" si="2"/>
        <v>-</v>
      </c>
      <c r="O31" s="74"/>
      <c r="P31" s="173"/>
      <c r="Q31" s="22"/>
      <c r="R31" s="105"/>
    </row>
    <row r="32" spans="1:18" ht="12.75" hidden="1" customHeight="1" x14ac:dyDescent="0.2">
      <c r="A32" s="255" t="e">
        <f t="shared" si="0"/>
        <v>#N/A</v>
      </c>
      <c r="B32" s="256"/>
      <c r="C32" s="132"/>
      <c r="D32" s="96"/>
      <c r="E32" s="26"/>
      <c r="F32" s="26"/>
      <c r="G32" s="26"/>
      <c r="H32" s="270"/>
      <c r="I32" s="26"/>
      <c r="J32" s="26"/>
      <c r="K32" s="26"/>
      <c r="L32" s="18"/>
      <c r="M32" s="14" t="e">
        <f t="shared" si="1"/>
        <v>#N/A</v>
      </c>
      <c r="N32" s="16" t="str">
        <f t="shared" si="2"/>
        <v>-</v>
      </c>
      <c r="O32" s="74"/>
      <c r="P32" s="173"/>
      <c r="Q32" s="22"/>
      <c r="R32" s="105"/>
    </row>
    <row r="33" spans="1:18" ht="12.75" hidden="1" customHeight="1" x14ac:dyDescent="0.2">
      <c r="A33" s="255" t="e">
        <f t="shared" si="0"/>
        <v>#N/A</v>
      </c>
      <c r="B33" s="256"/>
      <c r="C33" s="132"/>
      <c r="D33" s="96"/>
      <c r="E33" s="26"/>
      <c r="F33" s="26"/>
      <c r="G33" s="26"/>
      <c r="H33" s="270"/>
      <c r="I33" s="26"/>
      <c r="J33" s="26"/>
      <c r="K33" s="26"/>
      <c r="L33" s="18"/>
      <c r="M33" s="14" t="e">
        <f t="shared" si="1"/>
        <v>#N/A</v>
      </c>
      <c r="N33" s="16" t="str">
        <f t="shared" si="2"/>
        <v>-</v>
      </c>
      <c r="O33" s="74"/>
      <c r="P33" s="173"/>
      <c r="Q33" s="22"/>
      <c r="R33" s="105"/>
    </row>
    <row r="34" spans="1:18" ht="12.75" hidden="1" customHeight="1" x14ac:dyDescent="0.2">
      <c r="A34" s="255" t="e">
        <f t="shared" si="0"/>
        <v>#N/A</v>
      </c>
      <c r="B34" s="256"/>
      <c r="C34" s="132"/>
      <c r="D34" s="96"/>
      <c r="E34" s="26"/>
      <c r="F34" s="26"/>
      <c r="G34" s="26"/>
      <c r="H34" s="270"/>
      <c r="I34" s="26"/>
      <c r="J34" s="26"/>
      <c r="K34" s="26"/>
      <c r="L34" s="18"/>
      <c r="M34" s="14" t="e">
        <f t="shared" si="1"/>
        <v>#N/A</v>
      </c>
      <c r="N34" s="16" t="str">
        <f t="shared" si="2"/>
        <v>-</v>
      </c>
      <c r="O34" s="74"/>
      <c r="P34" s="173"/>
      <c r="Q34" s="22"/>
      <c r="R34" s="105"/>
    </row>
    <row r="35" spans="1:18" ht="12.75" hidden="1" customHeight="1" x14ac:dyDescent="0.2">
      <c r="A35" s="255" t="e">
        <f t="shared" si="0"/>
        <v>#N/A</v>
      </c>
      <c r="B35" s="256"/>
      <c r="C35" s="132"/>
      <c r="D35" s="96"/>
      <c r="E35" s="26"/>
      <c r="F35" s="26"/>
      <c r="G35" s="26"/>
      <c r="H35" s="270"/>
      <c r="I35" s="26"/>
      <c r="J35" s="26"/>
      <c r="K35" s="26"/>
      <c r="L35" s="18"/>
      <c r="M35" s="14" t="e">
        <f t="shared" si="1"/>
        <v>#N/A</v>
      </c>
      <c r="N35" s="16" t="str">
        <f t="shared" si="2"/>
        <v>-</v>
      </c>
      <c r="O35" s="74"/>
      <c r="P35" s="173"/>
      <c r="Q35" s="22"/>
      <c r="R35" s="105"/>
    </row>
    <row r="36" spans="1:18" ht="12.75" hidden="1" customHeight="1" x14ac:dyDescent="0.2">
      <c r="A36" s="255" t="e">
        <f t="shared" si="0"/>
        <v>#N/A</v>
      </c>
      <c r="B36" s="256"/>
      <c r="C36" s="132"/>
      <c r="D36" s="96"/>
      <c r="E36" s="26"/>
      <c r="F36" s="26"/>
      <c r="G36" s="26"/>
      <c r="H36" s="270"/>
      <c r="I36" s="26"/>
      <c r="J36" s="26"/>
      <c r="K36" s="26"/>
      <c r="L36" s="18"/>
      <c r="M36" s="14" t="e">
        <f t="shared" si="1"/>
        <v>#N/A</v>
      </c>
      <c r="N36" s="16" t="str">
        <f t="shared" si="2"/>
        <v>-</v>
      </c>
      <c r="O36" s="74"/>
      <c r="P36" s="173"/>
      <c r="Q36" s="22"/>
      <c r="R36" s="105"/>
    </row>
    <row r="37" spans="1:18" ht="12.75" hidden="1" customHeight="1" x14ac:dyDescent="0.2">
      <c r="A37" s="255" t="e">
        <f t="shared" si="0"/>
        <v>#N/A</v>
      </c>
      <c r="B37" s="256"/>
      <c r="C37" s="132"/>
      <c r="D37" s="96"/>
      <c r="E37" s="26"/>
      <c r="F37" s="26"/>
      <c r="G37" s="26"/>
      <c r="H37" s="270"/>
      <c r="I37" s="26"/>
      <c r="J37" s="26"/>
      <c r="K37" s="26"/>
      <c r="L37" s="18"/>
      <c r="M37" s="14" t="e">
        <f t="shared" si="1"/>
        <v>#N/A</v>
      </c>
      <c r="N37" s="16" t="str">
        <f t="shared" si="2"/>
        <v>-</v>
      </c>
      <c r="O37" s="74"/>
      <c r="P37" s="173"/>
      <c r="Q37" s="22"/>
      <c r="R37" s="105"/>
    </row>
    <row r="38" spans="1:18" ht="12.75" hidden="1" customHeight="1" x14ac:dyDescent="0.2">
      <c r="A38" s="124" t="e">
        <f t="shared" si="0"/>
        <v>#N/A</v>
      </c>
      <c r="B38" s="113"/>
      <c r="C38" s="114"/>
      <c r="D38" s="87"/>
      <c r="E38" s="85"/>
      <c r="F38" s="85"/>
      <c r="G38" s="97"/>
      <c r="H38" s="86"/>
      <c r="I38" s="85"/>
      <c r="J38" s="85"/>
      <c r="K38" s="85"/>
      <c r="L38" s="87"/>
      <c r="M38" s="25" t="e">
        <f t="shared" si="1"/>
        <v>#N/A</v>
      </c>
      <c r="N38" s="84" t="str">
        <f t="shared" si="2"/>
        <v>-</v>
      </c>
      <c r="O38" s="66"/>
      <c r="P38" s="38"/>
      <c r="Q38" s="22"/>
      <c r="R38" s="105"/>
    </row>
    <row r="39" spans="1:18" ht="12.75" hidden="1" customHeight="1" x14ac:dyDescent="0.2">
      <c r="A39" s="124" t="e">
        <f t="shared" si="0"/>
        <v>#N/A</v>
      </c>
      <c r="B39" s="120"/>
      <c r="C39" s="112"/>
      <c r="D39" s="48"/>
      <c r="E39" s="48"/>
      <c r="F39" s="42"/>
      <c r="G39" s="42"/>
      <c r="H39" s="47"/>
      <c r="I39" s="50"/>
      <c r="J39" s="50"/>
      <c r="K39" s="42"/>
      <c r="L39" s="45">
        <v>152</v>
      </c>
      <c r="M39" s="98" t="e">
        <f t="shared" si="1"/>
        <v>#N/A</v>
      </c>
      <c r="N39" s="85" t="str">
        <f t="shared" si="2"/>
        <v>-</v>
      </c>
      <c r="O39" s="121"/>
      <c r="P39" s="174"/>
      <c r="Q39" s="22"/>
      <c r="R39" s="105"/>
    </row>
    <row r="40" spans="1:18" x14ac:dyDescent="0.2">
      <c r="H40" s="105"/>
      <c r="I40" s="105"/>
      <c r="J40" s="105"/>
      <c r="K40" s="105"/>
      <c r="L40" s="105"/>
      <c r="M40" s="105"/>
      <c r="N40" s="105"/>
      <c r="O40" s="105"/>
      <c r="P40" s="105"/>
    </row>
    <row r="41" spans="1:18" x14ac:dyDescent="0.2">
      <c r="A41" s="204" t="s">
        <v>16</v>
      </c>
      <c r="B41" s="105"/>
      <c r="C41" s="105"/>
      <c r="D41" s="261" t="s">
        <v>286</v>
      </c>
      <c r="F41" s="6"/>
      <c r="G41" s="204" t="s">
        <v>112</v>
      </c>
      <c r="I41" s="105"/>
      <c r="J41" s="105"/>
      <c r="K41" s="105"/>
      <c r="M41" s="261" t="s">
        <v>523</v>
      </c>
    </row>
    <row r="42" spans="1:18" x14ac:dyDescent="0.2">
      <c r="A42" s="204"/>
      <c r="B42" s="105"/>
      <c r="C42" s="105"/>
      <c r="D42" s="205"/>
      <c r="F42" s="6"/>
      <c r="G42" s="204"/>
      <c r="I42" s="105"/>
      <c r="J42" s="105"/>
      <c r="K42" s="105"/>
      <c r="M42" s="261"/>
    </row>
    <row r="43" spans="1:18" x14ac:dyDescent="0.2">
      <c r="A43" s="204" t="s">
        <v>17</v>
      </c>
      <c r="B43" s="105"/>
      <c r="C43" s="105"/>
      <c r="D43" s="5" t="s">
        <v>114</v>
      </c>
      <c r="E43" s="105"/>
      <c r="F43" s="105"/>
      <c r="G43" s="204" t="s">
        <v>115</v>
      </c>
      <c r="I43" s="105"/>
      <c r="J43" s="105"/>
      <c r="K43" s="105"/>
      <c r="M43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</mergeCells>
  <printOptions horizontalCentered="1"/>
  <pageMargins left="0.59055118110236227" right="0.19685039370078741" top="0.59055118110236227" bottom="0.59055118110236227" header="0" footer="0"/>
  <pageSetup paperSize="9" scale="97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0"/>
  <sheetViews>
    <sheetView view="pageBreakPreview" zoomScale="90" zoomScaleNormal="100" zoomScaleSheetLayoutView="90" workbookViewId="0">
      <selection activeCell="B12" sqref="B12"/>
    </sheetView>
  </sheetViews>
  <sheetFormatPr defaultColWidth="9.140625" defaultRowHeight="12.75" x14ac:dyDescent="0.2"/>
  <cols>
    <col min="1" max="1" width="6.85546875" style="21" customWidth="1"/>
    <col min="2" max="2" width="9.140625" style="21"/>
    <col min="3" max="3" width="13.140625" style="21" customWidth="1"/>
    <col min="4" max="4" width="9.42578125" style="21" customWidth="1"/>
    <col min="5" max="5" width="11.5703125" style="21" customWidth="1"/>
    <col min="6" max="6" width="20.5703125" style="21" bestFit="1" customWidth="1"/>
    <col min="7" max="7" width="26.140625" style="21" customWidth="1"/>
    <col min="8" max="8" width="8.85546875" style="21" customWidth="1"/>
    <col min="9" max="9" width="7.570312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2.28515625" style="21" customWidth="1"/>
    <col min="16" max="16" width="13.8554687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s="104" customFormat="1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ht="9" customHeight="1" x14ac:dyDescent="0.2"/>
    <row r="6" spans="1:18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147</v>
      </c>
      <c r="O6" s="810"/>
      <c r="P6" s="810"/>
    </row>
    <row r="7" spans="1:18" s="104" customFormat="1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s="104" customFormat="1" ht="15.75" x14ac:dyDescent="0.25">
      <c r="A9" s="856">
        <v>69</v>
      </c>
      <c r="B9" s="856"/>
      <c r="C9" s="856"/>
      <c r="D9" s="831" t="s">
        <v>201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8" s="104" customFormat="1" ht="15" x14ac:dyDescent="0.2">
      <c r="A10" s="856"/>
      <c r="B10" s="856"/>
      <c r="C10" s="856"/>
      <c r="D10" s="833" t="s">
        <v>283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39">
        <v>88</v>
      </c>
      <c r="O10" s="211">
        <v>75</v>
      </c>
      <c r="P10" s="212">
        <v>62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199" t="s">
        <v>47</v>
      </c>
      <c r="B12" s="197"/>
      <c r="C12" s="197"/>
      <c r="D12" s="253">
        <v>100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8" s="104" customFormat="1" x14ac:dyDescent="0.2">
      <c r="A13" s="200" t="s">
        <v>48</v>
      </c>
      <c r="B13" s="201"/>
      <c r="C13" s="198"/>
      <c r="D13" s="254">
        <v>8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8" s="104" customFormat="1" x14ac:dyDescent="0.2"/>
    <row r="15" spans="1:18" s="104" customFormat="1" ht="11.25" customHeight="1" x14ac:dyDescent="0.2">
      <c r="A15" s="857" t="s">
        <v>6</v>
      </c>
      <c r="B15" s="857" t="s">
        <v>77</v>
      </c>
      <c r="C15" s="859"/>
      <c r="D15" s="823" t="s">
        <v>287</v>
      </c>
      <c r="E15" s="852" t="s">
        <v>8</v>
      </c>
      <c r="F15" s="852" t="s">
        <v>9</v>
      </c>
      <c r="G15" s="852" t="s">
        <v>10</v>
      </c>
      <c r="H15" s="852" t="s">
        <v>11</v>
      </c>
      <c r="I15" s="852" t="s">
        <v>12</v>
      </c>
      <c r="J15" s="854" t="s">
        <v>19</v>
      </c>
      <c r="K15" s="855"/>
      <c r="L15" s="852" t="s">
        <v>22</v>
      </c>
      <c r="M15" s="852" t="s">
        <v>13</v>
      </c>
      <c r="N15" s="852" t="s">
        <v>14</v>
      </c>
      <c r="O15" s="848" t="s">
        <v>15</v>
      </c>
      <c r="P15" s="849"/>
      <c r="R15" s="21"/>
    </row>
    <row r="16" spans="1:18" s="104" customFormat="1" x14ac:dyDescent="0.2">
      <c r="A16" s="858"/>
      <c r="B16" s="860"/>
      <c r="C16" s="861"/>
      <c r="D16" s="823"/>
      <c r="E16" s="853"/>
      <c r="F16" s="853"/>
      <c r="G16" s="853"/>
      <c r="H16" s="853"/>
      <c r="I16" s="853"/>
      <c r="J16" s="84" t="s">
        <v>21</v>
      </c>
      <c r="K16" s="84" t="s">
        <v>23</v>
      </c>
      <c r="L16" s="853"/>
      <c r="M16" s="853"/>
      <c r="N16" s="853"/>
      <c r="O16" s="850"/>
      <c r="P16" s="851"/>
    </row>
    <row r="17" spans="1:18" s="46" customFormat="1" x14ac:dyDescent="0.2">
      <c r="A17" s="226">
        <f>_xlfn.RANK.EQ(I17,I$17:I$36)</f>
        <v>1</v>
      </c>
      <c r="B17" s="233" t="s">
        <v>262</v>
      </c>
      <c r="C17" s="251"/>
      <c r="D17" s="214">
        <v>1996</v>
      </c>
      <c r="E17" s="97" t="s">
        <v>3</v>
      </c>
      <c r="F17" s="85" t="s">
        <v>226</v>
      </c>
      <c r="G17" s="516" t="s">
        <v>530</v>
      </c>
      <c r="H17" s="240">
        <v>102.65</v>
      </c>
      <c r="I17" s="88">
        <v>65</v>
      </c>
      <c r="J17" s="85"/>
      <c r="K17" s="85"/>
      <c r="L17" s="87"/>
      <c r="M17" s="36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703" t="s">
        <v>292</v>
      </c>
      <c r="P17" s="37"/>
      <c r="Q17" s="104"/>
      <c r="R17" s="104"/>
    </row>
    <row r="18" spans="1:18" s="22" customFormat="1" x14ac:dyDescent="0.2">
      <c r="A18" s="125">
        <f>_xlfn.RANK.EQ(I18,I$17:I$36)</f>
        <v>2</v>
      </c>
      <c r="B18" s="233" t="s">
        <v>310</v>
      </c>
      <c r="C18" s="251"/>
      <c r="D18" s="88">
        <v>1986</v>
      </c>
      <c r="E18" s="85" t="s">
        <v>5</v>
      </c>
      <c r="F18" s="85" t="s">
        <v>205</v>
      </c>
      <c r="G18" s="97" t="s">
        <v>291</v>
      </c>
      <c r="H18" s="240">
        <v>116</v>
      </c>
      <c r="I18" s="88">
        <v>45</v>
      </c>
      <c r="J18" s="85"/>
      <c r="K18" s="85"/>
      <c r="L18" s="87">
        <v>200</v>
      </c>
      <c r="M18" s="36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704" t="s">
        <v>207</v>
      </c>
      <c r="P18" s="699"/>
      <c r="Q18" s="104"/>
      <c r="R18" s="105"/>
    </row>
    <row r="19" spans="1:18" s="81" customFormat="1" x14ac:dyDescent="0.2">
      <c r="A19" s="125">
        <f>_xlfn.RANK.EQ(I19,I$17:I$36)</f>
        <v>3</v>
      </c>
      <c r="B19" s="233" t="s">
        <v>309</v>
      </c>
      <c r="C19" s="251"/>
      <c r="D19" s="23">
        <v>1988</v>
      </c>
      <c r="E19" s="85">
        <v>1</v>
      </c>
      <c r="F19" s="85" t="s">
        <v>226</v>
      </c>
      <c r="G19" s="85"/>
      <c r="H19" s="240">
        <v>101.6</v>
      </c>
      <c r="I19" s="88">
        <v>30</v>
      </c>
      <c r="J19" s="85"/>
      <c r="K19" s="85"/>
      <c r="L19" s="87"/>
      <c r="M19" s="36">
        <f>IF(A19=1,20,IF(A19=2,18,IF(A19=3,16,IF(A19&gt;19,0,19-A19))))</f>
        <v>16</v>
      </c>
      <c r="N19" s="22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705" t="s">
        <v>311</v>
      </c>
      <c r="P19" s="702"/>
      <c r="Q19" s="104"/>
      <c r="R19" s="82"/>
    </row>
    <row r="20" spans="1:18" s="81" customFormat="1" hidden="1" x14ac:dyDescent="0.2">
      <c r="A20" s="125" t="e">
        <f>_xlfn.RANK.EQ(I20,I$17:I$36)</f>
        <v>#N/A</v>
      </c>
      <c r="B20" s="233"/>
      <c r="C20" s="251"/>
      <c r="D20" s="87"/>
      <c r="E20" s="85"/>
      <c r="F20" s="88"/>
      <c r="G20" s="32"/>
      <c r="H20" s="240"/>
      <c r="I20" s="36"/>
      <c r="J20" s="36"/>
      <c r="K20" s="85"/>
      <c r="L20" s="87"/>
      <c r="M20" s="36" t="e">
        <f>IF(A20=1,20,IF(A20=2,18,IF(A20=3,16,IF(A20&gt;19,0,19-A20))))</f>
        <v>#N/A</v>
      </c>
      <c r="N20" s="88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700"/>
      <c r="P20" s="701"/>
      <c r="Q20" s="104"/>
      <c r="R20" s="82"/>
    </row>
    <row r="21" spans="1:18" s="104" customFormat="1" hidden="1" x14ac:dyDescent="0.2">
      <c r="A21" s="125" t="e">
        <f>_xlfn.RANK.EQ(I21,I$17:I$36)</f>
        <v>#N/A</v>
      </c>
      <c r="B21" s="233"/>
      <c r="C21" s="251"/>
      <c r="D21" s="23"/>
      <c r="E21" s="85"/>
      <c r="F21" s="85"/>
      <c r="G21" s="32"/>
      <c r="H21" s="203"/>
      <c r="I21" s="85"/>
      <c r="J21" s="85"/>
      <c r="K21" s="85"/>
      <c r="L21" s="87"/>
      <c r="M21" s="36" t="e">
        <f>IF(A21=1,20,IF(A21=2,18,IF(A21=3,16,IF(A21&gt;19,0,19-A21))))</f>
        <v>#N/A</v>
      </c>
      <c r="N21" s="88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66"/>
      <c r="P21" s="38"/>
      <c r="R21" s="105"/>
    </row>
    <row r="22" spans="1:18" s="104" customFormat="1" hidden="1" x14ac:dyDescent="0.2">
      <c r="A22" s="125" t="e">
        <f t="shared" ref="A22:A36" si="0">_xlfn.RANK.EQ(I22,I$17:I$36)</f>
        <v>#N/A</v>
      </c>
      <c r="B22" s="233"/>
      <c r="C22" s="251"/>
      <c r="D22" s="23"/>
      <c r="E22" s="85"/>
      <c r="F22" s="85"/>
      <c r="G22" s="32"/>
      <c r="H22" s="203"/>
      <c r="I22" s="85"/>
      <c r="J22" s="85"/>
      <c r="K22" s="85"/>
      <c r="L22" s="87"/>
      <c r="M22" s="36" t="e">
        <f t="shared" ref="M22:M28" si="1">IF(A22=1,20,IF(A22=2,18,IF(A22=3,16,IF(A22&gt;19,0,19-A22))))</f>
        <v>#N/A</v>
      </c>
      <c r="N22" s="88" t="str">
        <f t="shared" ref="N22:N28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66"/>
      <c r="P22" s="38"/>
      <c r="R22" s="105"/>
    </row>
    <row r="23" spans="1:18" s="104" customFormat="1" hidden="1" x14ac:dyDescent="0.2">
      <c r="A23" s="125" t="e">
        <f t="shared" si="0"/>
        <v>#N/A</v>
      </c>
      <c r="B23" s="233"/>
      <c r="C23" s="251"/>
      <c r="D23" s="23"/>
      <c r="E23" s="85"/>
      <c r="F23" s="85"/>
      <c r="G23" s="85"/>
      <c r="H23" s="203"/>
      <c r="I23" s="85"/>
      <c r="J23" s="85"/>
      <c r="K23" s="85"/>
      <c r="L23" s="87"/>
      <c r="M23" s="36" t="e">
        <f t="shared" si="1"/>
        <v>#N/A</v>
      </c>
      <c r="N23" s="88" t="str">
        <f t="shared" si="2"/>
        <v>-</v>
      </c>
      <c r="O23" s="100"/>
      <c r="P23" s="67"/>
      <c r="R23" s="105"/>
    </row>
    <row r="24" spans="1:18" s="104" customFormat="1" hidden="1" x14ac:dyDescent="0.2">
      <c r="A24" s="125" t="e">
        <f t="shared" si="0"/>
        <v>#N/A</v>
      </c>
      <c r="B24" s="233"/>
      <c r="C24" s="251"/>
      <c r="D24" s="23"/>
      <c r="E24" s="85"/>
      <c r="F24" s="85"/>
      <c r="G24" s="85"/>
      <c r="H24" s="203"/>
      <c r="I24" s="85"/>
      <c r="J24" s="85"/>
      <c r="K24" s="85"/>
      <c r="L24" s="87"/>
      <c r="M24" s="36" t="e">
        <f t="shared" si="1"/>
        <v>#N/A</v>
      </c>
      <c r="N24" s="88" t="str">
        <f t="shared" si="2"/>
        <v>-</v>
      </c>
      <c r="O24" s="100"/>
      <c r="P24" s="67"/>
      <c r="R24" s="105"/>
    </row>
    <row r="25" spans="1:18" s="104" customFormat="1" hidden="1" x14ac:dyDescent="0.2">
      <c r="A25" s="125" t="e">
        <f t="shared" si="0"/>
        <v>#N/A</v>
      </c>
      <c r="B25" s="233"/>
      <c r="C25" s="251"/>
      <c r="D25" s="23"/>
      <c r="E25" s="85"/>
      <c r="F25" s="85"/>
      <c r="G25" s="85"/>
      <c r="H25" s="203"/>
      <c r="I25" s="85"/>
      <c r="J25" s="85"/>
      <c r="K25" s="85"/>
      <c r="L25" s="87"/>
      <c r="M25" s="36" t="e">
        <f t="shared" si="1"/>
        <v>#N/A</v>
      </c>
      <c r="N25" s="88" t="str">
        <f t="shared" si="2"/>
        <v>-</v>
      </c>
      <c r="O25" s="100"/>
      <c r="P25" s="67"/>
      <c r="R25" s="105"/>
    </row>
    <row r="26" spans="1:18" s="104" customFormat="1" hidden="1" x14ac:dyDescent="0.2">
      <c r="A26" s="125" t="e">
        <f t="shared" si="0"/>
        <v>#N/A</v>
      </c>
      <c r="B26" s="233"/>
      <c r="C26" s="251"/>
      <c r="D26" s="23"/>
      <c r="E26" s="85"/>
      <c r="F26" s="85"/>
      <c r="G26" s="85"/>
      <c r="H26" s="203"/>
      <c r="I26" s="85"/>
      <c r="J26" s="85"/>
      <c r="K26" s="85"/>
      <c r="L26" s="87"/>
      <c r="M26" s="36" t="e">
        <f t="shared" si="1"/>
        <v>#N/A</v>
      </c>
      <c r="N26" s="88" t="str">
        <f t="shared" si="2"/>
        <v>-</v>
      </c>
      <c r="O26" s="100"/>
      <c r="P26" s="67"/>
      <c r="R26" s="105"/>
    </row>
    <row r="27" spans="1:18" s="104" customFormat="1" hidden="1" x14ac:dyDescent="0.2">
      <c r="A27" s="125" t="e">
        <f t="shared" si="0"/>
        <v>#N/A</v>
      </c>
      <c r="B27" s="233"/>
      <c r="C27" s="251"/>
      <c r="D27" s="23"/>
      <c r="E27" s="85"/>
      <c r="F27" s="85"/>
      <c r="G27" s="85"/>
      <c r="H27" s="203"/>
      <c r="I27" s="85"/>
      <c r="J27" s="85"/>
      <c r="K27" s="85"/>
      <c r="L27" s="87"/>
      <c r="M27" s="36" t="e">
        <f t="shared" si="1"/>
        <v>#N/A</v>
      </c>
      <c r="N27" s="88" t="str">
        <f t="shared" si="2"/>
        <v>-</v>
      </c>
      <c r="O27" s="100"/>
      <c r="P27" s="67"/>
      <c r="R27" s="105"/>
    </row>
    <row r="28" spans="1:18" s="104" customFormat="1" hidden="1" x14ac:dyDescent="0.2">
      <c r="A28" s="125" t="e">
        <f t="shared" si="0"/>
        <v>#N/A</v>
      </c>
      <c r="B28" s="233"/>
      <c r="C28" s="251"/>
      <c r="D28" s="23"/>
      <c r="E28" s="85"/>
      <c r="F28" s="85"/>
      <c r="G28" s="32"/>
      <c r="H28" s="203"/>
      <c r="I28" s="85"/>
      <c r="J28" s="85"/>
      <c r="K28" s="85"/>
      <c r="L28" s="87"/>
      <c r="M28" s="36" t="e">
        <f t="shared" si="1"/>
        <v>#N/A</v>
      </c>
      <c r="N28" s="88" t="str">
        <f t="shared" si="2"/>
        <v>-</v>
      </c>
      <c r="O28" s="66"/>
      <c r="P28" s="38"/>
      <c r="R28" s="105"/>
    </row>
    <row r="29" spans="1:18" s="81" customFormat="1" hidden="1" x14ac:dyDescent="0.2">
      <c r="A29" s="125" t="e">
        <f t="shared" si="0"/>
        <v>#N/A</v>
      </c>
      <c r="B29" s="233"/>
      <c r="C29" s="251"/>
      <c r="D29" s="23"/>
      <c r="E29" s="85"/>
      <c r="F29" s="85"/>
      <c r="G29" s="85"/>
      <c r="H29" s="203"/>
      <c r="I29" s="85"/>
      <c r="J29" s="85"/>
      <c r="K29" s="85"/>
      <c r="L29" s="87"/>
      <c r="M29" s="36" t="e">
        <f t="shared" ref="M29" si="3">IF(A29=1,20,IF(A29=2,18,IF(A29=3,16,IF(A29&gt;19,0,19-A29))))</f>
        <v>#N/A</v>
      </c>
      <c r="N29" s="88" t="str">
        <f t="shared" ref="N29" si="4"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00"/>
      <c r="P29" s="67"/>
      <c r="Q29" s="104"/>
      <c r="R29" s="82"/>
    </row>
    <row r="30" spans="1:18" s="81" customFormat="1" hidden="1" x14ac:dyDescent="0.2">
      <c r="A30" s="125" t="e">
        <f t="shared" si="0"/>
        <v>#N/A</v>
      </c>
      <c r="B30" s="233"/>
      <c r="C30" s="251"/>
      <c r="D30" s="23"/>
      <c r="E30" s="85"/>
      <c r="F30" s="85"/>
      <c r="G30" s="85"/>
      <c r="H30" s="203"/>
      <c r="I30" s="85"/>
      <c r="J30" s="85"/>
      <c r="K30" s="85"/>
      <c r="L30" s="87"/>
      <c r="M30" s="36" t="e">
        <f t="shared" ref="M30:M36" si="5">IF(A30=1,20,IF(A30=2,18,IF(A30=3,16,IF(A30&gt;19,0,19-A30))))</f>
        <v>#N/A</v>
      </c>
      <c r="N30" s="88" t="str">
        <f t="shared" ref="N30:N36" si="6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00"/>
      <c r="P30" s="67"/>
      <c r="Q30" s="104"/>
      <c r="R30" s="82"/>
    </row>
    <row r="31" spans="1:18" s="81" customFormat="1" hidden="1" x14ac:dyDescent="0.2">
      <c r="A31" s="125" t="e">
        <f t="shared" si="0"/>
        <v>#N/A</v>
      </c>
      <c r="B31" s="233"/>
      <c r="C31" s="251"/>
      <c r="D31" s="23"/>
      <c r="E31" s="85"/>
      <c r="F31" s="85"/>
      <c r="G31" s="85"/>
      <c r="H31" s="203"/>
      <c r="I31" s="85"/>
      <c r="J31" s="85"/>
      <c r="K31" s="85"/>
      <c r="L31" s="87"/>
      <c r="M31" s="36" t="e">
        <f t="shared" si="5"/>
        <v>#N/A</v>
      </c>
      <c r="N31" s="88" t="str">
        <f t="shared" si="6"/>
        <v>-</v>
      </c>
      <c r="O31" s="100"/>
      <c r="P31" s="67"/>
      <c r="Q31" s="22"/>
      <c r="R31" s="22"/>
    </row>
    <row r="32" spans="1:18" s="81" customFormat="1" hidden="1" x14ac:dyDescent="0.2">
      <c r="A32" s="125" t="e">
        <f t="shared" si="0"/>
        <v>#N/A</v>
      </c>
      <c r="B32" s="233"/>
      <c r="C32" s="251"/>
      <c r="D32" s="23"/>
      <c r="E32" s="85"/>
      <c r="F32" s="85"/>
      <c r="G32" s="85"/>
      <c r="H32" s="203"/>
      <c r="I32" s="85"/>
      <c r="J32" s="85"/>
      <c r="K32" s="85"/>
      <c r="L32" s="87"/>
      <c r="M32" s="36" t="e">
        <f t="shared" si="5"/>
        <v>#N/A</v>
      </c>
      <c r="N32" s="88" t="str">
        <f t="shared" si="6"/>
        <v>-</v>
      </c>
      <c r="O32" s="100"/>
      <c r="P32" s="67"/>
      <c r="Q32" s="22"/>
      <c r="R32" s="46"/>
    </row>
    <row r="33" spans="1:18" s="81" customFormat="1" hidden="1" x14ac:dyDescent="0.2">
      <c r="A33" s="125" t="e">
        <f t="shared" si="0"/>
        <v>#N/A</v>
      </c>
      <c r="B33" s="233"/>
      <c r="C33" s="251"/>
      <c r="D33" s="23"/>
      <c r="E33" s="85"/>
      <c r="F33" s="85"/>
      <c r="G33" s="85"/>
      <c r="H33" s="203"/>
      <c r="I33" s="85"/>
      <c r="J33" s="85"/>
      <c r="K33" s="85"/>
      <c r="L33" s="87"/>
      <c r="M33" s="36" t="e">
        <f t="shared" si="5"/>
        <v>#N/A</v>
      </c>
      <c r="N33" s="88" t="str">
        <f t="shared" si="6"/>
        <v>-</v>
      </c>
      <c r="O33" s="100"/>
      <c r="P33" s="67"/>
      <c r="Q33" s="22"/>
      <c r="R33" s="82"/>
    </row>
    <row r="34" spans="1:18" s="81" customFormat="1" hidden="1" x14ac:dyDescent="0.2">
      <c r="A34" s="125" t="e">
        <f t="shared" si="0"/>
        <v>#N/A</v>
      </c>
      <c r="B34" s="233"/>
      <c r="C34" s="251"/>
      <c r="D34" s="23"/>
      <c r="E34" s="85"/>
      <c r="F34" s="85"/>
      <c r="G34" s="85"/>
      <c r="H34" s="203"/>
      <c r="I34" s="85"/>
      <c r="J34" s="85"/>
      <c r="K34" s="85"/>
      <c r="L34" s="87"/>
      <c r="M34" s="36" t="e">
        <f t="shared" si="5"/>
        <v>#N/A</v>
      </c>
      <c r="N34" s="88" t="str">
        <f t="shared" si="6"/>
        <v>-</v>
      </c>
      <c r="O34" s="100"/>
      <c r="P34" s="67"/>
      <c r="Q34" s="22"/>
      <c r="R34" s="82"/>
    </row>
    <row r="35" spans="1:18" hidden="1" x14ac:dyDescent="0.2">
      <c r="A35" s="125" t="e">
        <f t="shared" si="0"/>
        <v>#N/A</v>
      </c>
      <c r="B35" s="233"/>
      <c r="C35" s="251"/>
      <c r="D35" s="23"/>
      <c r="E35" s="85"/>
      <c r="F35" s="85"/>
      <c r="G35" s="85"/>
      <c r="H35" s="203"/>
      <c r="I35" s="85"/>
      <c r="J35" s="85"/>
      <c r="K35" s="85"/>
      <c r="L35" s="87"/>
      <c r="M35" s="36" t="e">
        <f t="shared" si="5"/>
        <v>#N/A</v>
      </c>
      <c r="N35" s="88" t="str">
        <f t="shared" si="6"/>
        <v>-</v>
      </c>
      <c r="O35" s="100"/>
      <c r="P35" s="67"/>
      <c r="Q35" s="22"/>
    </row>
    <row r="36" spans="1:18" hidden="1" x14ac:dyDescent="0.2">
      <c r="A36" s="125" t="e">
        <f t="shared" si="0"/>
        <v>#N/A</v>
      </c>
      <c r="B36" s="233"/>
      <c r="C36" s="251"/>
      <c r="D36" s="23"/>
      <c r="E36" s="85"/>
      <c r="F36" s="85"/>
      <c r="G36" s="85"/>
      <c r="H36" s="203"/>
      <c r="I36" s="85"/>
      <c r="J36" s="85"/>
      <c r="K36" s="85"/>
      <c r="L36" s="87"/>
      <c r="M36" s="36" t="e">
        <f t="shared" si="5"/>
        <v>#N/A</v>
      </c>
      <c r="N36" s="88" t="str">
        <f t="shared" si="6"/>
        <v>-</v>
      </c>
      <c r="O36" s="100"/>
      <c r="P36" s="67"/>
      <c r="Q36" s="22"/>
    </row>
    <row r="37" spans="1:18" s="104" customFormat="1" x14ac:dyDescent="0.2"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18" s="104" customFormat="1" x14ac:dyDescent="0.2">
      <c r="A38" s="204" t="s">
        <v>16</v>
      </c>
      <c r="B38" s="105"/>
      <c r="C38" s="105"/>
      <c r="D38" s="261" t="s">
        <v>286</v>
      </c>
      <c r="F38" s="6"/>
      <c r="G38" s="204" t="s">
        <v>112</v>
      </c>
      <c r="I38" s="105"/>
      <c r="J38" s="105"/>
      <c r="K38" s="105"/>
      <c r="M38" s="261" t="s">
        <v>523</v>
      </c>
    </row>
    <row r="39" spans="1:18" s="104" customFormat="1" x14ac:dyDescent="0.2">
      <c r="A39" s="204"/>
      <c r="B39" s="105"/>
      <c r="C39" s="105"/>
      <c r="D39" s="205"/>
      <c r="F39" s="6"/>
      <c r="G39" s="204"/>
      <c r="I39" s="105"/>
      <c r="J39" s="105"/>
      <c r="K39" s="105"/>
      <c r="M39" s="261"/>
    </row>
    <row r="40" spans="1:18" s="104" customFormat="1" x14ac:dyDescent="0.2">
      <c r="A40" s="204" t="s">
        <v>17</v>
      </c>
      <c r="B40" s="105"/>
      <c r="C40" s="105"/>
      <c r="D40" s="5" t="s">
        <v>114</v>
      </c>
      <c r="E40" s="105"/>
      <c r="F40" s="105"/>
      <c r="G40" s="204" t="s">
        <v>115</v>
      </c>
      <c r="I40" s="105"/>
      <c r="J40" s="105"/>
      <c r="K40" s="105"/>
      <c r="M40" s="5" t="s">
        <v>522</v>
      </c>
    </row>
  </sheetData>
  <sheetProtection selectLockedCells="1" selectUnlockedCells="1"/>
  <sortState ref="A17:P19">
    <sortCondition ref="A17:A19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="90" zoomScaleSheetLayoutView="90" workbookViewId="0">
      <selection activeCell="B12" sqref="B12"/>
    </sheetView>
  </sheetViews>
  <sheetFormatPr defaultColWidth="9.140625" defaultRowHeight="12.75" x14ac:dyDescent="0.2"/>
  <cols>
    <col min="1" max="1" width="8.28515625" style="104" customWidth="1"/>
    <col min="2" max="2" width="9.140625" style="104"/>
    <col min="3" max="3" width="13" style="104" customWidth="1"/>
    <col min="4" max="4" width="9.42578125" style="104" customWidth="1"/>
    <col min="5" max="5" width="7.42578125" style="104" customWidth="1"/>
    <col min="6" max="6" width="20" style="104" bestFit="1" customWidth="1"/>
    <col min="7" max="7" width="24.7109375" style="104" customWidth="1"/>
    <col min="8" max="8" width="8.28515625" style="104" customWidth="1"/>
    <col min="9" max="9" width="8.140625" style="104" customWidth="1"/>
    <col min="10" max="10" width="7.85546875" style="104" hidden="1" customWidth="1"/>
    <col min="11" max="11" width="9.28515625" style="104" hidden="1" customWidth="1"/>
    <col min="12" max="12" width="8.85546875" style="104" hidden="1" customWidth="1"/>
    <col min="13" max="13" width="9.28515625" style="104" customWidth="1"/>
    <col min="14" max="14" width="9.85546875" style="104" customWidth="1"/>
    <col min="15" max="15" width="11.85546875" style="104" customWidth="1"/>
    <col min="16" max="16" width="11.28515625" style="104" customWidth="1"/>
    <col min="17" max="16384" width="9.140625" style="104"/>
  </cols>
  <sheetData>
    <row r="1" spans="1:18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ht="9" customHeight="1" x14ac:dyDescent="0.2"/>
    <row r="6" spans="1:18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ht="15.75" x14ac:dyDescent="0.25">
      <c r="A9" s="826">
        <v>25</v>
      </c>
      <c r="B9" s="826"/>
      <c r="C9" s="826"/>
      <c r="D9" s="831" t="s">
        <v>202</v>
      </c>
      <c r="E9" s="805"/>
      <c r="F9" s="805"/>
      <c r="G9" s="805"/>
      <c r="H9" s="805"/>
      <c r="I9" s="805"/>
      <c r="J9" s="805"/>
      <c r="K9" s="805"/>
      <c r="L9" s="805"/>
      <c r="M9" s="832"/>
      <c r="N9" s="493" t="s">
        <v>3</v>
      </c>
      <c r="O9" s="493" t="s">
        <v>4</v>
      </c>
      <c r="P9" s="493" t="s">
        <v>5</v>
      </c>
    </row>
    <row r="10" spans="1:18" ht="15" x14ac:dyDescent="0.2">
      <c r="A10" s="826"/>
      <c r="B10" s="826"/>
      <c r="C10" s="826"/>
      <c r="D10" s="833" t="s">
        <v>284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96">
        <v>50</v>
      </c>
      <c r="O10" s="196">
        <v>40</v>
      </c>
      <c r="P10" s="196">
        <v>30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199" t="s">
        <v>47</v>
      </c>
      <c r="B12" s="197"/>
      <c r="C12" s="197"/>
      <c r="D12" s="253">
        <v>100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4"/>
      <c r="O12" s="54"/>
      <c r="P12" s="54"/>
    </row>
    <row r="13" spans="1:18" x14ac:dyDescent="0.2">
      <c r="A13" s="200" t="s">
        <v>48</v>
      </c>
      <c r="B13" s="201"/>
      <c r="C13" s="198"/>
      <c r="D13" s="254">
        <v>8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4"/>
      <c r="O13" s="54"/>
      <c r="P13" s="54"/>
    </row>
    <row r="15" spans="1:18" s="43" customFormat="1" ht="11.25" customHeight="1" x14ac:dyDescent="0.2">
      <c r="A15" s="866" t="s">
        <v>6</v>
      </c>
      <c r="B15" s="862" t="s">
        <v>77</v>
      </c>
      <c r="C15" s="862"/>
      <c r="D15" s="823" t="s">
        <v>287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8" t="s">
        <v>19</v>
      </c>
      <c r="K15" s="868"/>
      <c r="L15" s="862" t="s">
        <v>22</v>
      </c>
      <c r="M15" s="862" t="s">
        <v>13</v>
      </c>
      <c r="N15" s="862" t="s">
        <v>14</v>
      </c>
      <c r="O15" s="862" t="s">
        <v>15</v>
      </c>
      <c r="P15" s="863"/>
    </row>
    <row r="16" spans="1:18" s="43" customFormat="1" x14ac:dyDescent="0.2">
      <c r="A16" s="867"/>
      <c r="B16" s="864"/>
      <c r="C16" s="864"/>
      <c r="D16" s="823"/>
      <c r="E16" s="864"/>
      <c r="F16" s="864"/>
      <c r="G16" s="864"/>
      <c r="H16" s="864"/>
      <c r="I16" s="864"/>
      <c r="J16" s="44" t="s">
        <v>21</v>
      </c>
      <c r="K16" s="44" t="s">
        <v>23</v>
      </c>
      <c r="L16" s="864"/>
      <c r="M16" s="864"/>
      <c r="N16" s="864"/>
      <c r="O16" s="864"/>
      <c r="P16" s="865"/>
    </row>
    <row r="17" spans="1:17" s="43" customFormat="1" x14ac:dyDescent="0.2">
      <c r="A17" s="125">
        <f>_xlfn.RANK.EQ(I17,I$17:I$26)</f>
        <v>1</v>
      </c>
      <c r="B17" s="131" t="s">
        <v>312</v>
      </c>
      <c r="C17" s="202"/>
      <c r="D17" s="87">
        <v>1991</v>
      </c>
      <c r="E17" s="85" t="s">
        <v>3</v>
      </c>
      <c r="F17" s="85" t="s">
        <v>226</v>
      </c>
      <c r="G17" s="24" t="s">
        <v>530</v>
      </c>
      <c r="H17" s="240">
        <v>55</v>
      </c>
      <c r="I17" s="88">
        <v>41</v>
      </c>
      <c r="J17" s="85"/>
      <c r="K17" s="85"/>
      <c r="L17" s="87"/>
      <c r="M17" s="115">
        <f>IF(A17=1,20,IF(A17=2,18,IF(A17=3,16,IF(A17&gt;19,0,19-A17))))</f>
        <v>20</v>
      </c>
      <c r="N17" s="4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706" t="s">
        <v>317</v>
      </c>
      <c r="P17" s="38"/>
    </row>
    <row r="18" spans="1:17" s="43" customFormat="1" hidden="1" x14ac:dyDescent="0.2">
      <c r="A18" s="125" t="e">
        <f>_xlfn.RANK.EQ(I18,I$17:I$26)</f>
        <v>#N/A</v>
      </c>
      <c r="B18" s="131"/>
      <c r="C18" s="202"/>
      <c r="D18" s="87"/>
      <c r="E18" s="85"/>
      <c r="F18" s="85"/>
      <c r="G18" s="24"/>
      <c r="H18" s="240"/>
      <c r="I18" s="88"/>
      <c r="J18" s="85"/>
      <c r="K18" s="85"/>
      <c r="L18" s="87"/>
      <c r="M18" s="115"/>
      <c r="N18" s="42"/>
      <c r="O18" s="90"/>
      <c r="P18" s="38"/>
    </row>
    <row r="19" spans="1:17" s="43" customFormat="1" hidden="1" x14ac:dyDescent="0.2">
      <c r="A19" s="125" t="e">
        <f>_xlfn.RANK.EQ(I19,I$17:I$26)</f>
        <v>#N/A</v>
      </c>
      <c r="B19" s="131"/>
      <c r="C19" s="202"/>
      <c r="D19" s="87"/>
      <c r="E19" s="85"/>
      <c r="F19" s="85"/>
      <c r="G19" s="24"/>
      <c r="H19" s="203"/>
      <c r="I19" s="85"/>
      <c r="J19" s="85"/>
      <c r="K19" s="85"/>
      <c r="L19" s="87"/>
      <c r="M19" s="115"/>
      <c r="N19" s="4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4"/>
      <c r="P19" s="38"/>
    </row>
    <row r="20" spans="1:17" s="43" customFormat="1" hidden="1" x14ac:dyDescent="0.2">
      <c r="A20" s="125" t="e">
        <f>_xlfn.RANK.EQ(I20,I$17:I$26)</f>
        <v>#N/A</v>
      </c>
      <c r="B20" s="131"/>
      <c r="C20" s="202"/>
      <c r="D20" s="87"/>
      <c r="E20" s="85"/>
      <c r="F20" s="85"/>
      <c r="G20" s="24"/>
      <c r="H20" s="203"/>
      <c r="I20" s="85"/>
      <c r="J20" s="85"/>
      <c r="K20" s="85"/>
      <c r="L20" s="87"/>
      <c r="M20" s="115" t="e">
        <f>IF(A20=1,20,IF(A20=2,18,IF(A20=3,16,IF(A20&gt;19,0,19-A20))))</f>
        <v>#N/A</v>
      </c>
      <c r="N20" s="42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0"/>
      <c r="P20" s="38"/>
    </row>
    <row r="21" spans="1:17" s="43" customFormat="1" hidden="1" x14ac:dyDescent="0.2">
      <c r="A21" s="125" t="e">
        <f>_xlfn.RANK.EQ(I21,I$17:I$26)</f>
        <v>#N/A</v>
      </c>
      <c r="B21" s="131"/>
      <c r="C21" s="202"/>
      <c r="D21" s="87"/>
      <c r="E21" s="85"/>
      <c r="F21" s="85"/>
      <c r="G21" s="24"/>
      <c r="H21" s="203"/>
      <c r="I21" s="85"/>
      <c r="J21" s="85"/>
      <c r="K21" s="85"/>
      <c r="L21" s="87"/>
      <c r="M21" s="115" t="e">
        <f>IF(A21=1,20,IF(A21=2,18,IF(A21=3,16,IF(A21&gt;19,0,19-A21))))</f>
        <v>#N/A</v>
      </c>
      <c r="N21" s="42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0"/>
      <c r="P21" s="38"/>
    </row>
    <row r="22" spans="1:17" s="43" customFormat="1" hidden="1" x14ac:dyDescent="0.2">
      <c r="A22" s="125" t="e">
        <f t="shared" ref="A22:A24" si="0">_xlfn.RANK.EQ(I22,I$17:I$26)</f>
        <v>#N/A</v>
      </c>
      <c r="B22" s="131"/>
      <c r="C22" s="202"/>
      <c r="D22" s="87"/>
      <c r="E22" s="85"/>
      <c r="F22" s="85"/>
      <c r="G22" s="24"/>
      <c r="H22" s="203"/>
      <c r="I22" s="85"/>
      <c r="J22" s="85"/>
      <c r="K22" s="85"/>
      <c r="L22" s="87"/>
      <c r="M22" s="115" t="e">
        <f t="shared" ref="M22:M24" si="1">IF(A22=1,20,IF(A22=2,18,IF(A22=3,16,IF(A22&gt;19,0,19-A22))))</f>
        <v>#N/A</v>
      </c>
      <c r="N22" s="42" t="str">
        <f t="shared" ref="N22:N24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90"/>
      <c r="P22" s="38"/>
    </row>
    <row r="23" spans="1:17" s="43" customFormat="1" hidden="1" x14ac:dyDescent="0.2">
      <c r="A23" s="125" t="e">
        <f t="shared" si="0"/>
        <v>#N/A</v>
      </c>
      <c r="B23" s="131"/>
      <c r="C23" s="202"/>
      <c r="D23" s="87"/>
      <c r="E23" s="85"/>
      <c r="F23" s="85"/>
      <c r="G23" s="24"/>
      <c r="H23" s="203"/>
      <c r="I23" s="85"/>
      <c r="J23" s="85"/>
      <c r="K23" s="85"/>
      <c r="L23" s="87"/>
      <c r="M23" s="115" t="e">
        <f t="shared" si="1"/>
        <v>#N/A</v>
      </c>
      <c r="N23" s="42" t="str">
        <f t="shared" si="2"/>
        <v>-</v>
      </c>
      <c r="O23" s="90"/>
      <c r="P23" s="38"/>
    </row>
    <row r="24" spans="1:17" s="43" customFormat="1" hidden="1" x14ac:dyDescent="0.2">
      <c r="A24" s="125" t="e">
        <f t="shared" si="0"/>
        <v>#N/A</v>
      </c>
      <c r="B24" s="131"/>
      <c r="C24" s="202"/>
      <c r="D24" s="87"/>
      <c r="E24" s="85"/>
      <c r="F24" s="85"/>
      <c r="G24" s="24"/>
      <c r="H24" s="203"/>
      <c r="I24" s="85"/>
      <c r="J24" s="85"/>
      <c r="K24" s="85"/>
      <c r="L24" s="87"/>
      <c r="M24" s="115" t="e">
        <f t="shared" si="1"/>
        <v>#N/A</v>
      </c>
      <c r="N24" s="42" t="str">
        <f t="shared" si="2"/>
        <v>-</v>
      </c>
      <c r="O24" s="90"/>
      <c r="P24" s="38"/>
    </row>
    <row r="25" spans="1:17" hidden="1" x14ac:dyDescent="0.2">
      <c r="A25" s="125" t="e">
        <f>_xlfn.RANK.EQ(I25,I$17:I$26)</f>
        <v>#N/A</v>
      </c>
      <c r="B25" s="131"/>
      <c r="C25" s="202"/>
      <c r="D25" s="87"/>
      <c r="E25" s="85"/>
      <c r="F25" s="85"/>
      <c r="G25" s="24"/>
      <c r="H25" s="203"/>
      <c r="I25" s="85"/>
      <c r="J25" s="85"/>
      <c r="K25" s="85"/>
      <c r="L25" s="87"/>
      <c r="M25" s="115" t="e">
        <f>IF(A25=1,20,IF(A25=2,18,IF(A25=3,16,IF(A25&gt;19,0,19-A25))))</f>
        <v>#N/A</v>
      </c>
      <c r="N25" s="42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90"/>
      <c r="P25" s="38"/>
      <c r="Q25" s="43"/>
    </row>
    <row r="26" spans="1:17" hidden="1" x14ac:dyDescent="0.2">
      <c r="A26" s="125" t="e">
        <f>_xlfn.RANK.EQ(I26,I$17:I$26)</f>
        <v>#N/A</v>
      </c>
      <c r="B26" s="131"/>
      <c r="C26" s="202"/>
      <c r="D26" s="87"/>
      <c r="E26" s="85"/>
      <c r="F26" s="85"/>
      <c r="G26" s="85"/>
      <c r="H26" s="203"/>
      <c r="I26" s="85"/>
      <c r="J26" s="85"/>
      <c r="K26" s="85"/>
      <c r="L26" s="87"/>
      <c r="M26" s="115" t="e">
        <f>IF(A26=1,20,IF(A26=2,18,IF(A26=3,16,IF(A26&gt;19,0,19-A26))))</f>
        <v>#N/A</v>
      </c>
      <c r="N26" s="42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90"/>
      <c r="P26" s="38"/>
      <c r="Q26" s="43"/>
    </row>
    <row r="27" spans="1:17" x14ac:dyDescent="0.2"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7" x14ac:dyDescent="0.2">
      <c r="A28" s="204" t="s">
        <v>16</v>
      </c>
      <c r="B28" s="105"/>
      <c r="C28" s="105"/>
      <c r="D28" s="261" t="s">
        <v>286</v>
      </c>
      <c r="F28" s="6"/>
      <c r="G28" s="204" t="s">
        <v>112</v>
      </c>
      <c r="I28" s="105"/>
      <c r="J28" s="105"/>
      <c r="K28" s="105"/>
      <c r="M28" s="261" t="s">
        <v>523</v>
      </c>
    </row>
    <row r="29" spans="1:17" x14ac:dyDescent="0.2">
      <c r="A29" s="204"/>
      <c r="B29" s="105"/>
      <c r="C29" s="105"/>
      <c r="D29" s="205"/>
      <c r="F29" s="6"/>
      <c r="G29" s="204"/>
      <c r="I29" s="105"/>
      <c r="J29" s="105"/>
      <c r="K29" s="105"/>
      <c r="M29" s="261"/>
    </row>
    <row r="30" spans="1:17" x14ac:dyDescent="0.2">
      <c r="A30" s="204" t="s">
        <v>17</v>
      </c>
      <c r="B30" s="105"/>
      <c r="C30" s="105"/>
      <c r="D30" s="5" t="s">
        <v>114</v>
      </c>
      <c r="E30" s="105"/>
      <c r="F30" s="105"/>
      <c r="G30" s="204" t="s">
        <v>115</v>
      </c>
      <c r="I30" s="105"/>
      <c r="J30" s="105"/>
      <c r="K30" s="105"/>
      <c r="M30" s="5" t="s">
        <v>522</v>
      </c>
    </row>
    <row r="31" spans="1:17" s="43" customFormat="1" x14ac:dyDescent="0.2"/>
    <row r="32" spans="1:17" s="43" customFormat="1" x14ac:dyDescent="0.2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</mergeCells>
  <printOptions horizontalCentered="1"/>
  <pageMargins left="0.59055118110236227" right="0.19685039370078741" top="0.59055118110236227" bottom="0.59055118110236227" header="0" footer="0"/>
  <pageSetup paperSize="9" scale="88" firstPageNumber="0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="90" zoomScaleSheetLayoutView="90" workbookViewId="0">
      <selection activeCell="N23" sqref="N23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3" style="21" customWidth="1"/>
    <col min="4" max="4" width="9.42578125" style="21" customWidth="1"/>
    <col min="5" max="5" width="7.42578125" style="21" customWidth="1"/>
    <col min="6" max="6" width="20" style="21" bestFit="1" customWidth="1"/>
    <col min="7" max="7" width="21.42578125" style="21" customWidth="1"/>
    <col min="8" max="8" width="8.28515625" style="21" customWidth="1"/>
    <col min="9" max="9" width="8.140625" style="21" customWidth="1"/>
    <col min="10" max="10" width="7.85546875" style="21" hidden="1" customWidth="1"/>
    <col min="11" max="11" width="9.28515625" style="21" hidden="1" customWidth="1"/>
    <col min="12" max="12" width="8.85546875" style="21" hidden="1" customWidth="1"/>
    <col min="13" max="13" width="9.28515625" style="21" customWidth="1"/>
    <col min="14" max="14" width="9.85546875" style="21" customWidth="1"/>
    <col min="15" max="15" width="11.85546875" style="21" customWidth="1"/>
    <col min="16" max="16" width="11.2851562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s="104" customFormat="1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ht="9" customHeight="1" x14ac:dyDescent="0.2"/>
    <row r="6" spans="1:18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ht="15.75" x14ac:dyDescent="0.25">
      <c r="A9" s="826">
        <v>62</v>
      </c>
      <c r="B9" s="826"/>
      <c r="C9" s="826"/>
      <c r="D9" s="831" t="s">
        <v>202</v>
      </c>
      <c r="E9" s="805"/>
      <c r="F9" s="805"/>
      <c r="G9" s="805"/>
      <c r="H9" s="805"/>
      <c r="I9" s="805"/>
      <c r="J9" s="805"/>
      <c r="K9" s="805"/>
      <c r="L9" s="805"/>
      <c r="M9" s="832"/>
      <c r="N9" s="195" t="s">
        <v>3</v>
      </c>
      <c r="O9" s="195" t="s">
        <v>4</v>
      </c>
      <c r="P9" s="195" t="s">
        <v>5</v>
      </c>
    </row>
    <row r="10" spans="1:18" ht="15" x14ac:dyDescent="0.2">
      <c r="A10" s="826"/>
      <c r="B10" s="826"/>
      <c r="C10" s="826"/>
      <c r="D10" s="833" t="s">
        <v>80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96">
        <v>59</v>
      </c>
      <c r="O10" s="196">
        <v>44</v>
      </c>
      <c r="P10" s="196">
        <v>35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199" t="s">
        <v>47</v>
      </c>
      <c r="B12" s="197"/>
      <c r="C12" s="197"/>
      <c r="D12" s="253">
        <v>83</v>
      </c>
      <c r="E12" s="30"/>
      <c r="F12" s="30"/>
      <c r="G12" s="30"/>
      <c r="H12" s="30"/>
      <c r="I12" s="30"/>
      <c r="J12" s="30"/>
      <c r="K12" s="30"/>
      <c r="L12" s="30"/>
      <c r="M12" s="30"/>
      <c r="N12" s="3"/>
      <c r="O12" s="3"/>
      <c r="P12" s="3"/>
    </row>
    <row r="13" spans="1:18" x14ac:dyDescent="0.2">
      <c r="A13" s="200" t="s">
        <v>48</v>
      </c>
      <c r="B13" s="201"/>
      <c r="C13" s="198"/>
      <c r="D13" s="254">
        <v>6</v>
      </c>
      <c r="E13" s="30"/>
      <c r="F13" s="30"/>
      <c r="G13" s="30"/>
      <c r="H13" s="30"/>
      <c r="I13" s="30"/>
      <c r="J13" s="30"/>
      <c r="K13" s="30"/>
      <c r="L13" s="30"/>
      <c r="M13" s="30"/>
      <c r="N13" s="3"/>
      <c r="O13" s="3"/>
      <c r="P13" s="3"/>
    </row>
    <row r="15" spans="1:18" s="43" customFormat="1" ht="11.25" customHeight="1" x14ac:dyDescent="0.2">
      <c r="A15" s="866" t="s">
        <v>6</v>
      </c>
      <c r="B15" s="862" t="s">
        <v>77</v>
      </c>
      <c r="C15" s="862"/>
      <c r="D15" s="823" t="s">
        <v>287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8" t="s">
        <v>19</v>
      </c>
      <c r="K15" s="868"/>
      <c r="L15" s="862" t="s">
        <v>22</v>
      </c>
      <c r="M15" s="862" t="s">
        <v>13</v>
      </c>
      <c r="N15" s="862" t="s">
        <v>14</v>
      </c>
      <c r="O15" s="862" t="s">
        <v>15</v>
      </c>
      <c r="P15" s="863"/>
    </row>
    <row r="16" spans="1:18" s="43" customFormat="1" x14ac:dyDescent="0.2">
      <c r="A16" s="867"/>
      <c r="B16" s="864"/>
      <c r="C16" s="864"/>
      <c r="D16" s="823"/>
      <c r="E16" s="864"/>
      <c r="F16" s="864"/>
      <c r="G16" s="864"/>
      <c r="H16" s="864"/>
      <c r="I16" s="864"/>
      <c r="J16" s="44" t="s">
        <v>21</v>
      </c>
      <c r="K16" s="44" t="s">
        <v>23</v>
      </c>
      <c r="L16" s="864"/>
      <c r="M16" s="864"/>
      <c r="N16" s="864"/>
      <c r="O16" s="864"/>
      <c r="P16" s="865"/>
    </row>
    <row r="17" spans="1:17" s="43" customFormat="1" x14ac:dyDescent="0.2">
      <c r="A17" s="125">
        <f>_xlfn.RANK.EQ(I17,I$17:I$26)</f>
        <v>1</v>
      </c>
      <c r="B17" s="131" t="s">
        <v>130</v>
      </c>
      <c r="C17" s="202"/>
      <c r="D17" s="87">
        <v>1991</v>
      </c>
      <c r="E17" s="85" t="s">
        <v>4</v>
      </c>
      <c r="F17" s="85" t="s">
        <v>226</v>
      </c>
      <c r="G17" s="24" t="s">
        <v>227</v>
      </c>
      <c r="H17" s="203">
        <v>55.8</v>
      </c>
      <c r="I17" s="85">
        <v>50</v>
      </c>
      <c r="J17" s="85"/>
      <c r="K17" s="85"/>
      <c r="L17" s="87"/>
      <c r="M17" s="115">
        <f>IF(A17=1,20,IF(A17=2,18,IF(A17=3,16,IF(A17&gt;19,0,19-A17))))</f>
        <v>20</v>
      </c>
      <c r="N17" s="4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93" t="s">
        <v>131</v>
      </c>
      <c r="P17" s="38"/>
    </row>
    <row r="18" spans="1:17" s="43" customFormat="1" hidden="1" x14ac:dyDescent="0.2">
      <c r="A18" s="125" t="e">
        <f>_xlfn.RANK.EQ(I18,I$17:I$26)</f>
        <v>#N/A</v>
      </c>
      <c r="B18" s="131"/>
      <c r="C18" s="202"/>
      <c r="D18" s="87"/>
      <c r="E18" s="85"/>
      <c r="F18" s="85"/>
      <c r="G18" s="24"/>
      <c r="H18" s="203"/>
      <c r="I18" s="85"/>
      <c r="J18" s="85"/>
      <c r="K18" s="85"/>
      <c r="L18" s="87"/>
      <c r="M18" s="115" t="e">
        <f>IF(A18=1,20,IF(A18=2,18,IF(A18=3,16,IF(A18&gt;19,0,19-A18))))</f>
        <v>#N/A</v>
      </c>
      <c r="N18" s="42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90"/>
      <c r="P18" s="38"/>
    </row>
    <row r="19" spans="1:17" s="43" customFormat="1" x14ac:dyDescent="0.2">
      <c r="A19" s="125" t="e">
        <f>_xlfn.RANK.EQ(I19,I$17:I$26)</f>
        <v>#N/A</v>
      </c>
      <c r="B19" s="131"/>
      <c r="C19" s="202"/>
      <c r="D19" s="87"/>
      <c r="E19" s="85"/>
      <c r="F19" s="85"/>
      <c r="G19" s="24"/>
      <c r="H19" s="203"/>
      <c r="I19" s="85"/>
      <c r="J19" s="85"/>
      <c r="K19" s="85"/>
      <c r="L19" s="87"/>
      <c r="M19" s="115" t="e">
        <f>IF(A19=1,20,IF(A19=2,18,IF(A19=3,16,IF(A19&gt;19,0,19-A19))))</f>
        <v>#N/A</v>
      </c>
      <c r="N19" s="4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4"/>
      <c r="P19" s="38"/>
    </row>
    <row r="20" spans="1:17" s="43" customFormat="1" x14ac:dyDescent="0.2">
      <c r="A20" s="125" t="e">
        <f>_xlfn.RANK.EQ(I20,I$17:I$26)</f>
        <v>#N/A</v>
      </c>
      <c r="B20" s="131"/>
      <c r="C20" s="202"/>
      <c r="D20" s="87"/>
      <c r="E20" s="85"/>
      <c r="F20" s="85"/>
      <c r="G20" s="24"/>
      <c r="H20" s="203"/>
      <c r="I20" s="85"/>
      <c r="J20" s="85"/>
      <c r="K20" s="85"/>
      <c r="L20" s="87"/>
      <c r="M20" s="115" t="e">
        <f>IF(A20=1,20,IF(A20=2,18,IF(A20=3,16,IF(A20&gt;19,0,19-A20))))</f>
        <v>#N/A</v>
      </c>
      <c r="N20" s="42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0"/>
      <c r="P20" s="38"/>
    </row>
    <row r="21" spans="1:17" s="43" customFormat="1" x14ac:dyDescent="0.2">
      <c r="A21" s="125" t="e">
        <f>_xlfn.RANK.EQ(I21,I$17:I$26)</f>
        <v>#N/A</v>
      </c>
      <c r="B21" s="131"/>
      <c r="C21" s="202"/>
      <c r="D21" s="87"/>
      <c r="E21" s="85"/>
      <c r="F21" s="85"/>
      <c r="G21" s="24"/>
      <c r="H21" s="203"/>
      <c r="I21" s="85"/>
      <c r="J21" s="85"/>
      <c r="K21" s="85"/>
      <c r="L21" s="87"/>
      <c r="M21" s="115" t="e">
        <f>IF(A21=1,20,IF(A21=2,18,IF(A21=3,16,IF(A21&gt;19,0,19-A21))))</f>
        <v>#N/A</v>
      </c>
      <c r="N21" s="42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0"/>
      <c r="P21" s="38"/>
    </row>
    <row r="22" spans="1:17" s="43" customFormat="1" x14ac:dyDescent="0.2">
      <c r="A22" s="125" t="e">
        <f t="shared" ref="A22:A24" si="0">_xlfn.RANK.EQ(I22,I$17:I$26)</f>
        <v>#N/A</v>
      </c>
      <c r="B22" s="131"/>
      <c r="C22" s="202"/>
      <c r="D22" s="87"/>
      <c r="E22" s="85"/>
      <c r="F22" s="85"/>
      <c r="G22" s="24"/>
      <c r="H22" s="203"/>
      <c r="I22" s="85"/>
      <c r="J22" s="85"/>
      <c r="K22" s="85"/>
      <c r="L22" s="87"/>
      <c r="M22" s="115" t="e">
        <f t="shared" ref="M22:M24" si="1">IF(A22=1,20,IF(A22=2,18,IF(A22=3,16,IF(A22&gt;19,0,19-A22))))</f>
        <v>#N/A</v>
      </c>
      <c r="N22" s="42" t="str">
        <f t="shared" ref="N22:N24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90"/>
      <c r="P22" s="38"/>
    </row>
    <row r="23" spans="1:17" s="43" customFormat="1" x14ac:dyDescent="0.2">
      <c r="A23" s="125" t="e">
        <f t="shared" si="0"/>
        <v>#N/A</v>
      </c>
      <c r="B23" s="131"/>
      <c r="C23" s="202"/>
      <c r="D23" s="87"/>
      <c r="E23" s="85"/>
      <c r="F23" s="85"/>
      <c r="G23" s="24"/>
      <c r="H23" s="203"/>
      <c r="I23" s="85"/>
      <c r="J23" s="85"/>
      <c r="K23" s="85"/>
      <c r="L23" s="87"/>
      <c r="M23" s="115" t="e">
        <f t="shared" si="1"/>
        <v>#N/A</v>
      </c>
      <c r="N23" s="42" t="str">
        <f t="shared" si="2"/>
        <v>-</v>
      </c>
      <c r="O23" s="90"/>
      <c r="P23" s="38"/>
    </row>
    <row r="24" spans="1:17" s="43" customFormat="1" x14ac:dyDescent="0.2">
      <c r="A24" s="125" t="e">
        <f t="shared" si="0"/>
        <v>#N/A</v>
      </c>
      <c r="B24" s="131"/>
      <c r="C24" s="202"/>
      <c r="D24" s="87"/>
      <c r="E24" s="85"/>
      <c r="F24" s="85"/>
      <c r="G24" s="24"/>
      <c r="H24" s="203"/>
      <c r="I24" s="85"/>
      <c r="J24" s="85"/>
      <c r="K24" s="85"/>
      <c r="L24" s="87"/>
      <c r="M24" s="115" t="e">
        <f t="shared" si="1"/>
        <v>#N/A</v>
      </c>
      <c r="N24" s="42" t="str">
        <f t="shared" si="2"/>
        <v>-</v>
      </c>
      <c r="O24" s="90"/>
      <c r="P24" s="38"/>
    </row>
    <row r="25" spans="1:17" s="104" customFormat="1" x14ac:dyDescent="0.2">
      <c r="A25" s="125" t="e">
        <f>_xlfn.RANK.EQ(I25,I$17:I$26)</f>
        <v>#N/A</v>
      </c>
      <c r="B25" s="131"/>
      <c r="C25" s="202"/>
      <c r="D25" s="87"/>
      <c r="E25" s="85"/>
      <c r="F25" s="85"/>
      <c r="G25" s="24"/>
      <c r="H25" s="203"/>
      <c r="I25" s="85"/>
      <c r="J25" s="85"/>
      <c r="K25" s="85"/>
      <c r="L25" s="87"/>
      <c r="M25" s="115" t="e">
        <f>IF(A25=1,20,IF(A25=2,18,IF(A25=3,16,IF(A25&gt;19,0,19-A25))))</f>
        <v>#N/A</v>
      </c>
      <c r="N25" s="42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90"/>
      <c r="P25" s="38"/>
      <c r="Q25" s="43"/>
    </row>
    <row r="26" spans="1:17" s="104" customFormat="1" x14ac:dyDescent="0.2">
      <c r="A26" s="125" t="e">
        <f>_xlfn.RANK.EQ(I26,I$17:I$26)</f>
        <v>#N/A</v>
      </c>
      <c r="B26" s="131"/>
      <c r="C26" s="202"/>
      <c r="D26" s="87"/>
      <c r="E26" s="85"/>
      <c r="F26" s="85"/>
      <c r="G26" s="85"/>
      <c r="H26" s="203"/>
      <c r="I26" s="85"/>
      <c r="J26" s="85"/>
      <c r="K26" s="85"/>
      <c r="L26" s="87"/>
      <c r="M26" s="115" t="e">
        <f>IF(A26=1,20,IF(A26=2,18,IF(A26=3,16,IF(A26&gt;19,0,19-A26))))</f>
        <v>#N/A</v>
      </c>
      <c r="N26" s="42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90"/>
      <c r="P26" s="38"/>
      <c r="Q26" s="43"/>
    </row>
    <row r="27" spans="1:17" s="104" customFormat="1" x14ac:dyDescent="0.2"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7" s="104" customFormat="1" x14ac:dyDescent="0.2">
      <c r="A28" s="204" t="s">
        <v>16</v>
      </c>
      <c r="B28" s="105"/>
      <c r="C28" s="105"/>
      <c r="D28" s="261" t="s">
        <v>113</v>
      </c>
      <c r="F28" s="6"/>
      <c r="G28" s="204" t="s">
        <v>112</v>
      </c>
      <c r="I28" s="105"/>
      <c r="J28" s="105"/>
      <c r="K28" s="105"/>
      <c r="M28" s="261" t="s">
        <v>264</v>
      </c>
    </row>
    <row r="29" spans="1:17" s="104" customFormat="1" ht="10.9" customHeight="1" x14ac:dyDescent="0.2">
      <c r="A29" s="204"/>
      <c r="B29" s="105"/>
      <c r="C29" s="105"/>
      <c r="D29" s="205"/>
      <c r="F29" s="6"/>
      <c r="G29" s="204"/>
      <c r="I29" s="105"/>
      <c r="J29" s="105"/>
      <c r="K29" s="105"/>
      <c r="M29" s="261"/>
    </row>
    <row r="30" spans="1:17" s="104" customFormat="1" x14ac:dyDescent="0.2">
      <c r="A30" s="204" t="s">
        <v>17</v>
      </c>
      <c r="B30" s="105"/>
      <c r="C30" s="105"/>
      <c r="D30" s="5" t="s">
        <v>114</v>
      </c>
      <c r="E30" s="105"/>
      <c r="F30" s="105"/>
      <c r="G30" s="204" t="s">
        <v>115</v>
      </c>
      <c r="I30" s="105"/>
      <c r="J30" s="105"/>
      <c r="K30" s="105"/>
      <c r="M30" s="5" t="s">
        <v>265</v>
      </c>
    </row>
    <row r="31" spans="1:17" s="43" customFormat="1" x14ac:dyDescent="0.2"/>
    <row r="32" spans="1:17" s="43" customFormat="1" x14ac:dyDescent="0.2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sortState ref="A17:P21">
    <sortCondition ref="A17"/>
  </sortState>
  <mergeCells count="29">
    <mergeCell ref="N15:N16"/>
    <mergeCell ref="O15:P16"/>
    <mergeCell ref="A2:P2"/>
    <mergeCell ref="A9:C10"/>
    <mergeCell ref="G15:G16"/>
    <mergeCell ref="H15:H16"/>
    <mergeCell ref="I15:I16"/>
    <mergeCell ref="J15:K15"/>
    <mergeCell ref="A8:C8"/>
    <mergeCell ref="D8:M8"/>
    <mergeCell ref="N8:P8"/>
    <mergeCell ref="A15:A16"/>
    <mergeCell ref="B15:C16"/>
    <mergeCell ref="D15:D16"/>
    <mergeCell ref="D10:M10"/>
    <mergeCell ref="D9:M9"/>
    <mergeCell ref="E15:E16"/>
    <mergeCell ref="F15:F16"/>
    <mergeCell ref="A6:C6"/>
    <mergeCell ref="L15:L16"/>
    <mergeCell ref="M15:M16"/>
    <mergeCell ref="N6:P6"/>
    <mergeCell ref="A7:C7"/>
    <mergeCell ref="D7:M7"/>
    <mergeCell ref="N7:P7"/>
    <mergeCell ref="A1:P1"/>
    <mergeCell ref="A3:P3"/>
    <mergeCell ref="A4:P4"/>
    <mergeCell ref="D6:M6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="90" zoomScaleSheetLayoutView="90" workbookViewId="0">
      <selection activeCell="B12" sqref="B12"/>
    </sheetView>
  </sheetViews>
  <sheetFormatPr defaultColWidth="9.140625" defaultRowHeight="12.75" x14ac:dyDescent="0.2"/>
  <cols>
    <col min="1" max="1" width="8.28515625" style="104" customWidth="1"/>
    <col min="2" max="2" width="9.140625" style="104"/>
    <col min="3" max="3" width="13" style="104" customWidth="1"/>
    <col min="4" max="4" width="9.42578125" style="104" customWidth="1"/>
    <col min="5" max="5" width="7.42578125" style="104" customWidth="1"/>
    <col min="6" max="6" width="20" style="104" bestFit="1" customWidth="1"/>
    <col min="7" max="7" width="21.42578125" style="104" customWidth="1"/>
    <col min="8" max="8" width="8.28515625" style="104" customWidth="1"/>
    <col min="9" max="9" width="8.140625" style="104" customWidth="1"/>
    <col min="10" max="10" width="7.85546875" style="104" hidden="1" customWidth="1"/>
    <col min="11" max="11" width="9.28515625" style="104" hidden="1" customWidth="1"/>
    <col min="12" max="12" width="8.85546875" style="104" hidden="1" customWidth="1"/>
    <col min="13" max="13" width="9.28515625" style="104" customWidth="1"/>
    <col min="14" max="14" width="9.85546875" style="104" customWidth="1"/>
    <col min="15" max="15" width="11.85546875" style="104" customWidth="1"/>
    <col min="16" max="16" width="11.28515625" style="104" customWidth="1"/>
    <col min="17" max="16384" width="9.140625" style="104"/>
  </cols>
  <sheetData>
    <row r="1" spans="1:18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ht="9" customHeight="1" x14ac:dyDescent="0.2"/>
    <row r="6" spans="1:18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ht="15.75" x14ac:dyDescent="0.25">
      <c r="A9" s="826">
        <v>52</v>
      </c>
      <c r="B9" s="826"/>
      <c r="C9" s="826"/>
      <c r="D9" s="831" t="s">
        <v>202</v>
      </c>
      <c r="E9" s="805"/>
      <c r="F9" s="805"/>
      <c r="G9" s="805"/>
      <c r="H9" s="805"/>
      <c r="I9" s="805"/>
      <c r="J9" s="805"/>
      <c r="K9" s="805"/>
      <c r="L9" s="805"/>
      <c r="M9" s="832"/>
      <c r="N9" s="493" t="s">
        <v>3</v>
      </c>
      <c r="O9" s="493" t="s">
        <v>4</v>
      </c>
      <c r="P9" s="493" t="s">
        <v>5</v>
      </c>
    </row>
    <row r="10" spans="1:18" ht="15" x14ac:dyDescent="0.2">
      <c r="A10" s="826"/>
      <c r="B10" s="826"/>
      <c r="C10" s="826"/>
      <c r="D10" s="833" t="s">
        <v>81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96">
        <v>62</v>
      </c>
      <c r="O10" s="196">
        <v>52</v>
      </c>
      <c r="P10" s="196">
        <v>40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199" t="s">
        <v>47</v>
      </c>
      <c r="B12" s="197"/>
      <c r="C12" s="197"/>
      <c r="D12" s="253">
        <v>100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4"/>
      <c r="O12" s="54"/>
      <c r="P12" s="54"/>
    </row>
    <row r="13" spans="1:18" x14ac:dyDescent="0.2">
      <c r="A13" s="200" t="s">
        <v>48</v>
      </c>
      <c r="B13" s="201"/>
      <c r="C13" s="198"/>
      <c r="D13" s="254">
        <v>8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4"/>
      <c r="O13" s="54"/>
      <c r="P13" s="54"/>
    </row>
    <row r="15" spans="1:18" s="43" customFormat="1" ht="11.25" customHeight="1" x14ac:dyDescent="0.2">
      <c r="A15" s="866" t="s">
        <v>6</v>
      </c>
      <c r="B15" s="862" t="s">
        <v>77</v>
      </c>
      <c r="C15" s="862"/>
      <c r="D15" s="823" t="s">
        <v>287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8" t="s">
        <v>19</v>
      </c>
      <c r="K15" s="868"/>
      <c r="L15" s="862" t="s">
        <v>22</v>
      </c>
      <c r="M15" s="862" t="s">
        <v>13</v>
      </c>
      <c r="N15" s="862" t="s">
        <v>14</v>
      </c>
      <c r="O15" s="862" t="s">
        <v>15</v>
      </c>
      <c r="P15" s="863"/>
    </row>
    <row r="16" spans="1:18" s="43" customFormat="1" x14ac:dyDescent="0.2">
      <c r="A16" s="867"/>
      <c r="B16" s="864"/>
      <c r="C16" s="864"/>
      <c r="D16" s="823"/>
      <c r="E16" s="864"/>
      <c r="F16" s="864"/>
      <c r="G16" s="864"/>
      <c r="H16" s="864"/>
      <c r="I16" s="864"/>
      <c r="J16" s="44" t="s">
        <v>21</v>
      </c>
      <c r="K16" s="44" t="s">
        <v>23</v>
      </c>
      <c r="L16" s="864"/>
      <c r="M16" s="864"/>
      <c r="N16" s="864"/>
      <c r="O16" s="864"/>
      <c r="P16" s="865"/>
    </row>
    <row r="17" spans="1:17" s="43" customFormat="1" x14ac:dyDescent="0.2">
      <c r="A17" s="125">
        <f>_xlfn.RANK.EQ(I17,I$17:I$26)</f>
        <v>1</v>
      </c>
      <c r="B17" s="131" t="s">
        <v>313</v>
      </c>
      <c r="C17" s="202"/>
      <c r="D17" s="87">
        <v>1991</v>
      </c>
      <c r="E17" s="85">
        <v>1</v>
      </c>
      <c r="F17" s="85" t="s">
        <v>226</v>
      </c>
      <c r="G17" s="24"/>
      <c r="H17" s="203">
        <v>68</v>
      </c>
      <c r="I17" s="85">
        <v>1</v>
      </c>
      <c r="J17" s="85"/>
      <c r="K17" s="85"/>
      <c r="L17" s="87"/>
      <c r="M17" s="115">
        <f>IF(A17=1,20,IF(A17=2,18,IF(A17=3,16,IF(A17&gt;19,0,19-A17))))</f>
        <v>20</v>
      </c>
      <c r="N17" s="4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93" t="s">
        <v>318</v>
      </c>
      <c r="P17" s="38"/>
    </row>
    <row r="18" spans="1:17" s="43" customFormat="1" hidden="1" x14ac:dyDescent="0.2">
      <c r="A18" s="125" t="e">
        <f>_xlfn.RANK.EQ(I18,I$17:I$26)</f>
        <v>#N/A</v>
      </c>
      <c r="B18" s="131"/>
      <c r="C18" s="202"/>
      <c r="D18" s="87"/>
      <c r="E18" s="85"/>
      <c r="F18" s="85"/>
      <c r="G18" s="24"/>
      <c r="H18" s="203"/>
      <c r="I18" s="85"/>
      <c r="J18" s="85"/>
      <c r="K18" s="85"/>
      <c r="L18" s="87"/>
      <c r="M18" s="115" t="e">
        <f>IF(A18=1,20,IF(A18=2,18,IF(A18=3,16,IF(A18&gt;19,0,19-A18))))</f>
        <v>#N/A</v>
      </c>
      <c r="N18" s="42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90"/>
      <c r="P18" s="38"/>
    </row>
    <row r="19" spans="1:17" s="43" customFormat="1" hidden="1" x14ac:dyDescent="0.2">
      <c r="A19" s="125" t="e">
        <f>_xlfn.RANK.EQ(I19,I$17:I$26)</f>
        <v>#N/A</v>
      </c>
      <c r="B19" s="131"/>
      <c r="C19" s="202"/>
      <c r="D19" s="87"/>
      <c r="E19" s="85"/>
      <c r="F19" s="85"/>
      <c r="G19" s="24"/>
      <c r="H19" s="203"/>
      <c r="I19" s="85"/>
      <c r="J19" s="85"/>
      <c r="K19" s="85"/>
      <c r="L19" s="87"/>
      <c r="M19" s="115" t="e">
        <f>IF(A19=1,20,IF(A19=2,18,IF(A19=3,16,IF(A19&gt;19,0,19-A19))))</f>
        <v>#N/A</v>
      </c>
      <c r="N19" s="4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4"/>
      <c r="P19" s="38"/>
    </row>
    <row r="20" spans="1:17" s="43" customFormat="1" hidden="1" x14ac:dyDescent="0.2">
      <c r="A20" s="125" t="e">
        <f>_xlfn.RANK.EQ(I20,I$17:I$26)</f>
        <v>#N/A</v>
      </c>
      <c r="B20" s="131"/>
      <c r="C20" s="202"/>
      <c r="D20" s="87"/>
      <c r="E20" s="85"/>
      <c r="F20" s="85"/>
      <c r="G20" s="24"/>
      <c r="H20" s="203"/>
      <c r="I20" s="85"/>
      <c r="J20" s="85"/>
      <c r="K20" s="85"/>
      <c r="L20" s="87"/>
      <c r="M20" s="115" t="e">
        <f>IF(A20=1,20,IF(A20=2,18,IF(A20=3,16,IF(A20&gt;19,0,19-A20))))</f>
        <v>#N/A</v>
      </c>
      <c r="N20" s="42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0"/>
      <c r="P20" s="38"/>
    </row>
    <row r="21" spans="1:17" s="43" customFormat="1" hidden="1" x14ac:dyDescent="0.2">
      <c r="A21" s="125" t="e">
        <f>_xlfn.RANK.EQ(I21,I$17:I$26)</f>
        <v>#N/A</v>
      </c>
      <c r="B21" s="131"/>
      <c r="C21" s="202"/>
      <c r="D21" s="87"/>
      <c r="E21" s="85"/>
      <c r="F21" s="85"/>
      <c r="G21" s="24"/>
      <c r="H21" s="203"/>
      <c r="I21" s="85"/>
      <c r="J21" s="85"/>
      <c r="K21" s="85"/>
      <c r="L21" s="87"/>
      <c r="M21" s="115" t="e">
        <f>IF(A21=1,20,IF(A21=2,18,IF(A21=3,16,IF(A21&gt;19,0,19-A21))))</f>
        <v>#N/A</v>
      </c>
      <c r="N21" s="42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0"/>
      <c r="P21" s="38"/>
    </row>
    <row r="22" spans="1:17" s="43" customFormat="1" hidden="1" x14ac:dyDescent="0.2">
      <c r="A22" s="125" t="e">
        <f t="shared" ref="A22:A24" si="0">_xlfn.RANK.EQ(I22,I$17:I$26)</f>
        <v>#N/A</v>
      </c>
      <c r="B22" s="131"/>
      <c r="C22" s="202"/>
      <c r="D22" s="87"/>
      <c r="E22" s="85"/>
      <c r="F22" s="85"/>
      <c r="G22" s="24"/>
      <c r="H22" s="203"/>
      <c r="I22" s="85"/>
      <c r="J22" s="85"/>
      <c r="K22" s="85"/>
      <c r="L22" s="87"/>
      <c r="M22" s="115" t="e">
        <f t="shared" ref="M22:M24" si="1">IF(A22=1,20,IF(A22=2,18,IF(A22=3,16,IF(A22&gt;19,0,19-A22))))</f>
        <v>#N/A</v>
      </c>
      <c r="N22" s="42" t="str">
        <f t="shared" ref="N22:N24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90"/>
      <c r="P22" s="38"/>
    </row>
    <row r="23" spans="1:17" s="43" customFormat="1" hidden="1" x14ac:dyDescent="0.2">
      <c r="A23" s="125" t="e">
        <f t="shared" si="0"/>
        <v>#N/A</v>
      </c>
      <c r="B23" s="131"/>
      <c r="C23" s="202"/>
      <c r="D23" s="87"/>
      <c r="E23" s="85"/>
      <c r="F23" s="85"/>
      <c r="G23" s="24"/>
      <c r="H23" s="203"/>
      <c r="I23" s="85"/>
      <c r="J23" s="85"/>
      <c r="K23" s="85"/>
      <c r="L23" s="87"/>
      <c r="M23" s="115" t="e">
        <f t="shared" si="1"/>
        <v>#N/A</v>
      </c>
      <c r="N23" s="42" t="str">
        <f t="shared" si="2"/>
        <v>-</v>
      </c>
      <c r="O23" s="90"/>
      <c r="P23" s="38"/>
    </row>
    <row r="24" spans="1:17" s="43" customFormat="1" hidden="1" x14ac:dyDescent="0.2">
      <c r="A24" s="125" t="e">
        <f t="shared" si="0"/>
        <v>#N/A</v>
      </c>
      <c r="B24" s="131"/>
      <c r="C24" s="202"/>
      <c r="D24" s="87"/>
      <c r="E24" s="85"/>
      <c r="F24" s="85"/>
      <c r="G24" s="24"/>
      <c r="H24" s="203"/>
      <c r="I24" s="85"/>
      <c r="J24" s="85"/>
      <c r="K24" s="85"/>
      <c r="L24" s="87"/>
      <c r="M24" s="115" t="e">
        <f t="shared" si="1"/>
        <v>#N/A</v>
      </c>
      <c r="N24" s="42" t="str">
        <f t="shared" si="2"/>
        <v>-</v>
      </c>
      <c r="O24" s="90"/>
      <c r="P24" s="38"/>
    </row>
    <row r="25" spans="1:17" hidden="1" x14ac:dyDescent="0.2">
      <c r="A25" s="125" t="e">
        <f>_xlfn.RANK.EQ(I25,I$17:I$26)</f>
        <v>#N/A</v>
      </c>
      <c r="B25" s="131"/>
      <c r="C25" s="202"/>
      <c r="D25" s="87"/>
      <c r="E25" s="85"/>
      <c r="F25" s="85"/>
      <c r="G25" s="24"/>
      <c r="H25" s="203"/>
      <c r="I25" s="85"/>
      <c r="J25" s="85"/>
      <c r="K25" s="85"/>
      <c r="L25" s="87"/>
      <c r="M25" s="115" t="e">
        <f>IF(A25=1,20,IF(A25=2,18,IF(A25=3,16,IF(A25&gt;19,0,19-A25))))</f>
        <v>#N/A</v>
      </c>
      <c r="N25" s="42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90"/>
      <c r="P25" s="38"/>
      <c r="Q25" s="43"/>
    </row>
    <row r="26" spans="1:17" hidden="1" x14ac:dyDescent="0.2">
      <c r="A26" s="125" t="e">
        <f>_xlfn.RANK.EQ(I26,I$17:I$26)</f>
        <v>#N/A</v>
      </c>
      <c r="B26" s="131"/>
      <c r="C26" s="202"/>
      <c r="D26" s="87"/>
      <c r="E26" s="85"/>
      <c r="F26" s="85"/>
      <c r="G26" s="85"/>
      <c r="H26" s="203"/>
      <c r="I26" s="85"/>
      <c r="J26" s="85"/>
      <c r="K26" s="85"/>
      <c r="L26" s="87"/>
      <c r="M26" s="115" t="e">
        <f>IF(A26=1,20,IF(A26=2,18,IF(A26=3,16,IF(A26&gt;19,0,19-A26))))</f>
        <v>#N/A</v>
      </c>
      <c r="N26" s="42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90"/>
      <c r="P26" s="38"/>
      <c r="Q26" s="43"/>
    </row>
    <row r="27" spans="1:17" x14ac:dyDescent="0.2"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7" x14ac:dyDescent="0.2">
      <c r="A28" s="204" t="s">
        <v>16</v>
      </c>
      <c r="B28" s="105"/>
      <c r="C28" s="105"/>
      <c r="D28" s="261" t="s">
        <v>286</v>
      </c>
      <c r="F28" s="6"/>
      <c r="G28" s="204" t="s">
        <v>112</v>
      </c>
      <c r="I28" s="105"/>
      <c r="J28" s="105"/>
      <c r="K28" s="105"/>
      <c r="M28" s="261" t="s">
        <v>523</v>
      </c>
    </row>
    <row r="29" spans="1:17" x14ac:dyDescent="0.2">
      <c r="A29" s="204"/>
      <c r="B29" s="105"/>
      <c r="C29" s="105"/>
      <c r="D29" s="205"/>
      <c r="F29" s="6"/>
      <c r="G29" s="204"/>
      <c r="I29" s="105"/>
      <c r="J29" s="105"/>
      <c r="K29" s="105"/>
      <c r="M29" s="261"/>
    </row>
    <row r="30" spans="1:17" x14ac:dyDescent="0.2">
      <c r="A30" s="204" t="s">
        <v>17</v>
      </c>
      <c r="B30" s="105"/>
      <c r="C30" s="105"/>
      <c r="D30" s="5" t="s">
        <v>114</v>
      </c>
      <c r="E30" s="105"/>
      <c r="F30" s="105"/>
      <c r="G30" s="204" t="s">
        <v>115</v>
      </c>
      <c r="I30" s="105"/>
      <c r="J30" s="105"/>
      <c r="K30" s="105"/>
      <c r="M30" s="5" t="s">
        <v>522</v>
      </c>
    </row>
    <row r="31" spans="1:17" s="43" customFormat="1" x14ac:dyDescent="0.2"/>
    <row r="32" spans="1:17" s="43" customFormat="1" x14ac:dyDescent="0.2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</mergeCells>
  <printOptions horizontalCentered="1"/>
  <pageMargins left="0.59055118110236227" right="0.19685039370078741" top="0.59055118110236227" bottom="0.59055118110236227" header="0" footer="0"/>
  <pageSetup paperSize="9" scale="96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0"/>
  <sheetViews>
    <sheetView view="pageBreakPreview" zoomScaleNormal="70" zoomScaleSheetLayoutView="100" workbookViewId="0">
      <selection activeCell="B12" sqref="B12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0.7109375" style="21" customWidth="1"/>
    <col min="4" max="4" width="9.42578125" style="21" customWidth="1"/>
    <col min="5" max="5" width="7.42578125" style="21" customWidth="1"/>
    <col min="6" max="6" width="20.85546875" style="21" customWidth="1"/>
    <col min="7" max="7" width="21.85546875" style="21" customWidth="1"/>
    <col min="8" max="8" width="9.140625" style="21" customWidth="1"/>
    <col min="9" max="9" width="9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140625" style="21" customWidth="1"/>
    <col min="15" max="15" width="15.28515625" style="21" customWidth="1"/>
    <col min="16" max="16" width="17.2851562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s="104" customFormat="1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ht="9" customHeight="1" x14ac:dyDescent="0.2"/>
    <row r="6" spans="1:18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s="104" customFormat="1" ht="15.75" x14ac:dyDescent="0.2">
      <c r="A7" s="825" t="s">
        <v>159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s="104" customFormat="1" ht="15.75" x14ac:dyDescent="0.25">
      <c r="A9" s="826">
        <v>50</v>
      </c>
      <c r="B9" s="826"/>
      <c r="C9" s="826"/>
      <c r="D9" s="831" t="s">
        <v>202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8" s="104" customFormat="1" ht="15" x14ac:dyDescent="0.2">
      <c r="A10" s="826"/>
      <c r="B10" s="826"/>
      <c r="C10" s="826"/>
      <c r="D10" s="833" t="s">
        <v>285</v>
      </c>
      <c r="E10" s="833"/>
      <c r="F10" s="833"/>
      <c r="G10" s="833"/>
      <c r="H10" s="833"/>
      <c r="I10" s="833"/>
      <c r="J10" s="833"/>
      <c r="K10" s="833"/>
      <c r="L10" s="833"/>
      <c r="M10" s="833"/>
      <c r="N10" s="209">
        <v>72</v>
      </c>
      <c r="O10" s="209">
        <v>56</v>
      </c>
      <c r="P10" s="209">
        <v>45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199" t="s">
        <v>47</v>
      </c>
      <c r="B12" s="197"/>
      <c r="C12" s="197"/>
      <c r="D12" s="253">
        <v>100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8" s="104" customFormat="1" x14ac:dyDescent="0.2">
      <c r="A13" s="200" t="s">
        <v>48</v>
      </c>
      <c r="B13" s="201"/>
      <c r="C13" s="198"/>
      <c r="D13" s="254">
        <v>8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8" s="104" customFormat="1" x14ac:dyDescent="0.2"/>
    <row r="15" spans="1:18" ht="11.25" customHeight="1" x14ac:dyDescent="0.2">
      <c r="A15" s="869" t="s">
        <v>6</v>
      </c>
      <c r="B15" s="862" t="s">
        <v>77</v>
      </c>
      <c r="C15" s="862"/>
      <c r="D15" s="823" t="s">
        <v>287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12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70"/>
      <c r="B16" s="864"/>
      <c r="C16" s="864"/>
      <c r="D16" s="823"/>
      <c r="E16" s="844"/>
      <c r="F16" s="844"/>
      <c r="G16" s="844"/>
      <c r="H16" s="844"/>
      <c r="I16" s="844"/>
      <c r="J16" s="84" t="s">
        <v>21</v>
      </c>
      <c r="K16" s="84" t="s">
        <v>23</v>
      </c>
      <c r="L16" s="844"/>
      <c r="M16" s="844"/>
      <c r="N16" s="844"/>
      <c r="O16" s="844"/>
      <c r="P16" s="845"/>
    </row>
    <row r="17" spans="1:18" x14ac:dyDescent="0.2">
      <c r="A17" s="124">
        <f>_xlfn.RANK.EQ(I17,I$17:I$26)</f>
        <v>1</v>
      </c>
      <c r="B17" s="396" t="s">
        <v>314</v>
      </c>
      <c r="C17" s="399"/>
      <c r="D17" s="87">
        <v>1996</v>
      </c>
      <c r="E17" s="385" t="s">
        <v>5</v>
      </c>
      <c r="F17" s="85" t="s">
        <v>315</v>
      </c>
      <c r="G17" s="441"/>
      <c r="H17" s="693">
        <v>77.75</v>
      </c>
      <c r="I17" s="694">
        <v>20</v>
      </c>
      <c r="J17" s="442"/>
      <c r="K17" s="442"/>
      <c r="L17" s="127"/>
      <c r="M17" s="127">
        <f>IF(A17=1,20,IF(A17=2,18,IF(A17=3,16,IF(A17&gt;19,0,19-A17))))</f>
        <v>20</v>
      </c>
      <c r="N17" s="25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133" t="s">
        <v>269</v>
      </c>
      <c r="P17" s="37"/>
      <c r="R17" s="104"/>
    </row>
    <row r="18" spans="1:18" hidden="1" x14ac:dyDescent="0.2">
      <c r="A18" s="124" t="e">
        <f>_xlfn.RANK.EQ(I18,I$17:I$26)</f>
        <v>#N/A</v>
      </c>
      <c r="B18" s="398"/>
      <c r="C18" s="399"/>
      <c r="D18" s="87"/>
      <c r="E18" s="385"/>
      <c r="F18" s="85"/>
      <c r="G18" s="402"/>
      <c r="H18" s="388"/>
      <c r="I18" s="25"/>
      <c r="J18" s="25"/>
      <c r="K18" s="25"/>
      <c r="L18" s="7"/>
      <c r="M18" s="7" t="e">
        <f>IF(A18=1,20,IF(A18=2,18,IF(A18=3,16,IF(A18&gt;19,0,19-A18))))</f>
        <v>#N/A</v>
      </c>
      <c r="N18" s="252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33"/>
      <c r="P18" s="37"/>
      <c r="Q18" s="104"/>
      <c r="R18" s="22"/>
    </row>
    <row r="19" spans="1:18" s="104" customFormat="1" hidden="1" x14ac:dyDescent="0.2">
      <c r="A19" s="124" t="e">
        <f t="shared" ref="A19:A22" si="0">_xlfn.RANK.EQ(I19,I$17:I$26)</f>
        <v>#N/A</v>
      </c>
      <c r="B19" s="20"/>
      <c r="C19" s="83"/>
      <c r="D19" s="87"/>
      <c r="E19" s="252"/>
      <c r="F19" s="85"/>
      <c r="G19" s="97"/>
      <c r="H19" s="242"/>
      <c r="I19" s="25"/>
      <c r="J19" s="25"/>
      <c r="K19" s="25"/>
      <c r="L19" s="7"/>
      <c r="M19" s="7" t="e">
        <f t="shared" ref="M19:M22" si="1">IF(A19=1,20,IF(A19=2,18,IF(A19=3,16,IF(A19&gt;19,0,19-A19))))</f>
        <v>#N/A</v>
      </c>
      <c r="N19" s="252" t="str">
        <f t="shared" ref="N19:N22" si="2"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133"/>
      <c r="P19" s="67"/>
      <c r="R19" s="22"/>
    </row>
    <row r="20" spans="1:18" s="104" customFormat="1" hidden="1" x14ac:dyDescent="0.2">
      <c r="A20" s="124" t="e">
        <f t="shared" si="0"/>
        <v>#N/A</v>
      </c>
      <c r="B20" s="20"/>
      <c r="C20" s="83"/>
      <c r="D20" s="87"/>
      <c r="E20" s="252"/>
      <c r="F20" s="85"/>
      <c r="G20" s="97"/>
      <c r="H20" s="242"/>
      <c r="I20" s="25"/>
      <c r="J20" s="25"/>
      <c r="K20" s="25"/>
      <c r="L20" s="7"/>
      <c r="M20" s="7" t="e">
        <f t="shared" si="1"/>
        <v>#N/A</v>
      </c>
      <c r="N20" s="252" t="str">
        <f t="shared" si="2"/>
        <v>-</v>
      </c>
      <c r="O20" s="133"/>
      <c r="P20" s="67"/>
      <c r="R20" s="22"/>
    </row>
    <row r="21" spans="1:18" s="104" customFormat="1" hidden="1" x14ac:dyDescent="0.2">
      <c r="A21" s="124" t="e">
        <f t="shared" si="0"/>
        <v>#N/A</v>
      </c>
      <c r="B21" s="397"/>
      <c r="C21" s="400"/>
      <c r="D21" s="87"/>
      <c r="E21" s="384"/>
      <c r="F21" s="85"/>
      <c r="G21" s="85"/>
      <c r="H21" s="242"/>
      <c r="I21" s="25"/>
      <c r="J21" s="25"/>
      <c r="K21" s="25"/>
      <c r="L21" s="7"/>
      <c r="M21" s="7" t="e">
        <f t="shared" si="1"/>
        <v>#N/A</v>
      </c>
      <c r="N21" s="252" t="str">
        <f t="shared" si="2"/>
        <v>-</v>
      </c>
      <c r="O21" s="404"/>
      <c r="P21" s="405"/>
      <c r="R21" s="22"/>
    </row>
    <row r="22" spans="1:18" s="104" customFormat="1" hidden="1" x14ac:dyDescent="0.2">
      <c r="A22" s="124" t="e">
        <f t="shared" si="0"/>
        <v>#N/A</v>
      </c>
      <c r="B22" s="34"/>
      <c r="C22" s="401"/>
      <c r="D22" s="88"/>
      <c r="E22" s="89"/>
      <c r="F22" s="85"/>
      <c r="G22" s="85"/>
      <c r="H22" s="236"/>
      <c r="I22" s="25"/>
      <c r="J22" s="35"/>
      <c r="K22" s="25"/>
      <c r="L22" s="7"/>
      <c r="M22" s="7" t="e">
        <f t="shared" si="1"/>
        <v>#N/A</v>
      </c>
      <c r="N22" s="403" t="str">
        <f t="shared" si="2"/>
        <v>-</v>
      </c>
      <c r="O22" s="64"/>
      <c r="P22" s="80"/>
      <c r="R22" s="22"/>
    </row>
    <row r="23" spans="1:18" s="104" customFormat="1" ht="14.25" hidden="1" customHeight="1" x14ac:dyDescent="0.2">
      <c r="A23" s="124" t="e">
        <f t="shared" ref="A23:A25" si="3">_xlfn.RANK.EQ(I23,I$17:I$26)</f>
        <v>#N/A</v>
      </c>
      <c r="B23" s="20"/>
      <c r="C23" s="83"/>
      <c r="D23" s="87"/>
      <c r="E23" s="252"/>
      <c r="F23" s="85"/>
      <c r="G23" s="97"/>
      <c r="H23" s="242"/>
      <c r="I23" s="25"/>
      <c r="J23" s="25"/>
      <c r="K23" s="25"/>
      <c r="L23" s="7"/>
      <c r="M23" s="7" t="e">
        <f t="shared" ref="M23:M26" si="4">IF(A23=1,20,IF(A23=2,18,IF(A23=3,16,IF(A23&gt;19,0,19-A23))))</f>
        <v>#N/A</v>
      </c>
      <c r="N23" s="252" t="str">
        <f t="shared" ref="N23:N26" si="5">IF(AND(NOT(OR(E23="МСМК",E23="ЗМС")),I23&gt;=$N$10),"+МСМК",IF(AND(OR(E23="МСМК",E23="ЗМС"),I23&gt;=$N$10),"МСМК",IF(AND(NOT(OR(E23="МСМК",E23="МС",E23="ЗМС")),I23&gt;=$O$10),"+МС",IF(AND(OR(E23="МСМК",E23="МС",E23="ЗМС"),I23&gt;=$O$10),"МС",IF(AND(NOT(OR(E23="ЗМС",E23="МСМК",E23="МС",E23="КМС")),I23&gt;=$P$10),"+КМС",IF(AND(OR(E23="ЗМС",E23="МСМК",E23="МС",E23="КМС"),I23&gt;=$P$10),"КМС","-"))))))</f>
        <v>-</v>
      </c>
      <c r="O23" s="133"/>
      <c r="P23" s="67"/>
      <c r="R23" s="22"/>
    </row>
    <row r="24" spans="1:18" hidden="1" x14ac:dyDescent="0.2">
      <c r="A24" s="124" t="e">
        <f t="shared" si="3"/>
        <v>#N/A</v>
      </c>
      <c r="B24" s="34"/>
      <c r="C24" s="282"/>
      <c r="D24" s="88"/>
      <c r="E24" s="269"/>
      <c r="F24" s="85"/>
      <c r="G24" s="32"/>
      <c r="H24" s="236"/>
      <c r="I24" s="35"/>
      <c r="J24" s="35"/>
      <c r="K24" s="25"/>
      <c r="L24" s="7"/>
      <c r="M24" s="7" t="e">
        <f t="shared" si="4"/>
        <v>#N/A</v>
      </c>
      <c r="N24" s="269" t="str">
        <f t="shared" si="5"/>
        <v>-</v>
      </c>
      <c r="O24" s="133"/>
      <c r="P24" s="70"/>
      <c r="Q24" s="104"/>
      <c r="R24" s="105"/>
    </row>
    <row r="25" spans="1:18" hidden="1" x14ac:dyDescent="0.2">
      <c r="A25" s="124" t="e">
        <f t="shared" si="3"/>
        <v>#N/A</v>
      </c>
      <c r="B25" s="281"/>
      <c r="C25" s="283"/>
      <c r="D25" s="87"/>
      <c r="E25" s="16"/>
      <c r="F25" s="85"/>
      <c r="G25" s="97"/>
      <c r="H25" s="284"/>
      <c r="I25" s="16"/>
      <c r="J25" s="16"/>
      <c r="K25" s="16"/>
      <c r="L25" s="33"/>
      <c r="M25" s="33" t="e">
        <f t="shared" si="4"/>
        <v>#N/A</v>
      </c>
      <c r="N25" s="28" t="str">
        <f t="shared" si="5"/>
        <v>-</v>
      </c>
      <c r="O25" s="133"/>
      <c r="P25" s="38"/>
      <c r="Q25" s="104"/>
      <c r="R25" s="22"/>
    </row>
    <row r="26" spans="1:18" hidden="1" x14ac:dyDescent="0.2">
      <c r="A26" s="255" t="e">
        <f t="shared" ref="A26" si="6">_xlfn.RANK.EQ(I26,I$17:I$26)</f>
        <v>#N/A</v>
      </c>
      <c r="B26" s="103"/>
      <c r="C26" s="17"/>
      <c r="D26" s="18"/>
      <c r="E26" s="262"/>
      <c r="F26" s="263"/>
      <c r="G26" s="128"/>
      <c r="H26" s="243"/>
      <c r="I26" s="26"/>
      <c r="J26" s="262"/>
      <c r="K26" s="262"/>
      <c r="L26" s="264"/>
      <c r="M26" s="265" t="e">
        <f t="shared" si="4"/>
        <v>#N/A</v>
      </c>
      <c r="N26" s="266" t="str">
        <f t="shared" si="5"/>
        <v>-</v>
      </c>
      <c r="O26" s="101"/>
      <c r="P26" s="91"/>
      <c r="Q26" s="104"/>
      <c r="R26" s="31"/>
    </row>
    <row r="27" spans="1:18" s="104" customFormat="1" x14ac:dyDescent="0.2"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8" s="104" customFormat="1" x14ac:dyDescent="0.2">
      <c r="A28" s="204" t="s">
        <v>16</v>
      </c>
      <c r="B28" s="105"/>
      <c r="C28" s="105"/>
      <c r="D28" s="261" t="s">
        <v>286</v>
      </c>
      <c r="F28" s="6"/>
      <c r="G28" s="204" t="s">
        <v>112</v>
      </c>
      <c r="I28" s="105"/>
      <c r="J28" s="105"/>
      <c r="K28" s="105"/>
      <c r="M28" s="261" t="s">
        <v>523</v>
      </c>
    </row>
    <row r="29" spans="1:18" s="104" customFormat="1" x14ac:dyDescent="0.2">
      <c r="A29" s="204"/>
      <c r="B29" s="105"/>
      <c r="C29" s="105"/>
      <c r="D29" s="205"/>
      <c r="F29" s="6"/>
      <c r="G29" s="204"/>
      <c r="I29" s="105"/>
      <c r="J29" s="105"/>
      <c r="K29" s="105"/>
      <c r="M29" s="261"/>
    </row>
    <row r="30" spans="1:18" s="104" customFormat="1" x14ac:dyDescent="0.2">
      <c r="A30" s="204" t="s">
        <v>17</v>
      </c>
      <c r="B30" s="105"/>
      <c r="C30" s="105"/>
      <c r="D30" s="5" t="s">
        <v>114</v>
      </c>
      <c r="E30" s="105"/>
      <c r="F30" s="105"/>
      <c r="G30" s="204" t="s">
        <v>115</v>
      </c>
      <c r="I30" s="105"/>
      <c r="J30" s="105"/>
      <c r="K30" s="105"/>
      <c r="M30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5">
      <sortCondition ref="A15:A16"/>
    </sortState>
  </autoFilter>
  <sortState ref="A17:P18">
    <sortCondition ref="A17"/>
  </sortState>
  <mergeCells count="29">
    <mergeCell ref="M15:M16"/>
    <mergeCell ref="H15:H16"/>
    <mergeCell ref="D15:D16"/>
    <mergeCell ref="E15:E16"/>
    <mergeCell ref="A9:C10"/>
    <mergeCell ref="F15:F16"/>
    <mergeCell ref="N15:N16"/>
    <mergeCell ref="I15:I16"/>
    <mergeCell ref="J15:K15"/>
    <mergeCell ref="D6:M6"/>
    <mergeCell ref="A7:C7"/>
    <mergeCell ref="D7:M7"/>
    <mergeCell ref="L15:L16"/>
    <mergeCell ref="A8:C8"/>
    <mergeCell ref="D8:M8"/>
    <mergeCell ref="N8:P8"/>
    <mergeCell ref="G15:G16"/>
    <mergeCell ref="D9:M9"/>
    <mergeCell ref="D10:M10"/>
    <mergeCell ref="A15:A16"/>
    <mergeCell ref="B15:C16"/>
    <mergeCell ref="O15:P16"/>
    <mergeCell ref="A1:P1"/>
    <mergeCell ref="A2:P2"/>
    <mergeCell ref="A3:P3"/>
    <mergeCell ref="A4:P4"/>
    <mergeCell ref="N7:P7"/>
    <mergeCell ref="A6:C6"/>
    <mergeCell ref="N6:P6"/>
  </mergeCells>
  <printOptions horizontalCentered="1"/>
  <pageMargins left="0.59055118110236227" right="0.19685039370078741" top="0.59055118110236227" bottom="0.59055118110236227" header="0" footer="0"/>
  <pageSetup paperSize="9" scale="91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95"/>
  <sheetViews>
    <sheetView view="pageBreakPreview" topLeftCell="A14" zoomScale="90" zoomScaleNormal="90" zoomScaleSheetLayoutView="90" workbookViewId="0">
      <selection activeCell="B12" sqref="B12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1.5703125" customWidth="1"/>
    <col min="7" max="7" width="10.7109375" customWidth="1"/>
    <col min="8" max="8" width="13" customWidth="1"/>
    <col min="9" max="9" width="11.42578125" customWidth="1"/>
    <col min="10" max="10" width="12.28515625" customWidth="1"/>
    <col min="11" max="11" width="11.28515625" customWidth="1"/>
    <col min="12" max="12" width="13" customWidth="1"/>
    <col min="13" max="14" width="0.140625" customWidth="1"/>
    <col min="15" max="16" width="19.140625" customWidth="1"/>
    <col min="17" max="17" width="8.7109375" customWidth="1"/>
    <col min="18" max="242" width="9.140625" customWidth="1"/>
    <col min="243" max="243" width="8.85546875" customWidth="1"/>
    <col min="244" max="244" width="8.42578125" customWidth="1"/>
    <col min="245" max="245" width="7" customWidth="1"/>
    <col min="246" max="246" width="22.7109375" customWidth="1"/>
    <col min="247" max="247" width="17" customWidth="1"/>
    <col min="248" max="248" width="10.85546875" customWidth="1"/>
    <col min="249" max="249" width="10.42578125" customWidth="1"/>
    <col min="250" max="250" width="11.7109375" customWidth="1"/>
  </cols>
  <sheetData>
    <row r="1" spans="1:14" x14ac:dyDescent="0.2">
      <c r="A1" s="881" t="s">
        <v>37</v>
      </c>
      <c r="B1" s="881"/>
      <c r="C1" s="881"/>
      <c r="D1" s="881"/>
      <c r="E1" s="881"/>
      <c r="F1" s="881"/>
      <c r="G1" s="881"/>
      <c r="H1" s="881"/>
      <c r="I1" s="881"/>
      <c r="J1" s="881"/>
      <c r="K1" s="881"/>
      <c r="L1" s="881"/>
      <c r="M1" s="497"/>
      <c r="N1" s="497"/>
    </row>
    <row r="2" spans="1:14" ht="10.5" customHeight="1" x14ac:dyDescent="0.2">
      <c r="A2" s="882" t="s">
        <v>116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498"/>
      <c r="N2" s="498"/>
    </row>
    <row r="3" spans="1:14" x14ac:dyDescent="0.2">
      <c r="A3" s="882" t="s">
        <v>277</v>
      </c>
      <c r="B3" s="882"/>
      <c r="C3" s="882"/>
      <c r="D3" s="882"/>
      <c r="E3" s="882"/>
      <c r="F3" s="882"/>
      <c r="G3" s="882"/>
      <c r="H3" s="882"/>
      <c r="I3" s="882"/>
      <c r="J3" s="882"/>
      <c r="K3" s="882"/>
      <c r="L3" s="882"/>
      <c r="M3" s="498"/>
      <c r="N3" s="498"/>
    </row>
    <row r="4" spans="1:14" x14ac:dyDescent="0.2">
      <c r="A4" s="883" t="s">
        <v>278</v>
      </c>
      <c r="B4" s="883"/>
      <c r="C4" s="883"/>
      <c r="D4" s="883"/>
      <c r="E4" s="883"/>
      <c r="F4" s="883"/>
      <c r="G4" s="883"/>
      <c r="H4" s="883"/>
      <c r="I4" s="883"/>
      <c r="J4" s="883"/>
      <c r="K4" s="883"/>
      <c r="L4" s="883"/>
      <c r="M4" s="499"/>
      <c r="N4" s="499"/>
    </row>
    <row r="5" spans="1:14" ht="11.25" customHeight="1" x14ac:dyDescent="0.2">
      <c r="A5" s="285"/>
      <c r="B5" s="285"/>
      <c r="C5" s="285"/>
      <c r="D5" s="285"/>
      <c r="E5" s="287"/>
      <c r="F5" s="285"/>
      <c r="G5" s="285"/>
      <c r="H5" s="285"/>
      <c r="I5" s="287"/>
      <c r="J5" s="337"/>
      <c r="K5" s="337"/>
      <c r="M5" s="285"/>
      <c r="N5" s="285"/>
    </row>
    <row r="6" spans="1:14" ht="15.75" x14ac:dyDescent="0.2">
      <c r="A6" s="810" t="s">
        <v>276</v>
      </c>
      <c r="B6" s="810"/>
      <c r="C6" s="810"/>
      <c r="D6" s="884" t="s">
        <v>1</v>
      </c>
      <c r="E6" s="884"/>
      <c r="F6" s="884"/>
      <c r="G6" s="884"/>
      <c r="H6" s="884"/>
      <c r="I6" s="884"/>
      <c r="J6" s="338"/>
      <c r="K6" s="245" t="s">
        <v>118</v>
      </c>
    </row>
    <row r="7" spans="1:14" ht="15.75" x14ac:dyDescent="0.2">
      <c r="A7" s="825" t="s">
        <v>226</v>
      </c>
      <c r="B7" s="825"/>
      <c r="C7" s="825"/>
      <c r="D7" s="884" t="s">
        <v>219</v>
      </c>
      <c r="E7" s="884"/>
      <c r="F7" s="884"/>
      <c r="G7" s="884"/>
      <c r="H7" s="884"/>
      <c r="I7" s="884"/>
      <c r="J7" s="338"/>
      <c r="K7" s="245" t="s">
        <v>119</v>
      </c>
    </row>
    <row r="8" spans="1:14" ht="15.75" x14ac:dyDescent="0.2">
      <c r="A8" s="885" t="s">
        <v>33</v>
      </c>
      <c r="B8" s="885"/>
      <c r="C8" s="885"/>
      <c r="D8" s="884" t="s">
        <v>158</v>
      </c>
      <c r="E8" s="884"/>
      <c r="F8" s="884"/>
      <c r="G8" s="884"/>
      <c r="H8" s="884"/>
      <c r="I8" s="884"/>
      <c r="J8" s="827" t="s">
        <v>2</v>
      </c>
      <c r="K8" s="827"/>
      <c r="L8" s="827"/>
      <c r="M8" s="343"/>
      <c r="N8" s="341"/>
    </row>
    <row r="9" spans="1:14" ht="15" customHeight="1" x14ac:dyDescent="0.2">
      <c r="A9" s="886">
        <v>142</v>
      </c>
      <c r="B9" s="887"/>
      <c r="C9" s="888"/>
      <c r="D9" s="889" t="s">
        <v>280</v>
      </c>
      <c r="E9" s="889"/>
      <c r="F9" s="889"/>
      <c r="G9" s="889"/>
      <c r="H9" s="889"/>
      <c r="I9" s="889"/>
      <c r="J9" s="336" t="s">
        <v>3</v>
      </c>
      <c r="K9" s="336" t="s">
        <v>4</v>
      </c>
      <c r="L9" s="336" t="s">
        <v>5</v>
      </c>
      <c r="M9" s="343"/>
      <c r="N9" s="341"/>
    </row>
    <row r="10" spans="1:14" ht="15" customHeight="1" x14ac:dyDescent="0.2">
      <c r="A10" s="343"/>
      <c r="B10" s="343"/>
      <c r="C10" s="343"/>
      <c r="D10" s="884" t="s">
        <v>263</v>
      </c>
      <c r="E10" s="884"/>
      <c r="F10" s="884"/>
      <c r="G10" s="884"/>
      <c r="H10" s="884"/>
      <c r="I10" s="884"/>
      <c r="J10" s="279">
        <v>146</v>
      </c>
      <c r="K10" s="279">
        <v>136</v>
      </c>
      <c r="L10" s="371">
        <v>115</v>
      </c>
      <c r="M10" s="343"/>
      <c r="N10" s="341"/>
    </row>
    <row r="11" spans="1:14" ht="15" customHeight="1" x14ac:dyDescent="0.2">
      <c r="A11" s="199" t="s">
        <v>47</v>
      </c>
      <c r="B11" s="197"/>
      <c r="C11" s="197"/>
      <c r="D11" s="253">
        <v>100</v>
      </c>
      <c r="E11" s="339"/>
      <c r="F11" s="339"/>
      <c r="G11" s="339"/>
      <c r="H11" s="339"/>
      <c r="I11" s="339"/>
      <c r="J11" s="342"/>
      <c r="K11" s="342"/>
      <c r="L11" s="342"/>
      <c r="M11" s="343"/>
      <c r="N11" s="341"/>
    </row>
    <row r="12" spans="1:14" ht="15" customHeight="1" x14ac:dyDescent="0.2">
      <c r="A12" s="325" t="s">
        <v>48</v>
      </c>
      <c r="B12" s="326"/>
      <c r="C12" s="327"/>
      <c r="D12" s="254">
        <v>8</v>
      </c>
      <c r="E12" s="339"/>
      <c r="F12" s="339"/>
      <c r="G12" s="339"/>
      <c r="H12" s="339"/>
      <c r="I12" s="339"/>
      <c r="J12" s="342"/>
      <c r="K12" s="342"/>
      <c r="L12" s="342"/>
      <c r="M12" s="343"/>
      <c r="N12" s="341"/>
    </row>
    <row r="13" spans="1:14" ht="8.25" customHeight="1" x14ac:dyDescent="0.2">
      <c r="A13" s="406"/>
      <c r="B13" s="407"/>
      <c r="C13" s="407"/>
      <c r="D13" s="358"/>
      <c r="E13" s="386"/>
      <c r="F13" s="386"/>
      <c r="G13" s="386"/>
      <c r="H13" s="386"/>
      <c r="I13" s="386"/>
      <c r="J13" s="342"/>
      <c r="K13" s="342"/>
      <c r="L13" s="342"/>
      <c r="M13" s="343"/>
      <c r="N13" s="341"/>
    </row>
    <row r="14" spans="1:14" ht="15" customHeight="1" x14ac:dyDescent="0.2">
      <c r="A14" s="873" t="s">
        <v>237</v>
      </c>
      <c r="B14" s="873"/>
      <c r="C14" s="873"/>
      <c r="D14" s="104"/>
      <c r="E14" s="104"/>
      <c r="F14" s="104"/>
      <c r="G14" s="104"/>
      <c r="H14" s="104"/>
      <c r="I14" s="104"/>
      <c r="J14" s="104"/>
      <c r="K14" s="104"/>
      <c r="L14" s="104"/>
      <c r="M14" s="343"/>
      <c r="N14" s="341"/>
    </row>
    <row r="15" spans="1:14" ht="21.75" customHeight="1" x14ac:dyDescent="0.2">
      <c r="A15" s="139" t="s">
        <v>6</v>
      </c>
      <c r="B15" s="139" t="s">
        <v>86</v>
      </c>
      <c r="C15" s="139" t="s">
        <v>77</v>
      </c>
      <c r="D15" s="140" t="s">
        <v>7</v>
      </c>
      <c r="E15" s="140" t="s">
        <v>8</v>
      </c>
      <c r="F15" s="140" t="s">
        <v>88</v>
      </c>
      <c r="G15" s="140" t="s">
        <v>89</v>
      </c>
      <c r="H15" s="140" t="s">
        <v>90</v>
      </c>
      <c r="I15" s="140" t="s">
        <v>14</v>
      </c>
      <c r="J15" s="874" t="s">
        <v>91</v>
      </c>
      <c r="K15" s="875"/>
      <c r="L15" s="876"/>
      <c r="M15" s="343"/>
      <c r="N15" s="341"/>
    </row>
    <row r="16" spans="1:14" ht="15" customHeight="1" x14ac:dyDescent="0.2">
      <c r="A16" s="877">
        <v>1</v>
      </c>
      <c r="B16" s="139">
        <v>1</v>
      </c>
      <c r="C16" s="144" t="s">
        <v>164</v>
      </c>
      <c r="D16" s="158">
        <v>1995</v>
      </c>
      <c r="E16" s="158" t="s">
        <v>3</v>
      </c>
      <c r="F16" s="272">
        <v>93.35</v>
      </c>
      <c r="G16" s="143">
        <v>39</v>
      </c>
      <c r="H16" s="139">
        <f>G16</f>
        <v>39</v>
      </c>
      <c r="I16" s="878" t="s">
        <v>4</v>
      </c>
      <c r="J16" s="344" t="s">
        <v>167</v>
      </c>
      <c r="K16" s="345"/>
      <c r="L16" s="346"/>
      <c r="M16" s="343"/>
      <c r="N16" s="341"/>
    </row>
    <row r="17" spans="1:14" ht="15" customHeight="1" x14ac:dyDescent="0.2">
      <c r="A17" s="877"/>
      <c r="B17" s="139">
        <v>2</v>
      </c>
      <c r="C17" s="144" t="s">
        <v>518</v>
      </c>
      <c r="D17" s="158">
        <v>1979</v>
      </c>
      <c r="E17" s="158">
        <v>1</v>
      </c>
      <c r="F17" s="272">
        <v>108.85</v>
      </c>
      <c r="G17" s="143">
        <v>28</v>
      </c>
      <c r="H17" s="139">
        <f>H16+G17</f>
        <v>67</v>
      </c>
      <c r="I17" s="879"/>
      <c r="J17" s="344" t="s">
        <v>519</v>
      </c>
      <c r="K17" s="345"/>
      <c r="L17" s="346"/>
      <c r="M17" s="343"/>
      <c r="N17" s="341"/>
    </row>
    <row r="18" spans="1:14" ht="15" customHeight="1" x14ac:dyDescent="0.2">
      <c r="A18" s="877"/>
      <c r="B18" s="139">
        <v>3</v>
      </c>
      <c r="C18" s="144" t="s">
        <v>121</v>
      </c>
      <c r="D18" s="158">
        <v>1997</v>
      </c>
      <c r="E18" s="158" t="s">
        <v>3</v>
      </c>
      <c r="F18" s="272">
        <v>84.9</v>
      </c>
      <c r="G18" s="143">
        <v>36</v>
      </c>
      <c r="H18" s="139">
        <f t="shared" ref="H18:H19" si="0">H17+G18</f>
        <v>103</v>
      </c>
      <c r="I18" s="879"/>
      <c r="J18" s="344" t="s">
        <v>529</v>
      </c>
      <c r="K18" s="345"/>
      <c r="L18" s="346"/>
      <c r="M18" s="343"/>
      <c r="N18" s="341"/>
    </row>
    <row r="19" spans="1:14" ht="15" customHeight="1" x14ac:dyDescent="0.2">
      <c r="A19" s="877"/>
      <c r="B19" s="139">
        <v>4</v>
      </c>
      <c r="C19" s="144" t="s">
        <v>236</v>
      </c>
      <c r="D19" s="158">
        <v>1987</v>
      </c>
      <c r="E19" s="158" t="s">
        <v>3</v>
      </c>
      <c r="F19" s="272">
        <v>115</v>
      </c>
      <c r="G19" s="143">
        <v>39</v>
      </c>
      <c r="H19" s="139">
        <f t="shared" si="0"/>
        <v>142</v>
      </c>
      <c r="I19" s="880"/>
      <c r="J19" s="344" t="s">
        <v>111</v>
      </c>
      <c r="K19" s="345"/>
      <c r="L19" s="346"/>
      <c r="M19" s="343"/>
      <c r="N19" s="341"/>
    </row>
    <row r="20" spans="1:14" ht="15" customHeight="1" x14ac:dyDescent="0.2">
      <c r="A20" s="871" t="s">
        <v>93</v>
      </c>
      <c r="B20" s="871"/>
      <c r="C20" s="871"/>
      <c r="D20" s="871"/>
      <c r="E20" s="366"/>
      <c r="F20" s="154">
        <f>SUM(F16:F19)</f>
        <v>402.1</v>
      </c>
      <c r="G20" s="104"/>
      <c r="H20" s="9"/>
      <c r="I20" s="9"/>
      <c r="J20" s="9"/>
      <c r="K20" s="9"/>
      <c r="L20" s="104"/>
      <c r="M20" s="343"/>
      <c r="N20" s="341"/>
    </row>
    <row r="21" spans="1:14" ht="15" customHeight="1" x14ac:dyDescent="0.2">
      <c r="A21" s="872" t="s">
        <v>94</v>
      </c>
      <c r="B21" s="872"/>
      <c r="C21" s="872"/>
      <c r="D21" s="872"/>
      <c r="E21" s="872"/>
      <c r="F21" s="872"/>
      <c r="G21" s="872"/>
      <c r="H21" s="161">
        <f>H19</f>
        <v>142</v>
      </c>
      <c r="I21" s="370"/>
      <c r="J21" s="370"/>
      <c r="K21" s="370"/>
      <c r="L21" s="104"/>
      <c r="M21" s="343"/>
      <c r="N21" s="341"/>
    </row>
    <row r="22" spans="1:14" ht="15" customHeight="1" x14ac:dyDescent="0.2">
      <c r="A22" s="406"/>
      <c r="B22" s="407"/>
      <c r="C22" s="407"/>
      <c r="D22" s="358"/>
      <c r="E22" s="386"/>
      <c r="F22" s="386"/>
      <c r="G22" s="386"/>
      <c r="H22" s="386"/>
      <c r="I22" s="386"/>
      <c r="J22" s="342"/>
      <c r="K22" s="342"/>
      <c r="L22" s="342"/>
      <c r="M22" s="343"/>
      <c r="N22" s="341"/>
    </row>
    <row r="23" spans="1:14" ht="15" hidden="1" customHeight="1" x14ac:dyDescent="0.2">
      <c r="A23" s="873" t="s">
        <v>238</v>
      </c>
      <c r="B23" s="873"/>
      <c r="C23" s="873"/>
      <c r="D23" s="104"/>
      <c r="E23" s="104"/>
      <c r="F23" s="104"/>
      <c r="G23" s="104"/>
      <c r="H23" s="104"/>
      <c r="I23" s="104"/>
      <c r="J23" s="104"/>
      <c r="K23" s="104"/>
      <c r="L23" s="104"/>
      <c r="M23" s="343"/>
      <c r="N23" s="341"/>
    </row>
    <row r="24" spans="1:14" ht="23.25" hidden="1" customHeight="1" x14ac:dyDescent="0.2">
      <c r="A24" s="139" t="s">
        <v>6</v>
      </c>
      <c r="B24" s="139" t="s">
        <v>86</v>
      </c>
      <c r="C24" s="139" t="s">
        <v>77</v>
      </c>
      <c r="D24" s="140" t="s">
        <v>7</v>
      </c>
      <c r="E24" s="140" t="s">
        <v>8</v>
      </c>
      <c r="F24" s="140" t="s">
        <v>88</v>
      </c>
      <c r="G24" s="140" t="s">
        <v>89</v>
      </c>
      <c r="H24" s="140" t="s">
        <v>90</v>
      </c>
      <c r="I24" s="140" t="s">
        <v>14</v>
      </c>
      <c r="J24" s="874" t="s">
        <v>91</v>
      </c>
      <c r="K24" s="875"/>
      <c r="L24" s="876"/>
      <c r="M24" s="343"/>
      <c r="N24" s="341"/>
    </row>
    <row r="25" spans="1:14" ht="15" hidden="1" customHeight="1" x14ac:dyDescent="0.2">
      <c r="A25" s="877">
        <v>2</v>
      </c>
      <c r="B25" s="139">
        <v>1</v>
      </c>
      <c r="C25" s="144" t="s">
        <v>120</v>
      </c>
      <c r="D25" s="158">
        <v>2002</v>
      </c>
      <c r="E25" s="158" t="s">
        <v>4</v>
      </c>
      <c r="F25" s="387">
        <v>73</v>
      </c>
      <c r="G25" s="143">
        <v>33</v>
      </c>
      <c r="H25" s="139">
        <f>G25</f>
        <v>33</v>
      </c>
      <c r="I25" s="878" t="s">
        <v>5</v>
      </c>
      <c r="J25" s="344" t="s">
        <v>125</v>
      </c>
      <c r="K25" s="345"/>
      <c r="L25" s="346"/>
      <c r="M25" s="343"/>
      <c r="N25" s="341"/>
    </row>
    <row r="26" spans="1:14" ht="15" hidden="1" customHeight="1" x14ac:dyDescent="0.2">
      <c r="A26" s="877"/>
      <c r="B26" s="139">
        <v>2</v>
      </c>
      <c r="C26" s="144" t="s">
        <v>239</v>
      </c>
      <c r="D26" s="158">
        <v>2000</v>
      </c>
      <c r="E26" s="158" t="s">
        <v>5</v>
      </c>
      <c r="F26" s="272">
        <v>82</v>
      </c>
      <c r="G26" s="143">
        <v>29</v>
      </c>
      <c r="H26" s="139">
        <f>H25+G26</f>
        <v>62</v>
      </c>
      <c r="I26" s="879"/>
      <c r="J26" s="344" t="s">
        <v>136</v>
      </c>
      <c r="K26" s="345"/>
      <c r="L26" s="347"/>
      <c r="M26" s="343"/>
      <c r="N26" s="341"/>
    </row>
    <row r="27" spans="1:14" ht="15" hidden="1" customHeight="1" x14ac:dyDescent="0.2">
      <c r="A27" s="877"/>
      <c r="B27" s="139">
        <v>3</v>
      </c>
      <c r="C27" s="144" t="s">
        <v>240</v>
      </c>
      <c r="D27" s="158">
        <v>1978</v>
      </c>
      <c r="E27" s="158">
        <v>1</v>
      </c>
      <c r="F27" s="272">
        <v>85.5</v>
      </c>
      <c r="G27" s="143">
        <v>31</v>
      </c>
      <c r="H27" s="139">
        <f t="shared" ref="H27:H28" si="1">H26+G27</f>
        <v>93</v>
      </c>
      <c r="I27" s="879"/>
      <c r="J27" s="344" t="s">
        <v>241</v>
      </c>
      <c r="K27" s="345"/>
      <c r="L27" s="346"/>
      <c r="M27" s="343"/>
      <c r="N27" s="341"/>
    </row>
    <row r="28" spans="1:14" ht="15" hidden="1" customHeight="1" x14ac:dyDescent="0.2">
      <c r="A28" s="877"/>
      <c r="B28" s="139">
        <v>4</v>
      </c>
      <c r="C28" s="144" t="s">
        <v>233</v>
      </c>
      <c r="D28" s="158">
        <v>2004</v>
      </c>
      <c r="E28" s="158" t="s">
        <v>4</v>
      </c>
      <c r="F28" s="272">
        <v>82.6</v>
      </c>
      <c r="G28" s="143">
        <v>34</v>
      </c>
      <c r="H28" s="139">
        <f t="shared" si="1"/>
        <v>127</v>
      </c>
      <c r="I28" s="880"/>
      <c r="J28" s="344" t="s">
        <v>136</v>
      </c>
      <c r="K28" s="345"/>
      <c r="L28" s="346"/>
      <c r="M28" s="343"/>
      <c r="N28" s="341"/>
    </row>
    <row r="29" spans="1:14" ht="15" hidden="1" customHeight="1" x14ac:dyDescent="0.2">
      <c r="A29" s="871" t="s">
        <v>93</v>
      </c>
      <c r="B29" s="871"/>
      <c r="C29" s="871"/>
      <c r="D29" s="871"/>
      <c r="E29" s="366"/>
      <c r="F29" s="154">
        <f>SUM(F25:F28)</f>
        <v>323.10000000000002</v>
      </c>
      <c r="G29" s="104"/>
      <c r="H29" s="9"/>
      <c r="I29" s="9"/>
      <c r="J29" s="9"/>
      <c r="K29" s="9"/>
      <c r="L29" s="104"/>
      <c r="M29" s="343"/>
      <c r="N29" s="341"/>
    </row>
    <row r="30" spans="1:14" ht="15" hidden="1" customHeight="1" x14ac:dyDescent="0.2">
      <c r="A30" s="872" t="s">
        <v>94</v>
      </c>
      <c r="B30" s="872"/>
      <c r="C30" s="872"/>
      <c r="D30" s="872"/>
      <c r="E30" s="872"/>
      <c r="F30" s="872"/>
      <c r="G30" s="872"/>
      <c r="H30" s="161">
        <f>H28</f>
        <v>127</v>
      </c>
      <c r="I30" s="370"/>
      <c r="J30" s="370"/>
      <c r="K30" s="370"/>
      <c r="L30" s="104"/>
      <c r="M30" s="343"/>
      <c r="N30" s="341"/>
    </row>
    <row r="31" spans="1:14" ht="15" hidden="1" customHeight="1" x14ac:dyDescent="0.2">
      <c r="A31" s="406"/>
      <c r="B31" s="407"/>
      <c r="C31" s="407"/>
      <c r="D31" s="358"/>
      <c r="E31" s="386"/>
      <c r="F31" s="386"/>
      <c r="G31" s="386"/>
      <c r="H31" s="386"/>
      <c r="I31" s="386"/>
      <c r="J31" s="342"/>
      <c r="K31" s="342"/>
      <c r="L31" s="342"/>
      <c r="M31" s="343"/>
      <c r="N31" s="341"/>
    </row>
    <row r="32" spans="1:14" ht="15" customHeight="1" x14ac:dyDescent="0.2">
      <c r="A32" s="873" t="s">
        <v>521</v>
      </c>
      <c r="B32" s="873"/>
      <c r="C32" s="873"/>
      <c r="D32" s="104"/>
      <c r="E32" s="104"/>
      <c r="F32" s="104"/>
      <c r="G32" s="104"/>
      <c r="H32" s="104"/>
      <c r="I32" s="104"/>
      <c r="J32" s="104"/>
      <c r="K32" s="104"/>
      <c r="L32" s="104"/>
      <c r="M32" s="343"/>
      <c r="N32" s="341"/>
    </row>
    <row r="33" spans="1:14" ht="23.25" customHeight="1" x14ac:dyDescent="0.2">
      <c r="A33" s="139" t="s">
        <v>6</v>
      </c>
      <c r="B33" s="139" t="s">
        <v>86</v>
      </c>
      <c r="C33" s="139" t="s">
        <v>77</v>
      </c>
      <c r="D33" s="140" t="s">
        <v>7</v>
      </c>
      <c r="E33" s="140" t="s">
        <v>8</v>
      </c>
      <c r="F33" s="140" t="s">
        <v>88</v>
      </c>
      <c r="G33" s="140" t="s">
        <v>89</v>
      </c>
      <c r="H33" s="140" t="s">
        <v>90</v>
      </c>
      <c r="I33" s="140" t="s">
        <v>14</v>
      </c>
      <c r="J33" s="874" t="s">
        <v>91</v>
      </c>
      <c r="K33" s="875"/>
      <c r="L33" s="876"/>
      <c r="M33" s="343"/>
      <c r="N33" s="341"/>
    </row>
    <row r="34" spans="1:14" ht="15" customHeight="1" x14ac:dyDescent="0.2">
      <c r="A34" s="877">
        <v>2</v>
      </c>
      <c r="B34" s="139">
        <v>1</v>
      </c>
      <c r="C34" s="144" t="s">
        <v>488</v>
      </c>
      <c r="D34" s="158">
        <v>1991</v>
      </c>
      <c r="E34" s="158" t="s">
        <v>5</v>
      </c>
      <c r="F34" s="387">
        <v>77.5</v>
      </c>
      <c r="G34" s="143">
        <v>21</v>
      </c>
      <c r="H34" s="139">
        <f>G34</f>
        <v>21</v>
      </c>
      <c r="I34" s="878" t="s">
        <v>190</v>
      </c>
      <c r="J34" s="344" t="s">
        <v>308</v>
      </c>
      <c r="K34" s="345"/>
      <c r="L34" s="346"/>
      <c r="M34" s="343"/>
      <c r="N34" s="341"/>
    </row>
    <row r="35" spans="1:14" ht="15" customHeight="1" x14ac:dyDescent="0.2">
      <c r="A35" s="877"/>
      <c r="B35" s="139">
        <v>2</v>
      </c>
      <c r="C35" s="144" t="s">
        <v>502</v>
      </c>
      <c r="D35" s="158">
        <v>2008</v>
      </c>
      <c r="E35" s="158" t="s">
        <v>5</v>
      </c>
      <c r="F35" s="387">
        <v>92.55</v>
      </c>
      <c r="G35" s="143">
        <v>26</v>
      </c>
      <c r="H35" s="139">
        <f>H34+G35</f>
        <v>47</v>
      </c>
      <c r="I35" s="879"/>
      <c r="J35" s="344" t="s">
        <v>473</v>
      </c>
      <c r="K35" s="345"/>
      <c r="L35" s="347"/>
      <c r="M35" s="343"/>
      <c r="N35" s="341"/>
    </row>
    <row r="36" spans="1:14" ht="15" customHeight="1" x14ac:dyDescent="0.2">
      <c r="A36" s="877"/>
      <c r="B36" s="139">
        <v>3</v>
      </c>
      <c r="C36" s="144" t="s">
        <v>306</v>
      </c>
      <c r="D36" s="158">
        <v>1998</v>
      </c>
      <c r="E36" s="158" t="s">
        <v>4</v>
      </c>
      <c r="F36" s="387">
        <v>92.5</v>
      </c>
      <c r="G36" s="143">
        <v>35</v>
      </c>
      <c r="H36" s="139">
        <f>H35+G36</f>
        <v>82</v>
      </c>
      <c r="I36" s="879"/>
      <c r="J36" s="344" t="s">
        <v>135</v>
      </c>
      <c r="K36" s="345"/>
      <c r="L36" s="346"/>
      <c r="M36" s="343"/>
      <c r="N36" s="341"/>
    </row>
    <row r="37" spans="1:14" ht="15" customHeight="1" x14ac:dyDescent="0.2">
      <c r="A37" s="877"/>
      <c r="B37" s="139">
        <v>4</v>
      </c>
      <c r="C37" s="144" t="s">
        <v>508</v>
      </c>
      <c r="D37" s="158">
        <v>2004</v>
      </c>
      <c r="E37" s="158" t="s">
        <v>5</v>
      </c>
      <c r="F37" s="387">
        <v>99.6</v>
      </c>
      <c r="G37" s="143">
        <v>29</v>
      </c>
      <c r="H37" s="139">
        <f>H36+G37</f>
        <v>111</v>
      </c>
      <c r="I37" s="880"/>
      <c r="J37" s="344" t="s">
        <v>308</v>
      </c>
      <c r="K37" s="345"/>
      <c r="L37" s="346"/>
      <c r="M37" s="343"/>
      <c r="N37" s="341"/>
    </row>
    <row r="38" spans="1:14" ht="15" customHeight="1" x14ac:dyDescent="0.2">
      <c r="A38" s="871" t="s">
        <v>93</v>
      </c>
      <c r="B38" s="871"/>
      <c r="C38" s="871"/>
      <c r="D38" s="871"/>
      <c r="E38" s="286"/>
      <c r="F38" s="154">
        <f>SUM(F34:F37)</f>
        <v>362.15</v>
      </c>
      <c r="G38" s="104"/>
      <c r="H38" s="9"/>
      <c r="I38" s="9"/>
      <c r="J38" s="9"/>
      <c r="K38" s="9"/>
      <c r="L38" s="104"/>
      <c r="M38" s="343"/>
      <c r="N38" s="341"/>
    </row>
    <row r="39" spans="1:14" ht="15" customHeight="1" x14ac:dyDescent="0.2">
      <c r="A39" s="872" t="s">
        <v>94</v>
      </c>
      <c r="B39" s="872"/>
      <c r="C39" s="872"/>
      <c r="D39" s="872"/>
      <c r="E39" s="872"/>
      <c r="F39" s="872"/>
      <c r="G39" s="872"/>
      <c r="H39" s="161">
        <f>H37</f>
        <v>111</v>
      </c>
      <c r="I39" s="288"/>
      <c r="J39" s="340"/>
      <c r="K39" s="340"/>
      <c r="L39" s="104"/>
      <c r="M39" s="343"/>
      <c r="N39" s="341"/>
    </row>
    <row r="40" spans="1:14" ht="15" hidden="1" customHeight="1" x14ac:dyDescent="0.2">
      <c r="A40" s="406"/>
      <c r="B40" s="407"/>
      <c r="C40" s="407"/>
      <c r="D40" s="358"/>
      <c r="E40" s="386"/>
      <c r="F40" s="386"/>
      <c r="G40" s="386"/>
      <c r="H40" s="386"/>
      <c r="I40" s="386"/>
      <c r="J40" s="342"/>
      <c r="K40" s="342"/>
      <c r="L40" s="342"/>
      <c r="M40" s="343"/>
      <c r="N40" s="341"/>
    </row>
    <row r="41" spans="1:14" ht="15" hidden="1" customHeight="1" x14ac:dyDescent="0.2">
      <c r="A41" s="873" t="s">
        <v>185</v>
      </c>
      <c r="B41" s="873"/>
      <c r="C41" s="873"/>
      <c r="D41" s="104"/>
      <c r="E41" s="104"/>
      <c r="F41" s="104"/>
      <c r="G41" s="104"/>
      <c r="H41" s="104"/>
      <c r="I41" s="104"/>
      <c r="J41" s="104"/>
      <c r="K41" s="104"/>
      <c r="L41" s="104"/>
      <c r="M41" s="343"/>
      <c r="N41" s="341"/>
    </row>
    <row r="42" spans="1:14" ht="24" hidden="1" customHeight="1" x14ac:dyDescent="0.2">
      <c r="A42" s="139" t="s">
        <v>6</v>
      </c>
      <c r="B42" s="139" t="s">
        <v>86</v>
      </c>
      <c r="C42" s="139" t="s">
        <v>77</v>
      </c>
      <c r="D42" s="140" t="s">
        <v>7</v>
      </c>
      <c r="E42" s="140" t="s">
        <v>8</v>
      </c>
      <c r="F42" s="140" t="s">
        <v>88</v>
      </c>
      <c r="G42" s="140" t="s">
        <v>89</v>
      </c>
      <c r="H42" s="140" t="s">
        <v>90</v>
      </c>
      <c r="I42" s="140" t="s">
        <v>14</v>
      </c>
      <c r="J42" s="874" t="s">
        <v>91</v>
      </c>
      <c r="K42" s="875"/>
      <c r="L42" s="876"/>
      <c r="M42" s="343"/>
      <c r="N42" s="341"/>
    </row>
    <row r="43" spans="1:14" ht="15" hidden="1" customHeight="1" x14ac:dyDescent="0.2">
      <c r="A43" s="877">
        <v>4</v>
      </c>
      <c r="B43" s="139">
        <v>1</v>
      </c>
      <c r="C43" s="144" t="s">
        <v>184</v>
      </c>
      <c r="D43" s="158">
        <v>1987</v>
      </c>
      <c r="E43" s="158" t="s">
        <v>4</v>
      </c>
      <c r="F43" s="272">
        <v>82.1</v>
      </c>
      <c r="G43" s="143">
        <v>30</v>
      </c>
      <c r="H43" s="139">
        <f>G43</f>
        <v>30</v>
      </c>
      <c r="I43" s="878" t="s">
        <v>5</v>
      </c>
      <c r="J43" s="344" t="s">
        <v>146</v>
      </c>
      <c r="K43" s="345"/>
      <c r="L43" s="346"/>
      <c r="M43" s="343"/>
      <c r="N43" s="341"/>
    </row>
    <row r="44" spans="1:14" ht="15" hidden="1" customHeight="1" x14ac:dyDescent="0.2">
      <c r="A44" s="877"/>
      <c r="B44" s="139">
        <v>2</v>
      </c>
      <c r="C44" s="144" t="s">
        <v>162</v>
      </c>
      <c r="D44" s="158">
        <v>1995</v>
      </c>
      <c r="E44" s="158" t="s">
        <v>5</v>
      </c>
      <c r="F44" s="272">
        <v>83.65</v>
      </c>
      <c r="G44" s="143">
        <v>31</v>
      </c>
      <c r="H44" s="139">
        <f>H43+G44</f>
        <v>61</v>
      </c>
      <c r="I44" s="879"/>
      <c r="J44" s="344" t="s">
        <v>124</v>
      </c>
      <c r="K44" s="345"/>
      <c r="L44" s="347"/>
      <c r="M44" s="343"/>
      <c r="N44" s="341"/>
    </row>
    <row r="45" spans="1:14" ht="15" hidden="1" customHeight="1" x14ac:dyDescent="0.2">
      <c r="A45" s="877"/>
      <c r="B45" s="139">
        <v>3</v>
      </c>
      <c r="C45" s="144" t="s">
        <v>165</v>
      </c>
      <c r="D45" s="158">
        <v>1992</v>
      </c>
      <c r="E45" s="158" t="s">
        <v>4</v>
      </c>
      <c r="F45" s="272">
        <v>104.25</v>
      </c>
      <c r="G45" s="143">
        <v>35</v>
      </c>
      <c r="H45" s="139">
        <f t="shared" ref="H45:H46" si="2">H44+G45</f>
        <v>96</v>
      </c>
      <c r="I45" s="879"/>
      <c r="J45" s="344" t="s">
        <v>146</v>
      </c>
      <c r="K45" s="345"/>
      <c r="L45" s="346"/>
      <c r="M45" s="343"/>
      <c r="N45" s="341"/>
    </row>
    <row r="46" spans="1:14" ht="15" hidden="1" customHeight="1" x14ac:dyDescent="0.2">
      <c r="A46" s="877"/>
      <c r="B46" s="139">
        <v>4</v>
      </c>
      <c r="C46" s="144" t="s">
        <v>171</v>
      </c>
      <c r="D46" s="158">
        <v>2000</v>
      </c>
      <c r="E46" s="158" t="s">
        <v>4</v>
      </c>
      <c r="F46" s="272">
        <v>84</v>
      </c>
      <c r="G46" s="143">
        <v>36</v>
      </c>
      <c r="H46" s="139">
        <f t="shared" si="2"/>
        <v>132</v>
      </c>
      <c r="I46" s="880"/>
      <c r="J46" s="344" t="s">
        <v>146</v>
      </c>
      <c r="K46" s="345"/>
      <c r="L46" s="346"/>
      <c r="M46" s="343"/>
      <c r="N46" s="341"/>
    </row>
    <row r="47" spans="1:14" ht="15" hidden="1" customHeight="1" x14ac:dyDescent="0.2">
      <c r="A47" s="871" t="s">
        <v>93</v>
      </c>
      <c r="B47" s="871"/>
      <c r="C47" s="871"/>
      <c r="D47" s="871"/>
      <c r="E47" s="366"/>
      <c r="F47" s="154">
        <f>SUM(F43:F46)</f>
        <v>354</v>
      </c>
      <c r="G47" s="104"/>
      <c r="H47" s="9"/>
      <c r="I47" s="9"/>
      <c r="J47" s="9"/>
      <c r="K47" s="9"/>
      <c r="L47" s="104"/>
      <c r="M47" s="343"/>
      <c r="N47" s="341"/>
    </row>
    <row r="48" spans="1:14" ht="15" hidden="1" customHeight="1" x14ac:dyDescent="0.2">
      <c r="A48" s="872" t="s">
        <v>94</v>
      </c>
      <c r="B48" s="872"/>
      <c r="C48" s="872"/>
      <c r="D48" s="872"/>
      <c r="E48" s="872"/>
      <c r="F48" s="872"/>
      <c r="G48" s="872"/>
      <c r="H48" s="161">
        <f>H46</f>
        <v>132</v>
      </c>
      <c r="I48" s="370"/>
      <c r="J48" s="370"/>
      <c r="K48" s="370"/>
      <c r="L48" s="104"/>
      <c r="M48" s="343"/>
      <c r="N48" s="341"/>
    </row>
    <row r="49" spans="1:15" ht="15" hidden="1" customHeight="1" x14ac:dyDescent="0.2">
      <c r="A49" s="406"/>
      <c r="B49" s="407"/>
      <c r="C49" s="407"/>
      <c r="D49" s="358"/>
      <c r="E49" s="386"/>
      <c r="F49" s="386"/>
      <c r="G49" s="386"/>
      <c r="H49" s="386"/>
      <c r="I49" s="386"/>
      <c r="J49" s="342"/>
      <c r="K49" s="342"/>
      <c r="L49" s="342"/>
      <c r="M49" s="343"/>
      <c r="N49" s="341"/>
    </row>
    <row r="50" spans="1:15" ht="15" hidden="1" customHeight="1" x14ac:dyDescent="0.2">
      <c r="A50" s="873" t="s">
        <v>183</v>
      </c>
      <c r="B50" s="873"/>
      <c r="C50" s="873"/>
      <c r="D50" s="104"/>
      <c r="E50" s="104"/>
      <c r="F50" s="104"/>
      <c r="G50" s="104"/>
      <c r="H50" s="104"/>
      <c r="I50" s="104"/>
      <c r="J50" s="104"/>
      <c r="K50" s="104"/>
      <c r="L50" s="104"/>
      <c r="M50" s="343"/>
      <c r="N50" s="341"/>
    </row>
    <row r="51" spans="1:15" ht="23.25" hidden="1" customHeight="1" x14ac:dyDescent="0.2">
      <c r="A51" s="139" t="s">
        <v>6</v>
      </c>
      <c r="B51" s="139" t="s">
        <v>86</v>
      </c>
      <c r="C51" s="139" t="s">
        <v>77</v>
      </c>
      <c r="D51" s="140" t="s">
        <v>7</v>
      </c>
      <c r="E51" s="140" t="s">
        <v>8</v>
      </c>
      <c r="F51" s="140" t="s">
        <v>88</v>
      </c>
      <c r="G51" s="140" t="s">
        <v>89</v>
      </c>
      <c r="H51" s="140" t="s">
        <v>90</v>
      </c>
      <c r="I51" s="140" t="s">
        <v>14</v>
      </c>
      <c r="J51" s="874" t="s">
        <v>91</v>
      </c>
      <c r="K51" s="875"/>
      <c r="L51" s="876"/>
      <c r="M51" s="343"/>
      <c r="N51" s="341"/>
    </row>
    <row r="52" spans="1:15" s="104" customFormat="1" ht="16.5" hidden="1" customHeight="1" x14ac:dyDescent="0.2">
      <c r="A52" s="877">
        <v>5</v>
      </c>
      <c r="B52" s="139">
        <v>1</v>
      </c>
      <c r="C52" s="144" t="s">
        <v>178</v>
      </c>
      <c r="D52" s="158">
        <v>2000</v>
      </c>
      <c r="E52" s="272" t="s">
        <v>4</v>
      </c>
      <c r="F52" s="272">
        <v>86.15</v>
      </c>
      <c r="G52" s="143">
        <v>34</v>
      </c>
      <c r="H52" s="139">
        <f>G52</f>
        <v>34</v>
      </c>
      <c r="I52" s="878" t="s">
        <v>5</v>
      </c>
      <c r="J52" s="344" t="s">
        <v>182</v>
      </c>
      <c r="K52" s="345"/>
      <c r="L52" s="346"/>
      <c r="M52" s="342"/>
      <c r="N52" s="9"/>
      <c r="O52" s="9"/>
    </row>
    <row r="53" spans="1:15" s="104" customFormat="1" ht="15.75" hidden="1" customHeight="1" x14ac:dyDescent="0.2">
      <c r="A53" s="877"/>
      <c r="B53" s="139">
        <v>2</v>
      </c>
      <c r="C53" s="144" t="s">
        <v>179</v>
      </c>
      <c r="D53" s="158">
        <v>1993</v>
      </c>
      <c r="E53" s="272" t="s">
        <v>4</v>
      </c>
      <c r="F53" s="272">
        <v>88.55</v>
      </c>
      <c r="G53" s="143">
        <v>32</v>
      </c>
      <c r="H53" s="139">
        <f>H52+G53</f>
        <v>66</v>
      </c>
      <c r="I53" s="879"/>
      <c r="J53" s="344" t="s">
        <v>123</v>
      </c>
      <c r="K53" s="345"/>
      <c r="L53" s="347"/>
      <c r="M53" s="9"/>
      <c r="N53" s="9"/>
    </row>
    <row r="54" spans="1:15" s="104" customFormat="1" ht="16.5" hidden="1" customHeight="1" x14ac:dyDescent="0.2">
      <c r="A54" s="877"/>
      <c r="B54" s="139">
        <v>3</v>
      </c>
      <c r="C54" s="144" t="s">
        <v>180</v>
      </c>
      <c r="D54" s="158">
        <v>1996</v>
      </c>
      <c r="E54" s="272" t="s">
        <v>4</v>
      </c>
      <c r="F54" s="272">
        <v>93.6</v>
      </c>
      <c r="G54" s="143">
        <v>32</v>
      </c>
      <c r="H54" s="139">
        <f t="shared" ref="H54:H55" si="3">H53+G54</f>
        <v>98</v>
      </c>
      <c r="I54" s="879"/>
      <c r="J54" s="344" t="s">
        <v>129</v>
      </c>
      <c r="K54" s="345"/>
      <c r="L54" s="346"/>
      <c r="M54" s="6"/>
      <c r="N54" s="6"/>
    </row>
    <row r="55" spans="1:15" ht="14.1" hidden="1" customHeight="1" x14ac:dyDescent="0.2">
      <c r="A55" s="877"/>
      <c r="B55" s="139">
        <v>4</v>
      </c>
      <c r="C55" s="144" t="s">
        <v>181</v>
      </c>
      <c r="D55" s="158">
        <v>1979</v>
      </c>
      <c r="E55" s="272" t="s">
        <v>177</v>
      </c>
      <c r="F55" s="272">
        <v>100.2</v>
      </c>
      <c r="G55" s="143">
        <v>34</v>
      </c>
      <c r="H55" s="139">
        <f t="shared" si="3"/>
        <v>132</v>
      </c>
      <c r="I55" s="880"/>
      <c r="J55" s="344" t="s">
        <v>126</v>
      </c>
      <c r="K55" s="345"/>
      <c r="L55" s="346"/>
      <c r="M55" s="6"/>
      <c r="N55" s="6"/>
      <c r="O55">
        <v>1</v>
      </c>
    </row>
    <row r="56" spans="1:15" s="104" customFormat="1" ht="14.1" hidden="1" customHeight="1" x14ac:dyDescent="0.2">
      <c r="A56" s="871" t="s">
        <v>93</v>
      </c>
      <c r="B56" s="871"/>
      <c r="C56" s="871"/>
      <c r="D56" s="871"/>
      <c r="E56" s="286"/>
      <c r="F56" s="154">
        <f>SUM(F52:F55)</f>
        <v>368.49999999999994</v>
      </c>
      <c r="H56" s="9"/>
      <c r="I56" s="9"/>
      <c r="J56" s="9"/>
      <c r="K56" s="9"/>
      <c r="M56" s="273"/>
      <c r="N56" s="273"/>
    </row>
    <row r="57" spans="1:15" s="104" customFormat="1" ht="14.1" hidden="1" customHeight="1" x14ac:dyDescent="0.2">
      <c r="A57" s="872" t="s">
        <v>94</v>
      </c>
      <c r="B57" s="872"/>
      <c r="C57" s="872"/>
      <c r="D57" s="872"/>
      <c r="E57" s="872"/>
      <c r="F57" s="872"/>
      <c r="G57" s="872"/>
      <c r="H57" s="161">
        <f>H55</f>
        <v>132</v>
      </c>
      <c r="I57" s="288"/>
      <c r="J57" s="340"/>
      <c r="K57" s="340"/>
      <c r="M57" s="273"/>
      <c r="N57" s="273"/>
    </row>
    <row r="58" spans="1:15" s="104" customFormat="1" hidden="1" x14ac:dyDescent="0.2"/>
    <row r="59" spans="1:15" s="104" customFormat="1" hidden="1" x14ac:dyDescent="0.2">
      <c r="A59" s="873" t="s">
        <v>189</v>
      </c>
      <c r="B59" s="873"/>
      <c r="C59" s="873"/>
    </row>
    <row r="60" spans="1:15" s="104" customFormat="1" ht="22.5" hidden="1" x14ac:dyDescent="0.2">
      <c r="A60" s="139" t="s">
        <v>6</v>
      </c>
      <c r="B60" s="139" t="s">
        <v>86</v>
      </c>
      <c r="C60" s="139" t="s">
        <v>77</v>
      </c>
      <c r="D60" s="140" t="s">
        <v>7</v>
      </c>
      <c r="E60" s="140" t="s">
        <v>8</v>
      </c>
      <c r="F60" s="140" t="s">
        <v>88</v>
      </c>
      <c r="G60" s="140" t="s">
        <v>89</v>
      </c>
      <c r="H60" s="140" t="s">
        <v>90</v>
      </c>
      <c r="I60" s="140" t="s">
        <v>14</v>
      </c>
      <c r="J60" s="874" t="s">
        <v>91</v>
      </c>
      <c r="K60" s="875"/>
      <c r="L60" s="876"/>
    </row>
    <row r="61" spans="1:15" ht="13.5" hidden="1" customHeight="1" x14ac:dyDescent="0.2">
      <c r="A61" s="877">
        <v>6</v>
      </c>
      <c r="B61" s="139">
        <v>1</v>
      </c>
      <c r="C61" s="144" t="s">
        <v>186</v>
      </c>
      <c r="D61" s="158">
        <v>2003</v>
      </c>
      <c r="E61" s="158" t="s">
        <v>5</v>
      </c>
      <c r="F61" s="272">
        <v>84.95</v>
      </c>
      <c r="G61" s="143">
        <v>26</v>
      </c>
      <c r="H61" s="139">
        <f>G61</f>
        <v>26</v>
      </c>
      <c r="I61" s="878" t="s">
        <v>5</v>
      </c>
      <c r="J61" s="344" t="s">
        <v>127</v>
      </c>
      <c r="K61" s="345"/>
      <c r="L61" s="346"/>
    </row>
    <row r="62" spans="1:15" ht="15.75" hidden="1" customHeight="1" x14ac:dyDescent="0.2">
      <c r="A62" s="877"/>
      <c r="B62" s="139">
        <v>2</v>
      </c>
      <c r="C62" s="144" t="s">
        <v>161</v>
      </c>
      <c r="D62" s="158">
        <v>1999</v>
      </c>
      <c r="E62" s="158" t="s">
        <v>3</v>
      </c>
      <c r="F62" s="272">
        <v>72.849999999999994</v>
      </c>
      <c r="G62" s="143">
        <v>29</v>
      </c>
      <c r="H62" s="139">
        <f>H61+G62</f>
        <v>55</v>
      </c>
      <c r="I62" s="879"/>
      <c r="J62" s="344" t="s">
        <v>53</v>
      </c>
      <c r="K62" s="345"/>
      <c r="L62" s="347"/>
      <c r="N62" s="104"/>
    </row>
    <row r="63" spans="1:15" ht="14.1" hidden="1" customHeight="1" x14ac:dyDescent="0.2">
      <c r="A63" s="877"/>
      <c r="B63" s="139">
        <v>3</v>
      </c>
      <c r="C63" s="144" t="s">
        <v>166</v>
      </c>
      <c r="D63" s="158">
        <v>2003</v>
      </c>
      <c r="E63" s="158" t="s">
        <v>5</v>
      </c>
      <c r="F63" s="272">
        <v>102.45</v>
      </c>
      <c r="G63" s="143">
        <v>33</v>
      </c>
      <c r="H63" s="139">
        <f t="shared" ref="H63:H64" si="4">H62+G63</f>
        <v>88</v>
      </c>
      <c r="I63" s="879"/>
      <c r="J63" s="344" t="s">
        <v>128</v>
      </c>
      <c r="K63" s="345"/>
      <c r="L63" s="346"/>
      <c r="N63" s="104"/>
    </row>
    <row r="64" spans="1:15" ht="14.1" hidden="1" customHeight="1" x14ac:dyDescent="0.2">
      <c r="A64" s="877"/>
      <c r="B64" s="139">
        <v>4</v>
      </c>
      <c r="C64" s="144" t="s">
        <v>187</v>
      </c>
      <c r="D64" s="158">
        <v>1978</v>
      </c>
      <c r="E64" s="158" t="s">
        <v>54</v>
      </c>
      <c r="F64" s="272">
        <v>93.35</v>
      </c>
      <c r="G64" s="143">
        <v>33</v>
      </c>
      <c r="H64" s="139">
        <f t="shared" si="4"/>
        <v>121</v>
      </c>
      <c r="I64" s="880"/>
      <c r="J64" s="344" t="s">
        <v>53</v>
      </c>
      <c r="K64" s="345"/>
      <c r="L64" s="346"/>
      <c r="N64" s="104"/>
    </row>
    <row r="65" spans="1:15" ht="14.1" hidden="1" customHeight="1" x14ac:dyDescent="0.2">
      <c r="A65" s="871" t="s">
        <v>93</v>
      </c>
      <c r="B65" s="871"/>
      <c r="C65" s="871"/>
      <c r="D65" s="871"/>
      <c r="E65" s="366"/>
      <c r="F65" s="154">
        <f>SUM(F61:F64)</f>
        <v>353.6</v>
      </c>
      <c r="G65" s="104"/>
      <c r="H65" s="9"/>
      <c r="I65" s="9"/>
      <c r="J65" s="9"/>
      <c r="K65" s="9"/>
      <c r="L65" s="104"/>
      <c r="N65" s="22"/>
      <c r="O65">
        <v>2</v>
      </c>
    </row>
    <row r="66" spans="1:15" ht="14.1" hidden="1" customHeight="1" x14ac:dyDescent="0.2">
      <c r="A66" s="872" t="s">
        <v>94</v>
      </c>
      <c r="B66" s="872"/>
      <c r="C66" s="872"/>
      <c r="D66" s="872"/>
      <c r="E66" s="872"/>
      <c r="F66" s="872"/>
      <c r="G66" s="872"/>
      <c r="H66" s="161">
        <f>H64</f>
        <v>121</v>
      </c>
      <c r="I66" s="370"/>
      <c r="J66" s="370"/>
      <c r="K66" s="370"/>
      <c r="L66" s="104"/>
      <c r="N66" s="104"/>
    </row>
    <row r="67" spans="1:15" ht="14.1" customHeight="1" x14ac:dyDescent="0.2">
      <c r="A67" s="478"/>
      <c r="B67" s="478"/>
      <c r="C67" s="478"/>
      <c r="D67" s="478"/>
      <c r="E67" s="478"/>
      <c r="F67" s="478"/>
      <c r="G67" s="478"/>
      <c r="H67" s="485"/>
      <c r="I67" s="485"/>
      <c r="J67" s="485"/>
      <c r="K67" s="485"/>
      <c r="L67" s="104"/>
      <c r="N67" s="104"/>
    </row>
    <row r="68" spans="1:15" ht="14.1" customHeight="1" x14ac:dyDescent="0.2">
      <c r="A68" s="873" t="s">
        <v>528</v>
      </c>
      <c r="B68" s="873"/>
      <c r="C68" s="873"/>
      <c r="D68" s="104"/>
      <c r="E68" s="104"/>
      <c r="F68" s="104"/>
      <c r="G68" s="104"/>
      <c r="H68" s="104"/>
      <c r="I68" s="104"/>
      <c r="J68" s="104"/>
      <c r="K68" s="104"/>
      <c r="L68" s="104"/>
      <c r="N68" s="104"/>
    </row>
    <row r="69" spans="1:15" ht="22.5" x14ac:dyDescent="0.2">
      <c r="A69" s="139" t="s">
        <v>6</v>
      </c>
      <c r="B69" s="139" t="s">
        <v>86</v>
      </c>
      <c r="C69" s="139" t="s">
        <v>77</v>
      </c>
      <c r="D69" s="140" t="s">
        <v>7</v>
      </c>
      <c r="E69" s="140" t="s">
        <v>8</v>
      </c>
      <c r="F69" s="140" t="s">
        <v>88</v>
      </c>
      <c r="G69" s="140" t="s">
        <v>89</v>
      </c>
      <c r="H69" s="140" t="s">
        <v>90</v>
      </c>
      <c r="I69" s="140" t="s">
        <v>14</v>
      </c>
      <c r="J69" s="874" t="s">
        <v>91</v>
      </c>
      <c r="K69" s="875"/>
      <c r="L69" s="876"/>
      <c r="N69" s="104"/>
    </row>
    <row r="70" spans="1:15" ht="14.1" customHeight="1" x14ac:dyDescent="0.2">
      <c r="A70" s="877">
        <v>3</v>
      </c>
      <c r="B70" s="139">
        <v>1</v>
      </c>
      <c r="C70" s="144" t="s">
        <v>232</v>
      </c>
      <c r="D70" s="158">
        <v>1991</v>
      </c>
      <c r="E70" s="158" t="s">
        <v>5</v>
      </c>
      <c r="F70" s="387">
        <v>86.8</v>
      </c>
      <c r="G70" s="143">
        <v>24</v>
      </c>
      <c r="H70" s="139">
        <f>G70</f>
        <v>24</v>
      </c>
      <c r="I70" s="878" t="s">
        <v>190</v>
      </c>
      <c r="J70" s="344" t="s">
        <v>135</v>
      </c>
      <c r="K70" s="345"/>
      <c r="L70" s="346"/>
      <c r="N70" s="104"/>
    </row>
    <row r="71" spans="1:15" ht="14.1" customHeight="1" x14ac:dyDescent="0.2">
      <c r="A71" s="877"/>
      <c r="B71" s="139">
        <v>2</v>
      </c>
      <c r="C71" s="144" t="s">
        <v>244</v>
      </c>
      <c r="D71" s="158">
        <v>1995</v>
      </c>
      <c r="E71" s="158" t="s">
        <v>5</v>
      </c>
      <c r="F71" s="272">
        <v>70.95</v>
      </c>
      <c r="G71" s="143">
        <v>20</v>
      </c>
      <c r="H71" s="139">
        <f>H70+G71</f>
        <v>44</v>
      </c>
      <c r="I71" s="879"/>
      <c r="J71" s="344" t="s">
        <v>135</v>
      </c>
      <c r="K71" s="345"/>
      <c r="L71" s="347"/>
      <c r="N71" s="104"/>
    </row>
    <row r="72" spans="1:15" ht="14.1" customHeight="1" x14ac:dyDescent="0.2">
      <c r="A72" s="877"/>
      <c r="B72" s="139">
        <v>3</v>
      </c>
      <c r="C72" s="144" t="s">
        <v>520</v>
      </c>
      <c r="D72" s="158">
        <v>2004</v>
      </c>
      <c r="E72" s="158">
        <v>1</v>
      </c>
      <c r="F72" s="272">
        <v>58.3</v>
      </c>
      <c r="G72" s="143">
        <v>9</v>
      </c>
      <c r="H72" s="139">
        <f>H71+G72</f>
        <v>53</v>
      </c>
      <c r="I72" s="879"/>
      <c r="J72" s="344" t="s">
        <v>135</v>
      </c>
      <c r="K72" s="345"/>
      <c r="L72" s="346"/>
      <c r="N72" s="104"/>
    </row>
    <row r="73" spans="1:15" ht="14.1" customHeight="1" x14ac:dyDescent="0.2">
      <c r="A73" s="877"/>
      <c r="B73" s="139">
        <v>4</v>
      </c>
      <c r="C73" s="697" t="s">
        <v>234</v>
      </c>
      <c r="D73" s="158">
        <v>1983</v>
      </c>
      <c r="E73" s="158" t="s">
        <v>5</v>
      </c>
      <c r="F73" s="272">
        <v>94.5</v>
      </c>
      <c r="G73" s="143">
        <v>0</v>
      </c>
      <c r="H73" s="139">
        <v>53</v>
      </c>
      <c r="I73" s="880"/>
      <c r="J73" s="344" t="s">
        <v>135</v>
      </c>
      <c r="K73" s="345"/>
      <c r="L73" s="346"/>
      <c r="N73" s="104"/>
    </row>
    <row r="74" spans="1:15" ht="14.1" customHeight="1" x14ac:dyDescent="0.2">
      <c r="A74" s="871" t="s">
        <v>93</v>
      </c>
      <c r="B74" s="871"/>
      <c r="C74" s="871"/>
      <c r="D74" s="871"/>
      <c r="E74" s="484"/>
      <c r="F74" s="154">
        <f>SUM(F70:F73)</f>
        <v>310.55</v>
      </c>
      <c r="G74" s="104"/>
      <c r="H74" s="9"/>
      <c r="I74" s="9"/>
      <c r="J74" s="9"/>
      <c r="K74" s="9"/>
      <c r="L74" s="104"/>
      <c r="N74" s="104"/>
    </row>
    <row r="75" spans="1:15" ht="14.1" customHeight="1" x14ac:dyDescent="0.2">
      <c r="A75" s="872" t="s">
        <v>94</v>
      </c>
      <c r="B75" s="872"/>
      <c r="C75" s="872"/>
      <c r="D75" s="872"/>
      <c r="E75" s="872"/>
      <c r="F75" s="872"/>
      <c r="G75" s="872"/>
      <c r="H75" s="161">
        <f>H72</f>
        <v>53</v>
      </c>
      <c r="I75" s="485"/>
      <c r="J75" s="485"/>
      <c r="K75" s="485"/>
      <c r="L75" s="104"/>
      <c r="N75" s="104"/>
    </row>
    <row r="76" spans="1:15" ht="14.1" hidden="1" customHeight="1" x14ac:dyDescent="0.2">
      <c r="A76" s="478"/>
      <c r="B76" s="478"/>
      <c r="C76" s="478"/>
      <c r="D76" s="478"/>
      <c r="E76" s="478"/>
      <c r="F76" s="478"/>
      <c r="G76" s="478"/>
      <c r="H76" s="485"/>
      <c r="I76" s="485"/>
      <c r="J76" s="485"/>
      <c r="K76" s="485"/>
      <c r="L76" s="104"/>
      <c r="N76" s="104"/>
    </row>
    <row r="77" spans="1:15" ht="14.1" hidden="1" customHeight="1" x14ac:dyDescent="0.2">
      <c r="A77" s="873" t="s">
        <v>272</v>
      </c>
      <c r="B77" s="873"/>
      <c r="C77" s="873"/>
      <c r="D77" s="104"/>
      <c r="E77" s="104"/>
      <c r="F77" s="104"/>
      <c r="G77" s="104"/>
      <c r="H77" s="104"/>
      <c r="I77" s="104"/>
      <c r="J77" s="104"/>
      <c r="K77" s="104"/>
      <c r="L77" s="104"/>
      <c r="N77" s="104"/>
    </row>
    <row r="78" spans="1:15" ht="22.5" hidden="1" x14ac:dyDescent="0.2">
      <c r="A78" s="139" t="s">
        <v>6</v>
      </c>
      <c r="B78" s="139" t="s">
        <v>86</v>
      </c>
      <c r="C78" s="139" t="s">
        <v>77</v>
      </c>
      <c r="D78" s="140" t="s">
        <v>7</v>
      </c>
      <c r="E78" s="140" t="s">
        <v>8</v>
      </c>
      <c r="F78" s="140" t="s">
        <v>88</v>
      </c>
      <c r="G78" s="140" t="s">
        <v>89</v>
      </c>
      <c r="H78" s="140" t="s">
        <v>90</v>
      </c>
      <c r="I78" s="140" t="s">
        <v>14</v>
      </c>
      <c r="J78" s="874" t="s">
        <v>91</v>
      </c>
      <c r="K78" s="875"/>
      <c r="L78" s="876"/>
      <c r="N78" s="104"/>
    </row>
    <row r="79" spans="1:15" ht="14.1" hidden="1" customHeight="1" x14ac:dyDescent="0.2">
      <c r="A79" s="877">
        <v>5</v>
      </c>
      <c r="B79" s="139">
        <v>1</v>
      </c>
      <c r="C79" s="144" t="s">
        <v>231</v>
      </c>
      <c r="D79" s="158">
        <v>1996</v>
      </c>
      <c r="E79" s="158" t="s">
        <v>5</v>
      </c>
      <c r="F79" s="387">
        <v>69.3</v>
      </c>
      <c r="G79" s="143">
        <v>23</v>
      </c>
      <c r="H79" s="139">
        <f>G79</f>
        <v>23</v>
      </c>
      <c r="I79" s="878" t="s">
        <v>190</v>
      </c>
      <c r="J79" s="344" t="s">
        <v>135</v>
      </c>
      <c r="K79" s="345"/>
      <c r="L79" s="346"/>
      <c r="N79" s="104"/>
    </row>
    <row r="80" spans="1:15" ht="14.1" hidden="1" customHeight="1" x14ac:dyDescent="0.2">
      <c r="A80" s="877"/>
      <c r="B80" s="139">
        <v>2</v>
      </c>
      <c r="C80" s="144" t="s">
        <v>234</v>
      </c>
      <c r="D80" s="158">
        <v>1983</v>
      </c>
      <c r="E80" s="158" t="s">
        <v>5</v>
      </c>
      <c r="F80" s="272">
        <v>92.55</v>
      </c>
      <c r="G80" s="143">
        <v>25</v>
      </c>
      <c r="H80" s="139">
        <f>H79+G80</f>
        <v>48</v>
      </c>
      <c r="I80" s="879"/>
      <c r="J80" s="344" t="s">
        <v>135</v>
      </c>
      <c r="K80" s="345"/>
      <c r="L80" s="347"/>
      <c r="N80" s="104"/>
    </row>
    <row r="81" spans="1:14" ht="14.1" hidden="1" customHeight="1" x14ac:dyDescent="0.2">
      <c r="A81" s="877"/>
      <c r="B81" s="139">
        <v>3</v>
      </c>
      <c r="C81" s="144" t="s">
        <v>235</v>
      </c>
      <c r="D81" s="158">
        <v>1972</v>
      </c>
      <c r="E81" s="158" t="s">
        <v>5</v>
      </c>
      <c r="F81" s="272">
        <v>87.4</v>
      </c>
      <c r="G81" s="143">
        <v>28</v>
      </c>
      <c r="H81" s="139">
        <f t="shared" ref="H81:H82" si="5">H80+G81</f>
        <v>76</v>
      </c>
      <c r="I81" s="879"/>
      <c r="J81" s="344" t="s">
        <v>135</v>
      </c>
      <c r="K81" s="345"/>
      <c r="L81" s="346"/>
      <c r="N81" s="104"/>
    </row>
    <row r="82" spans="1:14" ht="14.1" hidden="1" customHeight="1" x14ac:dyDescent="0.2">
      <c r="A82" s="877"/>
      <c r="B82" s="139">
        <v>4</v>
      </c>
      <c r="C82" s="144" t="s">
        <v>232</v>
      </c>
      <c r="D82" s="158">
        <v>1989</v>
      </c>
      <c r="E82" s="158" t="s">
        <v>5</v>
      </c>
      <c r="F82" s="272">
        <v>84.9</v>
      </c>
      <c r="G82" s="143">
        <v>27</v>
      </c>
      <c r="H82" s="139">
        <f t="shared" si="5"/>
        <v>103</v>
      </c>
      <c r="I82" s="880"/>
      <c r="J82" s="344" t="s">
        <v>135</v>
      </c>
      <c r="K82" s="345"/>
      <c r="L82" s="346"/>
      <c r="N82" s="104"/>
    </row>
    <row r="83" spans="1:14" ht="14.1" hidden="1" customHeight="1" x14ac:dyDescent="0.2">
      <c r="A83" s="871" t="s">
        <v>93</v>
      </c>
      <c r="B83" s="871"/>
      <c r="C83" s="871"/>
      <c r="D83" s="871"/>
      <c r="E83" s="484"/>
      <c r="F83" s="154">
        <f>SUM(F79:F82)</f>
        <v>334.15</v>
      </c>
      <c r="G83" s="104"/>
      <c r="H83" s="9"/>
      <c r="I83" s="9"/>
      <c r="J83" s="9"/>
      <c r="K83" s="9"/>
      <c r="L83" s="104"/>
      <c r="N83" s="104"/>
    </row>
    <row r="84" spans="1:14" ht="14.1" hidden="1" customHeight="1" x14ac:dyDescent="0.2">
      <c r="A84" s="872" t="s">
        <v>94</v>
      </c>
      <c r="B84" s="872"/>
      <c r="C84" s="872"/>
      <c r="D84" s="872"/>
      <c r="E84" s="872"/>
      <c r="F84" s="872"/>
      <c r="G84" s="872"/>
      <c r="H84" s="161">
        <f>H82</f>
        <v>103</v>
      </c>
      <c r="I84" s="485"/>
      <c r="J84" s="485"/>
      <c r="K84" s="485"/>
      <c r="L84" s="104"/>
      <c r="N84" s="104"/>
    </row>
    <row r="85" spans="1:14" ht="14.1" customHeight="1" x14ac:dyDescent="0.2">
      <c r="A85" s="478"/>
      <c r="B85" s="478"/>
      <c r="F85" s="698"/>
      <c r="G85" s="690"/>
      <c r="H85" s="485"/>
      <c r="I85" s="485"/>
      <c r="K85" s="485"/>
      <c r="L85" s="104"/>
      <c r="N85" s="104"/>
    </row>
    <row r="86" spans="1:14" ht="12.75" customHeight="1" x14ac:dyDescent="0.2"/>
    <row r="87" spans="1:14" s="104" customFormat="1" x14ac:dyDescent="0.2">
      <c r="A87" s="204" t="s">
        <v>16</v>
      </c>
      <c r="B87" s="105"/>
      <c r="C87" s="105"/>
      <c r="D87" s="261" t="s">
        <v>524</v>
      </c>
      <c r="F87" s="6"/>
      <c r="G87" s="204" t="s">
        <v>112</v>
      </c>
      <c r="I87" s="105"/>
      <c r="K87" s="261" t="s">
        <v>526</v>
      </c>
    </row>
    <row r="88" spans="1:14" s="104" customFormat="1" x14ac:dyDescent="0.2">
      <c r="A88" s="204"/>
      <c r="B88" s="105"/>
      <c r="C88" s="105"/>
      <c r="D88" s="205"/>
      <c r="F88" s="6"/>
      <c r="G88" s="204"/>
      <c r="I88" s="105"/>
      <c r="K88" s="261"/>
    </row>
    <row r="89" spans="1:14" s="104" customFormat="1" x14ac:dyDescent="0.2">
      <c r="A89" s="204" t="s">
        <v>17</v>
      </c>
      <c r="B89" s="105"/>
      <c r="C89" s="105"/>
      <c r="D89" s="5" t="s">
        <v>525</v>
      </c>
      <c r="E89" s="105"/>
      <c r="F89" s="105"/>
      <c r="G89" s="204" t="s">
        <v>115</v>
      </c>
      <c r="I89" s="105"/>
      <c r="K89" s="5" t="s">
        <v>527</v>
      </c>
    </row>
    <row r="92" spans="1:14" x14ac:dyDescent="0.2">
      <c r="H92" s="104"/>
      <c r="J92" s="104"/>
      <c r="K92" s="104"/>
      <c r="L92" s="104"/>
      <c r="M92" s="104"/>
    </row>
    <row r="93" spans="1:14" x14ac:dyDescent="0.2">
      <c r="H93" s="104"/>
      <c r="J93" s="104"/>
      <c r="K93" s="104"/>
      <c r="L93" s="104"/>
      <c r="M93" s="104"/>
    </row>
    <row r="94" spans="1:14" x14ac:dyDescent="0.2">
      <c r="H94" s="104"/>
      <c r="J94" s="104"/>
      <c r="K94" s="104"/>
      <c r="L94" s="104"/>
      <c r="M94" s="104"/>
    </row>
    <row r="95" spans="1:14" x14ac:dyDescent="0.2">
      <c r="H95" s="104"/>
    </row>
  </sheetData>
  <sheetProtection selectLockedCells="1" selectUnlockedCells="1"/>
  <mergeCells count="62">
    <mergeCell ref="J42:L42"/>
    <mergeCell ref="A47:D47"/>
    <mergeCell ref="A48:G48"/>
    <mergeCell ref="J15:L15"/>
    <mergeCell ref="A20:D20"/>
    <mergeCell ref="A21:G21"/>
    <mergeCell ref="A23:C23"/>
    <mergeCell ref="J24:L24"/>
    <mergeCell ref="A29:D29"/>
    <mergeCell ref="A30:G30"/>
    <mergeCell ref="A41:C41"/>
    <mergeCell ref="I34:I37"/>
    <mergeCell ref="I16:I19"/>
    <mergeCell ref="I25:I28"/>
    <mergeCell ref="A34:A37"/>
    <mergeCell ref="A38:D38"/>
    <mergeCell ref="A59:C59"/>
    <mergeCell ref="J60:L60"/>
    <mergeCell ref="A43:A46"/>
    <mergeCell ref="A61:A64"/>
    <mergeCell ref="A65:D65"/>
    <mergeCell ref="I43:I46"/>
    <mergeCell ref="I61:I64"/>
    <mergeCell ref="A66:G66"/>
    <mergeCell ref="J33:L33"/>
    <mergeCell ref="J51:L51"/>
    <mergeCell ref="J8:L8"/>
    <mergeCell ref="A6:C6"/>
    <mergeCell ref="A8:C8"/>
    <mergeCell ref="A9:C9"/>
    <mergeCell ref="D9:I9"/>
    <mergeCell ref="A57:G57"/>
    <mergeCell ref="D8:I8"/>
    <mergeCell ref="I52:I55"/>
    <mergeCell ref="A50:C50"/>
    <mergeCell ref="A52:A55"/>
    <mergeCell ref="A56:D56"/>
    <mergeCell ref="D10:I10"/>
    <mergeCell ref="A32:C32"/>
    <mergeCell ref="A39:G39"/>
    <mergeCell ref="A16:A19"/>
    <mergeCell ref="A25:A28"/>
    <mergeCell ref="A14:C14"/>
    <mergeCell ref="A1:L1"/>
    <mergeCell ref="A2:L2"/>
    <mergeCell ref="A3:L3"/>
    <mergeCell ref="A4:L4"/>
    <mergeCell ref="D7:I7"/>
    <mergeCell ref="D6:I6"/>
    <mergeCell ref="A7:C7"/>
    <mergeCell ref="A68:C68"/>
    <mergeCell ref="J69:L69"/>
    <mergeCell ref="A70:A73"/>
    <mergeCell ref="I70:I73"/>
    <mergeCell ref="A74:D74"/>
    <mergeCell ref="A83:D83"/>
    <mergeCell ref="A84:G84"/>
    <mergeCell ref="A75:G75"/>
    <mergeCell ref="A77:C77"/>
    <mergeCell ref="J78:L78"/>
    <mergeCell ref="A79:A82"/>
    <mergeCell ref="I79:I82"/>
  </mergeCells>
  <printOptions horizontalCentered="1"/>
  <pageMargins left="0.59055118110236227" right="0.19685039370078741" top="0.63" bottom="0.38" header="0.5" footer="0.24"/>
  <pageSetup paperSize="9" scale="68" firstPageNumber="0" fitToHeight="0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44"/>
  <sheetViews>
    <sheetView view="pageBreakPreview" zoomScale="90" zoomScaleNormal="90" zoomScaleSheetLayoutView="90" workbookViewId="0">
      <selection activeCell="H11" sqref="H11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2.710937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4" x14ac:dyDescent="0.2">
      <c r="A1" s="881" t="s">
        <v>37</v>
      </c>
      <c r="B1" s="881"/>
      <c r="C1" s="881"/>
      <c r="D1" s="881"/>
      <c r="E1" s="881"/>
      <c r="F1" s="881"/>
      <c r="G1" s="881"/>
      <c r="H1" s="881"/>
      <c r="I1" s="881"/>
      <c r="J1" s="881"/>
      <c r="K1" s="881"/>
      <c r="L1" s="881"/>
      <c r="M1" s="367"/>
      <c r="N1" s="367"/>
    </row>
    <row r="2" spans="1:14" x14ac:dyDescent="0.2">
      <c r="A2" s="882" t="s">
        <v>116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368"/>
      <c r="N2" s="368"/>
    </row>
    <row r="3" spans="1:14" x14ac:dyDescent="0.2">
      <c r="A3" s="882" t="s">
        <v>220</v>
      </c>
      <c r="B3" s="882"/>
      <c r="C3" s="882"/>
      <c r="D3" s="882"/>
      <c r="E3" s="882"/>
      <c r="F3" s="882"/>
      <c r="G3" s="882"/>
      <c r="H3" s="882"/>
      <c r="I3" s="882"/>
      <c r="J3" s="882"/>
      <c r="K3" s="882"/>
      <c r="L3" s="882"/>
      <c r="M3" s="368"/>
      <c r="N3" s="368"/>
    </row>
    <row r="4" spans="1:14" x14ac:dyDescent="0.2">
      <c r="A4" s="883" t="s">
        <v>221</v>
      </c>
      <c r="B4" s="883"/>
      <c r="C4" s="883"/>
      <c r="D4" s="883"/>
      <c r="E4" s="883"/>
      <c r="F4" s="883"/>
      <c r="G4" s="883"/>
      <c r="H4" s="883"/>
      <c r="I4" s="883"/>
      <c r="J4" s="883"/>
      <c r="K4" s="883"/>
      <c r="L4" s="883"/>
      <c r="M4" s="369"/>
      <c r="N4" s="369"/>
    </row>
    <row r="5" spans="1:14" ht="11.25" customHeight="1" x14ac:dyDescent="0.2">
      <c r="A5" s="369"/>
      <c r="B5" s="369"/>
      <c r="C5" s="369"/>
      <c r="D5" s="369"/>
      <c r="E5" s="369"/>
      <c r="F5" s="369"/>
      <c r="G5" s="369"/>
      <c r="H5" s="369"/>
      <c r="I5" s="369"/>
      <c r="J5" s="369"/>
      <c r="K5" s="369"/>
      <c r="M5" s="369"/>
      <c r="N5" s="369"/>
    </row>
    <row r="6" spans="1:14" ht="15.75" x14ac:dyDescent="0.2">
      <c r="A6" s="810" t="s">
        <v>216</v>
      </c>
      <c r="B6" s="810"/>
      <c r="C6" s="810"/>
      <c r="D6" s="884" t="s">
        <v>1</v>
      </c>
      <c r="E6" s="884"/>
      <c r="F6" s="884"/>
      <c r="G6" s="884"/>
      <c r="H6" s="884"/>
      <c r="I6" s="884"/>
      <c r="J6" s="365"/>
      <c r="K6" s="245" t="s">
        <v>191</v>
      </c>
    </row>
    <row r="7" spans="1:14" ht="15.75" x14ac:dyDescent="0.2">
      <c r="A7" s="825" t="s">
        <v>217</v>
      </c>
      <c r="B7" s="825"/>
      <c r="C7" s="825"/>
      <c r="D7" s="884" t="s">
        <v>219</v>
      </c>
      <c r="E7" s="884"/>
      <c r="F7" s="884"/>
      <c r="G7" s="884"/>
      <c r="H7" s="884"/>
      <c r="I7" s="884"/>
      <c r="J7" s="365"/>
      <c r="K7" s="245" t="s">
        <v>119</v>
      </c>
    </row>
    <row r="8" spans="1:14" ht="15.75" x14ac:dyDescent="0.2">
      <c r="A8" s="885" t="s">
        <v>33</v>
      </c>
      <c r="B8" s="885"/>
      <c r="C8" s="885"/>
      <c r="D8" s="884" t="s">
        <v>158</v>
      </c>
      <c r="E8" s="884"/>
      <c r="F8" s="884"/>
      <c r="G8" s="884"/>
      <c r="H8" s="884"/>
      <c r="I8" s="884"/>
      <c r="J8" s="827" t="s">
        <v>2</v>
      </c>
      <c r="K8" s="827"/>
      <c r="L8" s="827"/>
      <c r="M8" s="343"/>
      <c r="N8" s="341"/>
    </row>
    <row r="9" spans="1:14" ht="15" customHeight="1" x14ac:dyDescent="0.2">
      <c r="A9" s="886" t="s">
        <v>190</v>
      </c>
      <c r="B9" s="887"/>
      <c r="C9" s="888"/>
      <c r="D9" s="889" t="s">
        <v>224</v>
      </c>
      <c r="E9" s="889"/>
      <c r="F9" s="889"/>
      <c r="G9" s="889"/>
      <c r="H9" s="889"/>
      <c r="I9" s="889"/>
      <c r="J9" s="362" t="s">
        <v>3</v>
      </c>
      <c r="K9" s="362" t="s">
        <v>4</v>
      </c>
      <c r="L9" s="362" t="s">
        <v>5</v>
      </c>
      <c r="M9" s="343"/>
      <c r="N9" s="341"/>
    </row>
    <row r="10" spans="1:14" ht="15" customHeight="1" x14ac:dyDescent="0.2">
      <c r="A10" s="343"/>
      <c r="B10" s="343"/>
      <c r="C10" s="343"/>
      <c r="D10" s="884" t="s">
        <v>203</v>
      </c>
      <c r="E10" s="884"/>
      <c r="F10" s="884"/>
      <c r="G10" s="884"/>
      <c r="H10" s="884"/>
      <c r="I10" s="884"/>
      <c r="J10" s="279" t="s">
        <v>190</v>
      </c>
      <c r="K10" s="279" t="s">
        <v>190</v>
      </c>
      <c r="L10" s="371" t="s">
        <v>190</v>
      </c>
      <c r="M10" s="343"/>
      <c r="N10" s="341"/>
    </row>
    <row r="11" spans="1:14" ht="15" customHeight="1" x14ac:dyDescent="0.2">
      <c r="A11" s="199" t="s">
        <v>47</v>
      </c>
      <c r="B11" s="197"/>
      <c r="C11" s="197"/>
      <c r="D11" s="253">
        <v>214</v>
      </c>
      <c r="E11" s="363"/>
      <c r="F11" s="363"/>
      <c r="G11" s="363"/>
      <c r="H11" s="363"/>
      <c r="I11" s="363"/>
      <c r="J11" s="342"/>
      <c r="K11" s="342"/>
      <c r="L11" s="342"/>
      <c r="M11" s="343"/>
      <c r="N11" s="341"/>
    </row>
    <row r="12" spans="1:14" ht="15" customHeight="1" x14ac:dyDescent="0.2">
      <c r="A12" s="325" t="s">
        <v>48</v>
      </c>
      <c r="B12" s="326"/>
      <c r="C12" s="327"/>
      <c r="D12" s="328">
        <v>27</v>
      </c>
      <c r="E12" s="363"/>
      <c r="F12" s="363"/>
      <c r="G12" s="363"/>
      <c r="H12" s="363"/>
      <c r="I12" s="363"/>
      <c r="J12" s="342"/>
      <c r="K12" s="342"/>
      <c r="L12" s="342"/>
      <c r="M12" s="343"/>
      <c r="N12" s="341"/>
    </row>
    <row r="13" spans="1:14" ht="15" customHeight="1" x14ac:dyDescent="0.2">
      <c r="A13" s="343"/>
      <c r="B13" s="343"/>
      <c r="C13" s="343"/>
      <c r="D13" s="363"/>
      <c r="E13" s="363"/>
      <c r="F13" s="363"/>
      <c r="G13" s="363"/>
      <c r="H13" s="363"/>
      <c r="I13" s="363"/>
      <c r="J13" s="342"/>
      <c r="K13" s="342"/>
      <c r="L13" s="342"/>
      <c r="M13" s="343"/>
      <c r="N13" s="341"/>
    </row>
    <row r="14" spans="1:14" s="104" customFormat="1" x14ac:dyDescent="0.2">
      <c r="A14" s="873" t="s">
        <v>189</v>
      </c>
      <c r="B14" s="873"/>
      <c r="C14" s="873"/>
      <c r="M14" s="342"/>
      <c r="N14" s="9"/>
    </row>
    <row r="15" spans="1:14" s="104" customFormat="1" ht="26.25" customHeight="1" x14ac:dyDescent="0.2">
      <c r="A15" s="139" t="s">
        <v>6</v>
      </c>
      <c r="B15" s="139" t="s">
        <v>86</v>
      </c>
      <c r="C15" s="139" t="s">
        <v>77</v>
      </c>
      <c r="D15" s="140" t="s">
        <v>7</v>
      </c>
      <c r="E15" s="140" t="s">
        <v>8</v>
      </c>
      <c r="F15" s="140" t="s">
        <v>88</v>
      </c>
      <c r="G15" s="140" t="s">
        <v>89</v>
      </c>
      <c r="H15" s="140" t="s">
        <v>90</v>
      </c>
      <c r="I15" s="140" t="s">
        <v>14</v>
      </c>
      <c r="J15" s="874" t="s">
        <v>91</v>
      </c>
      <c r="K15" s="875"/>
      <c r="L15" s="876"/>
      <c r="M15" s="9"/>
      <c r="N15" s="9"/>
    </row>
    <row r="16" spans="1:14" s="104" customFormat="1" ht="14.1" customHeight="1" x14ac:dyDescent="0.2">
      <c r="A16" s="877">
        <v>1</v>
      </c>
      <c r="B16" s="139">
        <v>1</v>
      </c>
      <c r="C16" s="144" t="s">
        <v>192</v>
      </c>
      <c r="D16" s="158">
        <v>2003</v>
      </c>
      <c r="E16" s="272" t="s">
        <v>4</v>
      </c>
      <c r="F16" s="272">
        <v>54</v>
      </c>
      <c r="G16" s="143">
        <v>39</v>
      </c>
      <c r="H16" s="139">
        <f>G16</f>
        <v>39</v>
      </c>
      <c r="I16" s="878" t="s">
        <v>190</v>
      </c>
      <c r="J16" s="344" t="s">
        <v>127</v>
      </c>
      <c r="K16" s="345"/>
      <c r="L16" s="346"/>
      <c r="M16" s="6"/>
      <c r="N16" s="6"/>
    </row>
    <row r="17" spans="1:14" ht="14.1" customHeight="1" x14ac:dyDescent="0.2">
      <c r="A17" s="877"/>
      <c r="B17" s="139">
        <v>2</v>
      </c>
      <c r="C17" s="144" t="s">
        <v>193</v>
      </c>
      <c r="D17" s="158">
        <v>2004</v>
      </c>
      <c r="E17" s="272" t="s">
        <v>4</v>
      </c>
      <c r="F17" s="272">
        <v>59.3</v>
      </c>
      <c r="G17" s="143">
        <v>36</v>
      </c>
      <c r="H17" s="139">
        <f>H16+G17</f>
        <v>75</v>
      </c>
      <c r="I17" s="879"/>
      <c r="J17" s="344" t="s">
        <v>127</v>
      </c>
      <c r="K17" s="345"/>
      <c r="L17" s="347"/>
      <c r="M17" s="6"/>
      <c r="N17" s="6"/>
    </row>
    <row r="18" spans="1:14" s="104" customFormat="1" ht="14.1" customHeight="1" x14ac:dyDescent="0.2">
      <c r="A18" s="877"/>
      <c r="B18" s="139">
        <v>3</v>
      </c>
      <c r="C18" s="144" t="s">
        <v>194</v>
      </c>
      <c r="D18" s="158">
        <v>1999</v>
      </c>
      <c r="E18" s="272" t="s">
        <v>3</v>
      </c>
      <c r="F18" s="272">
        <v>81.25</v>
      </c>
      <c r="G18" s="143">
        <v>38</v>
      </c>
      <c r="H18" s="139">
        <f t="shared" ref="H18:H19" si="0">H17+G18</f>
        <v>113</v>
      </c>
      <c r="I18" s="879"/>
      <c r="J18" s="344" t="s">
        <v>53</v>
      </c>
      <c r="K18" s="345"/>
      <c r="L18" s="346"/>
      <c r="M18" s="273"/>
      <c r="N18" s="273"/>
    </row>
    <row r="19" spans="1:14" s="104" customFormat="1" ht="14.1" customHeight="1" x14ac:dyDescent="0.2">
      <c r="A19" s="877"/>
      <c r="B19" s="139">
        <v>4</v>
      </c>
      <c r="C19" s="144" t="s">
        <v>195</v>
      </c>
      <c r="D19" s="158">
        <v>2005</v>
      </c>
      <c r="E19" s="272" t="s">
        <v>5</v>
      </c>
      <c r="F19" s="272">
        <v>77.900000000000006</v>
      </c>
      <c r="G19" s="143">
        <v>39</v>
      </c>
      <c r="H19" s="139">
        <f t="shared" si="0"/>
        <v>152</v>
      </c>
      <c r="I19" s="880"/>
      <c r="J19" s="344" t="s">
        <v>127</v>
      </c>
      <c r="K19" s="345"/>
      <c r="L19" s="346"/>
      <c r="M19" s="273"/>
      <c r="N19" s="273"/>
    </row>
    <row r="20" spans="1:14" s="104" customFormat="1" x14ac:dyDescent="0.2">
      <c r="A20" s="871" t="s">
        <v>93</v>
      </c>
      <c r="B20" s="871"/>
      <c r="C20" s="871"/>
      <c r="D20" s="871"/>
      <c r="E20" s="366"/>
      <c r="F20" s="154">
        <f>SUM(F16:F19)</f>
        <v>272.45000000000005</v>
      </c>
      <c r="H20" s="9"/>
      <c r="I20" s="9"/>
      <c r="J20" s="9"/>
      <c r="K20" s="9"/>
    </row>
    <row r="21" spans="1:14" s="104" customFormat="1" x14ac:dyDescent="0.2">
      <c r="A21" s="872" t="s">
        <v>94</v>
      </c>
      <c r="B21" s="872"/>
      <c r="C21" s="872"/>
      <c r="D21" s="872"/>
      <c r="E21" s="872"/>
      <c r="F21" s="872"/>
      <c r="G21" s="872"/>
      <c r="H21" s="161">
        <f>H19</f>
        <v>152</v>
      </c>
      <c r="I21" s="370"/>
      <c r="J21" s="370"/>
      <c r="K21" s="370"/>
    </row>
    <row r="22" spans="1:14" s="104" customFormat="1" x14ac:dyDescent="0.2">
      <c r="D22" s="104" t="s">
        <v>103</v>
      </c>
    </row>
    <row r="23" spans="1:14" x14ac:dyDescent="0.2">
      <c r="A23" s="873" t="s">
        <v>133</v>
      </c>
      <c r="B23" s="873"/>
      <c r="C23" s="873"/>
      <c r="D23" s="104"/>
      <c r="E23" s="104"/>
      <c r="F23" s="104"/>
      <c r="G23" s="104"/>
      <c r="H23" s="104"/>
      <c r="I23" s="104"/>
      <c r="J23" s="104"/>
      <c r="K23" s="104"/>
      <c r="L23" s="104"/>
    </row>
    <row r="24" spans="1:14" ht="22.5" x14ac:dyDescent="0.2">
      <c r="A24" s="139" t="s">
        <v>6</v>
      </c>
      <c r="B24" s="139" t="s">
        <v>86</v>
      </c>
      <c r="C24" s="139" t="s">
        <v>77</v>
      </c>
      <c r="D24" s="140" t="s">
        <v>7</v>
      </c>
      <c r="E24" s="140" t="s">
        <v>8</v>
      </c>
      <c r="F24" s="140" t="s">
        <v>88</v>
      </c>
      <c r="G24" s="140" t="s">
        <v>89</v>
      </c>
      <c r="H24" s="140" t="s">
        <v>90</v>
      </c>
      <c r="I24" s="140" t="s">
        <v>14</v>
      </c>
      <c r="J24" s="874" t="s">
        <v>91</v>
      </c>
      <c r="K24" s="875"/>
      <c r="L24" s="876"/>
      <c r="N24" s="104"/>
    </row>
    <row r="25" spans="1:14" ht="14.1" customHeight="1" x14ac:dyDescent="0.2">
      <c r="A25" s="877">
        <v>2</v>
      </c>
      <c r="B25" s="139">
        <v>1</v>
      </c>
      <c r="C25" s="144" t="s">
        <v>137</v>
      </c>
      <c r="D25" s="158">
        <v>1986</v>
      </c>
      <c r="E25" s="158" t="s">
        <v>4</v>
      </c>
      <c r="F25" s="272">
        <v>61.1</v>
      </c>
      <c r="G25" s="143">
        <v>31</v>
      </c>
      <c r="H25" s="139">
        <f>G25</f>
        <v>31</v>
      </c>
      <c r="I25" s="878" t="s">
        <v>190</v>
      </c>
      <c r="J25" s="344" t="s">
        <v>175</v>
      </c>
      <c r="K25" s="345"/>
      <c r="L25" s="346"/>
      <c r="N25" s="104"/>
    </row>
    <row r="26" spans="1:14" ht="14.1" customHeight="1" x14ac:dyDescent="0.2">
      <c r="A26" s="877"/>
      <c r="B26" s="139">
        <v>2</v>
      </c>
      <c r="C26" s="144" t="s">
        <v>197</v>
      </c>
      <c r="D26" s="158">
        <v>1992</v>
      </c>
      <c r="E26" s="158">
        <v>1</v>
      </c>
      <c r="F26" s="387">
        <v>63</v>
      </c>
      <c r="G26" s="143">
        <v>17</v>
      </c>
      <c r="H26" s="139">
        <f>H25+G26</f>
        <v>48</v>
      </c>
      <c r="I26" s="879"/>
      <c r="J26" s="344" t="s">
        <v>198</v>
      </c>
      <c r="K26" s="345"/>
      <c r="L26" s="347"/>
      <c r="N26" s="104"/>
    </row>
    <row r="27" spans="1:14" ht="14.1" customHeight="1" x14ac:dyDescent="0.2">
      <c r="A27" s="877"/>
      <c r="B27" s="139">
        <v>3</v>
      </c>
      <c r="C27" s="144" t="s">
        <v>132</v>
      </c>
      <c r="D27" s="158">
        <v>1990</v>
      </c>
      <c r="E27" s="158" t="s">
        <v>5</v>
      </c>
      <c r="F27" s="272">
        <v>64.75</v>
      </c>
      <c r="G27" s="143">
        <v>33</v>
      </c>
      <c r="H27" s="139">
        <f t="shared" ref="H27:H28" si="1">H26+G27</f>
        <v>81</v>
      </c>
      <c r="I27" s="879"/>
      <c r="J27" s="344" t="s">
        <v>168</v>
      </c>
      <c r="K27" s="345"/>
      <c r="L27" s="346"/>
      <c r="N27" s="22"/>
    </row>
    <row r="28" spans="1:14" ht="14.1" customHeight="1" x14ac:dyDescent="0.2">
      <c r="A28" s="877"/>
      <c r="B28" s="139">
        <v>4</v>
      </c>
      <c r="C28" s="144" t="s">
        <v>130</v>
      </c>
      <c r="D28" s="158">
        <v>1991</v>
      </c>
      <c r="E28" s="158" t="s">
        <v>4</v>
      </c>
      <c r="F28" s="272">
        <v>56.2</v>
      </c>
      <c r="G28" s="143">
        <v>44</v>
      </c>
      <c r="H28" s="139">
        <f t="shared" si="1"/>
        <v>125</v>
      </c>
      <c r="I28" s="880"/>
      <c r="J28" s="344" t="s">
        <v>131</v>
      </c>
      <c r="K28" s="345"/>
      <c r="L28" s="346"/>
      <c r="N28" s="104"/>
    </row>
    <row r="29" spans="1:14" ht="12.75" customHeight="1" x14ac:dyDescent="0.2">
      <c r="A29" s="871" t="s">
        <v>93</v>
      </c>
      <c r="B29" s="871"/>
      <c r="C29" s="871"/>
      <c r="D29" s="871"/>
      <c r="E29" s="366"/>
      <c r="F29" s="154">
        <f>SUM(F25:F28)</f>
        <v>245.05</v>
      </c>
      <c r="G29" s="104"/>
      <c r="H29" s="9"/>
      <c r="I29" s="9"/>
      <c r="J29" s="9"/>
      <c r="K29" s="9"/>
      <c r="L29" s="104"/>
      <c r="N29" s="104"/>
    </row>
    <row r="30" spans="1:14" ht="12.75" customHeight="1" x14ac:dyDescent="0.2">
      <c r="A30" s="872" t="s">
        <v>94</v>
      </c>
      <c r="B30" s="872"/>
      <c r="C30" s="872"/>
      <c r="D30" s="872"/>
      <c r="E30" s="872"/>
      <c r="F30" s="872"/>
      <c r="G30" s="872"/>
      <c r="H30" s="161">
        <f>H28</f>
        <v>125</v>
      </c>
      <c r="I30" s="370"/>
      <c r="J30" s="370"/>
      <c r="K30" s="370"/>
      <c r="L30" s="104"/>
      <c r="N30" s="104"/>
    </row>
    <row r="31" spans="1:14" x14ac:dyDescent="0.2">
      <c r="A31" s="364"/>
      <c r="B31" s="364"/>
      <c r="C31" s="364"/>
      <c r="D31" s="364"/>
      <c r="E31" s="364"/>
      <c r="F31" s="364"/>
      <c r="G31" s="364"/>
      <c r="H31" s="370"/>
      <c r="I31" s="370"/>
      <c r="J31" s="370"/>
      <c r="K31" s="370"/>
      <c r="L31" s="104"/>
      <c r="M31" s="104"/>
      <c r="N31" s="104"/>
    </row>
    <row r="32" spans="1:14" x14ac:dyDescent="0.2">
      <c r="A32" s="873" t="s">
        <v>185</v>
      </c>
      <c r="B32" s="873"/>
      <c r="C32" s="873"/>
      <c r="D32" s="104"/>
      <c r="E32" s="104"/>
      <c r="F32" s="104"/>
      <c r="G32" s="104"/>
      <c r="H32" s="104"/>
      <c r="I32" s="104"/>
      <c r="J32" s="104"/>
      <c r="K32" s="104"/>
      <c r="L32" s="104"/>
    </row>
    <row r="33" spans="1:14" ht="22.5" x14ac:dyDescent="0.2">
      <c r="A33" s="139" t="s">
        <v>6</v>
      </c>
      <c r="B33" s="139" t="s">
        <v>86</v>
      </c>
      <c r="C33" s="139" t="s">
        <v>77</v>
      </c>
      <c r="D33" s="140" t="s">
        <v>7</v>
      </c>
      <c r="E33" s="140" t="s">
        <v>8</v>
      </c>
      <c r="F33" s="140" t="s">
        <v>88</v>
      </c>
      <c r="G33" s="140" t="s">
        <v>89</v>
      </c>
      <c r="H33" s="140" t="s">
        <v>90</v>
      </c>
      <c r="I33" s="140" t="s">
        <v>14</v>
      </c>
      <c r="J33" s="874" t="s">
        <v>91</v>
      </c>
      <c r="K33" s="875"/>
      <c r="L33" s="876"/>
      <c r="M33" s="104"/>
      <c r="N33" s="104"/>
    </row>
    <row r="34" spans="1:14" ht="14.1" customHeight="1" x14ac:dyDescent="0.2">
      <c r="A34" s="877">
        <v>3</v>
      </c>
      <c r="B34" s="139">
        <v>1</v>
      </c>
      <c r="C34" s="144" t="s">
        <v>68</v>
      </c>
      <c r="D34" s="158">
        <v>1997</v>
      </c>
      <c r="E34" s="158" t="s">
        <v>4</v>
      </c>
      <c r="F34" s="272">
        <v>59.1</v>
      </c>
      <c r="G34" s="143">
        <v>31</v>
      </c>
      <c r="H34" s="139">
        <f>G34</f>
        <v>31</v>
      </c>
      <c r="I34" s="878" t="s">
        <v>190</v>
      </c>
      <c r="J34" s="344" t="s">
        <v>67</v>
      </c>
      <c r="K34" s="345"/>
      <c r="L34" s="346"/>
      <c r="M34" s="104"/>
      <c r="N34" s="104"/>
    </row>
    <row r="35" spans="1:14" ht="14.1" customHeight="1" x14ac:dyDescent="0.2">
      <c r="A35" s="877"/>
      <c r="B35" s="139">
        <v>2</v>
      </c>
      <c r="C35" s="144" t="s">
        <v>196</v>
      </c>
      <c r="D35" s="158">
        <v>204</v>
      </c>
      <c r="E35" s="158">
        <v>1</v>
      </c>
      <c r="F35" s="272">
        <v>61.6</v>
      </c>
      <c r="G35" s="143">
        <v>24</v>
      </c>
      <c r="H35" s="139">
        <f>H34+G35</f>
        <v>55</v>
      </c>
      <c r="I35" s="879"/>
      <c r="J35" s="344" t="s">
        <v>67</v>
      </c>
      <c r="K35" s="345"/>
      <c r="L35" s="347"/>
      <c r="M35" s="104"/>
      <c r="N35" s="104"/>
    </row>
    <row r="36" spans="1:14" ht="14.1" customHeight="1" x14ac:dyDescent="0.2">
      <c r="A36" s="877"/>
      <c r="B36" s="139">
        <v>3</v>
      </c>
      <c r="C36" s="144" t="s">
        <v>176</v>
      </c>
      <c r="D36" s="158">
        <v>1985</v>
      </c>
      <c r="E36" s="158" t="s">
        <v>4</v>
      </c>
      <c r="F36" s="272">
        <v>81.55</v>
      </c>
      <c r="G36" s="143">
        <v>32</v>
      </c>
      <c r="H36" s="139">
        <f t="shared" ref="H36:H37" si="2">H35+G36</f>
        <v>87</v>
      </c>
      <c r="I36" s="879"/>
      <c r="J36" s="344" t="s">
        <v>67</v>
      </c>
      <c r="K36" s="345"/>
      <c r="L36" s="346"/>
      <c r="M36" s="22"/>
      <c r="N36" s="22"/>
    </row>
    <row r="37" spans="1:14" ht="14.1" customHeight="1" x14ac:dyDescent="0.2">
      <c r="A37" s="877"/>
      <c r="B37" s="139">
        <v>4</v>
      </c>
      <c r="C37" s="144" t="s">
        <v>138</v>
      </c>
      <c r="D37" s="158">
        <v>1999</v>
      </c>
      <c r="E37" s="158" t="s">
        <v>3</v>
      </c>
      <c r="F37" s="272">
        <v>64.3</v>
      </c>
      <c r="G37" s="143">
        <v>38</v>
      </c>
      <c r="H37" s="139">
        <f t="shared" si="2"/>
        <v>125</v>
      </c>
      <c r="I37" s="880"/>
      <c r="J37" s="344" t="s">
        <v>67</v>
      </c>
      <c r="K37" s="345"/>
      <c r="L37" s="346"/>
      <c r="M37" s="104"/>
      <c r="N37" s="104"/>
    </row>
    <row r="38" spans="1:14" ht="12.75" customHeight="1" x14ac:dyDescent="0.2">
      <c r="A38" s="871" t="s">
        <v>93</v>
      </c>
      <c r="B38" s="871"/>
      <c r="C38" s="871"/>
      <c r="D38" s="871"/>
      <c r="E38" s="366"/>
      <c r="F38" s="154">
        <f>SUM(F34:F37)</f>
        <v>266.55</v>
      </c>
      <c r="G38" s="104"/>
      <c r="H38" s="9"/>
      <c r="I38" s="9"/>
      <c r="J38" s="9"/>
      <c r="K38" s="9"/>
      <c r="L38" s="104"/>
      <c r="M38" s="104"/>
      <c r="N38" s="104"/>
    </row>
    <row r="39" spans="1:14" ht="12.75" customHeight="1" x14ac:dyDescent="0.2">
      <c r="A39" s="872" t="s">
        <v>94</v>
      </c>
      <c r="B39" s="872"/>
      <c r="C39" s="872"/>
      <c r="D39" s="872"/>
      <c r="E39" s="872"/>
      <c r="F39" s="872"/>
      <c r="G39" s="872"/>
      <c r="H39" s="161">
        <f>H37</f>
        <v>125</v>
      </c>
      <c r="I39" s="370"/>
      <c r="J39" s="370"/>
      <c r="K39" s="370"/>
      <c r="L39" s="104"/>
      <c r="M39" s="104"/>
      <c r="N39" s="104"/>
    </row>
    <row r="40" spans="1:14" ht="21.75" customHeight="1" x14ac:dyDescent="0.2"/>
    <row r="41" spans="1:14" x14ac:dyDescent="0.2">
      <c r="A41" s="204" t="s">
        <v>16</v>
      </c>
      <c r="B41" s="105"/>
      <c r="C41" s="105"/>
      <c r="D41" s="372" t="s">
        <v>188</v>
      </c>
      <c r="E41" s="104"/>
      <c r="F41" s="6"/>
      <c r="G41" s="204" t="s">
        <v>112</v>
      </c>
      <c r="H41" s="104"/>
      <c r="I41" s="105"/>
      <c r="J41" s="261"/>
      <c r="K41" s="105"/>
      <c r="L41" s="104"/>
      <c r="N41" s="104"/>
    </row>
    <row r="42" spans="1:14" x14ac:dyDescent="0.2">
      <c r="A42" s="204"/>
      <c r="B42" s="105"/>
      <c r="C42" s="105"/>
      <c r="D42" s="205"/>
      <c r="E42" s="104"/>
      <c r="F42" s="6"/>
      <c r="G42" s="204"/>
      <c r="H42" s="104"/>
      <c r="I42" s="105"/>
      <c r="K42" s="105"/>
      <c r="L42" s="104"/>
      <c r="M42" s="261"/>
      <c r="N42" s="104"/>
    </row>
    <row r="43" spans="1:14" x14ac:dyDescent="0.2">
      <c r="A43" s="204" t="s">
        <v>17</v>
      </c>
      <c r="B43" s="105"/>
      <c r="C43" s="105"/>
      <c r="D43" s="439" t="s">
        <v>223</v>
      </c>
      <c r="E43" s="105"/>
      <c r="F43" s="105"/>
      <c r="G43" s="204" t="s">
        <v>115</v>
      </c>
      <c r="H43" s="104"/>
      <c r="I43" s="105"/>
      <c r="J43" s="421" t="s">
        <v>114</v>
      </c>
      <c r="K43" s="105"/>
      <c r="L43" s="104"/>
      <c r="N43" s="104"/>
    </row>
    <row r="44" spans="1:14" x14ac:dyDescent="0.2">
      <c r="L44" s="104"/>
    </row>
  </sheetData>
  <sheetProtection selectLockedCells="1" selectUnlockedCells="1"/>
  <mergeCells count="32">
    <mergeCell ref="A39:G39"/>
    <mergeCell ref="A23:C23"/>
    <mergeCell ref="J33:L33"/>
    <mergeCell ref="A34:A37"/>
    <mergeCell ref="I34:I37"/>
    <mergeCell ref="A38:D38"/>
    <mergeCell ref="J24:L24"/>
    <mergeCell ref="A25:A28"/>
    <mergeCell ref="I25:I28"/>
    <mergeCell ref="A29:D29"/>
    <mergeCell ref="A32:C32"/>
    <mergeCell ref="A14:C14"/>
    <mergeCell ref="J15:L15"/>
    <mergeCell ref="A16:A19"/>
    <mergeCell ref="I16:I19"/>
    <mergeCell ref="A30:G30"/>
    <mergeCell ref="A20:D20"/>
    <mergeCell ref="A21:G21"/>
    <mergeCell ref="D10:I10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J8:L8"/>
  </mergeCells>
  <printOptions horizontalCentered="1"/>
  <pageMargins left="0.59055118110236227" right="0.19685039370078741" top="0.63" bottom="0.38" header="0.5" footer="0.24"/>
  <pageSetup paperSize="9" scale="68" firstPageNumber="0" fitToHeight="0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2"/>
  <sheetViews>
    <sheetView view="pageBreakPreview" topLeftCell="A7" zoomScale="120" zoomScaleNormal="70" zoomScaleSheetLayoutView="120" workbookViewId="0">
      <selection activeCell="B12" sqref="B12"/>
    </sheetView>
  </sheetViews>
  <sheetFormatPr defaultColWidth="9.140625" defaultRowHeight="12.75" x14ac:dyDescent="0.2"/>
  <cols>
    <col min="1" max="1" width="6.5703125" style="104" customWidth="1"/>
    <col min="2" max="2" width="9.140625" style="104"/>
    <col min="3" max="3" width="14.7109375" style="104" customWidth="1"/>
    <col min="4" max="4" width="9.42578125" style="104" customWidth="1"/>
    <col min="5" max="5" width="7.42578125" style="104" customWidth="1"/>
    <col min="6" max="6" width="21.85546875" style="104" bestFit="1" customWidth="1"/>
    <col min="7" max="7" width="25.28515625" style="104" customWidth="1"/>
    <col min="8" max="8" width="7.28515625" style="104" customWidth="1"/>
    <col min="9" max="9" width="8.85546875" style="104" customWidth="1"/>
    <col min="10" max="10" width="7.7109375" style="104" hidden="1" customWidth="1"/>
    <col min="11" max="11" width="6.85546875" style="104" hidden="1" customWidth="1"/>
    <col min="12" max="12" width="9.85546875" style="104" hidden="1" customWidth="1"/>
    <col min="13" max="13" width="7" style="104" customWidth="1"/>
    <col min="14" max="14" width="9.85546875" style="104" customWidth="1"/>
    <col min="15" max="15" width="12.7109375" style="104" customWidth="1"/>
    <col min="16" max="16" width="13.140625" style="104" customWidth="1"/>
    <col min="17" max="16384" width="9.140625" style="104"/>
  </cols>
  <sheetData>
    <row r="1" spans="1:18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ht="9" customHeight="1" x14ac:dyDescent="0.2"/>
    <row r="6" spans="1:18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ht="15.75" x14ac:dyDescent="0.25">
      <c r="A9" s="856">
        <v>172</v>
      </c>
      <c r="B9" s="856"/>
      <c r="C9" s="856"/>
      <c r="D9" s="831" t="s">
        <v>19</v>
      </c>
      <c r="E9" s="805"/>
      <c r="F9" s="805"/>
      <c r="G9" s="805"/>
      <c r="H9" s="805"/>
      <c r="I9" s="805"/>
      <c r="J9" s="805"/>
      <c r="K9" s="805"/>
      <c r="L9" s="805"/>
      <c r="M9" s="832"/>
      <c r="N9" s="493" t="s">
        <v>3</v>
      </c>
      <c r="O9" s="493" t="s">
        <v>4</v>
      </c>
      <c r="P9" s="493" t="s">
        <v>5</v>
      </c>
    </row>
    <row r="10" spans="1:18" ht="15" x14ac:dyDescent="0.2">
      <c r="A10" s="856"/>
      <c r="B10" s="856"/>
      <c r="C10" s="856"/>
      <c r="D10" s="833" t="s">
        <v>284</v>
      </c>
      <c r="E10" s="833"/>
      <c r="F10" s="833"/>
      <c r="G10" s="833"/>
      <c r="H10" s="833"/>
      <c r="I10" s="833"/>
      <c r="J10" s="833"/>
      <c r="K10" s="833"/>
      <c r="L10" s="833"/>
      <c r="M10" s="833"/>
      <c r="N10" s="212">
        <v>146</v>
      </c>
      <c r="O10" s="212">
        <v>120</v>
      </c>
      <c r="P10" s="212">
        <v>66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199" t="s">
        <v>47</v>
      </c>
      <c r="B12" s="197"/>
      <c r="C12" s="197"/>
      <c r="D12" s="253">
        <v>83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4"/>
      <c r="O12" s="54"/>
      <c r="P12" s="54"/>
    </row>
    <row r="13" spans="1:18" x14ac:dyDescent="0.2">
      <c r="A13" s="200" t="s">
        <v>48</v>
      </c>
      <c r="B13" s="201"/>
      <c r="C13" s="198"/>
      <c r="D13" s="254">
        <v>6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4"/>
      <c r="O13" s="54"/>
      <c r="P13" s="54"/>
    </row>
    <row r="15" spans="1:18" ht="11.25" customHeight="1" x14ac:dyDescent="0.2">
      <c r="A15" s="869" t="s">
        <v>6</v>
      </c>
      <c r="B15" s="840" t="s">
        <v>77</v>
      </c>
      <c r="C15" s="840"/>
      <c r="D15" s="835" t="s">
        <v>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19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70"/>
      <c r="B16" s="843"/>
      <c r="C16" s="843"/>
      <c r="D16" s="844"/>
      <c r="E16" s="844"/>
      <c r="F16" s="844"/>
      <c r="G16" s="844"/>
      <c r="H16" s="844"/>
      <c r="I16" s="844"/>
      <c r="J16" s="84" t="s">
        <v>21</v>
      </c>
      <c r="K16" s="84" t="s">
        <v>23</v>
      </c>
      <c r="L16" s="844"/>
      <c r="M16" s="844"/>
      <c r="N16" s="844"/>
      <c r="O16" s="844"/>
      <c r="P16" s="845"/>
    </row>
    <row r="17" spans="1:18" s="22" customFormat="1" x14ac:dyDescent="0.2">
      <c r="A17" s="124">
        <f>_xlfn.RANK.EQ(I17,I$17:I$28)</f>
        <v>1</v>
      </c>
      <c r="B17" s="109" t="s">
        <v>456</v>
      </c>
      <c r="C17" s="102"/>
      <c r="D17" s="88">
        <v>1999</v>
      </c>
      <c r="E17" s="88" t="s">
        <v>4</v>
      </c>
      <c r="F17" s="85" t="s">
        <v>226</v>
      </c>
      <c r="G17" s="85" t="s">
        <v>530</v>
      </c>
      <c r="H17" s="203">
        <v>57.3</v>
      </c>
      <c r="I17" s="36">
        <v>168</v>
      </c>
      <c r="J17" s="36"/>
      <c r="K17" s="85"/>
      <c r="L17" s="87"/>
      <c r="M17" s="36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487" t="s">
        <v>457</v>
      </c>
      <c r="P17" s="65"/>
      <c r="Q17" s="104"/>
      <c r="R17" s="105"/>
    </row>
    <row r="18" spans="1:18" x14ac:dyDescent="0.2">
      <c r="A18" s="124">
        <f>_xlfn.RANK.EQ(I18,I$17:I$28)</f>
        <v>2</v>
      </c>
      <c r="B18" s="113" t="s">
        <v>403</v>
      </c>
      <c r="C18" s="114"/>
      <c r="D18" s="87">
        <v>1984</v>
      </c>
      <c r="E18" s="85" t="s">
        <v>4</v>
      </c>
      <c r="F18" s="85" t="s">
        <v>226</v>
      </c>
      <c r="G18" s="24"/>
      <c r="H18" s="203">
        <v>52.02</v>
      </c>
      <c r="I18" s="85">
        <v>112</v>
      </c>
      <c r="J18" s="85"/>
      <c r="K18" s="85"/>
      <c r="L18" s="87"/>
      <c r="M18" s="36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488" t="s">
        <v>458</v>
      </c>
      <c r="P18" s="67"/>
      <c r="R18" s="105"/>
    </row>
    <row r="19" spans="1:18" x14ac:dyDescent="0.2">
      <c r="A19" s="124">
        <f>_xlfn.RANK.EQ(I19,I$17:I$28)</f>
        <v>3</v>
      </c>
      <c r="B19" s="114" t="s">
        <v>402</v>
      </c>
      <c r="C19" s="114"/>
      <c r="D19" s="87">
        <v>2007</v>
      </c>
      <c r="E19" s="85" t="s">
        <v>5</v>
      </c>
      <c r="F19" s="97" t="s">
        <v>226</v>
      </c>
      <c r="G19" s="85" t="s">
        <v>530</v>
      </c>
      <c r="H19" s="203">
        <v>53.5</v>
      </c>
      <c r="I19" s="85">
        <v>50</v>
      </c>
      <c r="J19" s="85"/>
      <c r="K19" s="85"/>
      <c r="L19" s="87"/>
      <c r="M19" s="36">
        <f>IF(A19=1,20,IF(A19=2,18,IF(A19=3,16,IF(A19&gt;19,0,19-A19))))</f>
        <v>16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6" t="s">
        <v>459</v>
      </c>
      <c r="P19" s="38"/>
      <c r="R19" s="105"/>
    </row>
    <row r="20" spans="1:18" hidden="1" x14ac:dyDescent="0.2">
      <c r="A20" s="124" t="e">
        <f>_xlfn.RANK.EQ(I20,I$17:I$28)</f>
        <v>#N/A</v>
      </c>
      <c r="B20" s="113"/>
      <c r="C20" s="114"/>
      <c r="D20" s="87"/>
      <c r="E20" s="85"/>
      <c r="F20" s="85"/>
      <c r="G20" s="24"/>
      <c r="H20" s="203"/>
      <c r="I20" s="85"/>
      <c r="J20" s="85"/>
      <c r="K20" s="85"/>
      <c r="L20" s="87"/>
      <c r="M20" s="36" t="e">
        <f>IF(A20=1,20,IF(A20=2,18,IF(A20=3,16,IF(A20&gt;19,0,19-A20))))</f>
        <v>#N/A</v>
      </c>
      <c r="N20" s="88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3"/>
      <c r="P20" s="38"/>
      <c r="R20" s="105"/>
    </row>
    <row r="21" spans="1:18" hidden="1" x14ac:dyDescent="0.2">
      <c r="A21" s="124" t="e">
        <f t="shared" ref="A21:A28" si="0">_xlfn.RANK.EQ(I21,I$17:I$28)</f>
        <v>#N/A</v>
      </c>
      <c r="B21" s="113"/>
      <c r="C21" s="114"/>
      <c r="D21" s="87"/>
      <c r="E21" s="85"/>
      <c r="F21" s="85"/>
      <c r="G21" s="24"/>
      <c r="H21" s="203"/>
      <c r="I21" s="85"/>
      <c r="J21" s="85"/>
      <c r="K21" s="85"/>
      <c r="L21" s="87"/>
      <c r="M21" s="36" t="e">
        <f t="shared" ref="M21:M28" si="1">IF(A21=1,20,IF(A21=2,18,IF(A21=3,16,IF(A21&gt;19,0,19-A21))))</f>
        <v>#N/A</v>
      </c>
      <c r="N21" s="88" t="str">
        <f t="shared" ref="N21:N28" si="2"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3"/>
      <c r="P21" s="38"/>
      <c r="R21" s="105"/>
    </row>
    <row r="22" spans="1:18" hidden="1" x14ac:dyDescent="0.2">
      <c r="A22" s="124" t="e">
        <f t="shared" si="0"/>
        <v>#N/A</v>
      </c>
      <c r="B22" s="113"/>
      <c r="C22" s="114"/>
      <c r="D22" s="87"/>
      <c r="E22" s="85"/>
      <c r="F22" s="85"/>
      <c r="G22" s="24"/>
      <c r="H22" s="203"/>
      <c r="I22" s="85"/>
      <c r="J22" s="85"/>
      <c r="K22" s="85"/>
      <c r="L22" s="87"/>
      <c r="M22" s="36" t="e">
        <f t="shared" si="1"/>
        <v>#N/A</v>
      </c>
      <c r="N22" s="88" t="str">
        <f t="shared" si="2"/>
        <v>-</v>
      </c>
      <c r="O22" s="93"/>
      <c r="P22" s="38"/>
      <c r="R22" s="105"/>
    </row>
    <row r="23" spans="1:18" hidden="1" x14ac:dyDescent="0.2">
      <c r="A23" s="124" t="e">
        <f t="shared" si="0"/>
        <v>#N/A</v>
      </c>
      <c r="B23" s="113"/>
      <c r="C23" s="114"/>
      <c r="D23" s="87"/>
      <c r="E23" s="85"/>
      <c r="F23" s="85"/>
      <c r="G23" s="24"/>
      <c r="H23" s="203"/>
      <c r="I23" s="85"/>
      <c r="J23" s="85"/>
      <c r="K23" s="85"/>
      <c r="L23" s="87"/>
      <c r="M23" s="36" t="e">
        <f t="shared" si="1"/>
        <v>#N/A</v>
      </c>
      <c r="N23" s="88" t="str">
        <f t="shared" si="2"/>
        <v>-</v>
      </c>
      <c r="O23" s="93"/>
      <c r="P23" s="38"/>
      <c r="R23" s="105"/>
    </row>
    <row r="24" spans="1:18" hidden="1" x14ac:dyDescent="0.2">
      <c r="A24" s="124" t="e">
        <f t="shared" si="0"/>
        <v>#N/A</v>
      </c>
      <c r="B24" s="113"/>
      <c r="C24" s="114"/>
      <c r="D24" s="87"/>
      <c r="E24" s="85"/>
      <c r="F24" s="85"/>
      <c r="G24" s="24"/>
      <c r="H24" s="203"/>
      <c r="I24" s="85"/>
      <c r="J24" s="85"/>
      <c r="K24" s="85"/>
      <c r="L24" s="87"/>
      <c r="M24" s="36" t="e">
        <f t="shared" si="1"/>
        <v>#N/A</v>
      </c>
      <c r="N24" s="88" t="str">
        <f t="shared" si="2"/>
        <v>-</v>
      </c>
      <c r="O24" s="93"/>
      <c r="P24" s="38"/>
      <c r="R24" s="105"/>
    </row>
    <row r="25" spans="1:18" hidden="1" x14ac:dyDescent="0.2">
      <c r="A25" s="124" t="e">
        <f t="shared" si="0"/>
        <v>#N/A</v>
      </c>
      <c r="B25" s="113"/>
      <c r="C25" s="114"/>
      <c r="D25" s="87"/>
      <c r="E25" s="85"/>
      <c r="F25" s="85"/>
      <c r="G25" s="24"/>
      <c r="H25" s="203"/>
      <c r="I25" s="85"/>
      <c r="J25" s="85"/>
      <c r="K25" s="85"/>
      <c r="L25" s="87"/>
      <c r="M25" s="36" t="e">
        <f t="shared" si="1"/>
        <v>#N/A</v>
      </c>
      <c r="N25" s="88" t="str">
        <f t="shared" si="2"/>
        <v>-</v>
      </c>
      <c r="O25" s="93"/>
      <c r="P25" s="38"/>
      <c r="R25" s="105"/>
    </row>
    <row r="26" spans="1:18" hidden="1" x14ac:dyDescent="0.2">
      <c r="A26" s="124" t="e">
        <f t="shared" si="0"/>
        <v>#N/A</v>
      </c>
      <c r="B26" s="113"/>
      <c r="C26" s="114"/>
      <c r="D26" s="87"/>
      <c r="E26" s="85"/>
      <c r="F26" s="85"/>
      <c r="G26" s="24"/>
      <c r="H26" s="203"/>
      <c r="I26" s="85"/>
      <c r="J26" s="85"/>
      <c r="K26" s="85"/>
      <c r="L26" s="87"/>
      <c r="M26" s="36" t="e">
        <f t="shared" si="1"/>
        <v>#N/A</v>
      </c>
      <c r="N26" s="88" t="str">
        <f t="shared" si="2"/>
        <v>-</v>
      </c>
      <c r="O26" s="93"/>
      <c r="P26" s="38"/>
      <c r="R26" s="105"/>
    </row>
    <row r="27" spans="1:18" hidden="1" x14ac:dyDescent="0.2">
      <c r="A27" s="124" t="e">
        <f t="shared" si="0"/>
        <v>#N/A</v>
      </c>
      <c r="B27" s="113"/>
      <c r="C27" s="114"/>
      <c r="D27" s="87"/>
      <c r="E27" s="85"/>
      <c r="F27" s="85"/>
      <c r="G27" s="24"/>
      <c r="H27" s="203"/>
      <c r="I27" s="85"/>
      <c r="J27" s="85"/>
      <c r="K27" s="85"/>
      <c r="L27" s="87"/>
      <c r="M27" s="36" t="e">
        <f t="shared" si="1"/>
        <v>#N/A</v>
      </c>
      <c r="N27" s="88" t="str">
        <f t="shared" si="2"/>
        <v>-</v>
      </c>
      <c r="O27" s="93"/>
      <c r="P27" s="38"/>
      <c r="R27" s="105"/>
    </row>
    <row r="28" spans="1:18" hidden="1" x14ac:dyDescent="0.2">
      <c r="A28" s="124" t="e">
        <f t="shared" si="0"/>
        <v>#N/A</v>
      </c>
      <c r="B28" s="113"/>
      <c r="C28" s="114"/>
      <c r="D28" s="87"/>
      <c r="E28" s="85"/>
      <c r="F28" s="85"/>
      <c r="G28" s="24"/>
      <c r="H28" s="203"/>
      <c r="I28" s="85"/>
      <c r="J28" s="85"/>
      <c r="K28" s="85"/>
      <c r="L28" s="87"/>
      <c r="M28" s="36" t="e">
        <f t="shared" si="1"/>
        <v>#N/A</v>
      </c>
      <c r="N28" s="88" t="str">
        <f t="shared" si="2"/>
        <v>-</v>
      </c>
      <c r="O28" s="93"/>
      <c r="P28" s="38"/>
      <c r="R28" s="105"/>
    </row>
    <row r="29" spans="1:18" x14ac:dyDescent="0.2"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8" x14ac:dyDescent="0.2">
      <c r="A30" s="204" t="s">
        <v>16</v>
      </c>
      <c r="B30" s="105"/>
      <c r="C30" s="105"/>
      <c r="D30" s="261" t="s">
        <v>286</v>
      </c>
      <c r="F30" s="6"/>
      <c r="G30" s="204" t="s">
        <v>112</v>
      </c>
      <c r="I30" s="105"/>
      <c r="J30" s="105"/>
      <c r="K30" s="105"/>
      <c r="M30" s="261" t="s">
        <v>523</v>
      </c>
    </row>
    <row r="31" spans="1:18" x14ac:dyDescent="0.2">
      <c r="A31" s="204"/>
      <c r="B31" s="105"/>
      <c r="C31" s="105"/>
      <c r="D31" s="205"/>
      <c r="F31" s="6"/>
      <c r="G31" s="204"/>
      <c r="I31" s="105"/>
      <c r="J31" s="105"/>
      <c r="K31" s="105"/>
      <c r="M31" s="261"/>
    </row>
    <row r="32" spans="1:18" x14ac:dyDescent="0.2">
      <c r="A32" s="204" t="s">
        <v>17</v>
      </c>
      <c r="B32" s="105"/>
      <c r="C32" s="105"/>
      <c r="D32" s="5" t="s">
        <v>114</v>
      </c>
      <c r="E32" s="105"/>
      <c r="F32" s="105"/>
      <c r="G32" s="204" t="s">
        <v>115</v>
      </c>
      <c r="I32" s="105"/>
      <c r="J32" s="105"/>
      <c r="K32" s="105"/>
      <c r="M32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32">
      <sortCondition ref="A15:A16"/>
    </sortState>
  </autoFilter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</mergeCells>
  <printOptions horizontalCentered="1"/>
  <pageMargins left="0.59055118110236227" right="0.19685039370078741" top="0.59055118110236227" bottom="0.59055118110236227" header="0" footer="0"/>
  <pageSetup paperSize="9" scale="92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2"/>
  <sheetViews>
    <sheetView view="pageBreakPreview" topLeftCell="A7" zoomScale="120" zoomScaleNormal="70" zoomScaleSheetLayoutView="120" workbookViewId="0">
      <selection activeCell="B12" sqref="B12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2.42578125" style="21" customWidth="1"/>
    <col min="4" max="4" width="9.42578125" style="21" customWidth="1"/>
    <col min="5" max="5" width="7.42578125" style="21" customWidth="1"/>
    <col min="6" max="6" width="21.85546875" style="21" bestFit="1" customWidth="1"/>
    <col min="7" max="7" width="27.5703125" style="21" customWidth="1"/>
    <col min="8" max="8" width="7.28515625" style="21" customWidth="1"/>
    <col min="9" max="9" width="8.85546875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85546875" style="21" customWidth="1"/>
    <col min="15" max="15" width="12.7109375" style="21" customWidth="1"/>
    <col min="16" max="16" width="13.14062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4"/>
    </row>
    <row r="2" spans="1:18" s="104" customFormat="1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ht="9" customHeight="1" x14ac:dyDescent="0.2"/>
    <row r="6" spans="1:18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s="104" customFormat="1" ht="15.75" x14ac:dyDescent="0.25">
      <c r="A9" s="826">
        <v>208</v>
      </c>
      <c r="B9" s="826"/>
      <c r="C9" s="826"/>
      <c r="D9" s="831" t="s">
        <v>19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8" s="104" customFormat="1" ht="15" x14ac:dyDescent="0.2">
      <c r="A10" s="826"/>
      <c r="B10" s="826"/>
      <c r="C10" s="826"/>
      <c r="D10" s="833" t="s">
        <v>80</v>
      </c>
      <c r="E10" s="833"/>
      <c r="F10" s="833"/>
      <c r="G10" s="833"/>
      <c r="H10" s="833"/>
      <c r="I10" s="833"/>
      <c r="J10" s="833"/>
      <c r="K10" s="833"/>
      <c r="L10" s="833"/>
      <c r="M10" s="833"/>
      <c r="N10" s="212">
        <v>159</v>
      </c>
      <c r="O10" s="212">
        <v>126</v>
      </c>
      <c r="P10" s="212">
        <v>73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199" t="s">
        <v>47</v>
      </c>
      <c r="B12" s="197"/>
      <c r="C12" s="197"/>
      <c r="D12" s="253">
        <v>83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8" s="104" customFormat="1" x14ac:dyDescent="0.2">
      <c r="A13" s="200" t="s">
        <v>48</v>
      </c>
      <c r="B13" s="201"/>
      <c r="C13" s="198"/>
      <c r="D13" s="254">
        <v>6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8" s="104" customFormat="1" x14ac:dyDescent="0.2"/>
    <row r="15" spans="1:18" ht="11.25" customHeight="1" x14ac:dyDescent="0.2">
      <c r="A15" s="869" t="s">
        <v>6</v>
      </c>
      <c r="B15" s="840" t="s">
        <v>77</v>
      </c>
      <c r="C15" s="840"/>
      <c r="D15" s="835" t="s">
        <v>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19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70"/>
      <c r="B16" s="843"/>
      <c r="C16" s="843"/>
      <c r="D16" s="844"/>
      <c r="E16" s="844"/>
      <c r="F16" s="844"/>
      <c r="G16" s="844"/>
      <c r="H16" s="844"/>
      <c r="I16" s="844"/>
      <c r="J16" s="40" t="s">
        <v>21</v>
      </c>
      <c r="K16" s="40" t="s">
        <v>23</v>
      </c>
      <c r="L16" s="844"/>
      <c r="M16" s="844"/>
      <c r="N16" s="844"/>
      <c r="O16" s="844"/>
      <c r="P16" s="845"/>
    </row>
    <row r="17" spans="1:18" s="22" customFormat="1" x14ac:dyDescent="0.2">
      <c r="A17" s="124">
        <f>_xlfn.RANK.EQ(I17,I$17:I$28)</f>
        <v>1</v>
      </c>
      <c r="B17" s="109" t="s">
        <v>405</v>
      </c>
      <c r="C17" s="102"/>
      <c r="D17" s="88">
        <v>1986</v>
      </c>
      <c r="E17" s="88" t="s">
        <v>4</v>
      </c>
      <c r="F17" s="85" t="s">
        <v>226</v>
      </c>
      <c r="G17" s="85" t="s">
        <v>530</v>
      </c>
      <c r="H17" s="203">
        <v>62.65</v>
      </c>
      <c r="I17" s="36">
        <v>178</v>
      </c>
      <c r="J17" s="36"/>
      <c r="K17" s="85"/>
      <c r="L17" s="87"/>
      <c r="M17" s="36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487" t="s">
        <v>464</v>
      </c>
      <c r="P17" s="65"/>
      <c r="Q17" s="81"/>
      <c r="R17" s="82"/>
    </row>
    <row r="18" spans="1:18" x14ac:dyDescent="0.2">
      <c r="A18" s="124">
        <f>_xlfn.RANK.EQ(I18,I$17:I$28)</f>
        <v>2</v>
      </c>
      <c r="B18" s="113" t="s">
        <v>460</v>
      </c>
      <c r="C18" s="114"/>
      <c r="D18" s="87">
        <v>1997</v>
      </c>
      <c r="E18" s="85" t="s">
        <v>4</v>
      </c>
      <c r="F18" s="85" t="s">
        <v>226</v>
      </c>
      <c r="G18" s="24"/>
      <c r="H18" s="203">
        <v>63</v>
      </c>
      <c r="I18" s="85">
        <v>128</v>
      </c>
      <c r="J18" s="85"/>
      <c r="K18" s="85"/>
      <c r="L18" s="87"/>
      <c r="M18" s="36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488" t="s">
        <v>458</v>
      </c>
      <c r="P18" s="67"/>
      <c r="R18" s="82"/>
    </row>
    <row r="19" spans="1:18" x14ac:dyDescent="0.2">
      <c r="A19" s="124">
        <f>_xlfn.RANK.EQ(I19,I$17:I$28)</f>
        <v>3</v>
      </c>
      <c r="B19" s="114" t="s">
        <v>461</v>
      </c>
      <c r="C19" s="114"/>
      <c r="D19" s="87">
        <v>1990</v>
      </c>
      <c r="E19" s="85">
        <v>1</v>
      </c>
      <c r="F19" s="97" t="s">
        <v>226</v>
      </c>
      <c r="G19" s="85"/>
      <c r="H19" s="203">
        <v>61.65</v>
      </c>
      <c r="I19" s="85">
        <v>52</v>
      </c>
      <c r="J19" s="85"/>
      <c r="K19" s="85"/>
      <c r="L19" s="87"/>
      <c r="M19" s="36">
        <f>IF(A19=1,20,IF(A19=2,18,IF(A19=3,16,IF(A19&gt;19,0,19-A19))))</f>
        <v>16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6" t="s">
        <v>465</v>
      </c>
      <c r="P19" s="38"/>
      <c r="Q19" s="104"/>
      <c r="R19" s="39"/>
    </row>
    <row r="20" spans="1:18" s="104" customFormat="1" x14ac:dyDescent="0.2">
      <c r="A20" s="124">
        <f>_xlfn.RANK.EQ(I20,I$17:I$28)</f>
        <v>4</v>
      </c>
      <c r="B20" s="113" t="s">
        <v>462</v>
      </c>
      <c r="C20" s="114"/>
      <c r="D20" s="87">
        <v>2004</v>
      </c>
      <c r="E20" s="85">
        <v>1</v>
      </c>
      <c r="F20" s="85" t="s">
        <v>307</v>
      </c>
      <c r="G20" s="24" t="s">
        <v>463</v>
      </c>
      <c r="H20" s="203">
        <v>63</v>
      </c>
      <c r="I20" s="85">
        <v>47</v>
      </c>
      <c r="J20" s="85"/>
      <c r="K20" s="85"/>
      <c r="L20" s="87"/>
      <c r="M20" s="36">
        <f>IF(A20=1,20,IF(A20=2,18,IF(A20=3,16,IF(A20&gt;19,0,19-A20))))</f>
        <v>15</v>
      </c>
      <c r="N20" s="88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3" t="s">
        <v>466</v>
      </c>
      <c r="P20" s="38"/>
      <c r="R20" s="105"/>
    </row>
    <row r="21" spans="1:18" s="104" customFormat="1" hidden="1" x14ac:dyDescent="0.2">
      <c r="A21" s="124" t="e">
        <f t="shared" ref="A21:A28" si="0">_xlfn.RANK.EQ(I21,I$17:I$28)</f>
        <v>#N/A</v>
      </c>
      <c r="B21" s="113"/>
      <c r="C21" s="114"/>
      <c r="D21" s="87"/>
      <c r="E21" s="85"/>
      <c r="F21" s="85"/>
      <c r="G21" s="24"/>
      <c r="H21" s="203"/>
      <c r="I21" s="85"/>
      <c r="J21" s="85"/>
      <c r="K21" s="85"/>
      <c r="L21" s="87"/>
      <c r="M21" s="36" t="e">
        <f t="shared" ref="M21:M28" si="1">IF(A21=1,20,IF(A21=2,18,IF(A21=3,16,IF(A21&gt;19,0,19-A21))))</f>
        <v>#N/A</v>
      </c>
      <c r="N21" s="88" t="str">
        <f t="shared" ref="N21:N28" si="2"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3" t="s">
        <v>135</v>
      </c>
      <c r="P21" s="38"/>
      <c r="R21" s="105"/>
    </row>
    <row r="22" spans="1:18" s="104" customFormat="1" hidden="1" x14ac:dyDescent="0.2">
      <c r="A22" s="124" t="e">
        <f t="shared" si="0"/>
        <v>#N/A</v>
      </c>
      <c r="B22" s="113"/>
      <c r="C22" s="114"/>
      <c r="D22" s="87"/>
      <c r="E22" s="85"/>
      <c r="F22" s="85"/>
      <c r="G22" s="24"/>
      <c r="H22" s="203"/>
      <c r="I22" s="85"/>
      <c r="J22" s="85"/>
      <c r="K22" s="85"/>
      <c r="L22" s="87"/>
      <c r="M22" s="36" t="e">
        <f t="shared" si="1"/>
        <v>#N/A</v>
      </c>
      <c r="N22" s="88" t="str">
        <f t="shared" si="2"/>
        <v>-</v>
      </c>
      <c r="O22" s="93"/>
      <c r="P22" s="38"/>
      <c r="R22" s="105"/>
    </row>
    <row r="23" spans="1:18" s="104" customFormat="1" hidden="1" x14ac:dyDescent="0.2">
      <c r="A23" s="124" t="e">
        <f t="shared" si="0"/>
        <v>#N/A</v>
      </c>
      <c r="B23" s="113"/>
      <c r="C23" s="114"/>
      <c r="D23" s="87"/>
      <c r="E23" s="85"/>
      <c r="F23" s="85"/>
      <c r="G23" s="24"/>
      <c r="H23" s="203"/>
      <c r="I23" s="85"/>
      <c r="J23" s="85"/>
      <c r="K23" s="85"/>
      <c r="L23" s="87"/>
      <c r="M23" s="36" t="e">
        <f t="shared" si="1"/>
        <v>#N/A</v>
      </c>
      <c r="N23" s="88" t="str">
        <f t="shared" si="2"/>
        <v>-</v>
      </c>
      <c r="O23" s="93"/>
      <c r="P23" s="38"/>
      <c r="R23" s="105"/>
    </row>
    <row r="24" spans="1:18" s="104" customFormat="1" hidden="1" x14ac:dyDescent="0.2">
      <c r="A24" s="124" t="e">
        <f t="shared" si="0"/>
        <v>#N/A</v>
      </c>
      <c r="B24" s="113"/>
      <c r="C24" s="114"/>
      <c r="D24" s="87"/>
      <c r="E24" s="85"/>
      <c r="F24" s="85"/>
      <c r="G24" s="24"/>
      <c r="H24" s="203"/>
      <c r="I24" s="85"/>
      <c r="J24" s="85"/>
      <c r="K24" s="85"/>
      <c r="L24" s="87"/>
      <c r="M24" s="36" t="e">
        <f t="shared" si="1"/>
        <v>#N/A</v>
      </c>
      <c r="N24" s="88" t="str">
        <f t="shared" si="2"/>
        <v>-</v>
      </c>
      <c r="O24" s="93"/>
      <c r="P24" s="38"/>
      <c r="R24" s="105"/>
    </row>
    <row r="25" spans="1:18" s="104" customFormat="1" hidden="1" x14ac:dyDescent="0.2">
      <c r="A25" s="124" t="e">
        <f t="shared" si="0"/>
        <v>#N/A</v>
      </c>
      <c r="B25" s="113"/>
      <c r="C25" s="114"/>
      <c r="D25" s="87"/>
      <c r="E25" s="85"/>
      <c r="F25" s="85"/>
      <c r="G25" s="24"/>
      <c r="H25" s="203"/>
      <c r="I25" s="85"/>
      <c r="J25" s="85"/>
      <c r="K25" s="85"/>
      <c r="L25" s="87"/>
      <c r="M25" s="36" t="e">
        <f t="shared" si="1"/>
        <v>#N/A</v>
      </c>
      <c r="N25" s="88" t="str">
        <f t="shared" si="2"/>
        <v>-</v>
      </c>
      <c r="O25" s="93"/>
      <c r="P25" s="38"/>
      <c r="R25" s="105"/>
    </row>
    <row r="26" spans="1:18" s="104" customFormat="1" hidden="1" x14ac:dyDescent="0.2">
      <c r="A26" s="124" t="e">
        <f t="shared" si="0"/>
        <v>#N/A</v>
      </c>
      <c r="B26" s="113"/>
      <c r="C26" s="114"/>
      <c r="D26" s="87"/>
      <c r="E26" s="85"/>
      <c r="F26" s="85"/>
      <c r="G26" s="24"/>
      <c r="H26" s="203"/>
      <c r="I26" s="85"/>
      <c r="J26" s="85"/>
      <c r="K26" s="85"/>
      <c r="L26" s="87"/>
      <c r="M26" s="36" t="e">
        <f t="shared" si="1"/>
        <v>#N/A</v>
      </c>
      <c r="N26" s="88" t="str">
        <f t="shared" si="2"/>
        <v>-</v>
      </c>
      <c r="O26" s="93"/>
      <c r="P26" s="38"/>
      <c r="R26" s="105"/>
    </row>
    <row r="27" spans="1:18" s="104" customFormat="1" hidden="1" x14ac:dyDescent="0.2">
      <c r="A27" s="124" t="e">
        <f t="shared" si="0"/>
        <v>#N/A</v>
      </c>
      <c r="B27" s="113"/>
      <c r="C27" s="114"/>
      <c r="D27" s="87"/>
      <c r="E27" s="85"/>
      <c r="F27" s="85"/>
      <c r="G27" s="24"/>
      <c r="H27" s="203"/>
      <c r="I27" s="85"/>
      <c r="J27" s="85"/>
      <c r="K27" s="85"/>
      <c r="L27" s="87"/>
      <c r="M27" s="36" t="e">
        <f t="shared" si="1"/>
        <v>#N/A</v>
      </c>
      <c r="N27" s="88" t="str">
        <f t="shared" si="2"/>
        <v>-</v>
      </c>
      <c r="O27" s="93"/>
      <c r="P27" s="38"/>
      <c r="R27" s="105"/>
    </row>
    <row r="28" spans="1:18" s="104" customFormat="1" hidden="1" x14ac:dyDescent="0.2">
      <c r="A28" s="124" t="e">
        <f t="shared" si="0"/>
        <v>#N/A</v>
      </c>
      <c r="B28" s="113"/>
      <c r="C28" s="114"/>
      <c r="D28" s="87"/>
      <c r="E28" s="85"/>
      <c r="F28" s="85"/>
      <c r="G28" s="24"/>
      <c r="H28" s="203"/>
      <c r="I28" s="85"/>
      <c r="J28" s="85"/>
      <c r="K28" s="85"/>
      <c r="L28" s="87"/>
      <c r="M28" s="36" t="e">
        <f t="shared" si="1"/>
        <v>#N/A</v>
      </c>
      <c r="N28" s="88" t="str">
        <f t="shared" si="2"/>
        <v>-</v>
      </c>
      <c r="O28" s="93"/>
      <c r="P28" s="38"/>
      <c r="R28" s="105"/>
    </row>
    <row r="29" spans="1:18" s="104" customFormat="1" x14ac:dyDescent="0.2"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8" s="104" customFormat="1" x14ac:dyDescent="0.2">
      <c r="A30" s="204" t="s">
        <v>16</v>
      </c>
      <c r="B30" s="105"/>
      <c r="C30" s="105"/>
      <c r="D30" s="261" t="s">
        <v>286</v>
      </c>
      <c r="F30" s="6"/>
      <c r="G30" s="204" t="s">
        <v>112</v>
      </c>
      <c r="I30" s="105"/>
      <c r="J30" s="105"/>
      <c r="K30" s="105"/>
      <c r="M30" s="261" t="s">
        <v>523</v>
      </c>
    </row>
    <row r="31" spans="1:18" s="104" customFormat="1" x14ac:dyDescent="0.2">
      <c r="A31" s="204"/>
      <c r="B31" s="105"/>
      <c r="C31" s="105"/>
      <c r="D31" s="205"/>
      <c r="F31" s="6"/>
      <c r="G31" s="204"/>
      <c r="I31" s="105"/>
      <c r="J31" s="105"/>
      <c r="K31" s="105"/>
      <c r="M31" s="261"/>
    </row>
    <row r="32" spans="1:18" s="104" customFormat="1" x14ac:dyDescent="0.2">
      <c r="A32" s="204" t="s">
        <v>17</v>
      </c>
      <c r="B32" s="105"/>
      <c r="C32" s="105"/>
      <c r="D32" s="5" t="s">
        <v>114</v>
      </c>
      <c r="E32" s="105"/>
      <c r="F32" s="105"/>
      <c r="G32" s="204" t="s">
        <v>115</v>
      </c>
      <c r="I32" s="105"/>
      <c r="J32" s="105"/>
      <c r="K32" s="105"/>
      <c r="M32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32">
      <sortCondition ref="A15:A16"/>
    </sortState>
  </autoFilter>
  <sortState ref="A17:P20">
    <sortCondition ref="A17"/>
  </sortState>
  <mergeCells count="29">
    <mergeCell ref="N8:P8"/>
    <mergeCell ref="D6:M6"/>
    <mergeCell ref="A6:C6"/>
    <mergeCell ref="N6:P6"/>
    <mergeCell ref="A1:P1"/>
    <mergeCell ref="A2:P2"/>
    <mergeCell ref="A3:P3"/>
    <mergeCell ref="A4:P4"/>
    <mergeCell ref="N7:P7"/>
    <mergeCell ref="A7:C7"/>
    <mergeCell ref="D7:M7"/>
    <mergeCell ref="A15:A16"/>
    <mergeCell ref="B15:C16"/>
    <mergeCell ref="D15:D16"/>
    <mergeCell ref="E15:E16"/>
    <mergeCell ref="F15:F16"/>
    <mergeCell ref="A9:C10"/>
    <mergeCell ref="A8:C8"/>
    <mergeCell ref="D8:M8"/>
    <mergeCell ref="D9:M9"/>
    <mergeCell ref="D10:M10"/>
    <mergeCell ref="O15:P16"/>
    <mergeCell ref="H15:H16"/>
    <mergeCell ref="I15:I16"/>
    <mergeCell ref="N15:N16"/>
    <mergeCell ref="G15:G16"/>
    <mergeCell ref="L15:L16"/>
    <mergeCell ref="M15:M16"/>
    <mergeCell ref="J15:K15"/>
  </mergeCells>
  <printOptions horizontalCentered="1"/>
  <pageMargins left="0.59055118110236227" right="0.19685039370078741" top="0.59055118110236227" bottom="0.59055118110236227" header="0" footer="0"/>
  <pageSetup paperSize="9" scale="92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7"/>
  <sheetViews>
    <sheetView view="pageBreakPreview" zoomScaleNormal="70" zoomScaleSheetLayoutView="100" workbookViewId="0">
      <selection activeCell="M36" sqref="M36"/>
    </sheetView>
  </sheetViews>
  <sheetFormatPr defaultColWidth="9.140625" defaultRowHeight="12.75" x14ac:dyDescent="0.2"/>
  <cols>
    <col min="1" max="1" width="6.5703125" style="104" customWidth="1"/>
    <col min="2" max="2" width="9.140625" style="104"/>
    <col min="3" max="3" width="14.28515625" style="104" customWidth="1"/>
    <col min="4" max="4" width="9.42578125" style="104" customWidth="1"/>
    <col min="5" max="5" width="7.42578125" style="104" customWidth="1"/>
    <col min="6" max="6" width="21.7109375" style="104" customWidth="1"/>
    <col min="7" max="7" width="23.28515625" style="104" customWidth="1"/>
    <col min="8" max="8" width="7.28515625" style="104" customWidth="1"/>
    <col min="9" max="9" width="8" style="104" customWidth="1"/>
    <col min="10" max="10" width="7.7109375" style="104" hidden="1" customWidth="1"/>
    <col min="11" max="11" width="6.85546875" style="104" hidden="1" customWidth="1"/>
    <col min="12" max="12" width="9.85546875" style="104" hidden="1" customWidth="1"/>
    <col min="13" max="13" width="7" style="104" customWidth="1"/>
    <col min="14" max="14" width="9.85546875" style="104" customWidth="1"/>
    <col min="15" max="15" width="16.140625" style="104" customWidth="1"/>
    <col min="16" max="16" width="16.5703125" style="104" customWidth="1"/>
    <col min="17" max="16384" width="9.140625" style="104"/>
  </cols>
  <sheetData>
    <row r="1" spans="1:18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323"/>
      <c r="R1" s="323"/>
    </row>
    <row r="2" spans="1:18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ht="9" customHeight="1" x14ac:dyDescent="0.2"/>
    <row r="6" spans="1:18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ht="15.75" x14ac:dyDescent="0.25">
      <c r="A9" s="856">
        <v>167</v>
      </c>
      <c r="B9" s="856"/>
      <c r="C9" s="856"/>
      <c r="D9" s="831" t="s">
        <v>19</v>
      </c>
      <c r="E9" s="805"/>
      <c r="F9" s="805"/>
      <c r="G9" s="805"/>
      <c r="H9" s="805"/>
      <c r="I9" s="805"/>
      <c r="J9" s="805"/>
      <c r="K9" s="805"/>
      <c r="L9" s="805"/>
      <c r="M9" s="832"/>
      <c r="N9" s="493" t="s">
        <v>3</v>
      </c>
      <c r="O9" s="493" t="s">
        <v>4</v>
      </c>
      <c r="P9" s="493" t="s">
        <v>5</v>
      </c>
    </row>
    <row r="10" spans="1:18" ht="15" x14ac:dyDescent="0.2">
      <c r="A10" s="856"/>
      <c r="B10" s="856"/>
      <c r="C10" s="856"/>
      <c r="D10" s="833" t="s">
        <v>81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43">
        <v>167</v>
      </c>
      <c r="O10" s="210">
        <v>135</v>
      </c>
      <c r="P10" s="208">
        <v>79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199" t="s">
        <v>47</v>
      </c>
      <c r="B12" s="197"/>
      <c r="C12" s="197"/>
      <c r="D12" s="253">
        <v>83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4"/>
      <c r="O12" s="54"/>
      <c r="P12" s="54"/>
    </row>
    <row r="13" spans="1:18" x14ac:dyDescent="0.2">
      <c r="A13" s="200" t="s">
        <v>48</v>
      </c>
      <c r="B13" s="201"/>
      <c r="C13" s="198"/>
      <c r="D13" s="254">
        <v>6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4"/>
      <c r="O13" s="54"/>
      <c r="P13" s="54"/>
    </row>
    <row r="15" spans="1:18" ht="11.25" customHeight="1" x14ac:dyDescent="0.2">
      <c r="A15" s="869" t="s">
        <v>6</v>
      </c>
      <c r="B15" s="840" t="s">
        <v>77</v>
      </c>
      <c r="C15" s="840"/>
      <c r="D15" s="835" t="s">
        <v>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19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70"/>
      <c r="B16" s="843"/>
      <c r="C16" s="843"/>
      <c r="D16" s="844"/>
      <c r="E16" s="844"/>
      <c r="F16" s="844"/>
      <c r="G16" s="844"/>
      <c r="H16" s="844"/>
      <c r="I16" s="844"/>
      <c r="J16" s="84" t="s">
        <v>21</v>
      </c>
      <c r="K16" s="84" t="s">
        <v>23</v>
      </c>
      <c r="L16" s="844"/>
      <c r="M16" s="844"/>
      <c r="N16" s="844"/>
      <c r="O16" s="844"/>
      <c r="P16" s="845"/>
    </row>
    <row r="17" spans="1:18" x14ac:dyDescent="0.2">
      <c r="A17" s="124">
        <f t="shared" ref="A17:A33" si="0">_xlfn.RANK.EQ(I17,I$17:I$33)</f>
        <v>1</v>
      </c>
      <c r="B17" s="114"/>
      <c r="C17" s="126"/>
      <c r="D17" s="87">
        <v>1999</v>
      </c>
      <c r="E17" s="97" t="s">
        <v>5</v>
      </c>
      <c r="F17" s="85" t="s">
        <v>468</v>
      </c>
      <c r="G17" s="24"/>
      <c r="H17" s="203">
        <v>71.8</v>
      </c>
      <c r="I17" s="85">
        <v>128</v>
      </c>
      <c r="J17" s="85"/>
      <c r="K17" s="85"/>
      <c r="L17" s="87"/>
      <c r="M17" s="87">
        <f t="shared" ref="M17:M33" si="1">IF(A17=1,20,IF(A17=2,18,IF(A17=3,16,IF(A17&gt;19,0,19-A17))))</f>
        <v>20</v>
      </c>
      <c r="N17" s="85" t="str">
        <f t="shared" ref="N17:N33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191" t="s">
        <v>469</v>
      </c>
      <c r="P17" s="37"/>
    </row>
    <row r="18" spans="1:18" s="22" customFormat="1" hidden="1" x14ac:dyDescent="0.2">
      <c r="A18" s="124" t="e">
        <f t="shared" si="0"/>
        <v>#N/A</v>
      </c>
      <c r="B18" s="113"/>
      <c r="C18" s="114"/>
      <c r="D18" s="87"/>
      <c r="E18" s="85"/>
      <c r="F18" s="85"/>
      <c r="G18" s="24"/>
      <c r="H18" s="203"/>
      <c r="I18" s="85"/>
      <c r="J18" s="85"/>
      <c r="K18" s="85"/>
      <c r="L18" s="87"/>
      <c r="M18" s="87" t="e">
        <f t="shared" si="1"/>
        <v>#N/A</v>
      </c>
      <c r="N18" s="85" t="str">
        <f t="shared" si="2"/>
        <v>-</v>
      </c>
      <c r="O18" s="119"/>
      <c r="P18" s="37"/>
      <c r="Q18" s="104"/>
      <c r="R18" s="104"/>
    </row>
    <row r="19" spans="1:18" hidden="1" x14ac:dyDescent="0.2">
      <c r="A19" s="124" t="e">
        <f t="shared" si="0"/>
        <v>#N/A</v>
      </c>
      <c r="B19" s="113"/>
      <c r="C19" s="114"/>
      <c r="D19" s="87"/>
      <c r="E19" s="85"/>
      <c r="F19" s="85"/>
      <c r="G19" s="24"/>
      <c r="H19" s="203"/>
      <c r="I19" s="85"/>
      <c r="J19" s="85"/>
      <c r="K19" s="85"/>
      <c r="L19" s="87"/>
      <c r="M19" s="87" t="e">
        <f t="shared" si="1"/>
        <v>#N/A</v>
      </c>
      <c r="N19" s="85" t="str">
        <f t="shared" si="2"/>
        <v>-</v>
      </c>
      <c r="O19" s="119"/>
      <c r="P19" s="37"/>
      <c r="R19" s="105"/>
    </row>
    <row r="20" spans="1:18" hidden="1" x14ac:dyDescent="0.2">
      <c r="A20" s="124" t="e">
        <f t="shared" si="0"/>
        <v>#N/A</v>
      </c>
      <c r="B20" s="113"/>
      <c r="C20" s="114"/>
      <c r="D20" s="87"/>
      <c r="E20" s="85"/>
      <c r="F20" s="85"/>
      <c r="G20" s="24"/>
      <c r="H20" s="203"/>
      <c r="I20" s="85"/>
      <c r="J20" s="85"/>
      <c r="K20" s="85"/>
      <c r="L20" s="87"/>
      <c r="M20" s="87" t="e">
        <f t="shared" si="1"/>
        <v>#N/A</v>
      </c>
      <c r="N20" s="85" t="str">
        <f t="shared" si="2"/>
        <v>-</v>
      </c>
      <c r="O20" s="119"/>
      <c r="P20" s="37"/>
      <c r="R20" s="105"/>
    </row>
    <row r="21" spans="1:18" ht="14.25" hidden="1" customHeight="1" x14ac:dyDescent="0.2">
      <c r="A21" s="124" t="e">
        <f t="shared" si="0"/>
        <v>#N/A</v>
      </c>
      <c r="B21" s="114"/>
      <c r="C21" s="114"/>
      <c r="D21" s="87"/>
      <c r="E21" s="85"/>
      <c r="F21" s="85"/>
      <c r="G21" s="422"/>
      <c r="H21" s="203"/>
      <c r="I21" s="85"/>
      <c r="J21" s="85"/>
      <c r="K21" s="85"/>
      <c r="L21" s="87"/>
      <c r="M21" s="87" t="e">
        <f t="shared" si="1"/>
        <v>#N/A</v>
      </c>
      <c r="N21" s="85" t="str">
        <f t="shared" si="2"/>
        <v>-</v>
      </c>
      <c r="O21" s="119"/>
      <c r="P21" s="37"/>
      <c r="R21" s="105"/>
    </row>
    <row r="22" spans="1:18" hidden="1" x14ac:dyDescent="0.2">
      <c r="A22" s="124" t="e">
        <f t="shared" si="0"/>
        <v>#N/A</v>
      </c>
      <c r="B22" s="113"/>
      <c r="C22" s="114"/>
      <c r="D22" s="87"/>
      <c r="E22" s="85"/>
      <c r="F22" s="85"/>
      <c r="G22" s="24"/>
      <c r="H22" s="203"/>
      <c r="I22" s="85"/>
      <c r="J22" s="85"/>
      <c r="K22" s="85"/>
      <c r="L22" s="87"/>
      <c r="M22" s="87" t="e">
        <f t="shared" si="1"/>
        <v>#N/A</v>
      </c>
      <c r="N22" s="85" t="str">
        <f t="shared" si="2"/>
        <v>-</v>
      </c>
      <c r="O22" s="119"/>
      <c r="P22" s="37"/>
      <c r="R22" s="105"/>
    </row>
    <row r="23" spans="1:18" hidden="1" x14ac:dyDescent="0.2">
      <c r="A23" s="124" t="e">
        <f t="shared" si="0"/>
        <v>#N/A</v>
      </c>
      <c r="B23" s="113"/>
      <c r="C23" s="114"/>
      <c r="D23" s="87"/>
      <c r="E23" s="85"/>
      <c r="F23" s="85"/>
      <c r="G23" s="24"/>
      <c r="H23" s="203"/>
      <c r="I23" s="85"/>
      <c r="J23" s="85"/>
      <c r="K23" s="85"/>
      <c r="L23" s="87"/>
      <c r="M23" s="87" t="e">
        <f t="shared" si="1"/>
        <v>#N/A</v>
      </c>
      <c r="N23" s="85" t="str">
        <f t="shared" si="2"/>
        <v>-</v>
      </c>
      <c r="O23" s="119"/>
      <c r="P23" s="37"/>
      <c r="R23" s="105"/>
    </row>
    <row r="24" spans="1:18" hidden="1" x14ac:dyDescent="0.2">
      <c r="A24" s="124" t="e">
        <f t="shared" si="0"/>
        <v>#N/A</v>
      </c>
      <c r="B24" s="113"/>
      <c r="C24" s="114"/>
      <c r="D24" s="87"/>
      <c r="E24" s="85"/>
      <c r="F24" s="85"/>
      <c r="G24" s="422"/>
      <c r="H24" s="203"/>
      <c r="I24" s="85"/>
      <c r="J24" s="85"/>
      <c r="K24" s="85"/>
      <c r="L24" s="87"/>
      <c r="M24" s="87" t="e">
        <f t="shared" si="1"/>
        <v>#N/A</v>
      </c>
      <c r="N24" s="85" t="str">
        <f t="shared" si="2"/>
        <v>-</v>
      </c>
      <c r="O24" s="119"/>
      <c r="P24" s="37"/>
      <c r="R24" s="105"/>
    </row>
    <row r="25" spans="1:18" hidden="1" x14ac:dyDescent="0.2">
      <c r="A25" s="124" t="e">
        <f t="shared" si="0"/>
        <v>#N/A</v>
      </c>
      <c r="B25" s="113"/>
      <c r="C25" s="114"/>
      <c r="D25" s="87"/>
      <c r="E25" s="85"/>
      <c r="F25" s="85"/>
      <c r="G25" s="24"/>
      <c r="H25" s="203"/>
      <c r="I25" s="85"/>
      <c r="J25" s="85"/>
      <c r="K25" s="85"/>
      <c r="L25" s="87"/>
      <c r="M25" s="87" t="e">
        <f t="shared" si="1"/>
        <v>#N/A</v>
      </c>
      <c r="N25" s="85" t="str">
        <f t="shared" si="2"/>
        <v>-</v>
      </c>
      <c r="O25" s="119"/>
      <c r="P25" s="37"/>
      <c r="R25" s="105"/>
    </row>
    <row r="26" spans="1:18" hidden="1" x14ac:dyDescent="0.2">
      <c r="A26" s="124" t="e">
        <f t="shared" si="0"/>
        <v>#N/A</v>
      </c>
      <c r="B26" s="113"/>
      <c r="C26" s="114"/>
      <c r="D26" s="87"/>
      <c r="E26" s="85"/>
      <c r="F26" s="85"/>
      <c r="G26" s="24"/>
      <c r="H26" s="203"/>
      <c r="I26" s="85"/>
      <c r="J26" s="85"/>
      <c r="K26" s="85"/>
      <c r="L26" s="87"/>
      <c r="M26" s="87" t="e">
        <f t="shared" si="1"/>
        <v>#N/A</v>
      </c>
      <c r="N26" s="85" t="str">
        <f t="shared" si="2"/>
        <v>-</v>
      </c>
      <c r="O26" s="119"/>
      <c r="P26" s="37"/>
      <c r="R26" s="105"/>
    </row>
    <row r="27" spans="1:18" hidden="1" x14ac:dyDescent="0.2">
      <c r="A27" s="124" t="e">
        <f t="shared" si="0"/>
        <v>#N/A</v>
      </c>
      <c r="B27" s="113"/>
      <c r="C27" s="114"/>
      <c r="D27" s="87"/>
      <c r="E27" s="85"/>
      <c r="F27" s="85"/>
      <c r="G27" s="24"/>
      <c r="H27" s="203"/>
      <c r="I27" s="85"/>
      <c r="J27" s="85"/>
      <c r="K27" s="85"/>
      <c r="L27" s="87"/>
      <c r="M27" s="87" t="e">
        <f t="shared" si="1"/>
        <v>#N/A</v>
      </c>
      <c r="N27" s="85" t="str">
        <f t="shared" si="2"/>
        <v>-</v>
      </c>
      <c r="O27" s="119"/>
      <c r="P27" s="37"/>
      <c r="R27" s="105"/>
    </row>
    <row r="28" spans="1:18" hidden="1" x14ac:dyDescent="0.2">
      <c r="A28" s="124" t="e">
        <f t="shared" si="0"/>
        <v>#N/A</v>
      </c>
      <c r="B28" s="113"/>
      <c r="C28" s="114"/>
      <c r="D28" s="87"/>
      <c r="E28" s="85"/>
      <c r="F28" s="85"/>
      <c r="G28" s="24"/>
      <c r="H28" s="203"/>
      <c r="I28" s="85"/>
      <c r="J28" s="85"/>
      <c r="K28" s="85"/>
      <c r="L28" s="87"/>
      <c r="M28" s="87" t="e">
        <f t="shared" si="1"/>
        <v>#N/A</v>
      </c>
      <c r="N28" s="85" t="str">
        <f t="shared" si="2"/>
        <v>-</v>
      </c>
      <c r="O28" s="119"/>
      <c r="P28" s="37"/>
      <c r="R28" s="105"/>
    </row>
    <row r="29" spans="1:18" hidden="1" x14ac:dyDescent="0.2">
      <c r="A29" s="124" t="e">
        <f t="shared" si="0"/>
        <v>#N/A</v>
      </c>
      <c r="B29" s="113"/>
      <c r="C29" s="114"/>
      <c r="D29" s="87"/>
      <c r="E29" s="85"/>
      <c r="F29" s="85"/>
      <c r="G29" s="24"/>
      <c r="H29" s="203"/>
      <c r="I29" s="85"/>
      <c r="J29" s="85"/>
      <c r="K29" s="85"/>
      <c r="L29" s="87"/>
      <c r="M29" s="87" t="e">
        <f t="shared" si="1"/>
        <v>#N/A</v>
      </c>
      <c r="N29" s="85" t="str">
        <f t="shared" si="2"/>
        <v>-</v>
      </c>
      <c r="O29" s="119"/>
      <c r="P29" s="37"/>
      <c r="R29" s="105"/>
    </row>
    <row r="30" spans="1:18" hidden="1" x14ac:dyDescent="0.2">
      <c r="A30" s="124" t="e">
        <f t="shared" si="0"/>
        <v>#N/A</v>
      </c>
      <c r="B30" s="113"/>
      <c r="C30" s="114"/>
      <c r="D30" s="87"/>
      <c r="E30" s="85"/>
      <c r="F30" s="85"/>
      <c r="G30" s="24"/>
      <c r="H30" s="203"/>
      <c r="I30" s="85"/>
      <c r="J30" s="85"/>
      <c r="K30" s="85"/>
      <c r="L30" s="87"/>
      <c r="M30" s="87" t="e">
        <f t="shared" si="1"/>
        <v>#N/A</v>
      </c>
      <c r="N30" s="85" t="str">
        <f t="shared" si="2"/>
        <v>-</v>
      </c>
      <c r="O30" s="119"/>
      <c r="P30" s="37"/>
      <c r="R30" s="105"/>
    </row>
    <row r="31" spans="1:18" hidden="1" x14ac:dyDescent="0.2">
      <c r="A31" s="124" t="e">
        <f t="shared" si="0"/>
        <v>#N/A</v>
      </c>
      <c r="B31" s="113"/>
      <c r="C31" s="114"/>
      <c r="D31" s="87"/>
      <c r="E31" s="85"/>
      <c r="F31" s="85"/>
      <c r="G31" s="24"/>
      <c r="H31" s="203"/>
      <c r="I31" s="85"/>
      <c r="J31" s="85"/>
      <c r="K31" s="85"/>
      <c r="L31" s="87"/>
      <c r="M31" s="87" t="e">
        <f t="shared" si="1"/>
        <v>#N/A</v>
      </c>
      <c r="N31" s="85" t="str">
        <f t="shared" si="2"/>
        <v>-</v>
      </c>
      <c r="O31" s="119"/>
      <c r="P31" s="37"/>
      <c r="R31" s="105"/>
    </row>
    <row r="32" spans="1:18" ht="16.149999999999999" hidden="1" customHeight="1" x14ac:dyDescent="0.2">
      <c r="A32" s="124" t="e">
        <f t="shared" si="0"/>
        <v>#N/A</v>
      </c>
      <c r="B32" s="113"/>
      <c r="C32" s="114"/>
      <c r="D32" s="87"/>
      <c r="E32" s="85"/>
      <c r="F32" s="85"/>
      <c r="G32" s="97"/>
      <c r="H32" s="86"/>
      <c r="I32" s="85"/>
      <c r="J32" s="85"/>
      <c r="K32" s="85"/>
      <c r="L32" s="87"/>
      <c r="M32" s="87" t="e">
        <f t="shared" si="1"/>
        <v>#N/A</v>
      </c>
      <c r="N32" s="85" t="str">
        <f t="shared" si="2"/>
        <v>-</v>
      </c>
      <c r="O32" s="101"/>
      <c r="P32" s="91"/>
      <c r="R32" s="105"/>
    </row>
    <row r="33" spans="1:18" ht="16.149999999999999" hidden="1" customHeight="1" x14ac:dyDescent="0.2">
      <c r="A33" s="124" t="e">
        <f t="shared" si="0"/>
        <v>#N/A</v>
      </c>
      <c r="B33" s="113"/>
      <c r="C33" s="114"/>
      <c r="D33" s="87"/>
      <c r="E33" s="85"/>
      <c r="F33" s="85"/>
      <c r="G33" s="108"/>
      <c r="H33" s="86"/>
      <c r="I33" s="85"/>
      <c r="J33" s="85"/>
      <c r="K33" s="85"/>
      <c r="L33" s="87"/>
      <c r="M33" s="87" t="e">
        <f t="shared" si="1"/>
        <v>#N/A</v>
      </c>
      <c r="N33" s="85" t="str">
        <f t="shared" si="2"/>
        <v>-</v>
      </c>
      <c r="O33" s="93"/>
      <c r="P33" s="38"/>
      <c r="R33" s="22"/>
    </row>
    <row r="34" spans="1:18" x14ac:dyDescent="0.2"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8" x14ac:dyDescent="0.2">
      <c r="A35" s="204" t="s">
        <v>16</v>
      </c>
      <c r="B35" s="105"/>
      <c r="C35" s="105"/>
      <c r="D35" s="261" t="s">
        <v>286</v>
      </c>
      <c r="F35" s="6"/>
      <c r="G35" s="204" t="s">
        <v>112</v>
      </c>
      <c r="I35" s="105"/>
      <c r="J35" s="105"/>
      <c r="K35" s="105"/>
      <c r="M35" s="261" t="s">
        <v>523</v>
      </c>
    </row>
    <row r="36" spans="1:18" x14ac:dyDescent="0.2">
      <c r="A36" s="204"/>
      <c r="B36" s="105"/>
      <c r="C36" s="105"/>
      <c r="D36" s="205"/>
      <c r="F36" s="6"/>
      <c r="G36" s="204"/>
      <c r="I36" s="105"/>
      <c r="J36" s="105"/>
      <c r="K36" s="105"/>
      <c r="M36" s="261"/>
    </row>
    <row r="37" spans="1:18" x14ac:dyDescent="0.2">
      <c r="A37" s="204" t="s">
        <v>17</v>
      </c>
      <c r="B37" s="105"/>
      <c r="C37" s="105"/>
      <c r="D37" s="5" t="s">
        <v>114</v>
      </c>
      <c r="E37" s="105"/>
      <c r="F37" s="105"/>
      <c r="G37" s="204" t="s">
        <v>115</v>
      </c>
      <c r="I37" s="105"/>
      <c r="J37" s="105"/>
      <c r="K37" s="105"/>
      <c r="M37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mergeCells count="29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O15:P16"/>
    <mergeCell ref="A9:C10"/>
    <mergeCell ref="D9:M9"/>
    <mergeCell ref="D10:M10"/>
    <mergeCell ref="A15:A16"/>
    <mergeCell ref="B15:C16"/>
    <mergeCell ref="D15:D16"/>
    <mergeCell ref="E15:E16"/>
    <mergeCell ref="F15:F16"/>
    <mergeCell ref="G15:G16"/>
    <mergeCell ref="H15:H16"/>
    <mergeCell ref="I15:I16"/>
    <mergeCell ref="J15:K15"/>
    <mergeCell ref="L15:L16"/>
    <mergeCell ref="M15:M16"/>
    <mergeCell ref="N15:N16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7"/>
  <sheetViews>
    <sheetView view="pageBreakPreview" zoomScaleNormal="70" zoomScaleSheetLayoutView="100" workbookViewId="0">
      <selection activeCell="B12" sqref="B12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1.7109375" style="21" customWidth="1"/>
    <col min="7" max="7" width="23.28515625" style="21" customWidth="1"/>
    <col min="8" max="8" width="7.28515625" style="21" customWidth="1"/>
    <col min="9" max="9" width="8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85546875" style="21" customWidth="1"/>
    <col min="15" max="15" width="16.140625" style="21" customWidth="1"/>
    <col min="16" max="16" width="16.5703125" style="21" customWidth="1"/>
    <col min="17" max="16384" width="9.140625" style="21"/>
  </cols>
  <sheetData>
    <row r="1" spans="1:18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323"/>
      <c r="R1" s="323"/>
    </row>
    <row r="2" spans="1:18" s="104" customFormat="1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4"/>
    </row>
    <row r="3" spans="1:18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19"/>
      <c r="R3" s="193"/>
    </row>
    <row r="4" spans="1:18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4"/>
      <c r="R4" s="194"/>
    </row>
    <row r="5" spans="1:18" s="104" customFormat="1" ht="9" customHeight="1" x14ac:dyDescent="0.2"/>
    <row r="6" spans="1:18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10" t="s">
        <v>45</v>
      </c>
      <c r="O6" s="810"/>
      <c r="P6" s="810"/>
    </row>
    <row r="7" spans="1:18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25" t="s">
        <v>20</v>
      </c>
      <c r="O7" s="825"/>
      <c r="P7" s="825"/>
    </row>
    <row r="8" spans="1:18" s="104" customFormat="1" ht="15" x14ac:dyDescent="0.2">
      <c r="A8" s="827" t="s">
        <v>33</v>
      </c>
      <c r="B8" s="827"/>
      <c r="C8" s="827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30"/>
      <c r="N8" s="827" t="s">
        <v>2</v>
      </c>
      <c r="O8" s="827"/>
      <c r="P8" s="827"/>
    </row>
    <row r="9" spans="1:18" s="104" customFormat="1" ht="15.75" x14ac:dyDescent="0.25">
      <c r="A9" s="826">
        <v>163</v>
      </c>
      <c r="B9" s="826"/>
      <c r="C9" s="826"/>
      <c r="D9" s="831" t="s">
        <v>19</v>
      </c>
      <c r="E9" s="805"/>
      <c r="F9" s="805"/>
      <c r="G9" s="805"/>
      <c r="H9" s="805"/>
      <c r="I9" s="805"/>
      <c r="J9" s="805"/>
      <c r="K9" s="805"/>
      <c r="L9" s="805"/>
      <c r="M9" s="832"/>
      <c r="N9" s="207" t="s">
        <v>3</v>
      </c>
      <c r="O9" s="207" t="s">
        <v>4</v>
      </c>
      <c r="P9" s="207" t="s">
        <v>5</v>
      </c>
    </row>
    <row r="10" spans="1:18" s="104" customFormat="1" ht="15" x14ac:dyDescent="0.2">
      <c r="A10" s="826"/>
      <c r="B10" s="826"/>
      <c r="C10" s="826"/>
      <c r="D10" s="833" t="s">
        <v>285</v>
      </c>
      <c r="E10" s="833"/>
      <c r="F10" s="833"/>
      <c r="G10" s="833"/>
      <c r="H10" s="833"/>
      <c r="I10" s="833"/>
      <c r="J10" s="833"/>
      <c r="K10" s="833"/>
      <c r="L10" s="833"/>
      <c r="M10" s="833"/>
      <c r="N10" s="143">
        <v>181</v>
      </c>
      <c r="O10" s="210">
        <v>146</v>
      </c>
      <c r="P10" s="208">
        <v>86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199" t="s">
        <v>47</v>
      </c>
      <c r="B12" s="197"/>
      <c r="C12" s="197"/>
      <c r="D12" s="253">
        <v>83</v>
      </c>
      <c r="E12" s="206"/>
      <c r="F12" s="206"/>
      <c r="G12" s="206"/>
      <c r="H12" s="206"/>
      <c r="I12" s="206"/>
      <c r="J12" s="206"/>
      <c r="K12" s="206"/>
      <c r="L12" s="206"/>
      <c r="M12" s="206"/>
      <c r="N12" s="54"/>
      <c r="O12" s="54"/>
      <c r="P12" s="54"/>
    </row>
    <row r="13" spans="1:18" s="104" customFormat="1" x14ac:dyDescent="0.2">
      <c r="A13" s="200" t="s">
        <v>48</v>
      </c>
      <c r="B13" s="201"/>
      <c r="C13" s="198"/>
      <c r="D13" s="254">
        <v>6</v>
      </c>
      <c r="E13" s="206"/>
      <c r="F13" s="206"/>
      <c r="G13" s="206"/>
      <c r="H13" s="206"/>
      <c r="I13" s="206"/>
      <c r="J13" s="206"/>
      <c r="K13" s="206"/>
      <c r="L13" s="206"/>
      <c r="M13" s="206"/>
      <c r="N13" s="54"/>
      <c r="O13" s="54"/>
      <c r="P13" s="54"/>
    </row>
    <row r="14" spans="1:18" s="104" customFormat="1" x14ac:dyDescent="0.2"/>
    <row r="15" spans="1:18" ht="11.25" customHeight="1" x14ac:dyDescent="0.2">
      <c r="A15" s="869" t="s">
        <v>6</v>
      </c>
      <c r="B15" s="840" t="s">
        <v>77</v>
      </c>
      <c r="C15" s="840"/>
      <c r="D15" s="835" t="s">
        <v>7</v>
      </c>
      <c r="E15" s="835" t="s">
        <v>8</v>
      </c>
      <c r="F15" s="835" t="s">
        <v>9</v>
      </c>
      <c r="G15" s="835" t="s">
        <v>10</v>
      </c>
      <c r="H15" s="835" t="s">
        <v>11</v>
      </c>
      <c r="I15" s="835" t="s">
        <v>19</v>
      </c>
      <c r="J15" s="839" t="s">
        <v>19</v>
      </c>
      <c r="K15" s="839"/>
      <c r="L15" s="835" t="s">
        <v>22</v>
      </c>
      <c r="M15" s="835" t="s">
        <v>13</v>
      </c>
      <c r="N15" s="835" t="s">
        <v>14</v>
      </c>
      <c r="O15" s="835" t="s">
        <v>15</v>
      </c>
      <c r="P15" s="836"/>
    </row>
    <row r="16" spans="1:18" x14ac:dyDescent="0.2">
      <c r="A16" s="870"/>
      <c r="B16" s="843"/>
      <c r="C16" s="843"/>
      <c r="D16" s="844"/>
      <c r="E16" s="844"/>
      <c r="F16" s="844"/>
      <c r="G16" s="844"/>
      <c r="H16" s="844"/>
      <c r="I16" s="844"/>
      <c r="J16" s="40" t="s">
        <v>21</v>
      </c>
      <c r="K16" s="40" t="s">
        <v>23</v>
      </c>
      <c r="L16" s="844"/>
      <c r="M16" s="844"/>
      <c r="N16" s="844"/>
      <c r="O16" s="844"/>
      <c r="P16" s="845"/>
    </row>
    <row r="17" spans="1:18" x14ac:dyDescent="0.2">
      <c r="A17" s="124">
        <f>_xlfn.RANK.EQ(I17,I$17:I$33)</f>
        <v>1</v>
      </c>
      <c r="B17" s="114" t="s">
        <v>470</v>
      </c>
      <c r="C17" s="126"/>
      <c r="D17" s="87">
        <v>1997</v>
      </c>
      <c r="E17" s="97" t="s">
        <v>5</v>
      </c>
      <c r="F17" s="85" t="s">
        <v>468</v>
      </c>
      <c r="G17" s="24"/>
      <c r="H17" s="203">
        <v>69.849999999999994</v>
      </c>
      <c r="I17" s="85">
        <v>167</v>
      </c>
      <c r="J17" s="85" t="s">
        <v>471</v>
      </c>
      <c r="K17" s="85"/>
      <c r="L17" s="87"/>
      <c r="M17" s="87">
        <f>IF(A17=1,20,IF(A17=2,18,IF(A17=3,16,IF(A17&gt;19,0,19-A17))))</f>
        <v>20</v>
      </c>
      <c r="N17" s="85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</v>
      </c>
      <c r="O17" s="191" t="s">
        <v>471</v>
      </c>
      <c r="P17" s="37"/>
    </row>
    <row r="18" spans="1:18" s="22" customFormat="1" x14ac:dyDescent="0.2">
      <c r="A18" s="124">
        <f>_xlfn.RANK.EQ(I18,I$17:I$33)</f>
        <v>2</v>
      </c>
      <c r="B18" s="113" t="s">
        <v>467</v>
      </c>
      <c r="C18" s="114"/>
      <c r="D18" s="87">
        <v>1999</v>
      </c>
      <c r="E18" s="85" t="s">
        <v>5</v>
      </c>
      <c r="F18" s="85" t="s">
        <v>468</v>
      </c>
      <c r="G18" s="24"/>
      <c r="H18" s="203">
        <v>71.8</v>
      </c>
      <c r="I18" s="85">
        <v>128</v>
      </c>
      <c r="J18" s="85"/>
      <c r="K18" s="85"/>
      <c r="L18" s="87"/>
      <c r="M18" s="87">
        <f>IF(A18=1,20,IF(A18=2,18,IF(A18=3,16,IF(A18&gt;19,0,19-A18))))</f>
        <v>18</v>
      </c>
      <c r="N18" s="85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119" t="s">
        <v>469</v>
      </c>
      <c r="P18" s="37"/>
      <c r="Q18" s="104"/>
      <c r="R18" s="81"/>
    </row>
    <row r="19" spans="1:18" x14ac:dyDescent="0.2">
      <c r="A19" s="124">
        <f>_xlfn.RANK.EQ(I19,I$17:I$33)</f>
        <v>3</v>
      </c>
      <c r="B19" s="113" t="s">
        <v>474</v>
      </c>
      <c r="C19" s="114"/>
      <c r="D19" s="87">
        <v>2003</v>
      </c>
      <c r="E19" s="85" t="s">
        <v>5</v>
      </c>
      <c r="F19" s="85" t="s">
        <v>307</v>
      </c>
      <c r="G19" s="24" t="s">
        <v>463</v>
      </c>
      <c r="H19" s="203">
        <v>98</v>
      </c>
      <c r="I19" s="85">
        <v>100</v>
      </c>
      <c r="J19" s="85" t="s">
        <v>475</v>
      </c>
      <c r="K19" s="85"/>
      <c r="L19" s="87"/>
      <c r="M19" s="87">
        <f>IF(A19=1,20,IF(A19=2,18,IF(A19=3,16,IF(A19&gt;19,0,19-A19))))</f>
        <v>16</v>
      </c>
      <c r="N19" s="85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119" t="s">
        <v>475</v>
      </c>
      <c r="P19" s="37"/>
      <c r="Q19" s="104"/>
      <c r="R19" s="39"/>
    </row>
    <row r="20" spans="1:18" s="104" customFormat="1" x14ac:dyDescent="0.2">
      <c r="A20" s="124">
        <f>_xlfn.RANK.EQ(I20,I$17:I$33)</f>
        <v>4</v>
      </c>
      <c r="B20" s="113" t="s">
        <v>472</v>
      </c>
      <c r="C20" s="114"/>
      <c r="D20" s="87">
        <v>2007</v>
      </c>
      <c r="E20" s="85" t="s">
        <v>5</v>
      </c>
      <c r="F20" s="85" t="s">
        <v>307</v>
      </c>
      <c r="G20" s="24" t="s">
        <v>463</v>
      </c>
      <c r="H20" s="203">
        <v>88</v>
      </c>
      <c r="I20" s="85">
        <v>81</v>
      </c>
      <c r="J20" s="85" t="s">
        <v>473</v>
      </c>
      <c r="K20" s="85"/>
      <c r="L20" s="87"/>
      <c r="M20" s="87">
        <f>IF(A20=1,20,IF(A20=2,18,IF(A20=3,16,IF(A20&gt;19,0,19-A20))))</f>
        <v>15</v>
      </c>
      <c r="N20" s="85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119" t="s">
        <v>473</v>
      </c>
      <c r="P20" s="37"/>
      <c r="R20" s="105"/>
    </row>
    <row r="21" spans="1:18" s="104" customFormat="1" ht="14.25" hidden="1" customHeight="1" x14ac:dyDescent="0.2">
      <c r="A21" s="124" t="e">
        <f t="shared" ref="A21:A33" si="0">_xlfn.RANK.EQ(I21,I$17:I$33)</f>
        <v>#N/A</v>
      </c>
      <c r="B21" s="114"/>
      <c r="C21" s="114"/>
      <c r="D21" s="87"/>
      <c r="E21" s="85"/>
      <c r="F21" s="85"/>
      <c r="G21" s="422"/>
      <c r="H21" s="203"/>
      <c r="I21" s="85"/>
      <c r="J21" s="85"/>
      <c r="K21" s="85"/>
      <c r="L21" s="87"/>
      <c r="M21" s="87" t="e">
        <f t="shared" ref="M21:M31" si="1">IF(A21=1,20,IF(A21=2,18,IF(A21=3,16,IF(A21&gt;19,0,19-A21))))</f>
        <v>#N/A</v>
      </c>
      <c r="N21" s="85" t="str">
        <f t="shared" ref="N21:N31" si="2"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119"/>
      <c r="P21" s="37"/>
      <c r="R21" s="105"/>
    </row>
    <row r="22" spans="1:18" s="104" customFormat="1" hidden="1" x14ac:dyDescent="0.2">
      <c r="A22" s="124" t="e">
        <f t="shared" si="0"/>
        <v>#N/A</v>
      </c>
      <c r="B22" s="113"/>
      <c r="C22" s="114"/>
      <c r="D22" s="87"/>
      <c r="E22" s="85"/>
      <c r="F22" s="85"/>
      <c r="G22" s="24"/>
      <c r="H22" s="203"/>
      <c r="I22" s="85"/>
      <c r="J22" s="85"/>
      <c r="K22" s="85"/>
      <c r="L22" s="87"/>
      <c r="M22" s="87" t="e">
        <f t="shared" si="1"/>
        <v>#N/A</v>
      </c>
      <c r="N22" s="85" t="str">
        <f t="shared" si="2"/>
        <v>-</v>
      </c>
      <c r="O22" s="119"/>
      <c r="P22" s="37"/>
      <c r="R22" s="105"/>
    </row>
    <row r="23" spans="1:18" s="104" customFormat="1" hidden="1" x14ac:dyDescent="0.2">
      <c r="A23" s="124" t="e">
        <f t="shared" si="0"/>
        <v>#N/A</v>
      </c>
      <c r="B23" s="113"/>
      <c r="C23" s="114"/>
      <c r="D23" s="87"/>
      <c r="E23" s="85"/>
      <c r="F23" s="85"/>
      <c r="G23" s="24"/>
      <c r="H23" s="203"/>
      <c r="I23" s="85"/>
      <c r="J23" s="85"/>
      <c r="K23" s="85"/>
      <c r="L23" s="87"/>
      <c r="M23" s="87" t="e">
        <f t="shared" si="1"/>
        <v>#N/A</v>
      </c>
      <c r="N23" s="85" t="str">
        <f t="shared" si="2"/>
        <v>-</v>
      </c>
      <c r="O23" s="119"/>
      <c r="P23" s="37"/>
      <c r="R23" s="105"/>
    </row>
    <row r="24" spans="1:18" s="104" customFormat="1" hidden="1" x14ac:dyDescent="0.2">
      <c r="A24" s="124" t="e">
        <f t="shared" si="0"/>
        <v>#N/A</v>
      </c>
      <c r="B24" s="113"/>
      <c r="C24" s="114"/>
      <c r="D24" s="87"/>
      <c r="E24" s="85"/>
      <c r="F24" s="85"/>
      <c r="G24" s="422"/>
      <c r="H24" s="203"/>
      <c r="I24" s="85"/>
      <c r="J24" s="85"/>
      <c r="K24" s="85"/>
      <c r="L24" s="87"/>
      <c r="M24" s="87" t="e">
        <f t="shared" si="1"/>
        <v>#N/A</v>
      </c>
      <c r="N24" s="85" t="str">
        <f t="shared" si="2"/>
        <v>-</v>
      </c>
      <c r="O24" s="119"/>
      <c r="P24" s="37"/>
      <c r="R24" s="105"/>
    </row>
    <row r="25" spans="1:18" s="104" customFormat="1" hidden="1" x14ac:dyDescent="0.2">
      <c r="A25" s="124" t="e">
        <f t="shared" si="0"/>
        <v>#N/A</v>
      </c>
      <c r="B25" s="113"/>
      <c r="C25" s="114"/>
      <c r="D25" s="87"/>
      <c r="E25" s="85"/>
      <c r="F25" s="85"/>
      <c r="G25" s="24"/>
      <c r="H25" s="203"/>
      <c r="I25" s="85"/>
      <c r="J25" s="85"/>
      <c r="K25" s="85"/>
      <c r="L25" s="87"/>
      <c r="M25" s="87" t="e">
        <f t="shared" si="1"/>
        <v>#N/A</v>
      </c>
      <c r="N25" s="85" t="str">
        <f t="shared" si="2"/>
        <v>-</v>
      </c>
      <c r="O25" s="119"/>
      <c r="P25" s="37"/>
      <c r="R25" s="105"/>
    </row>
    <row r="26" spans="1:18" s="104" customFormat="1" hidden="1" x14ac:dyDescent="0.2">
      <c r="A26" s="124" t="e">
        <f t="shared" si="0"/>
        <v>#N/A</v>
      </c>
      <c r="B26" s="113"/>
      <c r="C26" s="114"/>
      <c r="D26" s="87"/>
      <c r="E26" s="85"/>
      <c r="F26" s="85"/>
      <c r="G26" s="24"/>
      <c r="H26" s="203"/>
      <c r="I26" s="85"/>
      <c r="J26" s="85"/>
      <c r="K26" s="85"/>
      <c r="L26" s="87"/>
      <c r="M26" s="87" t="e">
        <f t="shared" si="1"/>
        <v>#N/A</v>
      </c>
      <c r="N26" s="85" t="str">
        <f t="shared" si="2"/>
        <v>-</v>
      </c>
      <c r="O26" s="119"/>
      <c r="P26" s="37"/>
      <c r="R26" s="105"/>
    </row>
    <row r="27" spans="1:18" s="104" customFormat="1" hidden="1" x14ac:dyDescent="0.2">
      <c r="A27" s="124" t="e">
        <f t="shared" si="0"/>
        <v>#N/A</v>
      </c>
      <c r="B27" s="113"/>
      <c r="C27" s="114"/>
      <c r="D27" s="87"/>
      <c r="E27" s="85"/>
      <c r="F27" s="85"/>
      <c r="G27" s="24"/>
      <c r="H27" s="203"/>
      <c r="I27" s="85"/>
      <c r="J27" s="85"/>
      <c r="K27" s="85"/>
      <c r="L27" s="87"/>
      <c r="M27" s="87" t="e">
        <f t="shared" si="1"/>
        <v>#N/A</v>
      </c>
      <c r="N27" s="85" t="str">
        <f t="shared" si="2"/>
        <v>-</v>
      </c>
      <c r="O27" s="119"/>
      <c r="P27" s="37"/>
      <c r="R27" s="105"/>
    </row>
    <row r="28" spans="1:18" s="104" customFormat="1" hidden="1" x14ac:dyDescent="0.2">
      <c r="A28" s="124" t="e">
        <f t="shared" si="0"/>
        <v>#N/A</v>
      </c>
      <c r="B28" s="113"/>
      <c r="C28" s="114"/>
      <c r="D28" s="87"/>
      <c r="E28" s="85"/>
      <c r="F28" s="85"/>
      <c r="G28" s="24"/>
      <c r="H28" s="203"/>
      <c r="I28" s="85"/>
      <c r="J28" s="85"/>
      <c r="K28" s="85"/>
      <c r="L28" s="87"/>
      <c r="M28" s="87" t="e">
        <f t="shared" si="1"/>
        <v>#N/A</v>
      </c>
      <c r="N28" s="85" t="str">
        <f t="shared" si="2"/>
        <v>-</v>
      </c>
      <c r="O28" s="119"/>
      <c r="P28" s="37"/>
      <c r="R28" s="105"/>
    </row>
    <row r="29" spans="1:18" s="104" customFormat="1" hidden="1" x14ac:dyDescent="0.2">
      <c r="A29" s="124" t="e">
        <f t="shared" si="0"/>
        <v>#N/A</v>
      </c>
      <c r="B29" s="113"/>
      <c r="C29" s="114"/>
      <c r="D29" s="87"/>
      <c r="E29" s="85"/>
      <c r="F29" s="85"/>
      <c r="G29" s="24"/>
      <c r="H29" s="203"/>
      <c r="I29" s="85"/>
      <c r="J29" s="85"/>
      <c r="K29" s="85"/>
      <c r="L29" s="87"/>
      <c r="M29" s="87" t="e">
        <f t="shared" si="1"/>
        <v>#N/A</v>
      </c>
      <c r="N29" s="85" t="str">
        <f t="shared" si="2"/>
        <v>-</v>
      </c>
      <c r="O29" s="119"/>
      <c r="P29" s="37"/>
      <c r="R29" s="105"/>
    </row>
    <row r="30" spans="1:18" s="104" customFormat="1" hidden="1" x14ac:dyDescent="0.2">
      <c r="A30" s="124" t="e">
        <f t="shared" si="0"/>
        <v>#N/A</v>
      </c>
      <c r="B30" s="113"/>
      <c r="C30" s="114"/>
      <c r="D30" s="87"/>
      <c r="E30" s="85"/>
      <c r="F30" s="85"/>
      <c r="G30" s="24"/>
      <c r="H30" s="203"/>
      <c r="I30" s="85"/>
      <c r="J30" s="85"/>
      <c r="K30" s="85"/>
      <c r="L30" s="87"/>
      <c r="M30" s="87" t="e">
        <f t="shared" si="1"/>
        <v>#N/A</v>
      </c>
      <c r="N30" s="85" t="str">
        <f t="shared" si="2"/>
        <v>-</v>
      </c>
      <c r="O30" s="119"/>
      <c r="P30" s="37"/>
      <c r="R30" s="105"/>
    </row>
    <row r="31" spans="1:18" s="104" customFormat="1" hidden="1" x14ac:dyDescent="0.2">
      <c r="A31" s="124" t="e">
        <f t="shared" si="0"/>
        <v>#N/A</v>
      </c>
      <c r="B31" s="113"/>
      <c r="C31" s="114"/>
      <c r="D31" s="87"/>
      <c r="E31" s="85"/>
      <c r="F31" s="85"/>
      <c r="G31" s="24"/>
      <c r="H31" s="203"/>
      <c r="I31" s="85"/>
      <c r="J31" s="85"/>
      <c r="K31" s="85"/>
      <c r="L31" s="87"/>
      <c r="M31" s="87" t="e">
        <f t="shared" si="1"/>
        <v>#N/A</v>
      </c>
      <c r="N31" s="85" t="str">
        <f t="shared" si="2"/>
        <v>-</v>
      </c>
      <c r="O31" s="119"/>
      <c r="P31" s="37"/>
      <c r="R31" s="105"/>
    </row>
    <row r="32" spans="1:18" s="81" customFormat="1" ht="16.149999999999999" hidden="1" customHeight="1" x14ac:dyDescent="0.2">
      <c r="A32" s="124" t="e">
        <f t="shared" si="0"/>
        <v>#N/A</v>
      </c>
      <c r="B32" s="113"/>
      <c r="C32" s="114"/>
      <c r="D32" s="87"/>
      <c r="E32" s="85"/>
      <c r="F32" s="85"/>
      <c r="G32" s="97"/>
      <c r="H32" s="86"/>
      <c r="I32" s="85"/>
      <c r="J32" s="85"/>
      <c r="K32" s="85"/>
      <c r="L32" s="87"/>
      <c r="M32" s="87" t="e">
        <f t="shared" ref="M32:M33" si="3">IF(A32=1,20,IF(A32=2,18,IF(A32=3,16,IF(A32&gt;19,0,19-A32))))</f>
        <v>#N/A</v>
      </c>
      <c r="N32" s="85" t="str">
        <f t="shared" ref="N32:N33" si="4">IF(AND(NOT(OR(E32="МСМК",E32="ЗМС")),I32&gt;=$N$10),"+МСМК",IF(AND(OR(E32="МСМК",E32="ЗМС"),I32&gt;=$N$10),"МСМК",IF(AND(NOT(OR(E32="МСМК",E32="МС",E32="ЗМС")),I32&gt;=$O$10),"+МС",IF(AND(OR(E32="МСМК",E32="МС",E32="ЗМС"),I32&gt;=$O$10),"МС",IF(AND(NOT(OR(E32="ЗМС",E32="МСМК",E32="МС",E32="КМС")),I32&gt;=$P$10),"+КМС",IF(AND(OR(E32="ЗМС",E32="МСМК",E32="МС",E32="КМС"),I32&gt;=$P$10),"КМС","-"))))))</f>
        <v>-</v>
      </c>
      <c r="O32" s="101"/>
      <c r="P32" s="91"/>
      <c r="Q32" s="104"/>
      <c r="R32" s="82"/>
    </row>
    <row r="33" spans="1:18" s="81" customFormat="1" ht="16.149999999999999" hidden="1" customHeight="1" x14ac:dyDescent="0.2">
      <c r="A33" s="124" t="e">
        <f t="shared" si="0"/>
        <v>#N/A</v>
      </c>
      <c r="B33" s="113"/>
      <c r="C33" s="114"/>
      <c r="D33" s="87"/>
      <c r="E33" s="85"/>
      <c r="F33" s="85"/>
      <c r="G33" s="108"/>
      <c r="H33" s="86"/>
      <c r="I33" s="85"/>
      <c r="J33" s="85"/>
      <c r="K33" s="85"/>
      <c r="L33" s="87"/>
      <c r="M33" s="87" t="e">
        <f t="shared" si="3"/>
        <v>#N/A</v>
      </c>
      <c r="N33" s="85" t="str">
        <f t="shared" si="4"/>
        <v>-</v>
      </c>
      <c r="O33" s="93"/>
      <c r="P33" s="38"/>
      <c r="Q33" s="104"/>
      <c r="R33" s="22"/>
    </row>
    <row r="34" spans="1:18" s="104" customFormat="1" x14ac:dyDescent="0.2"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8" s="104" customFormat="1" x14ac:dyDescent="0.2">
      <c r="A35" s="204" t="s">
        <v>16</v>
      </c>
      <c r="B35" s="105"/>
      <c r="C35" s="105"/>
      <c r="D35" s="261" t="s">
        <v>286</v>
      </c>
      <c r="F35" s="6"/>
      <c r="G35" s="204" t="s">
        <v>112</v>
      </c>
      <c r="I35" s="105"/>
      <c r="J35" s="105"/>
      <c r="K35" s="105"/>
      <c r="M35" s="261" t="s">
        <v>523</v>
      </c>
    </row>
    <row r="36" spans="1:18" s="104" customFormat="1" x14ac:dyDescent="0.2">
      <c r="A36" s="204"/>
      <c r="B36" s="105"/>
      <c r="C36" s="105"/>
      <c r="D36" s="205"/>
      <c r="F36" s="6"/>
      <c r="G36" s="204"/>
      <c r="I36" s="105"/>
      <c r="J36" s="105"/>
      <c r="K36" s="105"/>
      <c r="M36" s="261"/>
    </row>
    <row r="37" spans="1:18" s="104" customFormat="1" x14ac:dyDescent="0.2">
      <c r="A37" s="204" t="s">
        <v>17</v>
      </c>
      <c r="B37" s="105"/>
      <c r="C37" s="105"/>
      <c r="D37" s="5" t="s">
        <v>114</v>
      </c>
      <c r="E37" s="105"/>
      <c r="F37" s="105"/>
      <c r="G37" s="204" t="s">
        <v>115</v>
      </c>
      <c r="I37" s="105"/>
      <c r="J37" s="105"/>
      <c r="K37" s="105"/>
      <c r="M37" s="5" t="s">
        <v>522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A17:P20">
    <sortCondition ref="A17:A20"/>
  </sortState>
  <mergeCells count="29">
    <mergeCell ref="A1:P1"/>
    <mergeCell ref="N8:P8"/>
    <mergeCell ref="D6:M6"/>
    <mergeCell ref="A6:C6"/>
    <mergeCell ref="N6:P6"/>
    <mergeCell ref="A2:P2"/>
    <mergeCell ref="A3:P3"/>
    <mergeCell ref="A4:P4"/>
    <mergeCell ref="N7:P7"/>
    <mergeCell ref="A7:C7"/>
    <mergeCell ref="D7:M7"/>
    <mergeCell ref="A15:A16"/>
    <mergeCell ref="B15:C16"/>
    <mergeCell ref="D15:D16"/>
    <mergeCell ref="E15:E16"/>
    <mergeCell ref="F15:F16"/>
    <mergeCell ref="A9:C10"/>
    <mergeCell ref="A8:C8"/>
    <mergeCell ref="D8:M8"/>
    <mergeCell ref="D9:M9"/>
    <mergeCell ref="D10:M10"/>
    <mergeCell ref="O15:P16"/>
    <mergeCell ref="H15:H16"/>
    <mergeCell ref="I15:I16"/>
    <mergeCell ref="N15:N16"/>
    <mergeCell ref="G15:G16"/>
    <mergeCell ref="L15:L16"/>
    <mergeCell ref="M15:M16"/>
    <mergeCell ref="J15:K15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35"/>
  <sheetViews>
    <sheetView view="pageBreakPreview" zoomScale="90" zoomScaleNormal="70" zoomScaleSheetLayoutView="90" workbookViewId="0">
      <selection activeCell="B12" sqref="B12"/>
    </sheetView>
  </sheetViews>
  <sheetFormatPr defaultColWidth="9.140625" defaultRowHeight="12.75" x14ac:dyDescent="0.2"/>
  <cols>
    <col min="1" max="1" width="8.28515625" style="21" customWidth="1"/>
    <col min="2" max="2" width="10" style="21" customWidth="1"/>
    <col min="3" max="3" width="11.7109375" style="21" customWidth="1"/>
    <col min="4" max="4" width="9.28515625" style="21" customWidth="1"/>
    <col min="5" max="5" width="7.42578125" style="21" customWidth="1"/>
    <col min="6" max="6" width="20.7109375" style="21" customWidth="1"/>
    <col min="7" max="7" width="26.42578125" style="21" customWidth="1"/>
    <col min="8" max="8" width="7.28515625" style="21" customWidth="1"/>
    <col min="9" max="9" width="8.140625" style="21" customWidth="1"/>
    <col min="10" max="10" width="6.5703125" style="104" customWidth="1"/>
    <col min="11" max="11" width="7.7109375" style="21" customWidth="1"/>
    <col min="12" max="12" width="8.5703125" style="21" customWidth="1"/>
    <col min="13" max="13" width="7.140625" style="104" customWidth="1"/>
    <col min="14" max="14" width="9.140625" style="21" customWidth="1"/>
    <col min="15" max="15" width="7.28515625" style="21" customWidth="1"/>
    <col min="16" max="16" width="8.28515625" style="21" customWidth="1"/>
    <col min="17" max="17" width="12.42578125" style="21" customWidth="1"/>
    <col min="18" max="18" width="12.85546875" style="21" customWidth="1"/>
    <col min="19" max="16384" width="9.140625" style="21"/>
  </cols>
  <sheetData>
    <row r="1" spans="1:20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4"/>
    </row>
    <row r="2" spans="1:20" s="104" customFormat="1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4"/>
    </row>
    <row r="3" spans="1:20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19"/>
      <c r="T3" s="193"/>
    </row>
    <row r="4" spans="1:20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4"/>
      <c r="T4" s="194"/>
    </row>
    <row r="5" spans="1:20" s="104" customFormat="1" ht="9" customHeight="1" x14ac:dyDescent="0.2"/>
    <row r="6" spans="1:20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810" t="s">
        <v>147</v>
      </c>
      <c r="Q6" s="810"/>
      <c r="R6" s="810"/>
    </row>
    <row r="7" spans="1:20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25" t="s">
        <v>20</v>
      </c>
      <c r="Q7" s="825"/>
      <c r="R7" s="825"/>
    </row>
    <row r="8" spans="1:20" s="104" customFormat="1" ht="15" x14ac:dyDescent="0.2">
      <c r="A8" s="890" t="s">
        <v>33</v>
      </c>
      <c r="B8" s="891"/>
      <c r="C8" s="892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30"/>
      <c r="P8" s="827" t="s">
        <v>2</v>
      </c>
      <c r="Q8" s="827"/>
      <c r="R8" s="827"/>
    </row>
    <row r="9" spans="1:20" s="104" customFormat="1" ht="15.75" x14ac:dyDescent="0.25">
      <c r="A9" s="212" t="s">
        <v>12</v>
      </c>
      <c r="B9" s="212" t="s">
        <v>19</v>
      </c>
      <c r="C9" s="212" t="s">
        <v>21</v>
      </c>
      <c r="D9" s="831" t="s">
        <v>117</v>
      </c>
      <c r="E9" s="805"/>
      <c r="F9" s="805"/>
      <c r="G9" s="805"/>
      <c r="H9" s="805"/>
      <c r="I9" s="805"/>
      <c r="J9" s="805"/>
      <c r="K9" s="805"/>
      <c r="L9" s="805"/>
      <c r="M9" s="805"/>
      <c r="N9" s="805"/>
      <c r="O9" s="832"/>
      <c r="P9" s="207" t="s">
        <v>3</v>
      </c>
      <c r="Q9" s="207" t="s">
        <v>4</v>
      </c>
      <c r="R9" s="207" t="s">
        <v>5</v>
      </c>
    </row>
    <row r="10" spans="1:20" s="104" customFormat="1" ht="15" customHeight="1" x14ac:dyDescent="0.2">
      <c r="A10" s="220">
        <v>151</v>
      </c>
      <c r="B10" s="220">
        <v>204</v>
      </c>
      <c r="C10" s="220">
        <v>234.5</v>
      </c>
      <c r="D10" s="833" t="s">
        <v>80</v>
      </c>
      <c r="E10" s="833"/>
      <c r="F10" s="833"/>
      <c r="G10" s="833"/>
      <c r="H10" s="833"/>
      <c r="I10" s="833"/>
      <c r="J10" s="833"/>
      <c r="K10" s="833"/>
      <c r="L10" s="833"/>
      <c r="M10" s="833"/>
      <c r="N10" s="833"/>
      <c r="O10" s="833"/>
      <c r="P10" s="212">
        <v>192</v>
      </c>
      <c r="Q10" s="212">
        <v>126</v>
      </c>
      <c r="R10" s="212">
        <v>75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199" t="s">
        <v>47</v>
      </c>
      <c r="B12" s="197"/>
      <c r="C12" s="197"/>
      <c r="D12" s="253">
        <v>83</v>
      </c>
      <c r="E12" s="206"/>
      <c r="F12" s="206"/>
      <c r="G12" s="206"/>
      <c r="H12" s="206"/>
      <c r="I12" s="206"/>
      <c r="J12" s="219"/>
      <c r="K12" s="206"/>
      <c r="L12" s="206"/>
      <c r="M12" s="219"/>
      <c r="N12" s="206"/>
      <c r="O12" s="206"/>
      <c r="P12" s="54"/>
      <c r="Q12" s="54"/>
      <c r="R12" s="54"/>
    </row>
    <row r="13" spans="1:20" s="104" customFormat="1" x14ac:dyDescent="0.2">
      <c r="A13" s="200" t="s">
        <v>48</v>
      </c>
      <c r="B13" s="201"/>
      <c r="C13" s="198"/>
      <c r="D13" s="254">
        <v>6</v>
      </c>
      <c r="E13" s="206"/>
      <c r="F13" s="206"/>
      <c r="G13" s="206"/>
      <c r="H13" s="206"/>
      <c r="I13" s="206"/>
      <c r="J13" s="219"/>
      <c r="K13" s="206"/>
      <c r="L13" s="206"/>
      <c r="M13" s="219"/>
      <c r="N13" s="206"/>
      <c r="O13" s="206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866" t="s">
        <v>6</v>
      </c>
      <c r="B15" s="840" t="s">
        <v>77</v>
      </c>
      <c r="C15" s="840"/>
      <c r="D15" s="862" t="s">
        <v>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2" t="s">
        <v>6</v>
      </c>
      <c r="K15" s="868" t="s">
        <v>19</v>
      </c>
      <c r="L15" s="868"/>
      <c r="M15" s="862" t="s">
        <v>6</v>
      </c>
      <c r="N15" s="862" t="s">
        <v>22</v>
      </c>
      <c r="O15" s="862" t="s">
        <v>13</v>
      </c>
      <c r="P15" s="862" t="s">
        <v>14</v>
      </c>
      <c r="Q15" s="862" t="s">
        <v>15</v>
      </c>
      <c r="R15" s="863"/>
    </row>
    <row r="16" spans="1:20" s="43" customFormat="1" x14ac:dyDescent="0.2">
      <c r="A16" s="867"/>
      <c r="B16" s="843"/>
      <c r="C16" s="843"/>
      <c r="D16" s="864"/>
      <c r="E16" s="864"/>
      <c r="F16" s="864"/>
      <c r="G16" s="864"/>
      <c r="H16" s="864"/>
      <c r="I16" s="864"/>
      <c r="J16" s="864"/>
      <c r="K16" s="44" t="s">
        <v>21</v>
      </c>
      <c r="L16" s="44" t="s">
        <v>23</v>
      </c>
      <c r="M16" s="864"/>
      <c r="N16" s="864"/>
      <c r="O16" s="864"/>
      <c r="P16" s="864"/>
      <c r="Q16" s="864"/>
      <c r="R16" s="865"/>
    </row>
    <row r="17" spans="1:22" s="46" customFormat="1" ht="15" customHeight="1" x14ac:dyDescent="0.2">
      <c r="A17" s="125">
        <f>_xlfn.RANK.EQ(N17,N$17:N$21)</f>
        <v>1</v>
      </c>
      <c r="B17" s="112" t="s">
        <v>478</v>
      </c>
      <c r="C17" s="112"/>
      <c r="D17" s="48">
        <v>1999</v>
      </c>
      <c r="E17" s="48" t="s">
        <v>3</v>
      </c>
      <c r="F17" s="42" t="s">
        <v>226</v>
      </c>
      <c r="G17" s="42" t="s">
        <v>530</v>
      </c>
      <c r="H17" s="241">
        <v>63</v>
      </c>
      <c r="I17" s="45">
        <v>100</v>
      </c>
      <c r="J17" s="45">
        <f>_xlfn.RANK.EQ(I17,I$17:I$21)</f>
        <v>1</v>
      </c>
      <c r="K17" s="50">
        <v>160</v>
      </c>
      <c r="L17" s="85">
        <f>K17/2</f>
        <v>80</v>
      </c>
      <c r="M17" s="45">
        <f>_xlfn.RANK.EQ(L17,L$17:L$21)</f>
        <v>1</v>
      </c>
      <c r="N17" s="87">
        <f>L17+I17</f>
        <v>180</v>
      </c>
      <c r="O17" s="87">
        <f>IF(A17=1,20,IF(A17=2,18,IF(A17=3,16,IF(A17&gt;19,0,19-A17))))</f>
        <v>20</v>
      </c>
      <c r="P17" s="88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72" t="s">
        <v>480</v>
      </c>
      <c r="R17" s="78"/>
      <c r="S17" s="104"/>
      <c r="T17" s="105"/>
      <c r="U17" s="104"/>
      <c r="V17" s="104"/>
    </row>
    <row r="18" spans="1:22" s="43" customFormat="1" ht="15" customHeight="1" x14ac:dyDescent="0.2">
      <c r="A18" s="125">
        <f>_xlfn.RANK.EQ(N18,N$17:N$21)</f>
        <v>2</v>
      </c>
      <c r="B18" s="417" t="s">
        <v>365</v>
      </c>
      <c r="C18" s="418"/>
      <c r="D18" s="45">
        <v>2005</v>
      </c>
      <c r="E18" s="42">
        <v>1</v>
      </c>
      <c r="F18" s="42" t="s">
        <v>226</v>
      </c>
      <c r="G18" s="793" t="s">
        <v>530</v>
      </c>
      <c r="H18" s="241">
        <v>63</v>
      </c>
      <c r="I18" s="45">
        <v>42</v>
      </c>
      <c r="J18" s="45">
        <f>_xlfn.RANK.EQ(I18,I$17:I$21)</f>
        <v>2</v>
      </c>
      <c r="K18" s="42">
        <v>70</v>
      </c>
      <c r="L18" s="85">
        <f>K18/2</f>
        <v>35</v>
      </c>
      <c r="M18" s="45">
        <f>_xlfn.RANK.EQ(L18,L$17:L$21)</f>
        <v>2</v>
      </c>
      <c r="N18" s="87">
        <f>L18+I18</f>
        <v>77</v>
      </c>
      <c r="O18" s="87">
        <f>IF(A18=1,20,IF(A18=2,18,IF(A18=3,16,IF(A18&gt;19,0,19-A18))))</f>
        <v>18</v>
      </c>
      <c r="P18" s="88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+КМС</v>
      </c>
      <c r="Q18" s="971" t="s">
        <v>266</v>
      </c>
      <c r="R18" s="76"/>
      <c r="S18" s="104"/>
      <c r="T18" s="49"/>
    </row>
    <row r="19" spans="1:22" s="43" customFormat="1" ht="15" customHeight="1" x14ac:dyDescent="0.2">
      <c r="A19" s="226">
        <f>_xlfn.RANK.EQ(N19,N$17:N$21)</f>
        <v>3</v>
      </c>
      <c r="B19" s="234" t="s">
        <v>479</v>
      </c>
      <c r="C19" s="235"/>
      <c r="D19" s="229">
        <v>2005</v>
      </c>
      <c r="E19" s="42">
        <v>1</v>
      </c>
      <c r="F19" s="42" t="s">
        <v>307</v>
      </c>
      <c r="G19" s="42"/>
      <c r="H19" s="241">
        <v>63</v>
      </c>
      <c r="I19" s="45">
        <v>34</v>
      </c>
      <c r="J19" s="45">
        <f>_xlfn.RANK.EQ(I19,I$17:I$21)</f>
        <v>3</v>
      </c>
      <c r="K19" s="42">
        <v>34</v>
      </c>
      <c r="L19" s="85">
        <f>K19/2</f>
        <v>17</v>
      </c>
      <c r="M19" s="45">
        <f>_xlfn.RANK.EQ(L19,L$17:L$21)</f>
        <v>4</v>
      </c>
      <c r="N19" s="87">
        <f>L19+I19</f>
        <v>51</v>
      </c>
      <c r="O19" s="87">
        <f>IF(A19=1,20,IF(A19=2,18,IF(A19=3,16,IF(A19&gt;19,0,19-A19))))</f>
        <v>16</v>
      </c>
      <c r="P19" s="222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972" t="s">
        <v>481</v>
      </c>
      <c r="R19" s="79"/>
      <c r="T19" s="49"/>
    </row>
    <row r="20" spans="1:22" s="43" customFormat="1" ht="15" customHeight="1" x14ac:dyDescent="0.2">
      <c r="A20" s="226">
        <f>_xlfn.RANK.EQ(N20,N$17:N$21)</f>
        <v>4</v>
      </c>
      <c r="B20" s="131" t="s">
        <v>243</v>
      </c>
      <c r="C20" s="202"/>
      <c r="D20" s="45">
        <v>2004</v>
      </c>
      <c r="E20" s="42">
        <v>1</v>
      </c>
      <c r="F20" s="42" t="s">
        <v>134</v>
      </c>
      <c r="G20" s="793"/>
      <c r="H20" s="241">
        <v>59.42</v>
      </c>
      <c r="I20" s="45">
        <v>20</v>
      </c>
      <c r="J20" s="45">
        <f>_xlfn.RANK.EQ(I20,I$17:I$21)</f>
        <v>5</v>
      </c>
      <c r="K20" s="42">
        <v>38</v>
      </c>
      <c r="L20" s="85">
        <f>K20/2</f>
        <v>19</v>
      </c>
      <c r="M20" s="45">
        <f>_xlfn.RANK.EQ(L20,L$17:L$21)</f>
        <v>3</v>
      </c>
      <c r="N20" s="87">
        <f>L20+I20</f>
        <v>39</v>
      </c>
      <c r="O20" s="87">
        <f>IF(A20=1,20,IF(A20=2,18,IF(A20=3,16,IF(A20&gt;19,0,19-A20))))</f>
        <v>15</v>
      </c>
      <c r="P20" s="222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75" t="s">
        <v>135</v>
      </c>
      <c r="R20" s="79"/>
      <c r="T20" s="49"/>
    </row>
    <row r="21" spans="1:22" s="43" customFormat="1" ht="15" customHeight="1" x14ac:dyDescent="0.2">
      <c r="A21" s="226">
        <f>_xlfn.RANK.EQ(N21,N$17:N$21)</f>
        <v>5</v>
      </c>
      <c r="B21" s="131" t="s">
        <v>349</v>
      </c>
      <c r="C21" s="202"/>
      <c r="D21" s="45">
        <v>2005</v>
      </c>
      <c r="E21" s="42">
        <v>1</v>
      </c>
      <c r="F21" s="42" t="s">
        <v>226</v>
      </c>
      <c r="G21" s="97" t="s">
        <v>530</v>
      </c>
      <c r="H21" s="241">
        <v>54.42</v>
      </c>
      <c r="I21" s="45">
        <v>28</v>
      </c>
      <c r="J21" s="45">
        <f>_xlfn.RANK.EQ(I21,I$17:I$21)</f>
        <v>4</v>
      </c>
      <c r="K21" s="42">
        <v>19</v>
      </c>
      <c r="L21" s="85">
        <f>K21/2</f>
        <v>9.5</v>
      </c>
      <c r="M21" s="45">
        <f>_xlfn.RANK.EQ(L21,L$17:L$21)</f>
        <v>5</v>
      </c>
      <c r="N21" s="87">
        <f>L21+I21</f>
        <v>37.5</v>
      </c>
      <c r="O21" s="87">
        <f>IF(A21=1,20,IF(A21=2,18,IF(A21=3,16,IF(A21&gt;19,0,19-A21))))</f>
        <v>14</v>
      </c>
      <c r="P21" s="222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75" t="s">
        <v>229</v>
      </c>
      <c r="R21" s="79"/>
      <c r="T21" s="49"/>
    </row>
    <row r="22" spans="1:22" s="104" customFormat="1" x14ac:dyDescent="0.2"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2" s="104" customFormat="1" x14ac:dyDescent="0.2">
      <c r="A23" s="204" t="s">
        <v>16</v>
      </c>
      <c r="B23" s="105"/>
      <c r="C23" s="105"/>
      <c r="D23" s="261" t="s">
        <v>286</v>
      </c>
      <c r="F23" s="6"/>
      <c r="H23" s="204" t="s">
        <v>112</v>
      </c>
      <c r="I23" s="105"/>
      <c r="J23" s="105"/>
      <c r="K23" s="105"/>
      <c r="N23" s="261" t="s">
        <v>523</v>
      </c>
    </row>
    <row r="24" spans="1:22" s="104" customFormat="1" x14ac:dyDescent="0.2">
      <c r="A24" s="204"/>
      <c r="B24" s="105"/>
      <c r="C24" s="105"/>
      <c r="D24" s="205"/>
      <c r="F24" s="6"/>
      <c r="H24" s="204"/>
      <c r="I24" s="105"/>
      <c r="J24" s="105"/>
      <c r="K24" s="105"/>
      <c r="N24" s="261"/>
    </row>
    <row r="25" spans="1:22" s="104" customFormat="1" x14ac:dyDescent="0.2">
      <c r="A25" s="204" t="s">
        <v>17</v>
      </c>
      <c r="B25" s="105"/>
      <c r="C25" s="105"/>
      <c r="D25" s="5" t="s">
        <v>114</v>
      </c>
      <c r="E25" s="105"/>
      <c r="F25" s="105"/>
      <c r="H25" s="204" t="s">
        <v>115</v>
      </c>
      <c r="I25" s="105"/>
      <c r="J25" s="105"/>
      <c r="K25" s="105"/>
      <c r="N25" s="5" t="s">
        <v>522</v>
      </c>
    </row>
    <row r="26" spans="1:22" s="43" customFormat="1" x14ac:dyDescent="0.2"/>
    <row r="27" spans="1:22" s="43" customFormat="1" x14ac:dyDescent="0.2"/>
    <row r="29" spans="1:22" x14ac:dyDescent="0.2"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x14ac:dyDescent="0.2"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x14ac:dyDescent="0.2">
      <c r="H31" s="9"/>
      <c r="I31" s="893"/>
      <c r="J31" s="893"/>
      <c r="K31" s="893"/>
      <c r="L31" s="893"/>
      <c r="M31" s="893"/>
      <c r="N31" s="893"/>
      <c r="O31" s="893"/>
      <c r="P31" s="893"/>
      <c r="Q31" s="893"/>
      <c r="R31" s="893"/>
      <c r="S31" s="893"/>
      <c r="T31" s="893"/>
      <c r="U31" s="893"/>
      <c r="V31" s="893"/>
    </row>
    <row r="32" spans="1:22" x14ac:dyDescent="0.2">
      <c r="H32" s="9"/>
      <c r="I32" s="893"/>
      <c r="J32" s="893"/>
      <c r="K32" s="893"/>
      <c r="L32" s="893"/>
      <c r="M32" s="893"/>
      <c r="N32" s="893"/>
      <c r="O32" s="893"/>
      <c r="P32" s="893"/>
      <c r="Q32" s="893"/>
      <c r="R32" s="893"/>
      <c r="S32" s="893"/>
      <c r="T32" s="893"/>
      <c r="U32" s="893"/>
      <c r="V32" s="893"/>
    </row>
    <row r="33" spans="8:22" x14ac:dyDescent="0.2"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8:22" x14ac:dyDescent="0.2"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8:22" x14ac:dyDescent="0.2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0">
      <sortCondition ref="A15:A16"/>
    </sortState>
  </autoFilter>
  <sortState ref="A17:Q21">
    <sortCondition ref="A17:A21"/>
  </sortState>
  <mergeCells count="32">
    <mergeCell ref="I31:V31"/>
    <mergeCell ref="I32:V32"/>
    <mergeCell ref="H15:H16"/>
    <mergeCell ref="I15:I16"/>
    <mergeCell ref="K15:L15"/>
    <mergeCell ref="N15:N16"/>
    <mergeCell ref="O15:O16"/>
    <mergeCell ref="P15:P16"/>
    <mergeCell ref="Q15:R16"/>
    <mergeCell ref="J15:J16"/>
    <mergeCell ref="M15:M16"/>
    <mergeCell ref="G15:G16"/>
    <mergeCell ref="D9:O9"/>
    <mergeCell ref="D10:O10"/>
    <mergeCell ref="A15:A16"/>
    <mergeCell ref="B15:C16"/>
    <mergeCell ref="D15:D16"/>
    <mergeCell ref="E15:E16"/>
    <mergeCell ref="F15:F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5" firstPageNumber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2"/>
  <sheetViews>
    <sheetView view="pageBreakPreview" topLeftCell="A4" zoomScale="85" zoomScaleNormal="55" zoomScaleSheetLayoutView="85" workbookViewId="0">
      <selection activeCell="B12" sqref="B12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0.85546875" style="21" customWidth="1"/>
    <col min="4" max="4" width="9.42578125" style="21" customWidth="1"/>
    <col min="5" max="5" width="7.42578125" style="21" customWidth="1"/>
    <col min="6" max="6" width="21.85546875" style="21" bestFit="1" customWidth="1"/>
    <col min="7" max="7" width="25.28515625" style="21" bestFit="1" customWidth="1"/>
    <col min="8" max="8" width="7.28515625" style="21" customWidth="1"/>
    <col min="9" max="9" width="8.140625" style="21" customWidth="1"/>
    <col min="10" max="10" width="6.5703125" style="104" customWidth="1"/>
    <col min="11" max="11" width="7.5703125" style="21" customWidth="1"/>
    <col min="12" max="12" width="8" style="21" customWidth="1"/>
    <col min="13" max="13" width="6.7109375" style="104" customWidth="1"/>
    <col min="14" max="14" width="9.140625" style="21" customWidth="1"/>
    <col min="15" max="15" width="8" style="21" customWidth="1"/>
    <col min="16" max="16" width="8.28515625" style="21" customWidth="1"/>
    <col min="17" max="17" width="12.28515625" style="21" customWidth="1"/>
    <col min="18" max="18" width="12.42578125" style="21" customWidth="1"/>
    <col min="19" max="16384" width="9.140625" style="21"/>
  </cols>
  <sheetData>
    <row r="1" spans="1:20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4"/>
    </row>
    <row r="2" spans="1:20" s="104" customFormat="1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4"/>
    </row>
    <row r="3" spans="1:20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19"/>
      <c r="T3" s="193"/>
    </row>
    <row r="4" spans="1:20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4"/>
      <c r="T4" s="194"/>
    </row>
    <row r="5" spans="1:20" s="104" customFormat="1" ht="9" customHeight="1" x14ac:dyDescent="0.2"/>
    <row r="6" spans="1:20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810" t="s">
        <v>147</v>
      </c>
      <c r="Q6" s="810"/>
      <c r="R6" s="810"/>
    </row>
    <row r="7" spans="1:20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25" t="s">
        <v>20</v>
      </c>
      <c r="Q7" s="825"/>
      <c r="R7" s="825"/>
    </row>
    <row r="8" spans="1:20" s="104" customFormat="1" ht="15" x14ac:dyDescent="0.2">
      <c r="A8" s="890" t="s">
        <v>33</v>
      </c>
      <c r="B8" s="891"/>
      <c r="C8" s="892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30"/>
      <c r="P8" s="827" t="s">
        <v>2</v>
      </c>
      <c r="Q8" s="827"/>
      <c r="R8" s="827"/>
    </row>
    <row r="9" spans="1:20" s="104" customFormat="1" ht="15.75" x14ac:dyDescent="0.25">
      <c r="A9" s="212" t="s">
        <v>12</v>
      </c>
      <c r="B9" s="212" t="s">
        <v>19</v>
      </c>
      <c r="C9" s="212" t="s">
        <v>21</v>
      </c>
      <c r="D9" s="831" t="s">
        <v>117</v>
      </c>
      <c r="E9" s="805"/>
      <c r="F9" s="805"/>
      <c r="G9" s="805"/>
      <c r="H9" s="805"/>
      <c r="I9" s="805"/>
      <c r="J9" s="805"/>
      <c r="K9" s="805"/>
      <c r="L9" s="805"/>
      <c r="M9" s="805"/>
      <c r="N9" s="805"/>
      <c r="O9" s="832"/>
      <c r="P9" s="207" t="s">
        <v>3</v>
      </c>
      <c r="Q9" s="207" t="s">
        <v>4</v>
      </c>
      <c r="R9" s="207" t="s">
        <v>5</v>
      </c>
    </row>
    <row r="10" spans="1:20" s="104" customFormat="1" ht="15" customHeight="1" x14ac:dyDescent="0.2">
      <c r="A10" s="221">
        <v>141</v>
      </c>
      <c r="B10" s="221">
        <v>286</v>
      </c>
      <c r="C10" s="221">
        <v>233</v>
      </c>
      <c r="D10" s="833" t="s">
        <v>81</v>
      </c>
      <c r="E10" s="833"/>
      <c r="F10" s="833"/>
      <c r="G10" s="833"/>
      <c r="H10" s="833"/>
      <c r="I10" s="833"/>
      <c r="J10" s="833"/>
      <c r="K10" s="833"/>
      <c r="L10" s="833"/>
      <c r="M10" s="833"/>
      <c r="N10" s="833"/>
      <c r="O10" s="833"/>
      <c r="P10" s="212">
        <v>210</v>
      </c>
      <c r="Q10" s="212">
        <v>146</v>
      </c>
      <c r="R10" s="212">
        <v>83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199" t="s">
        <v>47</v>
      </c>
      <c r="B12" s="197"/>
      <c r="C12" s="197"/>
      <c r="D12" s="253">
        <v>83</v>
      </c>
      <c r="E12" s="206"/>
      <c r="F12" s="206"/>
      <c r="G12" s="206"/>
      <c r="H12" s="206"/>
      <c r="I12" s="206"/>
      <c r="J12" s="219"/>
      <c r="K12" s="206"/>
      <c r="L12" s="206"/>
      <c r="M12" s="219"/>
      <c r="N12" s="206"/>
      <c r="O12" s="206"/>
      <c r="P12" s="54"/>
      <c r="Q12" s="54"/>
      <c r="R12" s="54"/>
    </row>
    <row r="13" spans="1:20" s="104" customFormat="1" x14ac:dyDescent="0.2">
      <c r="A13" s="200" t="s">
        <v>48</v>
      </c>
      <c r="B13" s="201"/>
      <c r="C13" s="198"/>
      <c r="D13" s="254">
        <v>6</v>
      </c>
      <c r="E13" s="206"/>
      <c r="F13" s="206"/>
      <c r="G13" s="206"/>
      <c r="H13" s="206"/>
      <c r="I13" s="206"/>
      <c r="J13" s="219"/>
      <c r="K13" s="206"/>
      <c r="L13" s="206"/>
      <c r="M13" s="219"/>
      <c r="N13" s="206"/>
      <c r="O13" s="206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866" t="s">
        <v>6</v>
      </c>
      <c r="B15" s="840" t="s">
        <v>77</v>
      </c>
      <c r="C15" s="840"/>
      <c r="D15" s="862" t="s">
        <v>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2" t="s">
        <v>6</v>
      </c>
      <c r="K15" s="894" t="s">
        <v>19</v>
      </c>
      <c r="L15" s="895"/>
      <c r="M15" s="862" t="s">
        <v>6</v>
      </c>
      <c r="N15" s="862" t="s">
        <v>22</v>
      </c>
      <c r="O15" s="862" t="s">
        <v>13</v>
      </c>
      <c r="P15" s="862" t="s">
        <v>14</v>
      </c>
      <c r="Q15" s="857" t="s">
        <v>15</v>
      </c>
      <c r="R15" s="859"/>
    </row>
    <row r="16" spans="1:20" s="43" customFormat="1" x14ac:dyDescent="0.2">
      <c r="A16" s="867"/>
      <c r="B16" s="843"/>
      <c r="C16" s="843"/>
      <c r="D16" s="864"/>
      <c r="E16" s="864"/>
      <c r="F16" s="864"/>
      <c r="G16" s="864"/>
      <c r="H16" s="864"/>
      <c r="I16" s="864"/>
      <c r="J16" s="864"/>
      <c r="K16" s="44" t="s">
        <v>21</v>
      </c>
      <c r="L16" s="44" t="s">
        <v>23</v>
      </c>
      <c r="M16" s="864"/>
      <c r="N16" s="864"/>
      <c r="O16" s="864"/>
      <c r="P16" s="864"/>
      <c r="Q16" s="858"/>
      <c r="R16" s="896"/>
    </row>
    <row r="17" spans="1:22" s="43" customFormat="1" ht="15" customHeight="1" x14ac:dyDescent="0.2">
      <c r="A17" s="125">
        <f t="shared" ref="A17:A28" si="0">_xlfn.RANK.EQ(N17,N$17:N$28)</f>
        <v>1</v>
      </c>
      <c r="B17" s="107" t="s">
        <v>482</v>
      </c>
      <c r="C17" s="110"/>
      <c r="D17" s="45">
        <v>1989</v>
      </c>
      <c r="E17" s="42" t="s">
        <v>4</v>
      </c>
      <c r="F17" s="42" t="s">
        <v>226</v>
      </c>
      <c r="G17" s="52" t="s">
        <v>530</v>
      </c>
      <c r="H17" s="241">
        <v>67.599999999999994</v>
      </c>
      <c r="I17" s="45">
        <v>106</v>
      </c>
      <c r="J17" s="87">
        <f t="shared" ref="J17:J28" si="1">_xlfn.RANK.EQ(I17,I$17:I$28)</f>
        <v>1</v>
      </c>
      <c r="K17" s="42">
        <v>140</v>
      </c>
      <c r="L17" s="42">
        <f t="shared" ref="L17:L28" si="2">K17/2</f>
        <v>70</v>
      </c>
      <c r="M17" s="87">
        <f t="shared" ref="M17:M22" si="3">_xlfn.RANK.EQ(L17,L$17:L$28)</f>
        <v>1</v>
      </c>
      <c r="N17" s="115">
        <f t="shared" ref="N17:N28" si="4">L17+I17</f>
        <v>176</v>
      </c>
      <c r="O17" s="45">
        <f t="shared" ref="O17:O28" si="5">IF(A17=1,20,IF(A17=2,18,IF(A17=3,16,IF(A17&gt;19,0,19-A17))))</f>
        <v>20</v>
      </c>
      <c r="P17" s="48" t="str">
        <f t="shared" ref="P17:P28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134" t="s">
        <v>228</v>
      </c>
      <c r="R17" s="69"/>
      <c r="T17" s="49"/>
    </row>
    <row r="18" spans="1:22" s="46" customFormat="1" ht="15" customHeight="1" x14ac:dyDescent="0.2">
      <c r="A18" s="125">
        <f t="shared" si="0"/>
        <v>2</v>
      </c>
      <c r="B18" s="109" t="s">
        <v>483</v>
      </c>
      <c r="C18" s="102"/>
      <c r="D18" s="88">
        <v>2002</v>
      </c>
      <c r="E18" s="88" t="s">
        <v>5</v>
      </c>
      <c r="F18" s="85" t="s">
        <v>226</v>
      </c>
      <c r="G18" s="85"/>
      <c r="H18" s="240">
        <v>67.650000000000006</v>
      </c>
      <c r="I18" s="87">
        <v>53</v>
      </c>
      <c r="J18" s="87">
        <f t="shared" si="1"/>
        <v>2</v>
      </c>
      <c r="K18" s="36">
        <v>80</v>
      </c>
      <c r="L18" s="42">
        <f t="shared" si="2"/>
        <v>40</v>
      </c>
      <c r="M18" s="87">
        <f t="shared" si="3"/>
        <v>2</v>
      </c>
      <c r="N18" s="115">
        <f t="shared" si="4"/>
        <v>93</v>
      </c>
      <c r="O18" s="45">
        <f t="shared" si="5"/>
        <v>18</v>
      </c>
      <c r="P18" s="48" t="str">
        <f t="shared" si="6"/>
        <v>КМС</v>
      </c>
      <c r="Q18" s="68" t="s">
        <v>292</v>
      </c>
      <c r="R18" s="80"/>
      <c r="S18" s="43"/>
      <c r="T18" s="43"/>
      <c r="U18" s="43"/>
      <c r="V18" s="43"/>
    </row>
    <row r="19" spans="1:22" s="46" customFormat="1" ht="15" hidden="1" customHeight="1" x14ac:dyDescent="0.2">
      <c r="A19" s="226">
        <f t="shared" si="0"/>
        <v>3</v>
      </c>
      <c r="B19" s="234"/>
      <c r="C19" s="235"/>
      <c r="D19" s="229"/>
      <c r="E19" s="48"/>
      <c r="F19" s="42"/>
      <c r="G19" s="42"/>
      <c r="H19" s="244"/>
      <c r="I19" s="45"/>
      <c r="J19" s="87" t="e">
        <f t="shared" si="1"/>
        <v>#N/A</v>
      </c>
      <c r="K19" s="50"/>
      <c r="L19" s="42">
        <f t="shared" si="2"/>
        <v>0</v>
      </c>
      <c r="M19" s="87">
        <f t="shared" si="3"/>
        <v>3</v>
      </c>
      <c r="N19" s="115">
        <f t="shared" si="4"/>
        <v>0</v>
      </c>
      <c r="O19" s="45">
        <f t="shared" si="5"/>
        <v>16</v>
      </c>
      <c r="P19" s="224" t="str">
        <f t="shared" si="6"/>
        <v>-</v>
      </c>
      <c r="Q19" s="134"/>
      <c r="R19" s="69"/>
      <c r="S19" s="43"/>
      <c r="T19" s="105"/>
      <c r="U19" s="104"/>
      <c r="V19" s="104"/>
    </row>
    <row r="20" spans="1:22" s="46" customFormat="1" ht="15" hidden="1" customHeight="1" x14ac:dyDescent="0.2">
      <c r="A20" s="226">
        <f t="shared" si="0"/>
        <v>3</v>
      </c>
      <c r="B20" s="234"/>
      <c r="C20" s="235"/>
      <c r="D20" s="48"/>
      <c r="E20" s="48"/>
      <c r="F20" s="42"/>
      <c r="G20" s="42"/>
      <c r="H20" s="244"/>
      <c r="I20" s="45"/>
      <c r="J20" s="87" t="e">
        <f t="shared" si="1"/>
        <v>#N/A</v>
      </c>
      <c r="K20" s="50"/>
      <c r="L20" s="42">
        <f t="shared" si="2"/>
        <v>0</v>
      </c>
      <c r="M20" s="87">
        <f t="shared" si="3"/>
        <v>3</v>
      </c>
      <c r="N20" s="115">
        <f t="shared" si="4"/>
        <v>0</v>
      </c>
      <c r="O20" s="45">
        <f t="shared" si="5"/>
        <v>16</v>
      </c>
      <c r="P20" s="224" t="str">
        <f t="shared" si="6"/>
        <v>-</v>
      </c>
      <c r="Q20" s="134"/>
      <c r="R20" s="69"/>
      <c r="S20" s="43"/>
      <c r="T20" s="105"/>
      <c r="U20" s="104"/>
      <c r="V20" s="104"/>
    </row>
    <row r="21" spans="1:22" s="46" customFormat="1" ht="15" hidden="1" customHeight="1" x14ac:dyDescent="0.2">
      <c r="A21" s="226">
        <f t="shared" si="0"/>
        <v>3</v>
      </c>
      <c r="B21" s="234"/>
      <c r="C21" s="235"/>
      <c r="D21" s="48"/>
      <c r="E21" s="48"/>
      <c r="F21" s="42"/>
      <c r="G21" s="42"/>
      <c r="H21" s="244"/>
      <c r="I21" s="45"/>
      <c r="J21" s="87" t="e">
        <f t="shared" si="1"/>
        <v>#N/A</v>
      </c>
      <c r="K21" s="50"/>
      <c r="L21" s="42">
        <f t="shared" si="2"/>
        <v>0</v>
      </c>
      <c r="M21" s="87">
        <f t="shared" si="3"/>
        <v>3</v>
      </c>
      <c r="N21" s="115">
        <f t="shared" si="4"/>
        <v>0</v>
      </c>
      <c r="O21" s="45">
        <f t="shared" si="5"/>
        <v>16</v>
      </c>
      <c r="P21" s="224" t="str">
        <f t="shared" si="6"/>
        <v>-</v>
      </c>
      <c r="Q21" s="134"/>
      <c r="R21" s="69"/>
      <c r="S21" s="43"/>
      <c r="T21" s="105"/>
      <c r="U21" s="104"/>
      <c r="V21" s="104"/>
    </row>
    <row r="22" spans="1:22" s="46" customFormat="1" ht="15" hidden="1" customHeight="1" x14ac:dyDescent="0.2">
      <c r="A22" s="226">
        <f t="shared" si="0"/>
        <v>3</v>
      </c>
      <c r="B22" s="234"/>
      <c r="C22" s="235"/>
      <c r="D22" s="48"/>
      <c r="E22" s="48"/>
      <c r="F22" s="42"/>
      <c r="G22" s="97"/>
      <c r="H22" s="244"/>
      <c r="I22" s="45"/>
      <c r="J22" s="87" t="e">
        <f t="shared" si="1"/>
        <v>#N/A</v>
      </c>
      <c r="K22" s="50"/>
      <c r="L22" s="42">
        <f t="shared" si="2"/>
        <v>0</v>
      </c>
      <c r="M22" s="87">
        <f t="shared" si="3"/>
        <v>3</v>
      </c>
      <c r="N22" s="115">
        <f t="shared" si="4"/>
        <v>0</v>
      </c>
      <c r="O22" s="45">
        <f t="shared" si="5"/>
        <v>16</v>
      </c>
      <c r="P22" s="224" t="str">
        <f t="shared" si="6"/>
        <v>-</v>
      </c>
      <c r="Q22" s="134"/>
      <c r="R22" s="69"/>
      <c r="S22" s="43"/>
      <c r="T22" s="105"/>
      <c r="U22" s="104"/>
      <c r="V22" s="104"/>
    </row>
    <row r="23" spans="1:22" s="46" customFormat="1" ht="15" hidden="1" customHeight="1" x14ac:dyDescent="0.2">
      <c r="A23" s="226">
        <f t="shared" si="0"/>
        <v>3</v>
      </c>
      <c r="B23" s="234"/>
      <c r="C23" s="235"/>
      <c r="D23" s="48"/>
      <c r="E23" s="48"/>
      <c r="F23" s="42"/>
      <c r="G23" s="42"/>
      <c r="H23" s="244"/>
      <c r="I23" s="45"/>
      <c r="J23" s="87" t="e">
        <f t="shared" si="1"/>
        <v>#N/A</v>
      </c>
      <c r="K23" s="50"/>
      <c r="L23" s="42">
        <f t="shared" si="2"/>
        <v>0</v>
      </c>
      <c r="M23" s="87">
        <v>8</v>
      </c>
      <c r="N23" s="115">
        <f t="shared" si="4"/>
        <v>0</v>
      </c>
      <c r="O23" s="45">
        <f t="shared" si="5"/>
        <v>16</v>
      </c>
      <c r="P23" s="224" t="str">
        <f t="shared" si="6"/>
        <v>-</v>
      </c>
      <c r="Q23" s="134"/>
      <c r="R23" s="69"/>
      <c r="S23" s="43"/>
      <c r="T23" s="105"/>
      <c r="U23" s="104"/>
      <c r="V23" s="104"/>
    </row>
    <row r="24" spans="1:22" s="46" customFormat="1" ht="15" hidden="1" customHeight="1" x14ac:dyDescent="0.2">
      <c r="A24" s="226">
        <f t="shared" si="0"/>
        <v>3</v>
      </c>
      <c r="B24" s="234"/>
      <c r="C24" s="235"/>
      <c r="D24" s="48"/>
      <c r="E24" s="48"/>
      <c r="F24" s="42"/>
      <c r="G24" s="42"/>
      <c r="H24" s="244"/>
      <c r="I24" s="45"/>
      <c r="J24" s="87" t="e">
        <f t="shared" si="1"/>
        <v>#N/A</v>
      </c>
      <c r="K24" s="50"/>
      <c r="L24" s="42">
        <f t="shared" si="2"/>
        <v>0</v>
      </c>
      <c r="M24" s="87">
        <f>_xlfn.RANK.EQ(L24,L$17:L$28)</f>
        <v>3</v>
      </c>
      <c r="N24" s="115">
        <f t="shared" si="4"/>
        <v>0</v>
      </c>
      <c r="O24" s="45">
        <f t="shared" si="5"/>
        <v>16</v>
      </c>
      <c r="P24" s="224" t="str">
        <f t="shared" si="6"/>
        <v>-</v>
      </c>
      <c r="Q24" s="134"/>
      <c r="R24" s="69"/>
      <c r="S24" s="43"/>
      <c r="T24" s="105"/>
      <c r="U24" s="104"/>
      <c r="V24" s="104"/>
    </row>
    <row r="25" spans="1:22" s="46" customFormat="1" ht="15" hidden="1" customHeight="1" x14ac:dyDescent="0.2">
      <c r="A25" s="226">
        <f t="shared" si="0"/>
        <v>3</v>
      </c>
      <c r="B25" s="234"/>
      <c r="C25" s="235"/>
      <c r="D25" s="48"/>
      <c r="E25" s="48"/>
      <c r="F25" s="42"/>
      <c r="G25" s="42"/>
      <c r="H25" s="244"/>
      <c r="I25" s="45"/>
      <c r="J25" s="87" t="e">
        <f t="shared" si="1"/>
        <v>#N/A</v>
      </c>
      <c r="K25" s="50"/>
      <c r="L25" s="42">
        <f t="shared" si="2"/>
        <v>0</v>
      </c>
      <c r="M25" s="87">
        <f>_xlfn.RANK.EQ(L25,L$17:L$28)</f>
        <v>3</v>
      </c>
      <c r="N25" s="115">
        <f t="shared" si="4"/>
        <v>0</v>
      </c>
      <c r="O25" s="45">
        <f t="shared" si="5"/>
        <v>16</v>
      </c>
      <c r="P25" s="224" t="str">
        <f t="shared" si="6"/>
        <v>-</v>
      </c>
      <c r="Q25" s="68"/>
      <c r="R25" s="80"/>
      <c r="S25" s="43"/>
      <c r="T25" s="105"/>
      <c r="U25" s="104"/>
      <c r="V25" s="104"/>
    </row>
    <row r="26" spans="1:22" s="46" customFormat="1" ht="15" hidden="1" customHeight="1" x14ac:dyDescent="0.2">
      <c r="A26" s="226">
        <f t="shared" si="0"/>
        <v>3</v>
      </c>
      <c r="B26" s="234"/>
      <c r="C26" s="235"/>
      <c r="D26" s="48"/>
      <c r="E26" s="48"/>
      <c r="F26" s="42"/>
      <c r="G26" s="97"/>
      <c r="H26" s="244"/>
      <c r="I26" s="45"/>
      <c r="J26" s="87" t="e">
        <f t="shared" si="1"/>
        <v>#N/A</v>
      </c>
      <c r="K26" s="50"/>
      <c r="L26" s="42">
        <f t="shared" si="2"/>
        <v>0</v>
      </c>
      <c r="M26" s="87">
        <f>_xlfn.RANK.EQ(L26,L$17:L$28)</f>
        <v>3</v>
      </c>
      <c r="N26" s="115">
        <f t="shared" si="4"/>
        <v>0</v>
      </c>
      <c r="O26" s="45">
        <f t="shared" si="5"/>
        <v>16</v>
      </c>
      <c r="P26" s="224" t="str">
        <f t="shared" si="6"/>
        <v>-</v>
      </c>
      <c r="Q26" s="225"/>
      <c r="R26" s="106"/>
      <c r="S26" s="43"/>
      <c r="T26" s="105"/>
      <c r="U26" s="104"/>
      <c r="V26" s="104"/>
    </row>
    <row r="27" spans="1:22" s="46" customFormat="1" ht="15" hidden="1" customHeight="1" x14ac:dyDescent="0.2">
      <c r="A27" s="226">
        <f t="shared" si="0"/>
        <v>3</v>
      </c>
      <c r="B27" s="234"/>
      <c r="C27" s="235"/>
      <c r="D27" s="48"/>
      <c r="E27" s="48"/>
      <c r="F27" s="42"/>
      <c r="G27" s="42"/>
      <c r="H27" s="244"/>
      <c r="I27" s="45"/>
      <c r="J27" s="87" t="e">
        <f t="shared" si="1"/>
        <v>#N/A</v>
      </c>
      <c r="K27" s="50"/>
      <c r="L27" s="42">
        <f t="shared" si="2"/>
        <v>0</v>
      </c>
      <c r="M27" s="87">
        <f>_xlfn.RANK.EQ(L27,L$17:L$28)</f>
        <v>3</v>
      </c>
      <c r="N27" s="115">
        <f t="shared" si="4"/>
        <v>0</v>
      </c>
      <c r="O27" s="45">
        <f t="shared" si="5"/>
        <v>16</v>
      </c>
      <c r="P27" s="224" t="str">
        <f t="shared" si="6"/>
        <v>-</v>
      </c>
      <c r="Q27" s="225"/>
      <c r="R27" s="106"/>
      <c r="S27" s="43"/>
      <c r="T27" s="105"/>
      <c r="U27" s="104"/>
      <c r="V27" s="104"/>
    </row>
    <row r="28" spans="1:22" s="46" customFormat="1" ht="15" hidden="1" customHeight="1" x14ac:dyDescent="0.2">
      <c r="A28" s="226">
        <f t="shared" si="0"/>
        <v>3</v>
      </c>
      <c r="B28" s="234"/>
      <c r="C28" s="235"/>
      <c r="D28" s="48"/>
      <c r="E28" s="48"/>
      <c r="F28" s="42"/>
      <c r="G28" s="97"/>
      <c r="H28" s="244"/>
      <c r="I28" s="45"/>
      <c r="J28" s="87" t="e">
        <f t="shared" si="1"/>
        <v>#N/A</v>
      </c>
      <c r="K28" s="50"/>
      <c r="L28" s="42">
        <f t="shared" si="2"/>
        <v>0</v>
      </c>
      <c r="M28" s="87">
        <f>_xlfn.RANK.EQ(L28,L$17:L$28)</f>
        <v>3</v>
      </c>
      <c r="N28" s="115">
        <f t="shared" si="4"/>
        <v>0</v>
      </c>
      <c r="O28" s="45">
        <f t="shared" si="5"/>
        <v>16</v>
      </c>
      <c r="P28" s="224" t="str">
        <f t="shared" si="6"/>
        <v>-</v>
      </c>
      <c r="Q28" s="225"/>
      <c r="R28" s="106"/>
      <c r="S28" s="43"/>
      <c r="T28" s="105"/>
      <c r="U28" s="104"/>
      <c r="V28" s="104"/>
    </row>
    <row r="29" spans="1:22" s="104" customFormat="1" x14ac:dyDescent="0.2"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22" s="104" customFormat="1" x14ac:dyDescent="0.2">
      <c r="A30" s="204" t="s">
        <v>16</v>
      </c>
      <c r="B30" s="105"/>
      <c r="C30" s="105"/>
      <c r="D30" s="261" t="s">
        <v>286</v>
      </c>
      <c r="F30" s="6"/>
      <c r="H30" s="204" t="s">
        <v>112</v>
      </c>
      <c r="I30" s="105"/>
      <c r="J30" s="105"/>
      <c r="K30" s="105"/>
      <c r="N30" s="261" t="s">
        <v>523</v>
      </c>
    </row>
    <row r="31" spans="1:22" s="104" customFormat="1" x14ac:dyDescent="0.2">
      <c r="A31" s="204"/>
      <c r="B31" s="105"/>
      <c r="C31" s="105"/>
      <c r="D31" s="205"/>
      <c r="F31" s="6"/>
      <c r="H31" s="204"/>
      <c r="I31" s="105"/>
      <c r="J31" s="105"/>
      <c r="K31" s="105"/>
      <c r="N31" s="261"/>
    </row>
    <row r="32" spans="1:22" s="104" customFormat="1" x14ac:dyDescent="0.2">
      <c r="A32" s="204" t="s">
        <v>17</v>
      </c>
      <c r="B32" s="105"/>
      <c r="C32" s="105"/>
      <c r="D32" s="5" t="s">
        <v>114</v>
      </c>
      <c r="E32" s="105"/>
      <c r="F32" s="105"/>
      <c r="H32" s="204" t="s">
        <v>115</v>
      </c>
      <c r="I32" s="105"/>
      <c r="J32" s="105"/>
      <c r="K32" s="105"/>
      <c r="N32" s="5" t="s">
        <v>522</v>
      </c>
    </row>
    <row r="33" spans="8:22" s="43" customFormat="1" x14ac:dyDescent="0.2"/>
    <row r="34" spans="8:22" s="43" customFormat="1" x14ac:dyDescent="0.2"/>
    <row r="36" spans="8:22" x14ac:dyDescent="0.2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8:22" x14ac:dyDescent="0.2">
      <c r="H38" s="9"/>
      <c r="I38" s="893"/>
      <c r="J38" s="893"/>
      <c r="K38" s="893"/>
      <c r="L38" s="893"/>
      <c r="M38" s="893"/>
      <c r="N38" s="893"/>
      <c r="O38" s="893"/>
      <c r="P38" s="893"/>
      <c r="Q38" s="893"/>
      <c r="R38" s="893"/>
      <c r="S38" s="893"/>
      <c r="T38" s="893"/>
      <c r="U38" s="893"/>
      <c r="V38" s="893"/>
    </row>
    <row r="39" spans="8:22" x14ac:dyDescent="0.2">
      <c r="H39" s="9"/>
      <c r="I39" s="893"/>
      <c r="J39" s="893"/>
      <c r="K39" s="893"/>
      <c r="L39" s="893"/>
      <c r="M39" s="893"/>
      <c r="N39" s="893"/>
      <c r="O39" s="893"/>
      <c r="P39" s="893"/>
      <c r="Q39" s="893"/>
      <c r="R39" s="893"/>
      <c r="S39" s="893"/>
      <c r="T39" s="893"/>
      <c r="U39" s="893"/>
      <c r="V39" s="893"/>
    </row>
    <row r="40" spans="8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8:22" x14ac:dyDescent="0.2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5">
      <sortCondition ref="A15:A16"/>
    </sortState>
  </autoFilter>
  <sortState ref="B17:R28">
    <sortCondition descending="1" ref="N17:N28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38:V38"/>
    <mergeCell ref="I39:V39"/>
    <mergeCell ref="G15:G16"/>
    <mergeCell ref="H15:H16"/>
    <mergeCell ref="I15:I16"/>
    <mergeCell ref="N15:N16"/>
    <mergeCell ref="O15:O16"/>
    <mergeCell ref="K15:L15"/>
  </mergeCells>
  <printOptions horizontalCentered="1"/>
  <pageMargins left="0.59055118110236227" right="0.19685039370078741" top="0.59055118110236227" bottom="0.59055118110236227" header="0" footer="0"/>
  <pageSetup paperSize="9" scale="76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1"/>
  <sheetViews>
    <sheetView view="pageBreakPreview" topLeftCell="A8" zoomScale="85" zoomScaleNormal="55" zoomScaleSheetLayoutView="85" workbookViewId="0">
      <selection activeCell="B12" sqref="B12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0.5703125" style="21" customWidth="1"/>
    <col min="4" max="4" width="9.42578125" style="21" customWidth="1"/>
    <col min="5" max="5" width="7.42578125" style="21" customWidth="1"/>
    <col min="6" max="6" width="23.5703125" style="21" customWidth="1"/>
    <col min="7" max="7" width="25.28515625" style="21" bestFit="1" customWidth="1"/>
    <col min="8" max="8" width="7.28515625" style="21" customWidth="1"/>
    <col min="9" max="9" width="8.140625" style="21" customWidth="1"/>
    <col min="10" max="10" width="6.5703125" style="104" customWidth="1"/>
    <col min="11" max="11" width="7.85546875" style="21" customWidth="1"/>
    <col min="12" max="12" width="8.7109375" style="21" customWidth="1"/>
    <col min="13" max="13" width="7.28515625" style="104" customWidth="1"/>
    <col min="14" max="14" width="9.140625" style="21" customWidth="1"/>
    <col min="15" max="15" width="7.5703125" style="21" customWidth="1"/>
    <col min="16" max="16" width="8.42578125" style="21" customWidth="1"/>
    <col min="17" max="17" width="11.85546875" style="21" customWidth="1"/>
    <col min="18" max="18" width="11" style="21" customWidth="1"/>
    <col min="19" max="16384" width="9.140625" style="21"/>
  </cols>
  <sheetData>
    <row r="1" spans="1:20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4"/>
    </row>
    <row r="2" spans="1:20" s="104" customFormat="1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4"/>
    </row>
    <row r="3" spans="1:20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19"/>
      <c r="T3" s="193"/>
    </row>
    <row r="4" spans="1:20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4"/>
      <c r="T4" s="194"/>
    </row>
    <row r="5" spans="1:20" s="104" customFormat="1" ht="9" customHeight="1" x14ac:dyDescent="0.2"/>
    <row r="6" spans="1:20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810" t="s">
        <v>147</v>
      </c>
      <c r="Q6" s="810"/>
      <c r="R6" s="810"/>
    </row>
    <row r="7" spans="1:20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25" t="s">
        <v>20</v>
      </c>
      <c r="Q7" s="825"/>
      <c r="R7" s="825"/>
    </row>
    <row r="8" spans="1:20" s="104" customFormat="1" ht="15" x14ac:dyDescent="0.2">
      <c r="A8" s="890" t="s">
        <v>33</v>
      </c>
      <c r="B8" s="891"/>
      <c r="C8" s="892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30"/>
      <c r="P8" s="827" t="s">
        <v>2</v>
      </c>
      <c r="Q8" s="827"/>
      <c r="R8" s="827"/>
    </row>
    <row r="9" spans="1:20" s="104" customFormat="1" ht="15.75" x14ac:dyDescent="0.25">
      <c r="A9" s="212" t="s">
        <v>12</v>
      </c>
      <c r="B9" s="212" t="s">
        <v>19</v>
      </c>
      <c r="C9" s="212" t="s">
        <v>21</v>
      </c>
      <c r="D9" s="831" t="s">
        <v>117</v>
      </c>
      <c r="E9" s="805"/>
      <c r="F9" s="805"/>
      <c r="G9" s="805"/>
      <c r="H9" s="805"/>
      <c r="I9" s="805"/>
      <c r="J9" s="805"/>
      <c r="K9" s="805"/>
      <c r="L9" s="805"/>
      <c r="M9" s="805"/>
      <c r="N9" s="805"/>
      <c r="O9" s="832"/>
      <c r="P9" s="207" t="s">
        <v>3</v>
      </c>
      <c r="Q9" s="207" t="s">
        <v>4</v>
      </c>
      <c r="R9" s="207" t="s">
        <v>5</v>
      </c>
    </row>
    <row r="10" spans="1:20" s="104" customFormat="1" ht="15" customHeight="1" x14ac:dyDescent="0.2">
      <c r="A10" s="221">
        <v>155</v>
      </c>
      <c r="B10" s="221">
        <v>200</v>
      </c>
      <c r="C10" s="221">
        <v>235</v>
      </c>
      <c r="D10" s="833" t="s">
        <v>82</v>
      </c>
      <c r="E10" s="833"/>
      <c r="F10" s="833"/>
      <c r="G10" s="833"/>
      <c r="H10" s="833"/>
      <c r="I10" s="833"/>
      <c r="J10" s="833"/>
      <c r="K10" s="833"/>
      <c r="L10" s="833"/>
      <c r="M10" s="833"/>
      <c r="N10" s="833"/>
      <c r="O10" s="833"/>
      <c r="P10" s="212">
        <v>222</v>
      </c>
      <c r="Q10" s="212">
        <v>162</v>
      </c>
      <c r="R10" s="212">
        <v>95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199" t="s">
        <v>47</v>
      </c>
      <c r="B12" s="197"/>
      <c r="C12" s="197"/>
      <c r="D12" s="253">
        <v>83</v>
      </c>
      <c r="E12" s="206"/>
      <c r="F12" s="206"/>
      <c r="G12" s="206"/>
      <c r="H12" s="206"/>
      <c r="I12" s="206"/>
      <c r="J12" s="219"/>
      <c r="K12" s="206"/>
      <c r="L12" s="206"/>
      <c r="M12" s="219"/>
      <c r="N12" s="206"/>
      <c r="O12" s="206"/>
      <c r="P12" s="54"/>
      <c r="Q12" s="54"/>
      <c r="R12" s="54"/>
    </row>
    <row r="13" spans="1:20" s="104" customFormat="1" x14ac:dyDescent="0.2">
      <c r="A13" s="200" t="s">
        <v>48</v>
      </c>
      <c r="B13" s="201"/>
      <c r="C13" s="198"/>
      <c r="D13" s="254">
        <v>6</v>
      </c>
      <c r="E13" s="206"/>
      <c r="F13" s="206"/>
      <c r="G13" s="206"/>
      <c r="H13" s="206"/>
      <c r="I13" s="206"/>
      <c r="J13" s="219"/>
      <c r="K13" s="206"/>
      <c r="L13" s="206"/>
      <c r="M13" s="219"/>
      <c r="N13" s="206"/>
      <c r="O13" s="206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866" t="s">
        <v>6</v>
      </c>
      <c r="B15" s="840" t="s">
        <v>77</v>
      </c>
      <c r="C15" s="840"/>
      <c r="D15" s="862" t="s">
        <v>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2" t="s">
        <v>6</v>
      </c>
      <c r="K15" s="868" t="s">
        <v>19</v>
      </c>
      <c r="L15" s="868"/>
      <c r="M15" s="862" t="s">
        <v>6</v>
      </c>
      <c r="N15" s="862" t="s">
        <v>22</v>
      </c>
      <c r="O15" s="862" t="s">
        <v>13</v>
      </c>
      <c r="P15" s="862" t="s">
        <v>14</v>
      </c>
      <c r="Q15" s="862" t="s">
        <v>15</v>
      </c>
      <c r="R15" s="863"/>
    </row>
    <row r="16" spans="1:20" s="43" customFormat="1" x14ac:dyDescent="0.2">
      <c r="A16" s="867"/>
      <c r="B16" s="843"/>
      <c r="C16" s="843"/>
      <c r="D16" s="864"/>
      <c r="E16" s="864"/>
      <c r="F16" s="864"/>
      <c r="G16" s="864"/>
      <c r="H16" s="864"/>
      <c r="I16" s="864"/>
      <c r="J16" s="864"/>
      <c r="K16" s="44" t="s">
        <v>21</v>
      </c>
      <c r="L16" s="44" t="s">
        <v>23</v>
      </c>
      <c r="M16" s="864"/>
      <c r="N16" s="864"/>
      <c r="O16" s="864"/>
      <c r="P16" s="864"/>
      <c r="Q16" s="864"/>
      <c r="R16" s="865"/>
    </row>
    <row r="17" spans="1:20" s="43" customFormat="1" ht="15" customHeight="1" x14ac:dyDescent="0.2">
      <c r="A17" s="125">
        <f>_xlfn.RANK.EQ(N17,N$17:N$27)</f>
        <v>1</v>
      </c>
      <c r="B17" s="120" t="s">
        <v>484</v>
      </c>
      <c r="C17" s="112"/>
      <c r="D17" s="48">
        <v>1999</v>
      </c>
      <c r="E17" s="48" t="s">
        <v>4</v>
      </c>
      <c r="F17" s="42" t="s">
        <v>226</v>
      </c>
      <c r="G17" s="52" t="s">
        <v>530</v>
      </c>
      <c r="H17" s="241">
        <v>72.400000000000006</v>
      </c>
      <c r="I17" s="45">
        <v>70</v>
      </c>
      <c r="J17" s="45">
        <f t="shared" ref="J17:J27" si="0">_xlfn.RANK.EQ(I17,I$17:I$27)</f>
        <v>1</v>
      </c>
      <c r="K17" s="42">
        <v>140</v>
      </c>
      <c r="L17" s="42">
        <f t="shared" ref="L17:L27" si="1">K17/2</f>
        <v>70</v>
      </c>
      <c r="M17" s="45">
        <f t="shared" ref="M17:M27" si="2">_xlfn.RANK.EQ(L17,L$17:L$27)</f>
        <v>1</v>
      </c>
      <c r="N17" s="45">
        <f t="shared" ref="N17:N27" si="3">L17+I17</f>
        <v>140</v>
      </c>
      <c r="O17" s="45">
        <f t="shared" ref="O17:O27" si="4">IF(A17=1,20,IF(A17=2,18,IF(A17=3,16,IF(A17&gt;19,0,19-A17))))</f>
        <v>20</v>
      </c>
      <c r="P17" s="42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977" t="s">
        <v>485</v>
      </c>
      <c r="R17" s="978"/>
    </row>
    <row r="18" spans="1:20" s="43" customFormat="1" ht="15" customHeight="1" x14ac:dyDescent="0.2">
      <c r="A18" s="125">
        <f t="shared" ref="A18:A22" si="6">_xlfn.RANK.EQ(N18,N$17:N$27)</f>
        <v>2</v>
      </c>
      <c r="B18" s="131" t="s">
        <v>244</v>
      </c>
      <c r="C18" s="202"/>
      <c r="D18" s="227">
        <v>1995</v>
      </c>
      <c r="E18" s="42" t="s">
        <v>5</v>
      </c>
      <c r="F18" s="42" t="s">
        <v>134</v>
      </c>
      <c r="G18" s="52"/>
      <c r="H18" s="244">
        <v>70.8</v>
      </c>
      <c r="I18" s="45">
        <v>54</v>
      </c>
      <c r="J18" s="45">
        <f t="shared" si="0"/>
        <v>2</v>
      </c>
      <c r="K18" s="50">
        <v>120</v>
      </c>
      <c r="L18" s="42">
        <f t="shared" si="1"/>
        <v>60</v>
      </c>
      <c r="M18" s="45">
        <f t="shared" si="2"/>
        <v>2</v>
      </c>
      <c r="N18" s="45">
        <f t="shared" si="3"/>
        <v>114</v>
      </c>
      <c r="O18" s="45">
        <f t="shared" si="4"/>
        <v>18</v>
      </c>
      <c r="P18" s="42" t="str">
        <f t="shared" si="5"/>
        <v>КМС</v>
      </c>
      <c r="Q18" s="972" t="s">
        <v>135</v>
      </c>
      <c r="R18" s="979"/>
      <c r="T18" s="49"/>
    </row>
    <row r="19" spans="1:20" ht="15" hidden="1" customHeight="1" x14ac:dyDescent="0.2">
      <c r="A19" s="125">
        <f t="shared" si="6"/>
        <v>3</v>
      </c>
      <c r="B19" s="131"/>
      <c r="C19" s="202"/>
      <c r="D19" s="227"/>
      <c r="E19" s="42"/>
      <c r="F19" s="42"/>
      <c r="G19" s="52"/>
      <c r="H19" s="241"/>
      <c r="I19" s="45"/>
      <c r="J19" s="45" t="e">
        <f t="shared" si="0"/>
        <v>#N/A</v>
      </c>
      <c r="K19" s="42"/>
      <c r="L19" s="42">
        <f t="shared" si="1"/>
        <v>0</v>
      </c>
      <c r="M19" s="45">
        <f t="shared" si="2"/>
        <v>3</v>
      </c>
      <c r="N19" s="45">
        <f t="shared" si="3"/>
        <v>0</v>
      </c>
      <c r="O19" s="45">
        <f t="shared" si="4"/>
        <v>16</v>
      </c>
      <c r="P19" s="223" t="str">
        <f t="shared" si="5"/>
        <v>-</v>
      </c>
      <c r="Q19" s="180"/>
      <c r="R19" s="79"/>
      <c r="S19" s="43"/>
      <c r="T19" s="105"/>
    </row>
    <row r="20" spans="1:20" s="104" customFormat="1" ht="15" hidden="1" customHeight="1" x14ac:dyDescent="0.2">
      <c r="A20" s="125">
        <f t="shared" si="6"/>
        <v>3</v>
      </c>
      <c r="B20" s="131"/>
      <c r="C20" s="202"/>
      <c r="D20" s="227"/>
      <c r="E20" s="42"/>
      <c r="F20" s="42"/>
      <c r="G20" s="52"/>
      <c r="H20" s="241"/>
      <c r="I20" s="45"/>
      <c r="J20" s="45" t="e">
        <f t="shared" si="0"/>
        <v>#N/A</v>
      </c>
      <c r="K20" s="42"/>
      <c r="L20" s="42">
        <f t="shared" si="1"/>
        <v>0</v>
      </c>
      <c r="M20" s="45">
        <f t="shared" si="2"/>
        <v>3</v>
      </c>
      <c r="N20" s="45">
        <f t="shared" si="3"/>
        <v>0</v>
      </c>
      <c r="O20" s="45">
        <f t="shared" si="4"/>
        <v>16</v>
      </c>
      <c r="P20" s="223" t="str">
        <f t="shared" si="5"/>
        <v>-</v>
      </c>
      <c r="Q20" s="180"/>
      <c r="R20" s="79"/>
      <c r="S20" s="43"/>
      <c r="T20" s="105"/>
    </row>
    <row r="21" spans="1:20" s="104" customFormat="1" ht="15" hidden="1" customHeight="1" x14ac:dyDescent="0.2">
      <c r="A21" s="125">
        <f t="shared" si="6"/>
        <v>3</v>
      </c>
      <c r="B21" s="131"/>
      <c r="C21" s="202"/>
      <c r="D21" s="227"/>
      <c r="E21" s="42"/>
      <c r="F21" s="42"/>
      <c r="G21" s="52"/>
      <c r="H21" s="241"/>
      <c r="I21" s="45"/>
      <c r="J21" s="45" t="e">
        <f t="shared" si="0"/>
        <v>#N/A</v>
      </c>
      <c r="K21" s="42"/>
      <c r="L21" s="42">
        <f t="shared" si="1"/>
        <v>0</v>
      </c>
      <c r="M21" s="45">
        <f t="shared" si="2"/>
        <v>3</v>
      </c>
      <c r="N21" s="45">
        <f t="shared" si="3"/>
        <v>0</v>
      </c>
      <c r="O21" s="45">
        <f t="shared" si="4"/>
        <v>16</v>
      </c>
      <c r="P21" s="223" t="str">
        <f t="shared" si="5"/>
        <v>-</v>
      </c>
      <c r="Q21" s="180"/>
      <c r="R21" s="79"/>
      <c r="S21" s="43"/>
      <c r="T21" s="105"/>
    </row>
    <row r="22" spans="1:20" s="104" customFormat="1" ht="15" hidden="1" customHeight="1" x14ac:dyDescent="0.2">
      <c r="A22" s="125">
        <f t="shared" si="6"/>
        <v>3</v>
      </c>
      <c r="B22" s="131"/>
      <c r="C22" s="202"/>
      <c r="D22" s="227"/>
      <c r="E22" s="42"/>
      <c r="F22" s="42"/>
      <c r="G22" s="52"/>
      <c r="H22" s="241"/>
      <c r="I22" s="45"/>
      <c r="J22" s="45" t="e">
        <f t="shared" si="0"/>
        <v>#N/A</v>
      </c>
      <c r="K22" s="42"/>
      <c r="L22" s="42">
        <f t="shared" si="1"/>
        <v>0</v>
      </c>
      <c r="M22" s="45">
        <f t="shared" si="2"/>
        <v>3</v>
      </c>
      <c r="N22" s="45">
        <f t="shared" si="3"/>
        <v>0</v>
      </c>
      <c r="O22" s="45">
        <f t="shared" si="4"/>
        <v>16</v>
      </c>
      <c r="P22" s="223" t="str">
        <f t="shared" si="5"/>
        <v>-</v>
      </c>
      <c r="Q22" s="180"/>
      <c r="R22" s="79"/>
      <c r="S22" s="43"/>
      <c r="T22" s="105"/>
    </row>
    <row r="23" spans="1:20" s="104" customFormat="1" ht="15" hidden="1" customHeight="1" x14ac:dyDescent="0.2">
      <c r="A23" s="226">
        <f t="shared" ref="A23:A27" si="7">_xlfn.RANK.EQ(N23,N$17:N$27)</f>
        <v>3</v>
      </c>
      <c r="B23" s="131"/>
      <c r="C23" s="202"/>
      <c r="D23" s="227"/>
      <c r="E23" s="42"/>
      <c r="F23" s="42"/>
      <c r="G23" s="52"/>
      <c r="H23" s="241"/>
      <c r="I23" s="45"/>
      <c r="J23" s="45" t="e">
        <f t="shared" si="0"/>
        <v>#N/A</v>
      </c>
      <c r="K23" s="42"/>
      <c r="L23" s="42">
        <f t="shared" si="1"/>
        <v>0</v>
      </c>
      <c r="M23" s="45">
        <f t="shared" si="2"/>
        <v>3</v>
      </c>
      <c r="N23" s="45">
        <f t="shared" si="3"/>
        <v>0</v>
      </c>
      <c r="O23" s="45">
        <f t="shared" si="4"/>
        <v>16</v>
      </c>
      <c r="P23" s="223" t="str">
        <f t="shared" si="5"/>
        <v>-</v>
      </c>
      <c r="Q23" s="180"/>
      <c r="R23" s="79"/>
      <c r="S23" s="43"/>
      <c r="T23" s="105"/>
    </row>
    <row r="24" spans="1:20" s="104" customFormat="1" ht="15" hidden="1" customHeight="1" x14ac:dyDescent="0.2">
      <c r="A24" s="226">
        <f t="shared" si="7"/>
        <v>3</v>
      </c>
      <c r="B24" s="131"/>
      <c r="C24" s="202"/>
      <c r="D24" s="227"/>
      <c r="E24" s="42"/>
      <c r="F24" s="42"/>
      <c r="G24" s="413"/>
      <c r="H24" s="241"/>
      <c r="I24" s="45"/>
      <c r="J24" s="45" t="e">
        <f t="shared" si="0"/>
        <v>#N/A</v>
      </c>
      <c r="K24" s="42"/>
      <c r="L24" s="42">
        <f t="shared" si="1"/>
        <v>0</v>
      </c>
      <c r="M24" s="45">
        <f t="shared" si="2"/>
        <v>3</v>
      </c>
      <c r="N24" s="45">
        <f t="shared" si="3"/>
        <v>0</v>
      </c>
      <c r="O24" s="45">
        <f t="shared" si="4"/>
        <v>16</v>
      </c>
      <c r="P24" s="223" t="str">
        <f t="shared" si="5"/>
        <v>-</v>
      </c>
      <c r="Q24" s="180"/>
      <c r="R24" s="79"/>
      <c r="S24" s="43"/>
      <c r="T24" s="105"/>
    </row>
    <row r="25" spans="1:20" s="104" customFormat="1" ht="15" hidden="1" customHeight="1" x14ac:dyDescent="0.2">
      <c r="A25" s="226">
        <f t="shared" si="7"/>
        <v>3</v>
      </c>
      <c r="B25" s="131"/>
      <c r="C25" s="202"/>
      <c r="D25" s="227"/>
      <c r="E25" s="42"/>
      <c r="F25" s="42"/>
      <c r="G25" s="52"/>
      <c r="H25" s="241"/>
      <c r="I25" s="45"/>
      <c r="J25" s="45" t="e">
        <f t="shared" si="0"/>
        <v>#N/A</v>
      </c>
      <c r="K25" s="42"/>
      <c r="L25" s="42">
        <f t="shared" si="1"/>
        <v>0</v>
      </c>
      <c r="M25" s="45">
        <f t="shared" si="2"/>
        <v>3</v>
      </c>
      <c r="N25" s="45">
        <f t="shared" si="3"/>
        <v>0</v>
      </c>
      <c r="O25" s="45">
        <f t="shared" si="4"/>
        <v>16</v>
      </c>
      <c r="P25" s="223" t="str">
        <f t="shared" si="5"/>
        <v>-</v>
      </c>
      <c r="Q25" s="180"/>
      <c r="R25" s="79"/>
      <c r="S25" s="43"/>
      <c r="T25" s="105"/>
    </row>
    <row r="26" spans="1:20" s="104" customFormat="1" ht="15" hidden="1" customHeight="1" x14ac:dyDescent="0.2">
      <c r="A26" s="226">
        <f t="shared" si="7"/>
        <v>3</v>
      </c>
      <c r="B26" s="131"/>
      <c r="C26" s="202"/>
      <c r="D26" s="227"/>
      <c r="E26" s="42"/>
      <c r="F26" s="42"/>
      <c r="G26" s="52"/>
      <c r="H26" s="241"/>
      <c r="I26" s="45"/>
      <c r="J26" s="45" t="e">
        <f t="shared" si="0"/>
        <v>#N/A</v>
      </c>
      <c r="K26" s="42"/>
      <c r="L26" s="42">
        <f t="shared" si="1"/>
        <v>0</v>
      </c>
      <c r="M26" s="45">
        <f t="shared" si="2"/>
        <v>3</v>
      </c>
      <c r="N26" s="45">
        <f t="shared" si="3"/>
        <v>0</v>
      </c>
      <c r="O26" s="45">
        <f t="shared" si="4"/>
        <v>16</v>
      </c>
      <c r="P26" s="223" t="str">
        <f t="shared" si="5"/>
        <v>-</v>
      </c>
      <c r="Q26" s="180"/>
      <c r="R26" s="79"/>
      <c r="S26" s="43"/>
      <c r="T26" s="105"/>
    </row>
    <row r="27" spans="1:20" s="43" customFormat="1" ht="15" hidden="1" customHeight="1" x14ac:dyDescent="0.2">
      <c r="A27" s="226">
        <f t="shared" si="7"/>
        <v>3</v>
      </c>
      <c r="B27" s="131"/>
      <c r="C27" s="202"/>
      <c r="D27" s="45"/>
      <c r="E27" s="42"/>
      <c r="F27" s="42"/>
      <c r="G27" s="52"/>
      <c r="H27" s="241"/>
      <c r="I27" s="45"/>
      <c r="J27" s="45" t="e">
        <f t="shared" si="0"/>
        <v>#N/A</v>
      </c>
      <c r="K27" s="42"/>
      <c r="L27" s="42">
        <f t="shared" si="1"/>
        <v>0</v>
      </c>
      <c r="M27" s="45">
        <f t="shared" si="2"/>
        <v>3</v>
      </c>
      <c r="N27" s="45">
        <f t="shared" si="3"/>
        <v>0</v>
      </c>
      <c r="O27" s="45">
        <f t="shared" si="4"/>
        <v>16</v>
      </c>
      <c r="P27" s="223" t="str">
        <f t="shared" si="5"/>
        <v>-</v>
      </c>
      <c r="Q27" s="180"/>
      <c r="R27" s="79"/>
      <c r="T27" s="49"/>
    </row>
    <row r="28" spans="1:20" s="104" customFormat="1" x14ac:dyDescent="0.2"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0" s="104" customFormat="1" x14ac:dyDescent="0.2">
      <c r="A29" s="204" t="s">
        <v>16</v>
      </c>
      <c r="B29" s="105"/>
      <c r="C29" s="105"/>
      <c r="D29" s="261" t="s">
        <v>286</v>
      </c>
      <c r="F29" s="6"/>
      <c r="H29" s="204" t="s">
        <v>112</v>
      </c>
      <c r="I29" s="105"/>
      <c r="J29" s="105"/>
      <c r="K29" s="105"/>
      <c r="N29" s="261" t="s">
        <v>523</v>
      </c>
    </row>
    <row r="30" spans="1:20" s="104" customFormat="1" x14ac:dyDescent="0.2">
      <c r="A30" s="204"/>
      <c r="B30" s="105"/>
      <c r="C30" s="105"/>
      <c r="D30" s="205"/>
      <c r="F30" s="6"/>
      <c r="H30" s="204"/>
      <c r="I30" s="105"/>
      <c r="J30" s="105"/>
      <c r="K30" s="105"/>
      <c r="N30" s="261"/>
    </row>
    <row r="31" spans="1:20" s="104" customFormat="1" x14ac:dyDescent="0.2">
      <c r="A31" s="204" t="s">
        <v>17</v>
      </c>
      <c r="B31" s="105"/>
      <c r="C31" s="105"/>
      <c r="D31" s="5" t="s">
        <v>114</v>
      </c>
      <c r="E31" s="105"/>
      <c r="F31" s="105"/>
      <c r="H31" s="204" t="s">
        <v>115</v>
      </c>
      <c r="I31" s="105"/>
      <c r="J31" s="105"/>
      <c r="K31" s="105"/>
      <c r="N31" s="5" t="s">
        <v>522</v>
      </c>
    </row>
    <row r="32" spans="1:20" s="104" customFormat="1" x14ac:dyDescent="0.2">
      <c r="A32" s="204"/>
      <c r="B32" s="105"/>
      <c r="C32" s="105"/>
      <c r="D32" s="5"/>
      <c r="E32" s="105"/>
      <c r="F32" s="105"/>
      <c r="I32" s="105"/>
      <c r="J32" s="204"/>
      <c r="K32" s="105"/>
      <c r="M32" s="5"/>
    </row>
    <row r="33" spans="8:22" s="43" customFormat="1" x14ac:dyDescent="0.2"/>
    <row r="35" spans="8:22" x14ac:dyDescent="0.2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8:22" x14ac:dyDescent="0.2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">
      <c r="H37" s="9"/>
      <c r="I37" s="893"/>
      <c r="J37" s="893"/>
      <c r="K37" s="893"/>
      <c r="L37" s="893"/>
      <c r="M37" s="893"/>
      <c r="N37" s="893"/>
      <c r="O37" s="893"/>
      <c r="P37" s="893"/>
      <c r="Q37" s="893"/>
      <c r="R37" s="893"/>
      <c r="S37" s="893"/>
      <c r="T37" s="893"/>
      <c r="U37" s="893"/>
      <c r="V37" s="893"/>
    </row>
    <row r="38" spans="8:22" x14ac:dyDescent="0.2">
      <c r="H38" s="9"/>
      <c r="I38" s="893"/>
      <c r="J38" s="893"/>
      <c r="K38" s="893"/>
      <c r="L38" s="893"/>
      <c r="M38" s="893"/>
      <c r="N38" s="893"/>
      <c r="O38" s="893"/>
      <c r="P38" s="893"/>
      <c r="Q38" s="893"/>
      <c r="R38" s="893"/>
      <c r="S38" s="893"/>
      <c r="T38" s="893"/>
      <c r="U38" s="893"/>
      <c r="V38" s="893"/>
    </row>
    <row r="39" spans="8:22" x14ac:dyDescent="0.2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8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B17:R27">
    <sortCondition descending="1" ref="N17:N27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37:V37"/>
    <mergeCell ref="I38:V38"/>
    <mergeCell ref="G15:G16"/>
    <mergeCell ref="H15:H16"/>
    <mergeCell ref="I15:I16"/>
    <mergeCell ref="K15:L15"/>
    <mergeCell ref="N15:N16"/>
    <mergeCell ref="O15:O16"/>
  </mergeCells>
  <printOptions horizontalCentered="1"/>
  <pageMargins left="0.59055118110236227" right="0.19685039370078741" top="0.59055118110236227" bottom="0.59055118110236227" header="0" footer="0"/>
  <pageSetup paperSize="9" scale="75" firstPageNumber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1"/>
  <sheetViews>
    <sheetView view="pageBreakPreview" topLeftCell="A8" zoomScale="85" zoomScaleNormal="55" zoomScaleSheetLayoutView="85" workbookViewId="0">
      <selection activeCell="B12" sqref="B12"/>
    </sheetView>
  </sheetViews>
  <sheetFormatPr defaultColWidth="9.140625" defaultRowHeight="12.75" x14ac:dyDescent="0.2"/>
  <cols>
    <col min="1" max="1" width="8.28515625" style="104" customWidth="1"/>
    <col min="2" max="2" width="9.140625" style="104"/>
    <col min="3" max="3" width="10.5703125" style="104" customWidth="1"/>
    <col min="4" max="4" width="9.42578125" style="104" customWidth="1"/>
    <col min="5" max="5" width="7.42578125" style="104" customWidth="1"/>
    <col min="6" max="6" width="23.5703125" style="104" customWidth="1"/>
    <col min="7" max="7" width="25.28515625" style="104" bestFit="1" customWidth="1"/>
    <col min="8" max="8" width="7.28515625" style="104" customWidth="1"/>
    <col min="9" max="9" width="8.140625" style="104" customWidth="1"/>
    <col min="10" max="10" width="6.5703125" style="104" customWidth="1"/>
    <col min="11" max="11" width="7.85546875" style="104" customWidth="1"/>
    <col min="12" max="12" width="8.7109375" style="104" customWidth="1"/>
    <col min="13" max="13" width="7.28515625" style="104" customWidth="1"/>
    <col min="14" max="14" width="9.140625" style="104" customWidth="1"/>
    <col min="15" max="15" width="7.5703125" style="104" customWidth="1"/>
    <col min="16" max="16" width="8.42578125" style="104" customWidth="1"/>
    <col min="17" max="17" width="19.7109375" style="104" customWidth="1"/>
    <col min="18" max="18" width="5.28515625" style="104" customWidth="1"/>
    <col min="19" max="16384" width="9.140625" style="104"/>
  </cols>
  <sheetData>
    <row r="1" spans="1:20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4"/>
    </row>
    <row r="2" spans="1:20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4"/>
    </row>
    <row r="3" spans="1:20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19"/>
      <c r="T3" s="193"/>
    </row>
    <row r="4" spans="1:20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4"/>
      <c r="T4" s="194"/>
    </row>
    <row r="5" spans="1:20" ht="9" customHeight="1" x14ac:dyDescent="0.2"/>
    <row r="6" spans="1:20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810" t="s">
        <v>147</v>
      </c>
      <c r="Q6" s="810"/>
      <c r="R6" s="810"/>
    </row>
    <row r="7" spans="1:20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25" t="s">
        <v>20</v>
      </c>
      <c r="Q7" s="825"/>
      <c r="R7" s="825"/>
    </row>
    <row r="8" spans="1:20" ht="15" x14ac:dyDescent="0.2">
      <c r="A8" s="890" t="s">
        <v>33</v>
      </c>
      <c r="B8" s="891"/>
      <c r="C8" s="892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30"/>
      <c r="P8" s="827" t="s">
        <v>2</v>
      </c>
      <c r="Q8" s="827"/>
      <c r="R8" s="827"/>
    </row>
    <row r="9" spans="1:20" ht="15.75" x14ac:dyDescent="0.25">
      <c r="A9" s="212" t="s">
        <v>12</v>
      </c>
      <c r="B9" s="212" t="s">
        <v>19</v>
      </c>
      <c r="C9" s="212" t="s">
        <v>21</v>
      </c>
      <c r="D9" s="831" t="s">
        <v>117</v>
      </c>
      <c r="E9" s="805"/>
      <c r="F9" s="805"/>
      <c r="G9" s="805"/>
      <c r="H9" s="805"/>
      <c r="I9" s="805"/>
      <c r="J9" s="805"/>
      <c r="K9" s="805"/>
      <c r="L9" s="805"/>
      <c r="M9" s="805"/>
      <c r="N9" s="805"/>
      <c r="O9" s="832"/>
      <c r="P9" s="493" t="s">
        <v>3</v>
      </c>
      <c r="Q9" s="493" t="s">
        <v>4</v>
      </c>
      <c r="R9" s="493" t="s">
        <v>5</v>
      </c>
    </row>
    <row r="10" spans="1:20" ht="15" customHeight="1" x14ac:dyDescent="0.2">
      <c r="A10" s="221">
        <v>155</v>
      </c>
      <c r="B10" s="221">
        <v>200</v>
      </c>
      <c r="C10" s="221">
        <v>235</v>
      </c>
      <c r="D10" s="833" t="s">
        <v>281</v>
      </c>
      <c r="E10" s="833"/>
      <c r="F10" s="833"/>
      <c r="G10" s="833"/>
      <c r="H10" s="833"/>
      <c r="I10" s="833"/>
      <c r="J10" s="833"/>
      <c r="K10" s="833"/>
      <c r="L10" s="833"/>
      <c r="M10" s="833"/>
      <c r="N10" s="833"/>
      <c r="O10" s="833"/>
      <c r="P10" s="212" t="s">
        <v>190</v>
      </c>
      <c r="Q10" s="212" t="s">
        <v>190</v>
      </c>
      <c r="R10" s="212" t="s">
        <v>190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x14ac:dyDescent="0.2">
      <c r="A12" s="199" t="s">
        <v>47</v>
      </c>
      <c r="B12" s="197"/>
      <c r="C12" s="197"/>
      <c r="D12" s="253">
        <v>83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00"/>
      <c r="O12" s="500"/>
      <c r="P12" s="54"/>
      <c r="Q12" s="54"/>
      <c r="R12" s="54"/>
    </row>
    <row r="13" spans="1:20" x14ac:dyDescent="0.2">
      <c r="A13" s="200" t="s">
        <v>48</v>
      </c>
      <c r="B13" s="201"/>
      <c r="C13" s="198"/>
      <c r="D13" s="254">
        <v>6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00"/>
      <c r="O13" s="500"/>
      <c r="P13" s="54"/>
      <c r="Q13" s="54"/>
      <c r="R13" s="54"/>
    </row>
    <row r="15" spans="1:20" s="43" customFormat="1" ht="11.25" customHeight="1" x14ac:dyDescent="0.2">
      <c r="A15" s="866" t="s">
        <v>6</v>
      </c>
      <c r="B15" s="840" t="s">
        <v>77</v>
      </c>
      <c r="C15" s="840"/>
      <c r="D15" s="862" t="s">
        <v>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2" t="s">
        <v>6</v>
      </c>
      <c r="K15" s="868" t="s">
        <v>19</v>
      </c>
      <c r="L15" s="868"/>
      <c r="M15" s="862" t="s">
        <v>6</v>
      </c>
      <c r="N15" s="862" t="s">
        <v>22</v>
      </c>
      <c r="O15" s="862" t="s">
        <v>13</v>
      </c>
      <c r="P15" s="862" t="s">
        <v>14</v>
      </c>
      <c r="Q15" s="862" t="s">
        <v>15</v>
      </c>
      <c r="R15" s="863"/>
    </row>
    <row r="16" spans="1:20" s="43" customFormat="1" x14ac:dyDescent="0.2">
      <c r="A16" s="867"/>
      <c r="B16" s="843"/>
      <c r="C16" s="843"/>
      <c r="D16" s="864"/>
      <c r="E16" s="864"/>
      <c r="F16" s="864"/>
      <c r="G16" s="864"/>
      <c r="H16" s="864"/>
      <c r="I16" s="864"/>
      <c r="J16" s="864"/>
      <c r="K16" s="44" t="s">
        <v>21</v>
      </c>
      <c r="L16" s="44" t="s">
        <v>23</v>
      </c>
      <c r="M16" s="864"/>
      <c r="N16" s="864"/>
      <c r="O16" s="864"/>
      <c r="P16" s="864"/>
      <c r="Q16" s="864"/>
      <c r="R16" s="865"/>
    </row>
    <row r="17" spans="1:20" s="43" customFormat="1" ht="15" customHeight="1" x14ac:dyDescent="0.2">
      <c r="A17" s="125">
        <f>_xlfn.RANK.EQ(N17,N$17:N$27)</f>
        <v>1</v>
      </c>
      <c r="B17" s="120" t="s">
        <v>486</v>
      </c>
      <c r="C17" s="112"/>
      <c r="D17" s="48">
        <v>2000</v>
      </c>
      <c r="E17" s="48" t="s">
        <v>4</v>
      </c>
      <c r="F17" s="42" t="s">
        <v>226</v>
      </c>
      <c r="G17" s="52" t="s">
        <v>530</v>
      </c>
      <c r="H17" s="241">
        <v>74.900000000000006</v>
      </c>
      <c r="I17" s="45">
        <v>86</v>
      </c>
      <c r="J17" s="45">
        <f>_xlfn.RANK.EQ(I17,I$17:I$27)</f>
        <v>1</v>
      </c>
      <c r="K17" s="42">
        <v>121</v>
      </c>
      <c r="L17" s="42">
        <f>K17/2</f>
        <v>60.5</v>
      </c>
      <c r="M17" s="45">
        <f>_xlfn.RANK.EQ(L17,L$17:L$27)</f>
        <v>1</v>
      </c>
      <c r="N17" s="45">
        <f>L17+I17</f>
        <v>146.5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-</v>
      </c>
      <c r="Q17" s="171" t="s">
        <v>490</v>
      </c>
      <c r="R17" s="71"/>
    </row>
    <row r="18" spans="1:20" s="43" customFormat="1" ht="15" customHeight="1" x14ac:dyDescent="0.2">
      <c r="A18" s="125">
        <f>_xlfn.RANK.EQ(N18,N$17:N$27)</f>
        <v>2</v>
      </c>
      <c r="B18" s="131" t="s">
        <v>488</v>
      </c>
      <c r="C18" s="202"/>
      <c r="D18" s="227">
        <v>1991</v>
      </c>
      <c r="E18" s="42" t="s">
        <v>5</v>
      </c>
      <c r="F18" s="42" t="s">
        <v>307</v>
      </c>
      <c r="G18" s="52"/>
      <c r="H18" s="241">
        <v>77.349999999999994</v>
      </c>
      <c r="I18" s="45">
        <v>77</v>
      </c>
      <c r="J18" s="45">
        <f>_xlfn.RANK.EQ(I18,I$17:I$27)</f>
        <v>2</v>
      </c>
      <c r="K18" s="42">
        <v>114</v>
      </c>
      <c r="L18" s="42">
        <f>K18/2</f>
        <v>57</v>
      </c>
      <c r="M18" s="45">
        <f>_xlfn.RANK.EQ(L18,L$17:L$27)</f>
        <v>2</v>
      </c>
      <c r="N18" s="45">
        <f>L18+I18</f>
        <v>134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-</v>
      </c>
      <c r="Q18" s="420" t="s">
        <v>308</v>
      </c>
      <c r="R18" s="192"/>
      <c r="T18" s="49"/>
    </row>
    <row r="19" spans="1:20" ht="15" customHeight="1" x14ac:dyDescent="0.2">
      <c r="A19" s="125">
        <f>_xlfn.RANK.EQ(N19,N$17:N$27)</f>
        <v>3</v>
      </c>
      <c r="B19" s="131" t="s">
        <v>489</v>
      </c>
      <c r="C19" s="202"/>
      <c r="D19" s="227">
        <v>2002</v>
      </c>
      <c r="E19" s="42">
        <v>1</v>
      </c>
      <c r="F19" s="42" t="s">
        <v>226</v>
      </c>
      <c r="G19" s="52"/>
      <c r="H19" s="241">
        <v>77.900000000000006</v>
      </c>
      <c r="I19" s="45">
        <v>77</v>
      </c>
      <c r="J19" s="45">
        <f>_xlfn.RANK.EQ(I19,I$17:I$27)</f>
        <v>2</v>
      </c>
      <c r="K19" s="42">
        <v>109</v>
      </c>
      <c r="L19" s="42">
        <f>K19/2</f>
        <v>54.5</v>
      </c>
      <c r="M19" s="45">
        <f>_xlfn.RANK.EQ(L19,L$17:L$27)</f>
        <v>3</v>
      </c>
      <c r="N19" s="45">
        <f>L19+I19</f>
        <v>131.5</v>
      </c>
      <c r="O19" s="45">
        <f>IF(A19=1,20,IF(A19=2,18,IF(A19=3,16,IF(A19&gt;19,0,19-A19))))</f>
        <v>16</v>
      </c>
      <c r="P19" s="223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180" t="s">
        <v>292</v>
      </c>
      <c r="R19" s="79"/>
      <c r="S19" s="43"/>
      <c r="T19" s="105"/>
    </row>
    <row r="20" spans="1:20" ht="15" customHeight="1" x14ac:dyDescent="0.2">
      <c r="A20" s="125">
        <f>_xlfn.RANK.EQ(N20,N$17:N$27)</f>
        <v>4</v>
      </c>
      <c r="B20" s="131" t="s">
        <v>487</v>
      </c>
      <c r="C20" s="202"/>
      <c r="D20" s="227">
        <v>2002</v>
      </c>
      <c r="E20" s="42">
        <v>1</v>
      </c>
      <c r="F20" s="42" t="s">
        <v>226</v>
      </c>
      <c r="G20" s="52"/>
      <c r="H20" s="244">
        <v>78</v>
      </c>
      <c r="I20" s="45">
        <v>66</v>
      </c>
      <c r="J20" s="45">
        <f>_xlfn.RANK.EQ(I20,I$17:I$27)</f>
        <v>4</v>
      </c>
      <c r="K20" s="50">
        <v>75</v>
      </c>
      <c r="L20" s="42">
        <f>K20/2</f>
        <v>37.5</v>
      </c>
      <c r="M20" s="45">
        <f>_xlfn.RANK.EQ(L20,L$17:L$27)</f>
        <v>4</v>
      </c>
      <c r="N20" s="45">
        <f>L20+I20</f>
        <v>103.5</v>
      </c>
      <c r="O20" s="45">
        <f>IF(A20=1,20,IF(A20=2,18,IF(A20=3,16,IF(A20&gt;19,0,19-A20))))</f>
        <v>15</v>
      </c>
      <c r="P20" s="223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972" t="s">
        <v>491</v>
      </c>
      <c r="R20" s="79"/>
      <c r="S20" s="43"/>
      <c r="T20" s="105"/>
    </row>
    <row r="21" spans="1:20" ht="15" hidden="1" customHeight="1" x14ac:dyDescent="0.2">
      <c r="A21" s="125">
        <f t="shared" ref="A18:A27" si="0">_xlfn.RANK.EQ(N21,N$17:N$27)</f>
        <v>5</v>
      </c>
      <c r="B21" s="131"/>
      <c r="C21" s="202"/>
      <c r="D21" s="227"/>
      <c r="E21" s="42"/>
      <c r="F21" s="42"/>
      <c r="G21" s="52"/>
      <c r="H21" s="241"/>
      <c r="I21" s="45"/>
      <c r="J21" s="45" t="e">
        <f t="shared" ref="J17:J27" si="1">_xlfn.RANK.EQ(I21,I$17:I$27)</f>
        <v>#N/A</v>
      </c>
      <c r="K21" s="42"/>
      <c r="L21" s="42">
        <f t="shared" ref="L17:L27" si="2">K21/2</f>
        <v>0</v>
      </c>
      <c r="M21" s="45">
        <f t="shared" ref="M17:M27" si="3">_xlfn.RANK.EQ(L21,L$17:L$27)</f>
        <v>5</v>
      </c>
      <c r="N21" s="45">
        <f t="shared" ref="N17:N27" si="4">L21+I21</f>
        <v>0</v>
      </c>
      <c r="O21" s="45">
        <f t="shared" ref="O17:O27" si="5">IF(A21=1,20,IF(A21=2,18,IF(A21=3,16,IF(A21&gt;19,0,19-A21))))</f>
        <v>14</v>
      </c>
      <c r="P21" s="223" t="str">
        <f t="shared" ref="P17:P27" si="6"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180"/>
      <c r="R21" s="79"/>
      <c r="S21" s="43"/>
      <c r="T21" s="105"/>
    </row>
    <row r="22" spans="1:20" ht="15" hidden="1" customHeight="1" x14ac:dyDescent="0.2">
      <c r="A22" s="125">
        <f t="shared" si="0"/>
        <v>5</v>
      </c>
      <c r="B22" s="131"/>
      <c r="C22" s="202"/>
      <c r="D22" s="227"/>
      <c r="E22" s="42"/>
      <c r="F22" s="42"/>
      <c r="G22" s="52"/>
      <c r="H22" s="241"/>
      <c r="I22" s="45"/>
      <c r="J22" s="45" t="e">
        <f t="shared" si="1"/>
        <v>#N/A</v>
      </c>
      <c r="K22" s="42"/>
      <c r="L22" s="42">
        <f t="shared" si="2"/>
        <v>0</v>
      </c>
      <c r="M22" s="45">
        <f t="shared" si="3"/>
        <v>5</v>
      </c>
      <c r="N22" s="45">
        <f t="shared" si="4"/>
        <v>0</v>
      </c>
      <c r="O22" s="45">
        <f t="shared" si="5"/>
        <v>14</v>
      </c>
      <c r="P22" s="223" t="str">
        <f t="shared" si="6"/>
        <v>-</v>
      </c>
      <c r="Q22" s="180"/>
      <c r="R22" s="79"/>
      <c r="S22" s="43"/>
      <c r="T22" s="105"/>
    </row>
    <row r="23" spans="1:20" ht="15" hidden="1" customHeight="1" x14ac:dyDescent="0.2">
      <c r="A23" s="226">
        <f t="shared" si="0"/>
        <v>5</v>
      </c>
      <c r="B23" s="131"/>
      <c r="C23" s="202"/>
      <c r="D23" s="227"/>
      <c r="E23" s="42"/>
      <c r="F23" s="42"/>
      <c r="G23" s="52"/>
      <c r="H23" s="241"/>
      <c r="I23" s="45"/>
      <c r="J23" s="45" t="e">
        <f t="shared" si="1"/>
        <v>#N/A</v>
      </c>
      <c r="K23" s="42"/>
      <c r="L23" s="42">
        <f t="shared" si="2"/>
        <v>0</v>
      </c>
      <c r="M23" s="45">
        <f t="shared" si="3"/>
        <v>5</v>
      </c>
      <c r="N23" s="45">
        <f t="shared" si="4"/>
        <v>0</v>
      </c>
      <c r="O23" s="45">
        <f t="shared" si="5"/>
        <v>14</v>
      </c>
      <c r="P23" s="223" t="str">
        <f t="shared" si="6"/>
        <v>-</v>
      </c>
      <c r="Q23" s="180"/>
      <c r="R23" s="79"/>
      <c r="S23" s="43"/>
      <c r="T23" s="105"/>
    </row>
    <row r="24" spans="1:20" ht="15" hidden="1" customHeight="1" x14ac:dyDescent="0.2">
      <c r="A24" s="226">
        <f t="shared" si="0"/>
        <v>5</v>
      </c>
      <c r="B24" s="131"/>
      <c r="C24" s="202"/>
      <c r="D24" s="227"/>
      <c r="E24" s="42"/>
      <c r="F24" s="42"/>
      <c r="G24" s="494"/>
      <c r="H24" s="241"/>
      <c r="I24" s="45"/>
      <c r="J24" s="45" t="e">
        <f t="shared" si="1"/>
        <v>#N/A</v>
      </c>
      <c r="K24" s="42"/>
      <c r="L24" s="42">
        <f t="shared" si="2"/>
        <v>0</v>
      </c>
      <c r="M24" s="45">
        <f t="shared" si="3"/>
        <v>5</v>
      </c>
      <c r="N24" s="45">
        <f t="shared" si="4"/>
        <v>0</v>
      </c>
      <c r="O24" s="45">
        <f t="shared" si="5"/>
        <v>14</v>
      </c>
      <c r="P24" s="223" t="str">
        <f t="shared" si="6"/>
        <v>-</v>
      </c>
      <c r="Q24" s="180"/>
      <c r="R24" s="79"/>
      <c r="S24" s="43"/>
      <c r="T24" s="105"/>
    </row>
    <row r="25" spans="1:20" ht="15" hidden="1" customHeight="1" x14ac:dyDescent="0.2">
      <c r="A25" s="226">
        <f t="shared" si="0"/>
        <v>5</v>
      </c>
      <c r="B25" s="131"/>
      <c r="C25" s="202"/>
      <c r="D25" s="227"/>
      <c r="E25" s="42"/>
      <c r="F25" s="42"/>
      <c r="G25" s="52"/>
      <c r="H25" s="241"/>
      <c r="I25" s="45"/>
      <c r="J25" s="45" t="e">
        <f t="shared" si="1"/>
        <v>#N/A</v>
      </c>
      <c r="K25" s="42"/>
      <c r="L25" s="42">
        <f t="shared" si="2"/>
        <v>0</v>
      </c>
      <c r="M25" s="45">
        <f t="shared" si="3"/>
        <v>5</v>
      </c>
      <c r="N25" s="45">
        <f t="shared" si="4"/>
        <v>0</v>
      </c>
      <c r="O25" s="45">
        <f t="shared" si="5"/>
        <v>14</v>
      </c>
      <c r="P25" s="223" t="str">
        <f t="shared" si="6"/>
        <v>-</v>
      </c>
      <c r="Q25" s="180"/>
      <c r="R25" s="79"/>
      <c r="S25" s="43"/>
      <c r="T25" s="105"/>
    </row>
    <row r="26" spans="1:20" ht="15" hidden="1" customHeight="1" x14ac:dyDescent="0.2">
      <c r="A26" s="226">
        <f t="shared" si="0"/>
        <v>5</v>
      </c>
      <c r="B26" s="131"/>
      <c r="C26" s="202"/>
      <c r="D26" s="227"/>
      <c r="E26" s="42"/>
      <c r="F26" s="42"/>
      <c r="G26" s="52"/>
      <c r="H26" s="241"/>
      <c r="I26" s="45"/>
      <c r="J26" s="45" t="e">
        <f t="shared" si="1"/>
        <v>#N/A</v>
      </c>
      <c r="K26" s="42"/>
      <c r="L26" s="42">
        <f t="shared" si="2"/>
        <v>0</v>
      </c>
      <c r="M26" s="45">
        <f t="shared" si="3"/>
        <v>5</v>
      </c>
      <c r="N26" s="45">
        <f t="shared" si="4"/>
        <v>0</v>
      </c>
      <c r="O26" s="45">
        <f t="shared" si="5"/>
        <v>14</v>
      </c>
      <c r="P26" s="223" t="str">
        <f t="shared" si="6"/>
        <v>-</v>
      </c>
      <c r="Q26" s="180"/>
      <c r="R26" s="79"/>
      <c r="S26" s="43"/>
      <c r="T26" s="105"/>
    </row>
    <row r="27" spans="1:20" s="43" customFormat="1" ht="15" hidden="1" customHeight="1" x14ac:dyDescent="0.2">
      <c r="A27" s="226">
        <f t="shared" si="0"/>
        <v>5</v>
      </c>
      <c r="B27" s="131"/>
      <c r="C27" s="202"/>
      <c r="D27" s="45"/>
      <c r="E27" s="42"/>
      <c r="F27" s="42"/>
      <c r="G27" s="52"/>
      <c r="H27" s="241"/>
      <c r="I27" s="45"/>
      <c r="J27" s="45" t="e">
        <f t="shared" si="1"/>
        <v>#N/A</v>
      </c>
      <c r="K27" s="42"/>
      <c r="L27" s="42">
        <f t="shared" si="2"/>
        <v>0</v>
      </c>
      <c r="M27" s="45">
        <f t="shared" si="3"/>
        <v>5</v>
      </c>
      <c r="N27" s="45">
        <f t="shared" si="4"/>
        <v>0</v>
      </c>
      <c r="O27" s="45">
        <f t="shared" si="5"/>
        <v>14</v>
      </c>
      <c r="P27" s="223" t="str">
        <f t="shared" si="6"/>
        <v>-</v>
      </c>
      <c r="Q27" s="180"/>
      <c r="R27" s="79"/>
      <c r="T27" s="49"/>
    </row>
    <row r="28" spans="1:20" x14ac:dyDescent="0.2"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0" x14ac:dyDescent="0.2">
      <c r="A29" s="204" t="s">
        <v>16</v>
      </c>
      <c r="B29" s="105"/>
      <c r="C29" s="105"/>
      <c r="D29" s="261" t="s">
        <v>286</v>
      </c>
      <c r="F29" s="6"/>
      <c r="H29" s="204" t="s">
        <v>112</v>
      </c>
      <c r="I29" s="105"/>
      <c r="J29" s="105"/>
      <c r="K29" s="105"/>
      <c r="N29" s="261" t="s">
        <v>523</v>
      </c>
    </row>
    <row r="30" spans="1:20" x14ac:dyDescent="0.2">
      <c r="A30" s="204"/>
      <c r="B30" s="105"/>
      <c r="C30" s="105"/>
      <c r="D30" s="205"/>
      <c r="F30" s="6"/>
      <c r="H30" s="204"/>
      <c r="I30" s="105"/>
      <c r="J30" s="105"/>
      <c r="K30" s="105"/>
      <c r="N30" s="261"/>
    </row>
    <row r="31" spans="1:20" x14ac:dyDescent="0.2">
      <c r="A31" s="204" t="s">
        <v>17</v>
      </c>
      <c r="B31" s="105"/>
      <c r="C31" s="105"/>
      <c r="D31" s="5" t="s">
        <v>114</v>
      </c>
      <c r="E31" s="105"/>
      <c r="F31" s="105"/>
      <c r="H31" s="204" t="s">
        <v>115</v>
      </c>
      <c r="I31" s="105"/>
      <c r="J31" s="105"/>
      <c r="K31" s="105"/>
      <c r="N31" s="5" t="s">
        <v>522</v>
      </c>
    </row>
    <row r="32" spans="1:20" x14ac:dyDescent="0.2">
      <c r="A32" s="204"/>
      <c r="B32" s="105"/>
      <c r="C32" s="105"/>
      <c r="D32" s="5"/>
      <c r="E32" s="105"/>
      <c r="F32" s="105"/>
      <c r="I32" s="105"/>
      <c r="J32" s="204"/>
      <c r="K32" s="105"/>
      <c r="M32" s="5"/>
    </row>
    <row r="33" spans="8:22" s="43" customFormat="1" x14ac:dyDescent="0.2"/>
    <row r="35" spans="8:22" x14ac:dyDescent="0.2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8:22" x14ac:dyDescent="0.2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">
      <c r="H37" s="9"/>
      <c r="I37" s="893"/>
      <c r="J37" s="893"/>
      <c r="K37" s="893"/>
      <c r="L37" s="893"/>
      <c r="M37" s="893"/>
      <c r="N37" s="893"/>
      <c r="O37" s="893"/>
      <c r="P37" s="893"/>
      <c r="Q37" s="893"/>
      <c r="R37" s="893"/>
      <c r="S37" s="893"/>
      <c r="T37" s="893"/>
      <c r="U37" s="893"/>
      <c r="V37" s="893"/>
    </row>
    <row r="38" spans="8:22" x14ac:dyDescent="0.2">
      <c r="H38" s="9"/>
      <c r="I38" s="893"/>
      <c r="J38" s="893"/>
      <c r="K38" s="893"/>
      <c r="L38" s="893"/>
      <c r="M38" s="893"/>
      <c r="N38" s="893"/>
      <c r="O38" s="893"/>
      <c r="P38" s="893"/>
      <c r="Q38" s="893"/>
      <c r="R38" s="893"/>
      <c r="S38" s="893"/>
      <c r="T38" s="893"/>
      <c r="U38" s="893"/>
      <c r="V38" s="893"/>
    </row>
    <row r="39" spans="8:22" x14ac:dyDescent="0.2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8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A17:Q20">
    <sortCondition ref="A17:A20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7:V37"/>
    <mergeCell ref="I38:V38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59055118110236227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51"/>
  <sheetViews>
    <sheetView view="pageBreakPreview" topLeftCell="A2" zoomScaleNormal="55" zoomScaleSheetLayoutView="100" workbookViewId="0">
      <selection activeCell="B12" sqref="B12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1.85546875" style="21" bestFit="1" customWidth="1"/>
    <col min="7" max="7" width="21.28515625" style="21" bestFit="1" customWidth="1"/>
    <col min="8" max="9" width="7.7109375" style="21" customWidth="1"/>
    <col min="10" max="10" width="7.7109375" style="104" customWidth="1"/>
    <col min="11" max="12" width="7.7109375" style="21" customWidth="1"/>
    <col min="13" max="13" width="7.7109375" style="104" customWidth="1"/>
    <col min="14" max="15" width="7.7109375" style="21" customWidth="1"/>
    <col min="16" max="16" width="8.42578125" style="21" customWidth="1"/>
    <col min="17" max="17" width="17.140625" style="21" customWidth="1"/>
    <col min="18" max="18" width="15" style="21" customWidth="1"/>
    <col min="19" max="16384" width="9.140625" style="21"/>
  </cols>
  <sheetData>
    <row r="1" spans="1:20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4"/>
    </row>
    <row r="2" spans="1:20" s="104" customFormat="1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4"/>
    </row>
    <row r="3" spans="1:20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19"/>
      <c r="T3" s="193"/>
    </row>
    <row r="4" spans="1:20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4"/>
      <c r="T4" s="194"/>
    </row>
    <row r="5" spans="1:20" s="104" customFormat="1" ht="9" customHeight="1" x14ac:dyDescent="0.2"/>
    <row r="6" spans="1:20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810" t="s">
        <v>147</v>
      </c>
      <c r="Q6" s="810"/>
      <c r="R6" s="810"/>
    </row>
    <row r="7" spans="1:20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25" t="s">
        <v>20</v>
      </c>
      <c r="Q7" s="825"/>
      <c r="R7" s="825"/>
    </row>
    <row r="8" spans="1:20" s="104" customFormat="1" ht="15" x14ac:dyDescent="0.2">
      <c r="A8" s="890" t="s">
        <v>33</v>
      </c>
      <c r="B8" s="891"/>
      <c r="C8" s="892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30"/>
      <c r="P8" s="827" t="s">
        <v>2</v>
      </c>
      <c r="Q8" s="827"/>
      <c r="R8" s="827"/>
    </row>
    <row r="9" spans="1:20" s="104" customFormat="1" ht="15.75" x14ac:dyDescent="0.25">
      <c r="A9" s="212" t="s">
        <v>12</v>
      </c>
      <c r="B9" s="212" t="s">
        <v>19</v>
      </c>
      <c r="C9" s="212" t="s">
        <v>21</v>
      </c>
      <c r="D9" s="831" t="s">
        <v>117</v>
      </c>
      <c r="E9" s="805"/>
      <c r="F9" s="805"/>
      <c r="G9" s="805"/>
      <c r="H9" s="805"/>
      <c r="I9" s="805"/>
      <c r="J9" s="805"/>
      <c r="K9" s="805"/>
      <c r="L9" s="805"/>
      <c r="M9" s="805"/>
      <c r="N9" s="805"/>
      <c r="O9" s="832"/>
      <c r="P9" s="207" t="s">
        <v>3</v>
      </c>
      <c r="Q9" s="207" t="s">
        <v>4</v>
      </c>
      <c r="R9" s="207" t="s">
        <v>5</v>
      </c>
    </row>
    <row r="10" spans="1:20" s="104" customFormat="1" ht="15" customHeight="1" x14ac:dyDescent="0.2">
      <c r="A10" s="221">
        <v>166</v>
      </c>
      <c r="B10" s="221">
        <v>209</v>
      </c>
      <c r="C10" s="221">
        <v>266</v>
      </c>
      <c r="D10" s="833" t="s">
        <v>83</v>
      </c>
      <c r="E10" s="833"/>
      <c r="F10" s="833"/>
      <c r="G10" s="833"/>
      <c r="H10" s="833"/>
      <c r="I10" s="833"/>
      <c r="J10" s="833"/>
      <c r="K10" s="833"/>
      <c r="L10" s="833"/>
      <c r="M10" s="833"/>
      <c r="N10" s="833"/>
      <c r="O10" s="833"/>
      <c r="P10" s="212">
        <v>234</v>
      </c>
      <c r="Q10" s="212">
        <v>178</v>
      </c>
      <c r="R10" s="212">
        <v>117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199" t="s">
        <v>47</v>
      </c>
      <c r="B12" s="197"/>
      <c r="C12" s="197"/>
      <c r="D12" s="253">
        <v>83</v>
      </c>
      <c r="E12" s="206"/>
      <c r="F12" s="206"/>
      <c r="G12" s="206"/>
      <c r="H12" s="206"/>
      <c r="I12" s="206"/>
      <c r="J12" s="219"/>
      <c r="K12" s="206"/>
      <c r="L12" s="206"/>
      <c r="M12" s="219"/>
      <c r="N12" s="206"/>
      <c r="O12" s="206"/>
      <c r="P12" s="54"/>
      <c r="Q12" s="54"/>
      <c r="R12" s="54"/>
    </row>
    <row r="13" spans="1:20" s="104" customFormat="1" x14ac:dyDescent="0.2">
      <c r="A13" s="200" t="s">
        <v>48</v>
      </c>
      <c r="B13" s="201"/>
      <c r="C13" s="198"/>
      <c r="D13" s="254">
        <v>6</v>
      </c>
      <c r="E13" s="206"/>
      <c r="F13" s="206"/>
      <c r="G13" s="206"/>
      <c r="H13" s="206"/>
      <c r="I13" s="206"/>
      <c r="J13" s="219"/>
      <c r="K13" s="206"/>
      <c r="L13" s="206"/>
      <c r="M13" s="219"/>
      <c r="N13" s="206"/>
      <c r="O13" s="206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866" t="s">
        <v>6</v>
      </c>
      <c r="B15" s="840" t="s">
        <v>77</v>
      </c>
      <c r="C15" s="840"/>
      <c r="D15" s="862" t="s">
        <v>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2" t="s">
        <v>6</v>
      </c>
      <c r="K15" s="868" t="s">
        <v>19</v>
      </c>
      <c r="L15" s="868"/>
      <c r="M15" s="862" t="s">
        <v>6</v>
      </c>
      <c r="N15" s="862" t="s">
        <v>22</v>
      </c>
      <c r="O15" s="862" t="s">
        <v>13</v>
      </c>
      <c r="P15" s="862" t="s">
        <v>14</v>
      </c>
      <c r="Q15" s="862" t="s">
        <v>15</v>
      </c>
      <c r="R15" s="863"/>
    </row>
    <row r="16" spans="1:20" s="43" customFormat="1" x14ac:dyDescent="0.2">
      <c r="A16" s="867"/>
      <c r="B16" s="843"/>
      <c r="C16" s="843"/>
      <c r="D16" s="864"/>
      <c r="E16" s="864"/>
      <c r="F16" s="864"/>
      <c r="G16" s="864"/>
      <c r="H16" s="864"/>
      <c r="I16" s="864"/>
      <c r="J16" s="864"/>
      <c r="K16" s="44" t="s">
        <v>21</v>
      </c>
      <c r="L16" s="44" t="s">
        <v>23</v>
      </c>
      <c r="M16" s="864"/>
      <c r="N16" s="864"/>
      <c r="O16" s="864"/>
      <c r="P16" s="864"/>
      <c r="Q16" s="864"/>
      <c r="R16" s="865"/>
    </row>
    <row r="17" spans="1:22" s="43" customFormat="1" ht="15" customHeight="1" x14ac:dyDescent="0.2">
      <c r="A17" s="125">
        <f>_xlfn.RANK.EQ(N17,N$17:N$37)</f>
        <v>1</v>
      </c>
      <c r="B17" s="120" t="s">
        <v>492</v>
      </c>
      <c r="C17" s="112"/>
      <c r="D17" s="48">
        <v>1990</v>
      </c>
      <c r="E17" s="48" t="s">
        <v>5</v>
      </c>
      <c r="F17" s="42" t="s">
        <v>468</v>
      </c>
      <c r="G17" s="42"/>
      <c r="H17" s="244">
        <v>83.75</v>
      </c>
      <c r="I17" s="45">
        <v>94</v>
      </c>
      <c r="J17" s="87">
        <f>_xlfn.RANK.EQ(I17,I$17:I$37)</f>
        <v>3</v>
      </c>
      <c r="K17" s="45">
        <v>172</v>
      </c>
      <c r="L17" s="42">
        <f>K17/2</f>
        <v>86</v>
      </c>
      <c r="M17" s="87">
        <f>_xlfn.RANK.EQ(L17,L$17:L$37)</f>
        <v>1</v>
      </c>
      <c r="N17" s="45">
        <f>L17+I17</f>
        <v>180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+МС</v>
      </c>
      <c r="Q17" s="130" t="s">
        <v>498</v>
      </c>
      <c r="R17" s="73"/>
    </row>
    <row r="18" spans="1:22" s="46" customFormat="1" ht="15" customHeight="1" x14ac:dyDescent="0.2">
      <c r="A18" s="125">
        <f>_xlfn.RANK.EQ(N18,N$17:N$37)</f>
        <v>2</v>
      </c>
      <c r="B18" s="973" t="s">
        <v>232</v>
      </c>
      <c r="C18" s="974"/>
      <c r="D18" s="88">
        <v>1991</v>
      </c>
      <c r="E18" s="85" t="s">
        <v>5</v>
      </c>
      <c r="F18" s="85" t="s">
        <v>134</v>
      </c>
      <c r="G18" s="85" t="s">
        <v>494</v>
      </c>
      <c r="H18" s="203">
        <v>84.85</v>
      </c>
      <c r="I18" s="87">
        <v>97</v>
      </c>
      <c r="J18" s="87">
        <f>_xlfn.RANK.EQ(I18,I$17:I$37)</f>
        <v>1</v>
      </c>
      <c r="K18" s="87">
        <v>109</v>
      </c>
      <c r="L18" s="42">
        <f>K18/2</f>
        <v>54.5</v>
      </c>
      <c r="M18" s="87">
        <f>_xlfn.RANK.EQ(L18,L$17:L$37)</f>
        <v>3</v>
      </c>
      <c r="N18" s="45">
        <f>L18+I18</f>
        <v>151.5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КМС</v>
      </c>
      <c r="Q18" s="975" t="s">
        <v>135</v>
      </c>
      <c r="R18" s="76"/>
      <c r="S18" s="43"/>
    </row>
    <row r="19" spans="1:22" s="43" customFormat="1" ht="15" customHeight="1" x14ac:dyDescent="0.2">
      <c r="A19" s="125">
        <f>_xlfn.RANK.EQ(N19,N$17:N$37)</f>
        <v>3</v>
      </c>
      <c r="B19" s="131" t="s">
        <v>540</v>
      </c>
      <c r="C19" s="202"/>
      <c r="D19" s="45">
        <v>1984</v>
      </c>
      <c r="E19" s="42" t="s">
        <v>5</v>
      </c>
      <c r="F19" s="42" t="s">
        <v>468</v>
      </c>
      <c r="G19" s="42"/>
      <c r="H19" s="47">
        <v>83.95</v>
      </c>
      <c r="I19" s="45">
        <v>84</v>
      </c>
      <c r="J19" s="87">
        <f>_xlfn.RANK.EQ(I19,I$17:I$37)</f>
        <v>4</v>
      </c>
      <c r="K19" s="45">
        <v>127</v>
      </c>
      <c r="L19" s="42">
        <f>K19/2</f>
        <v>63.5</v>
      </c>
      <c r="M19" s="87">
        <f>_xlfn.RANK.EQ(L19,L$17:L$37)</f>
        <v>2</v>
      </c>
      <c r="N19" s="45">
        <f>L19+I19</f>
        <v>147.5</v>
      </c>
      <c r="O19" s="45">
        <f>IF(A19=1,20,IF(A19=2,18,IF(A19=3,16,IF(A19&gt;19,0,19-A19))))</f>
        <v>16</v>
      </c>
      <c r="P19" s="223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КМС</v>
      </c>
      <c r="Q19" s="75" t="s">
        <v>126</v>
      </c>
      <c r="R19" s="38"/>
      <c r="T19" s="49"/>
    </row>
    <row r="20" spans="1:22" s="43" customFormat="1" ht="15" customHeight="1" x14ac:dyDescent="0.2">
      <c r="A20" s="125">
        <f>_xlfn.RANK.EQ(N20,N$17:N$37)</f>
        <v>4</v>
      </c>
      <c r="B20" s="233" t="s">
        <v>495</v>
      </c>
      <c r="C20" s="232"/>
      <c r="D20" s="88">
        <v>1997</v>
      </c>
      <c r="E20" s="85" t="s">
        <v>5</v>
      </c>
      <c r="F20" s="85" t="s">
        <v>468</v>
      </c>
      <c r="G20" s="85"/>
      <c r="H20" s="203">
        <v>83.35</v>
      </c>
      <c r="I20" s="87">
        <v>96</v>
      </c>
      <c r="J20" s="87">
        <f>_xlfn.RANK.EQ(I20,I$17:I$37)</f>
        <v>2</v>
      </c>
      <c r="K20" s="87">
        <v>73</v>
      </c>
      <c r="L20" s="42">
        <f>K20/2</f>
        <v>36.5</v>
      </c>
      <c r="M20" s="87">
        <f>_xlfn.RANK.EQ(L20,L$17:L$37)</f>
        <v>6</v>
      </c>
      <c r="N20" s="45">
        <f>L20+I20</f>
        <v>132.5</v>
      </c>
      <c r="O20" s="45">
        <f>IF(A20=1,20,IF(A20=2,18,IF(A20=3,16,IF(A20&gt;19,0,19-A20))))</f>
        <v>15</v>
      </c>
      <c r="P20" s="223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КМС</v>
      </c>
      <c r="Q20" s="92" t="s">
        <v>500</v>
      </c>
      <c r="R20" s="38"/>
      <c r="T20" s="49"/>
    </row>
    <row r="21" spans="1:22" s="43" customFormat="1" ht="15" customHeight="1" x14ac:dyDescent="0.2">
      <c r="A21" s="125">
        <f>_xlfn.RANK.EQ(N21,N$17:N$37)</f>
        <v>5</v>
      </c>
      <c r="B21" s="233" t="s">
        <v>170</v>
      </c>
      <c r="C21" s="232"/>
      <c r="D21" s="88">
        <v>1991</v>
      </c>
      <c r="E21" s="85" t="s">
        <v>5</v>
      </c>
      <c r="F21" s="85" t="s">
        <v>496</v>
      </c>
      <c r="G21" s="85"/>
      <c r="H21" s="203">
        <v>80.55</v>
      </c>
      <c r="I21" s="87">
        <v>75</v>
      </c>
      <c r="J21" s="87">
        <f>_xlfn.RANK.EQ(I21,I$17:I$37)</f>
        <v>5</v>
      </c>
      <c r="K21" s="85">
        <v>80</v>
      </c>
      <c r="L21" s="42">
        <f>K21/2</f>
        <v>40</v>
      </c>
      <c r="M21" s="87">
        <f>_xlfn.RANK.EQ(L21,L$17:L$37)</f>
        <v>4</v>
      </c>
      <c r="N21" s="45">
        <f>L21+I21</f>
        <v>115</v>
      </c>
      <c r="O21" s="45">
        <f>IF(A21=1,20,IF(A21=2,18,IF(A21=3,16,IF(A21&gt;19,0,19-A21))))</f>
        <v>14</v>
      </c>
      <c r="P21" s="223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92" t="s">
        <v>501</v>
      </c>
      <c r="R21" s="38"/>
      <c r="T21" s="49"/>
    </row>
    <row r="22" spans="1:22" s="43" customFormat="1" ht="15" customHeight="1" x14ac:dyDescent="0.2">
      <c r="A22" s="125">
        <f>_xlfn.RANK.EQ(N22,N$17:N$37)</f>
        <v>6</v>
      </c>
      <c r="B22" s="233" t="s">
        <v>497</v>
      </c>
      <c r="C22" s="232"/>
      <c r="D22" s="88">
        <v>1999</v>
      </c>
      <c r="E22" s="85">
        <v>1</v>
      </c>
      <c r="F22" s="85" t="s">
        <v>496</v>
      </c>
      <c r="G22" s="85"/>
      <c r="H22" s="203">
        <v>84.6</v>
      </c>
      <c r="I22" s="87">
        <v>61</v>
      </c>
      <c r="J22" s="87">
        <f>_xlfn.RANK.EQ(I22,I$17:I$37)</f>
        <v>6</v>
      </c>
      <c r="K22" s="85">
        <v>75</v>
      </c>
      <c r="L22" s="42">
        <f>K22/2</f>
        <v>37.5</v>
      </c>
      <c r="M22" s="87">
        <f>_xlfn.RANK.EQ(L22,L$17:L$37)</f>
        <v>5</v>
      </c>
      <c r="N22" s="45">
        <f>L22+I22</f>
        <v>98.5</v>
      </c>
      <c r="O22" s="45">
        <f>IF(A22=1,20,IF(A22=2,18,IF(A22=3,16,IF(A22&gt;19,0,19-A22))))</f>
        <v>13</v>
      </c>
      <c r="P22" s="223" t="str">
        <f>IF(AND(NOT(OR(E22="МСМК",E22="ЗМС")),N22&gt;=$P$10),"+МСМК",IF(AND(OR(E22="МСМК",E22="ЗМС"),N22&gt;=$P$10),"МСМК",IF(AND(NOT(OR(E22="МСМК",E22="МС",E22="ЗМС")),N22&gt;=$Q$10),"+МС",IF(AND(OR(E22="МСМК",E22="МС",E22="ЗМС"),N22&gt;=$Q$10),"МС",IF(AND(NOT(OR(E22="ЗМС",E22="МСМК",E22="МС",E22="КМС")),N22&gt;=$R$10),"+КМС",IF(AND(OR(E22="ЗМС",E22="МСМК",E22="МС",E22="КМС"),N22&gt;=$R$10),"КМС","-"))))))</f>
        <v>-</v>
      </c>
      <c r="Q22" s="92" t="s">
        <v>501</v>
      </c>
      <c r="R22" s="38"/>
      <c r="T22" s="49"/>
    </row>
    <row r="23" spans="1:22" s="43" customFormat="1" ht="15" customHeight="1" x14ac:dyDescent="0.2">
      <c r="A23" s="125">
        <f>_xlfn.RANK.EQ(N23,N$17:N$37)</f>
        <v>7</v>
      </c>
      <c r="B23" s="233" t="s">
        <v>344</v>
      </c>
      <c r="C23" s="232"/>
      <c r="D23" s="88">
        <v>2002</v>
      </c>
      <c r="E23" s="85">
        <v>1</v>
      </c>
      <c r="F23" s="85" t="s">
        <v>226</v>
      </c>
      <c r="G23" s="85"/>
      <c r="H23" s="203">
        <v>85</v>
      </c>
      <c r="I23" s="87">
        <v>30</v>
      </c>
      <c r="J23" s="87">
        <f>_xlfn.RANK.EQ(I23,I$17:I$37)</f>
        <v>7</v>
      </c>
      <c r="K23" s="85">
        <v>59</v>
      </c>
      <c r="L23" s="42">
        <f>K23/2</f>
        <v>29.5</v>
      </c>
      <c r="M23" s="87">
        <f>_xlfn.RANK.EQ(L23,L$17:L$37)</f>
        <v>7</v>
      </c>
      <c r="N23" s="45">
        <f>L23+I23</f>
        <v>59.5</v>
      </c>
      <c r="O23" s="45">
        <f>IF(A23=1,20,IF(A23=2,18,IF(A23=3,16,IF(A23&gt;19,0,19-A23))))</f>
        <v>12</v>
      </c>
      <c r="P23" s="223" t="str">
        <f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92" t="s">
        <v>229</v>
      </c>
      <c r="R23" s="38"/>
      <c r="T23" s="49"/>
    </row>
    <row r="24" spans="1:22" s="43" customFormat="1" ht="15" hidden="1" customHeight="1" x14ac:dyDescent="0.2">
      <c r="A24" s="125">
        <f t="shared" ref="A17:A37" si="0">_xlfn.RANK.EQ(N24,N$17:N$37)</f>
        <v>8</v>
      </c>
      <c r="B24" s="233"/>
      <c r="C24" s="232"/>
      <c r="D24" s="88"/>
      <c r="E24" s="85"/>
      <c r="F24" s="85"/>
      <c r="G24" s="85"/>
      <c r="H24" s="203"/>
      <c r="I24" s="87"/>
      <c r="J24" s="87" t="e">
        <f t="shared" ref="J17:J37" si="1">_xlfn.RANK.EQ(I24,I$17:I$37)</f>
        <v>#N/A</v>
      </c>
      <c r="K24" s="85"/>
      <c r="L24" s="42">
        <f t="shared" ref="L21:L34" si="2">K24/2</f>
        <v>0</v>
      </c>
      <c r="M24" s="87">
        <f t="shared" ref="M17:M37" si="3">_xlfn.RANK.EQ(L24,L$17:L$37)</f>
        <v>8</v>
      </c>
      <c r="N24" s="45">
        <f t="shared" ref="N21:N34" si="4">L24+I24</f>
        <v>0</v>
      </c>
      <c r="O24" s="45">
        <f t="shared" ref="O21:O37" si="5">IF(A24=1,20,IF(A24=2,18,IF(A24=3,16,IF(A24&gt;19,0,19-A24))))</f>
        <v>11</v>
      </c>
      <c r="P24" s="223" t="str">
        <f t="shared" ref="P21:P34" si="6">IF(AND(NOT(OR(E24="МСМК",E24="ЗМС")),N24&gt;=$P$10),"+МСМК",IF(AND(OR(E24="МСМК",E24="ЗМС"),N24&gt;=$P$10),"МСМК",IF(AND(NOT(OR(E24="МСМК",E24="МС",E24="ЗМС")),N24&gt;=$Q$10),"+МС",IF(AND(OR(E24="МСМК",E24="МС",E24="ЗМС"),N24&gt;=$Q$10),"МС",IF(AND(NOT(OR(E24="ЗМС",E24="МСМК",E24="МС",E24="КМС")),N24&gt;=$R$10),"+КМС",IF(AND(OR(E24="ЗМС",E24="МСМК",E24="МС",E24="КМС"),N24&gt;=$R$10),"КМС","-"))))))</f>
        <v>-</v>
      </c>
      <c r="Q24" s="99"/>
      <c r="R24" s="38"/>
      <c r="T24" s="49"/>
    </row>
    <row r="25" spans="1:22" s="43" customFormat="1" ht="15" hidden="1" customHeight="1" x14ac:dyDescent="0.2">
      <c r="A25" s="125">
        <f t="shared" si="0"/>
        <v>8</v>
      </c>
      <c r="B25" s="233"/>
      <c r="C25" s="232"/>
      <c r="D25" s="88"/>
      <c r="E25" s="85"/>
      <c r="F25" s="85"/>
      <c r="G25" s="85"/>
      <c r="H25" s="203"/>
      <c r="I25" s="87"/>
      <c r="J25" s="87" t="e">
        <f t="shared" si="1"/>
        <v>#N/A</v>
      </c>
      <c r="K25" s="85"/>
      <c r="L25" s="42">
        <f t="shared" si="2"/>
        <v>0</v>
      </c>
      <c r="M25" s="87">
        <f t="shared" si="3"/>
        <v>8</v>
      </c>
      <c r="N25" s="45">
        <f t="shared" si="4"/>
        <v>0</v>
      </c>
      <c r="O25" s="45">
        <f t="shared" si="5"/>
        <v>11</v>
      </c>
      <c r="P25" s="223" t="str">
        <f t="shared" si="6"/>
        <v>-</v>
      </c>
      <c r="Q25" s="92"/>
      <c r="R25" s="38"/>
      <c r="T25" s="49"/>
    </row>
    <row r="26" spans="1:22" s="43" customFormat="1" ht="15" hidden="1" customHeight="1" x14ac:dyDescent="0.2">
      <c r="A26" s="125">
        <f t="shared" si="0"/>
        <v>8</v>
      </c>
      <c r="B26" s="233"/>
      <c r="C26" s="232"/>
      <c r="D26" s="88"/>
      <c r="E26" s="85"/>
      <c r="F26" s="85"/>
      <c r="G26" s="85"/>
      <c r="H26" s="203"/>
      <c r="I26" s="87"/>
      <c r="J26" s="87" t="e">
        <f t="shared" si="1"/>
        <v>#N/A</v>
      </c>
      <c r="K26" s="85"/>
      <c r="L26" s="42">
        <f t="shared" si="2"/>
        <v>0</v>
      </c>
      <c r="M26" s="87">
        <f t="shared" si="3"/>
        <v>8</v>
      </c>
      <c r="N26" s="45">
        <f t="shared" si="4"/>
        <v>0</v>
      </c>
      <c r="O26" s="45">
        <f t="shared" si="5"/>
        <v>11</v>
      </c>
      <c r="P26" s="223" t="str">
        <f t="shared" si="6"/>
        <v>-</v>
      </c>
      <c r="Q26" s="77"/>
      <c r="R26" s="38"/>
      <c r="T26" s="49"/>
    </row>
    <row r="27" spans="1:22" s="43" customFormat="1" ht="15" hidden="1" customHeight="1" x14ac:dyDescent="0.2">
      <c r="A27" s="125">
        <f t="shared" si="0"/>
        <v>8</v>
      </c>
      <c r="B27" s="233"/>
      <c r="C27" s="232"/>
      <c r="D27" s="88"/>
      <c r="E27" s="85"/>
      <c r="F27" s="85"/>
      <c r="G27" s="85"/>
      <c r="H27" s="203"/>
      <c r="I27" s="87"/>
      <c r="J27" s="87" t="e">
        <f t="shared" si="1"/>
        <v>#N/A</v>
      </c>
      <c r="K27" s="85"/>
      <c r="L27" s="42">
        <f t="shared" si="2"/>
        <v>0</v>
      </c>
      <c r="M27" s="87">
        <f t="shared" si="3"/>
        <v>8</v>
      </c>
      <c r="N27" s="45">
        <f t="shared" si="4"/>
        <v>0</v>
      </c>
      <c r="O27" s="45">
        <f t="shared" si="5"/>
        <v>11</v>
      </c>
      <c r="P27" s="223" t="str">
        <f t="shared" si="6"/>
        <v>-</v>
      </c>
      <c r="Q27" s="92"/>
      <c r="R27" s="38"/>
      <c r="T27" s="105"/>
      <c r="U27" s="104"/>
      <c r="V27" s="104"/>
    </row>
    <row r="28" spans="1:22" ht="15" hidden="1" customHeight="1" x14ac:dyDescent="0.2">
      <c r="A28" s="125">
        <f t="shared" si="0"/>
        <v>8</v>
      </c>
      <c r="B28" s="233"/>
      <c r="C28" s="232"/>
      <c r="D28" s="45"/>
      <c r="E28" s="42"/>
      <c r="F28" s="42"/>
      <c r="G28" s="413"/>
      <c r="H28" s="241"/>
      <c r="I28" s="45"/>
      <c r="J28" s="87" t="e">
        <f t="shared" si="1"/>
        <v>#N/A</v>
      </c>
      <c r="K28" s="42"/>
      <c r="L28" s="42">
        <f t="shared" si="2"/>
        <v>0</v>
      </c>
      <c r="M28" s="87">
        <f t="shared" si="3"/>
        <v>8</v>
      </c>
      <c r="N28" s="45">
        <f t="shared" si="4"/>
        <v>0</v>
      </c>
      <c r="O28" s="45">
        <f t="shared" si="5"/>
        <v>11</v>
      </c>
      <c r="P28" s="42" t="str">
        <f t="shared" si="6"/>
        <v>-</v>
      </c>
      <c r="Q28" s="92"/>
      <c r="R28" s="38"/>
      <c r="S28" s="43"/>
      <c r="T28" s="39"/>
    </row>
    <row r="29" spans="1:22" ht="15" hidden="1" customHeight="1" x14ac:dyDescent="0.2">
      <c r="A29" s="125">
        <f t="shared" si="0"/>
        <v>8</v>
      </c>
      <c r="B29" s="109"/>
      <c r="C29" s="102"/>
      <c r="D29" s="48"/>
      <c r="E29" s="48"/>
      <c r="F29" s="42"/>
      <c r="G29" s="42"/>
      <c r="H29" s="244"/>
      <c r="I29" s="45"/>
      <c r="J29" s="87" t="e">
        <f t="shared" si="1"/>
        <v>#N/A</v>
      </c>
      <c r="K29" s="50"/>
      <c r="L29" s="42">
        <f t="shared" si="2"/>
        <v>0</v>
      </c>
      <c r="M29" s="87">
        <f t="shared" si="3"/>
        <v>8</v>
      </c>
      <c r="N29" s="45">
        <f t="shared" si="4"/>
        <v>0</v>
      </c>
      <c r="O29" s="45">
        <f t="shared" si="5"/>
        <v>11</v>
      </c>
      <c r="P29" s="42" t="str">
        <f t="shared" si="6"/>
        <v>-</v>
      </c>
      <c r="Q29" s="90"/>
      <c r="R29" s="38"/>
      <c r="S29" s="43"/>
      <c r="T29" s="49"/>
      <c r="U29" s="43"/>
      <c r="V29" s="43"/>
    </row>
    <row r="30" spans="1:22" ht="15" hidden="1" customHeight="1" x14ac:dyDescent="0.2">
      <c r="A30" s="125">
        <f t="shared" si="0"/>
        <v>8</v>
      </c>
      <c r="B30" s="107"/>
      <c r="C30" s="110"/>
      <c r="D30" s="48"/>
      <c r="E30" s="48"/>
      <c r="F30" s="85"/>
      <c r="G30" s="42"/>
      <c r="H30" s="241"/>
      <c r="I30" s="45"/>
      <c r="J30" s="87" t="e">
        <f t="shared" si="1"/>
        <v>#N/A</v>
      </c>
      <c r="K30" s="50"/>
      <c r="L30" s="42">
        <f t="shared" si="2"/>
        <v>0</v>
      </c>
      <c r="M30" s="87">
        <f t="shared" si="3"/>
        <v>8</v>
      </c>
      <c r="N30" s="45">
        <f t="shared" si="4"/>
        <v>0</v>
      </c>
      <c r="O30" s="45">
        <f t="shared" si="5"/>
        <v>11</v>
      </c>
      <c r="P30" s="42" t="str">
        <f t="shared" si="6"/>
        <v>-</v>
      </c>
      <c r="Q30" s="420"/>
      <c r="R30" s="76"/>
      <c r="S30" s="43"/>
      <c r="T30" s="49"/>
      <c r="U30" s="43"/>
      <c r="V30" s="43"/>
    </row>
    <row r="31" spans="1:22" ht="15" hidden="1" customHeight="1" x14ac:dyDescent="0.2">
      <c r="A31" s="125">
        <f t="shared" si="0"/>
        <v>8</v>
      </c>
      <c r="B31" s="109"/>
      <c r="C31" s="102"/>
      <c r="D31" s="88"/>
      <c r="E31" s="85"/>
      <c r="F31" s="85"/>
      <c r="G31" s="85"/>
      <c r="H31" s="203"/>
      <c r="I31" s="87"/>
      <c r="J31" s="87" t="e">
        <f t="shared" si="1"/>
        <v>#N/A</v>
      </c>
      <c r="K31" s="85"/>
      <c r="L31" s="42">
        <f t="shared" si="2"/>
        <v>0</v>
      </c>
      <c r="M31" s="87">
        <f t="shared" si="3"/>
        <v>8</v>
      </c>
      <c r="N31" s="45">
        <f t="shared" si="4"/>
        <v>0</v>
      </c>
      <c r="O31" s="45">
        <f t="shared" si="5"/>
        <v>11</v>
      </c>
      <c r="P31" s="42" t="str">
        <f t="shared" si="6"/>
        <v>-</v>
      </c>
      <c r="Q31" s="90"/>
      <c r="R31" s="38"/>
      <c r="S31" s="43"/>
      <c r="T31" s="39"/>
    </row>
    <row r="32" spans="1:22" ht="15" hidden="1" customHeight="1" x14ac:dyDescent="0.2">
      <c r="A32" s="125">
        <f t="shared" si="0"/>
        <v>8</v>
      </c>
      <c r="B32" s="102"/>
      <c r="C32" s="102"/>
      <c r="D32" s="88"/>
      <c r="E32" s="85"/>
      <c r="F32" s="85"/>
      <c r="G32" s="85"/>
      <c r="H32" s="86"/>
      <c r="I32" s="87"/>
      <c r="J32" s="87" t="e">
        <f t="shared" si="1"/>
        <v>#N/A</v>
      </c>
      <c r="K32" s="85"/>
      <c r="L32" s="42">
        <f t="shared" si="2"/>
        <v>0</v>
      </c>
      <c r="M32" s="87">
        <f t="shared" si="3"/>
        <v>8</v>
      </c>
      <c r="N32" s="45">
        <f t="shared" si="4"/>
        <v>0</v>
      </c>
      <c r="O32" s="45">
        <f t="shared" si="5"/>
        <v>11</v>
      </c>
      <c r="P32" s="42" t="str">
        <f t="shared" si="6"/>
        <v>-</v>
      </c>
      <c r="Q32" s="419"/>
      <c r="R32" s="91"/>
      <c r="T32" s="39"/>
    </row>
    <row r="33" spans="1:22" s="104" customFormat="1" ht="15" hidden="1" customHeight="1" x14ac:dyDescent="0.2">
      <c r="A33" s="125">
        <f t="shared" si="0"/>
        <v>8</v>
      </c>
      <c r="B33" s="131"/>
      <c r="C33" s="202"/>
      <c r="D33" s="227"/>
      <c r="E33" s="42"/>
      <c r="F33" s="85"/>
      <c r="G33" s="52"/>
      <c r="H33" s="241"/>
      <c r="I33" s="45"/>
      <c r="J33" s="87" t="e">
        <f t="shared" si="1"/>
        <v>#N/A</v>
      </c>
      <c r="K33" s="42"/>
      <c r="L33" s="42">
        <f t="shared" si="2"/>
        <v>0</v>
      </c>
      <c r="M33" s="87">
        <f t="shared" si="3"/>
        <v>8</v>
      </c>
      <c r="N33" s="45">
        <f t="shared" si="4"/>
        <v>0</v>
      </c>
      <c r="O33" s="45">
        <f t="shared" si="5"/>
        <v>11</v>
      </c>
      <c r="P33" s="223" t="str">
        <f t="shared" si="6"/>
        <v>-</v>
      </c>
      <c r="Q33" s="180"/>
      <c r="R33" s="79"/>
      <c r="T33" s="105"/>
    </row>
    <row r="34" spans="1:22" s="104" customFormat="1" ht="15" hidden="1" customHeight="1" x14ac:dyDescent="0.2">
      <c r="A34" s="125">
        <f t="shared" si="0"/>
        <v>8</v>
      </c>
      <c r="B34" s="231"/>
      <c r="C34" s="232"/>
      <c r="D34" s="228"/>
      <c r="E34" s="85"/>
      <c r="F34" s="85"/>
      <c r="G34" s="85"/>
      <c r="H34" s="86"/>
      <c r="I34" s="87"/>
      <c r="J34" s="87" t="e">
        <f t="shared" si="1"/>
        <v>#N/A</v>
      </c>
      <c r="K34" s="85"/>
      <c r="L34" s="42">
        <f t="shared" si="2"/>
        <v>0</v>
      </c>
      <c r="M34" s="87">
        <f t="shared" si="3"/>
        <v>8</v>
      </c>
      <c r="N34" s="45">
        <f t="shared" si="4"/>
        <v>0</v>
      </c>
      <c r="O34" s="45">
        <f t="shared" si="5"/>
        <v>11</v>
      </c>
      <c r="P34" s="223" t="str">
        <f t="shared" si="6"/>
        <v>-</v>
      </c>
      <c r="Q34" s="92"/>
      <c r="R34" s="38"/>
      <c r="T34" s="105"/>
    </row>
    <row r="35" spans="1:22" s="81" customFormat="1" ht="15" hidden="1" customHeight="1" x14ac:dyDescent="0.2">
      <c r="A35" s="125">
        <f t="shared" si="0"/>
        <v>8</v>
      </c>
      <c r="B35" s="109"/>
      <c r="C35" s="102"/>
      <c r="D35" s="88"/>
      <c r="E35" s="85"/>
      <c r="F35" s="85"/>
      <c r="G35" s="85"/>
      <c r="H35" s="86"/>
      <c r="I35" s="87"/>
      <c r="J35" s="87" t="e">
        <f t="shared" si="1"/>
        <v>#N/A</v>
      </c>
      <c r="K35" s="85"/>
      <c r="L35" s="42">
        <f t="shared" ref="L35:L37" si="7">K35/2</f>
        <v>0</v>
      </c>
      <c r="M35" s="87">
        <f t="shared" si="3"/>
        <v>8</v>
      </c>
      <c r="N35" s="45">
        <f t="shared" ref="N35:N37" si="8">L35+I35</f>
        <v>0</v>
      </c>
      <c r="O35" s="45">
        <f t="shared" si="5"/>
        <v>11</v>
      </c>
      <c r="P35" s="42" t="str">
        <f t="shared" ref="P35:P37" si="9">IF(AND(NOT(OR(E35="МСМК",E35="ЗМС")),N35&gt;=$P$10),"+МСМК",IF(AND(OR(E35="МСМК",E35="ЗМС"),N35&gt;=$P$10),"МСМК",IF(AND(NOT(OR(E35="МСМК",E35="МС",E35="ЗМС")),N35&gt;=$Q$10),"+МС",IF(AND(OR(E35="МСМК",E35="МС",E35="ЗМС"),N35&gt;=$Q$10),"МС",IF(AND(NOT(OR(E35="ЗМС",E35="МСМК",E35="МС",E35="КМС")),N35&gt;=$R$10),"+КМС",IF(AND(OR(E35="ЗМС",E35="МСМК",E35="МС",E35="КМС"),N35&gt;=$R$10),"КМС","-"))))))</f>
        <v>-</v>
      </c>
      <c r="Q35" s="92"/>
      <c r="R35" s="38"/>
      <c r="S35" s="104"/>
      <c r="T35" s="43"/>
      <c r="U35" s="43"/>
      <c r="V35" s="43"/>
    </row>
    <row r="36" spans="1:22" s="81" customFormat="1" ht="15" hidden="1" customHeight="1" x14ac:dyDescent="0.2">
      <c r="A36" s="125">
        <f t="shared" si="0"/>
        <v>8</v>
      </c>
      <c r="B36" s="102"/>
      <c r="C36" s="102"/>
      <c r="D36" s="88"/>
      <c r="E36" s="85"/>
      <c r="F36" s="85"/>
      <c r="G36" s="85"/>
      <c r="H36" s="86"/>
      <c r="I36" s="87"/>
      <c r="J36" s="87" t="e">
        <f t="shared" si="1"/>
        <v>#N/A</v>
      </c>
      <c r="K36" s="85"/>
      <c r="L36" s="42">
        <f t="shared" si="7"/>
        <v>0</v>
      </c>
      <c r="M36" s="87">
        <f t="shared" si="3"/>
        <v>8</v>
      </c>
      <c r="N36" s="45">
        <f t="shared" si="8"/>
        <v>0</v>
      </c>
      <c r="O36" s="45">
        <f t="shared" si="5"/>
        <v>11</v>
      </c>
      <c r="P36" s="42" t="str">
        <f t="shared" si="9"/>
        <v>-</v>
      </c>
      <c r="Q36" s="92"/>
      <c r="R36" s="38"/>
      <c r="S36" s="104"/>
      <c r="T36" s="105"/>
      <c r="U36" s="104"/>
      <c r="V36" s="104"/>
    </row>
    <row r="37" spans="1:22" s="104" customFormat="1" ht="15" hidden="1" customHeight="1" x14ac:dyDescent="0.2">
      <c r="A37" s="125">
        <f t="shared" si="0"/>
        <v>8</v>
      </c>
      <c r="B37" s="109"/>
      <c r="C37" s="102"/>
      <c r="D37" s="88"/>
      <c r="E37" s="85"/>
      <c r="F37" s="85"/>
      <c r="G37" s="85"/>
      <c r="H37" s="86"/>
      <c r="I37" s="87"/>
      <c r="J37" s="87" t="e">
        <f t="shared" si="1"/>
        <v>#N/A</v>
      </c>
      <c r="K37" s="85"/>
      <c r="L37" s="42">
        <f t="shared" si="7"/>
        <v>0</v>
      </c>
      <c r="M37" s="87">
        <f t="shared" si="3"/>
        <v>8</v>
      </c>
      <c r="N37" s="45">
        <f t="shared" si="8"/>
        <v>0</v>
      </c>
      <c r="O37" s="45">
        <f t="shared" si="5"/>
        <v>11</v>
      </c>
      <c r="P37" s="42" t="str">
        <f t="shared" si="9"/>
        <v>-</v>
      </c>
      <c r="Q37" s="92"/>
      <c r="R37" s="38"/>
      <c r="T37" s="105"/>
    </row>
    <row r="38" spans="1:22" s="104" customFormat="1" x14ac:dyDescent="0.2">
      <c r="H38" s="105"/>
      <c r="I38" s="105"/>
      <c r="J38" s="105"/>
      <c r="K38" s="105"/>
      <c r="L38" s="105"/>
      <c r="M38" s="105"/>
      <c r="N38" s="105"/>
      <c r="O38" s="105"/>
      <c r="P38" s="105"/>
    </row>
    <row r="39" spans="1:22" s="104" customFormat="1" x14ac:dyDescent="0.2">
      <c r="A39" s="204" t="s">
        <v>16</v>
      </c>
      <c r="B39" s="105"/>
      <c r="C39" s="105"/>
      <c r="D39" s="261" t="s">
        <v>286</v>
      </c>
      <c r="F39" s="6"/>
      <c r="H39" s="204" t="s">
        <v>112</v>
      </c>
      <c r="I39" s="105"/>
      <c r="J39" s="105"/>
      <c r="K39" s="105"/>
      <c r="N39" s="261" t="s">
        <v>523</v>
      </c>
    </row>
    <row r="40" spans="1:22" s="104" customFormat="1" x14ac:dyDescent="0.2">
      <c r="A40" s="204"/>
      <c r="B40" s="105"/>
      <c r="C40" s="105"/>
      <c r="D40" s="205"/>
      <c r="F40" s="6"/>
      <c r="H40" s="204"/>
      <c r="I40" s="105"/>
      <c r="J40" s="105"/>
      <c r="K40" s="105"/>
      <c r="N40" s="261"/>
    </row>
    <row r="41" spans="1:22" s="104" customFormat="1" x14ac:dyDescent="0.2">
      <c r="A41" s="204" t="s">
        <v>17</v>
      </c>
      <c r="B41" s="105"/>
      <c r="C41" s="105"/>
      <c r="D41" s="5" t="s">
        <v>114</v>
      </c>
      <c r="E41" s="105"/>
      <c r="F41" s="105"/>
      <c r="H41" s="204" t="s">
        <v>115</v>
      </c>
      <c r="I41" s="105"/>
      <c r="J41" s="105"/>
      <c r="K41" s="105"/>
      <c r="N41" s="5" t="s">
        <v>522</v>
      </c>
    </row>
    <row r="42" spans="1:22" s="43" customFormat="1" x14ac:dyDescent="0.2"/>
    <row r="43" spans="1:22" s="43" customFormat="1" x14ac:dyDescent="0.2"/>
    <row r="45" spans="1:22" x14ac:dyDescent="0.2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"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2">
      <c r="H47" s="9"/>
      <c r="I47" s="893"/>
      <c r="J47" s="893"/>
      <c r="K47" s="893"/>
      <c r="L47" s="893"/>
      <c r="M47" s="893"/>
      <c r="N47" s="893"/>
      <c r="O47" s="893"/>
      <c r="P47" s="893"/>
      <c r="Q47" s="893"/>
      <c r="R47" s="893"/>
      <c r="S47" s="893"/>
      <c r="T47" s="893"/>
      <c r="U47" s="893"/>
      <c r="V47" s="893"/>
    </row>
    <row r="48" spans="1:22" x14ac:dyDescent="0.2">
      <c r="H48" s="9"/>
      <c r="I48" s="893"/>
      <c r="J48" s="893"/>
      <c r="K48" s="893"/>
      <c r="L48" s="893"/>
      <c r="M48" s="893"/>
      <c r="N48" s="893"/>
      <c r="O48" s="893"/>
      <c r="P48" s="893"/>
      <c r="Q48" s="893"/>
      <c r="R48" s="893"/>
      <c r="S48" s="893"/>
      <c r="T48" s="893"/>
      <c r="U48" s="893"/>
      <c r="V48" s="893"/>
    </row>
    <row r="49" spans="8:22" x14ac:dyDescent="0.2"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8:22" x14ac:dyDescent="0.2"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8:22" x14ac:dyDescent="0.2"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A17:Q23">
    <sortCondition ref="A17:A23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47:V47"/>
    <mergeCell ref="I48:V48"/>
    <mergeCell ref="G15:G16"/>
    <mergeCell ref="H15:H16"/>
    <mergeCell ref="I15:I16"/>
    <mergeCell ref="K15:L15"/>
    <mergeCell ref="N15:N16"/>
    <mergeCell ref="O15:O16"/>
  </mergeCells>
  <printOptions horizontalCentered="1"/>
  <pageMargins left="0.59055118110236227" right="0.19685039370078741" top="0.59055118110236227" bottom="0.59055118110236227" header="0" footer="0"/>
  <pageSetup paperSize="9" scale="73" firstPageNumber="0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5"/>
  <sheetViews>
    <sheetView view="pageBreakPreview" topLeftCell="A4" zoomScale="90" zoomScaleNormal="70" zoomScaleSheetLayoutView="90" workbookViewId="0">
      <selection activeCell="B12" sqref="B12"/>
    </sheetView>
  </sheetViews>
  <sheetFormatPr defaultColWidth="9.140625" defaultRowHeight="12.75" x14ac:dyDescent="0.2"/>
  <cols>
    <col min="1" max="1" width="8.28515625" style="104" customWidth="1"/>
    <col min="2" max="2" width="9.140625" style="104"/>
    <col min="3" max="3" width="13" style="104" customWidth="1"/>
    <col min="4" max="4" width="9.42578125" style="104" customWidth="1"/>
    <col min="5" max="5" width="7.42578125" style="104" customWidth="1"/>
    <col min="6" max="6" width="25.5703125" style="104" bestFit="1" customWidth="1"/>
    <col min="7" max="7" width="22.7109375" style="104" bestFit="1" customWidth="1"/>
    <col min="8" max="8" width="9.42578125" style="104" customWidth="1"/>
    <col min="9" max="15" width="7.7109375" style="104" customWidth="1"/>
    <col min="16" max="16" width="9.140625" style="104" customWidth="1"/>
    <col min="17" max="17" width="13.7109375" style="104" customWidth="1"/>
    <col min="18" max="18" width="11.28515625" style="104" customWidth="1"/>
    <col min="19" max="16384" width="9.140625" style="104"/>
  </cols>
  <sheetData>
    <row r="1" spans="1:20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4"/>
    </row>
    <row r="2" spans="1:20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4"/>
    </row>
    <row r="3" spans="1:20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19"/>
      <c r="T3" s="193"/>
    </row>
    <row r="4" spans="1:20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4"/>
      <c r="T4" s="194"/>
    </row>
    <row r="5" spans="1:20" ht="9" customHeight="1" x14ac:dyDescent="0.2"/>
    <row r="6" spans="1:20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810" t="s">
        <v>147</v>
      </c>
      <c r="Q6" s="810"/>
      <c r="R6" s="810"/>
    </row>
    <row r="7" spans="1:20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25" t="s">
        <v>20</v>
      </c>
      <c r="Q7" s="825"/>
      <c r="R7" s="825"/>
    </row>
    <row r="8" spans="1:20" ht="15" x14ac:dyDescent="0.2">
      <c r="A8" s="890" t="s">
        <v>33</v>
      </c>
      <c r="B8" s="891"/>
      <c r="C8" s="892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30"/>
      <c r="P8" s="827" t="s">
        <v>2</v>
      </c>
      <c r="Q8" s="827"/>
      <c r="R8" s="827"/>
    </row>
    <row r="9" spans="1:20" ht="15.75" x14ac:dyDescent="0.25">
      <c r="A9" s="212" t="s">
        <v>12</v>
      </c>
      <c r="B9" s="212" t="s">
        <v>19</v>
      </c>
      <c r="C9" s="212" t="s">
        <v>21</v>
      </c>
      <c r="D9" s="831" t="s">
        <v>117</v>
      </c>
      <c r="E9" s="805"/>
      <c r="F9" s="805"/>
      <c r="G9" s="805"/>
      <c r="H9" s="805"/>
      <c r="I9" s="805"/>
      <c r="J9" s="805"/>
      <c r="K9" s="805"/>
      <c r="L9" s="805"/>
      <c r="M9" s="805"/>
      <c r="N9" s="805"/>
      <c r="O9" s="832"/>
      <c r="P9" s="493" t="s">
        <v>3</v>
      </c>
      <c r="Q9" s="493" t="s">
        <v>4</v>
      </c>
      <c r="R9" s="493" t="s">
        <v>5</v>
      </c>
    </row>
    <row r="10" spans="1:20" ht="15" customHeight="1" x14ac:dyDescent="0.2">
      <c r="A10" s="221">
        <v>176</v>
      </c>
      <c r="B10" s="221">
        <v>225</v>
      </c>
      <c r="C10" s="221">
        <v>288.5</v>
      </c>
      <c r="D10" s="833" t="s">
        <v>282</v>
      </c>
      <c r="E10" s="833"/>
      <c r="F10" s="833"/>
      <c r="G10" s="833"/>
      <c r="H10" s="833"/>
      <c r="I10" s="833"/>
      <c r="J10" s="833"/>
      <c r="K10" s="833"/>
      <c r="L10" s="833"/>
      <c r="M10" s="833"/>
      <c r="N10" s="833"/>
      <c r="O10" s="833"/>
      <c r="P10" s="212">
        <v>240</v>
      </c>
      <c r="Q10" s="212">
        <v>183</v>
      </c>
      <c r="R10" s="212">
        <v>126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x14ac:dyDescent="0.2">
      <c r="A12" s="199" t="s">
        <v>47</v>
      </c>
      <c r="B12" s="197"/>
      <c r="C12" s="197"/>
      <c r="D12" s="253">
        <v>83</v>
      </c>
      <c r="E12" s="500"/>
      <c r="F12" s="500"/>
      <c r="G12" s="500"/>
      <c r="H12" s="500"/>
      <c r="I12" s="500"/>
      <c r="J12" s="500"/>
      <c r="K12" s="500"/>
      <c r="L12" s="500"/>
      <c r="M12" s="500"/>
      <c r="N12" s="500"/>
      <c r="O12" s="500"/>
      <c r="P12" s="54"/>
      <c r="Q12" s="54"/>
      <c r="R12" s="54"/>
    </row>
    <row r="13" spans="1:20" x14ac:dyDescent="0.2">
      <c r="A13" s="200" t="s">
        <v>48</v>
      </c>
      <c r="B13" s="201"/>
      <c r="C13" s="198"/>
      <c r="D13" s="254">
        <v>6</v>
      </c>
      <c r="E13" s="500"/>
      <c r="F13" s="500"/>
      <c r="G13" s="500"/>
      <c r="H13" s="500"/>
      <c r="I13" s="500"/>
      <c r="J13" s="500"/>
      <c r="K13" s="500"/>
      <c r="L13" s="500"/>
      <c r="M13" s="500"/>
      <c r="N13" s="500"/>
      <c r="O13" s="500"/>
      <c r="P13" s="54"/>
      <c r="Q13" s="54"/>
      <c r="R13" s="54"/>
    </row>
    <row r="15" spans="1:20" s="43" customFormat="1" ht="11.25" customHeight="1" x14ac:dyDescent="0.2">
      <c r="A15" s="866" t="s">
        <v>6</v>
      </c>
      <c r="B15" s="840" t="s">
        <v>77</v>
      </c>
      <c r="C15" s="840"/>
      <c r="D15" s="862" t="s">
        <v>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2" t="s">
        <v>6</v>
      </c>
      <c r="K15" s="868" t="s">
        <v>19</v>
      </c>
      <c r="L15" s="868"/>
      <c r="M15" s="862" t="s">
        <v>6</v>
      </c>
      <c r="N15" s="862" t="s">
        <v>22</v>
      </c>
      <c r="O15" s="862" t="s">
        <v>13</v>
      </c>
      <c r="P15" s="862" t="s">
        <v>14</v>
      </c>
      <c r="Q15" s="862" t="s">
        <v>15</v>
      </c>
      <c r="R15" s="863"/>
    </row>
    <row r="16" spans="1:20" s="43" customFormat="1" x14ac:dyDescent="0.2">
      <c r="A16" s="867"/>
      <c r="B16" s="843"/>
      <c r="C16" s="843"/>
      <c r="D16" s="864"/>
      <c r="E16" s="864"/>
      <c r="F16" s="864"/>
      <c r="G16" s="864"/>
      <c r="H16" s="864"/>
      <c r="I16" s="864"/>
      <c r="J16" s="864"/>
      <c r="K16" s="44" t="s">
        <v>21</v>
      </c>
      <c r="L16" s="44" t="s">
        <v>23</v>
      </c>
      <c r="M16" s="864"/>
      <c r="N16" s="864"/>
      <c r="O16" s="864"/>
      <c r="P16" s="864"/>
      <c r="Q16" s="864"/>
      <c r="R16" s="865"/>
    </row>
    <row r="17" spans="1:22" s="46" customFormat="1" ht="15" customHeight="1" x14ac:dyDescent="0.2">
      <c r="A17" s="125">
        <f>_xlfn.RANK.EQ(N17,N$17:N$31)</f>
        <v>1</v>
      </c>
      <c r="B17" s="102" t="s">
        <v>537</v>
      </c>
      <c r="C17" s="102"/>
      <c r="D17" s="88">
        <v>1993</v>
      </c>
      <c r="E17" s="85" t="s">
        <v>5</v>
      </c>
      <c r="F17" s="85" t="s">
        <v>226</v>
      </c>
      <c r="G17" s="97"/>
      <c r="H17" s="203">
        <v>94.4</v>
      </c>
      <c r="I17" s="87">
        <v>98</v>
      </c>
      <c r="J17" s="45">
        <f>_xlfn.RANK.EQ(I17,I$17:I$31)</f>
        <v>1</v>
      </c>
      <c r="K17" s="85">
        <v>166</v>
      </c>
      <c r="L17" s="42">
        <f>K17/2</f>
        <v>83</v>
      </c>
      <c r="M17" s="45">
        <f>_xlfn.RANK.EQ(L17,L$17:L$31)</f>
        <v>1</v>
      </c>
      <c r="N17" s="45">
        <f>L17+I17</f>
        <v>181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975" t="s">
        <v>532</v>
      </c>
      <c r="R17" s="37"/>
      <c r="S17" s="43"/>
      <c r="T17" s="49"/>
      <c r="U17" s="43"/>
      <c r="V17" s="43"/>
    </row>
    <row r="18" spans="1:22" s="43" customFormat="1" ht="15" customHeight="1" x14ac:dyDescent="0.2">
      <c r="A18" s="125">
        <f>_xlfn.RANK.EQ(N18,N$17:N$31)</f>
        <v>2</v>
      </c>
      <c r="B18" s="230" t="s">
        <v>503</v>
      </c>
      <c r="C18" s="230"/>
      <c r="D18" s="45">
        <v>1982</v>
      </c>
      <c r="E18" s="48" t="s">
        <v>5</v>
      </c>
      <c r="F18" s="42" t="s">
        <v>452</v>
      </c>
      <c r="G18" s="97"/>
      <c r="H18" s="241">
        <v>89</v>
      </c>
      <c r="I18" s="45">
        <v>55</v>
      </c>
      <c r="J18" s="45">
        <f>_xlfn.RANK.EQ(I18,I$17:I$31)</f>
        <v>3</v>
      </c>
      <c r="K18" s="50">
        <v>150</v>
      </c>
      <c r="L18" s="42">
        <f>K18/2</f>
        <v>75</v>
      </c>
      <c r="M18" s="45">
        <f>_xlfn.RANK.EQ(L18,L$17:L$31)</f>
        <v>2</v>
      </c>
      <c r="N18" s="45">
        <f>L18+I18</f>
        <v>130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КМС</v>
      </c>
      <c r="Q18" s="72" t="s">
        <v>241</v>
      </c>
      <c r="R18" s="78"/>
      <c r="T18" s="105"/>
      <c r="U18" s="104"/>
      <c r="V18" s="104"/>
    </row>
    <row r="19" spans="1:22" ht="15" customHeight="1" x14ac:dyDescent="0.2">
      <c r="A19" s="125">
        <f>_xlfn.RANK.EQ(N19,N$17:N$31)</f>
        <v>3</v>
      </c>
      <c r="B19" s="234" t="s">
        <v>502</v>
      </c>
      <c r="C19" s="235"/>
      <c r="D19" s="227">
        <v>2008</v>
      </c>
      <c r="E19" s="48" t="s">
        <v>5</v>
      </c>
      <c r="F19" s="42" t="s">
        <v>307</v>
      </c>
      <c r="G19" s="42" t="s">
        <v>463</v>
      </c>
      <c r="H19" s="241">
        <v>92.55</v>
      </c>
      <c r="I19" s="45">
        <v>55</v>
      </c>
      <c r="J19" s="45">
        <f>_xlfn.RANK.EQ(I19,I$17:I$31)</f>
        <v>3</v>
      </c>
      <c r="K19" s="50">
        <v>140</v>
      </c>
      <c r="L19" s="42">
        <f>K19/2</f>
        <v>70</v>
      </c>
      <c r="M19" s="45">
        <f>_xlfn.RANK.EQ(L19,L$17:L$31)</f>
        <v>3</v>
      </c>
      <c r="N19" s="45">
        <f>L19+I19</f>
        <v>125</v>
      </c>
      <c r="O19" s="45">
        <f>IF(A19=1,20,IF(A19=2,18,IF(A19=3,16,IF(A19&gt;19,0,19-A19))))</f>
        <v>16</v>
      </c>
      <c r="P19" s="42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77" t="s">
        <v>473</v>
      </c>
      <c r="R19" s="106"/>
      <c r="S19" s="43"/>
      <c r="T19" s="49"/>
      <c r="U19" s="43"/>
      <c r="V19" s="43"/>
    </row>
    <row r="20" spans="1:22" ht="15" customHeight="1" x14ac:dyDescent="0.2">
      <c r="A20" s="125">
        <f>_xlfn.RANK.EQ(N20,N$17:N$31)</f>
        <v>4</v>
      </c>
      <c r="B20" s="231" t="s">
        <v>504</v>
      </c>
      <c r="C20" s="232"/>
      <c r="D20" s="228">
        <v>1995</v>
      </c>
      <c r="E20" s="85" t="s">
        <v>5</v>
      </c>
      <c r="F20" s="85" t="s">
        <v>468</v>
      </c>
      <c r="G20" s="85"/>
      <c r="H20" s="203">
        <v>96.75</v>
      </c>
      <c r="I20" s="87">
        <v>58</v>
      </c>
      <c r="J20" s="45">
        <f>_xlfn.RANK.EQ(I20,I$17:I$31)</f>
        <v>2</v>
      </c>
      <c r="K20" s="85">
        <v>101</v>
      </c>
      <c r="L20" s="42">
        <f>K20/2</f>
        <v>50.5</v>
      </c>
      <c r="M20" s="45">
        <f>_xlfn.RANK.EQ(L20,L$17:L$31)</f>
        <v>4</v>
      </c>
      <c r="N20" s="45">
        <f>L20+I20</f>
        <v>108.5</v>
      </c>
      <c r="O20" s="45">
        <f>IF(A20=1,20,IF(A20=2,18,IF(A20=3,16,IF(A20&gt;19,0,19-A20))))</f>
        <v>15</v>
      </c>
      <c r="P20" s="42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92" t="s">
        <v>506</v>
      </c>
      <c r="R20" s="38"/>
      <c r="S20" s="43"/>
      <c r="T20" s="49"/>
      <c r="U20" s="43"/>
      <c r="V20" s="43"/>
    </row>
    <row r="21" spans="1:22" ht="15" customHeight="1" x14ac:dyDescent="0.2">
      <c r="A21" s="125">
        <f>_xlfn.RANK.EQ(N21,N$17:N$31)</f>
        <v>5</v>
      </c>
      <c r="B21" s="231" t="s">
        <v>342</v>
      </c>
      <c r="C21" s="232"/>
      <c r="D21" s="228">
        <v>2003</v>
      </c>
      <c r="E21" s="85">
        <v>1</v>
      </c>
      <c r="F21" s="85" t="s">
        <v>226</v>
      </c>
      <c r="G21" s="85"/>
      <c r="H21" s="203">
        <v>85.1</v>
      </c>
      <c r="I21" s="87">
        <v>46</v>
      </c>
      <c r="J21" s="45">
        <f>_xlfn.RANK.EQ(I21,I$17:I$31)</f>
        <v>5</v>
      </c>
      <c r="K21" s="85">
        <v>91</v>
      </c>
      <c r="L21" s="42">
        <f>K21/2</f>
        <v>45.5</v>
      </c>
      <c r="M21" s="45">
        <f>_xlfn.RANK.EQ(L21,L$17:L$31)</f>
        <v>5</v>
      </c>
      <c r="N21" s="45">
        <f>L21+I21</f>
        <v>91.5</v>
      </c>
      <c r="O21" s="45">
        <f>IF(A21=1,20,IF(A21=2,18,IF(A21=3,16,IF(A21&gt;19,0,19-A21))))</f>
        <v>14</v>
      </c>
      <c r="P21" s="42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92" t="s">
        <v>229</v>
      </c>
      <c r="R21" s="38"/>
      <c r="S21" s="43"/>
      <c r="T21" s="49"/>
      <c r="U21" s="43"/>
      <c r="V21" s="43"/>
    </row>
    <row r="22" spans="1:22" ht="15" customHeight="1" x14ac:dyDescent="0.2">
      <c r="A22" s="125">
        <f>_xlfn.RANK.EQ(N22,N$17:N$31)</f>
        <v>6</v>
      </c>
      <c r="B22" s="968" t="s">
        <v>505</v>
      </c>
      <c r="C22" s="969"/>
      <c r="D22" s="228">
        <v>1997</v>
      </c>
      <c r="E22" s="85">
        <v>1</v>
      </c>
      <c r="F22" s="85" t="s">
        <v>452</v>
      </c>
      <c r="G22" s="85"/>
      <c r="H22" s="203">
        <v>91.25</v>
      </c>
      <c r="I22" s="87">
        <v>24</v>
      </c>
      <c r="J22" s="45">
        <f>_xlfn.RANK.EQ(I22,I$17:I$31)</f>
        <v>6</v>
      </c>
      <c r="K22" s="85">
        <v>0</v>
      </c>
      <c r="L22" s="42">
        <f>K22/2</f>
        <v>0</v>
      </c>
      <c r="M22" s="45">
        <f>_xlfn.RANK.EQ(L22,L$17:L$31)</f>
        <v>6</v>
      </c>
      <c r="N22" s="45">
        <f>L22+I22</f>
        <v>24</v>
      </c>
      <c r="O22" s="45">
        <f>IF(A22=1,20,IF(A22=2,18,IF(A22=3,16,IF(A22&gt;19,0,19-A22))))</f>
        <v>13</v>
      </c>
      <c r="P22" s="223" t="str">
        <f>IF(AND(NOT(OR(E22="МСМК",E22="ЗМС")),N22&gt;=$P$10),"+МСМК",IF(AND(OR(E22="МСМК",E22="ЗМС"),N22&gt;=$P$10),"МСМК",IF(AND(NOT(OR(E22="МСМК",E22="МС",E22="ЗМС")),N22&gt;=$Q$10),"+МС",IF(AND(OR(E22="МСМК",E22="МС",E22="ЗМС"),N22&gt;=$Q$10),"МС",IF(AND(NOT(OR(E22="ЗМС",E22="МСМК",E22="МС",E22="КМС")),N22&gt;=$R$10),"+КМС",IF(AND(OR(E22="ЗМС",E22="МСМК",E22="МС",E22="КМС"),N22&gt;=$R$10),"КМС","-"))))))</f>
        <v>-</v>
      </c>
      <c r="Q22" s="92" t="s">
        <v>311</v>
      </c>
      <c r="R22" s="970" t="s">
        <v>539</v>
      </c>
      <c r="S22" s="43"/>
      <c r="T22" s="49"/>
      <c r="U22" s="43"/>
      <c r="V22" s="43"/>
    </row>
    <row r="23" spans="1:22" ht="15" hidden="1" customHeight="1" x14ac:dyDescent="0.2">
      <c r="A23" s="125">
        <f t="shared" ref="A17:A28" si="0">_xlfn.RANK.EQ(N23,N$17:N$31)</f>
        <v>7</v>
      </c>
      <c r="B23" s="231"/>
      <c r="C23" s="232"/>
      <c r="D23" s="228"/>
      <c r="E23" s="85"/>
      <c r="F23" s="85"/>
      <c r="G23" s="97"/>
      <c r="H23" s="203"/>
      <c r="I23" s="87"/>
      <c r="J23" s="45" t="e">
        <f t="shared" ref="J17:J31" si="1">_xlfn.RANK.EQ(I23,I$17:I$31)</f>
        <v>#N/A</v>
      </c>
      <c r="K23" s="85"/>
      <c r="L23" s="42">
        <f t="shared" ref="L17:L31" si="2">K23/2</f>
        <v>0</v>
      </c>
      <c r="M23" s="45">
        <f t="shared" ref="M17:M31" si="3">_xlfn.RANK.EQ(L23,L$17:L$31)</f>
        <v>6</v>
      </c>
      <c r="N23" s="45">
        <f t="shared" ref="N17:N31" si="4">L23+I23</f>
        <v>0</v>
      </c>
      <c r="O23" s="45">
        <f t="shared" ref="O17:O31" si="5">IF(A23=1,20,IF(A23=2,18,IF(A23=3,16,IF(A23&gt;19,0,19-A23))))</f>
        <v>12</v>
      </c>
      <c r="P23" s="42" t="str">
        <f t="shared" ref="P17:P31" si="6"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92"/>
      <c r="R23" s="38"/>
      <c r="S23" s="43"/>
      <c r="T23" s="49"/>
      <c r="U23" s="43"/>
      <c r="V23" s="43"/>
    </row>
    <row r="24" spans="1:22" ht="15" hidden="1" customHeight="1" x14ac:dyDescent="0.2">
      <c r="A24" s="125">
        <f t="shared" si="0"/>
        <v>7</v>
      </c>
      <c r="B24" s="231"/>
      <c r="C24" s="232"/>
      <c r="D24" s="228"/>
      <c r="E24" s="85"/>
      <c r="F24" s="85"/>
      <c r="G24" s="85"/>
      <c r="H24" s="203"/>
      <c r="I24" s="87"/>
      <c r="J24" s="45" t="e">
        <f t="shared" si="1"/>
        <v>#N/A</v>
      </c>
      <c r="K24" s="85"/>
      <c r="L24" s="42">
        <f t="shared" si="2"/>
        <v>0</v>
      </c>
      <c r="M24" s="45">
        <f t="shared" si="3"/>
        <v>6</v>
      </c>
      <c r="N24" s="45">
        <f t="shared" si="4"/>
        <v>0</v>
      </c>
      <c r="O24" s="45">
        <f t="shared" si="5"/>
        <v>12</v>
      </c>
      <c r="P24" s="42" t="str">
        <f t="shared" si="6"/>
        <v>-</v>
      </c>
      <c r="Q24" s="92"/>
      <c r="R24" s="38"/>
      <c r="S24" s="43"/>
      <c r="T24" s="49"/>
      <c r="U24" s="43"/>
      <c r="V24" s="43"/>
    </row>
    <row r="25" spans="1:22" ht="15" hidden="1" customHeight="1" x14ac:dyDescent="0.2">
      <c r="A25" s="125">
        <f t="shared" si="0"/>
        <v>7</v>
      </c>
      <c r="B25" s="231"/>
      <c r="C25" s="232"/>
      <c r="D25" s="228"/>
      <c r="E25" s="85"/>
      <c r="F25" s="85"/>
      <c r="G25" s="85"/>
      <c r="H25" s="203"/>
      <c r="I25" s="87"/>
      <c r="J25" s="45" t="e">
        <f t="shared" si="1"/>
        <v>#N/A</v>
      </c>
      <c r="K25" s="85"/>
      <c r="L25" s="42">
        <f t="shared" si="2"/>
        <v>0</v>
      </c>
      <c r="M25" s="45">
        <f t="shared" si="3"/>
        <v>6</v>
      </c>
      <c r="N25" s="45">
        <f t="shared" si="4"/>
        <v>0</v>
      </c>
      <c r="O25" s="45">
        <f t="shared" si="5"/>
        <v>12</v>
      </c>
      <c r="P25" s="42" t="str">
        <f t="shared" si="6"/>
        <v>-</v>
      </c>
      <c r="Q25" s="92"/>
      <c r="R25" s="38"/>
      <c r="S25" s="43"/>
      <c r="T25" s="49"/>
      <c r="U25" s="43"/>
      <c r="V25" s="43"/>
    </row>
    <row r="26" spans="1:22" ht="15" hidden="1" customHeight="1" x14ac:dyDescent="0.2">
      <c r="A26" s="125">
        <f t="shared" si="0"/>
        <v>7</v>
      </c>
      <c r="B26" s="231"/>
      <c r="C26" s="232"/>
      <c r="D26" s="228"/>
      <c r="E26" s="85"/>
      <c r="F26" s="85"/>
      <c r="G26" s="85"/>
      <c r="H26" s="203"/>
      <c r="I26" s="87"/>
      <c r="J26" s="45" t="e">
        <f t="shared" si="1"/>
        <v>#N/A</v>
      </c>
      <c r="K26" s="85"/>
      <c r="L26" s="42">
        <f t="shared" si="2"/>
        <v>0</v>
      </c>
      <c r="M26" s="45">
        <f t="shared" si="3"/>
        <v>6</v>
      </c>
      <c r="N26" s="45">
        <f t="shared" si="4"/>
        <v>0</v>
      </c>
      <c r="O26" s="45">
        <f t="shared" si="5"/>
        <v>12</v>
      </c>
      <c r="P26" s="42" t="str">
        <f t="shared" si="6"/>
        <v>-</v>
      </c>
      <c r="Q26" s="92"/>
      <c r="R26" s="38"/>
      <c r="S26" s="43"/>
      <c r="T26" s="49"/>
      <c r="U26" s="43"/>
      <c r="V26" s="43"/>
    </row>
    <row r="27" spans="1:22" ht="15" hidden="1" customHeight="1" x14ac:dyDescent="0.2">
      <c r="A27" s="125">
        <f t="shared" si="0"/>
        <v>7</v>
      </c>
      <c r="B27" s="231"/>
      <c r="C27" s="232"/>
      <c r="D27" s="228"/>
      <c r="E27" s="85"/>
      <c r="F27" s="85"/>
      <c r="G27" s="85"/>
      <c r="H27" s="203"/>
      <c r="I27" s="87"/>
      <c r="J27" s="45" t="e">
        <f t="shared" si="1"/>
        <v>#N/A</v>
      </c>
      <c r="K27" s="85"/>
      <c r="L27" s="42">
        <f t="shared" si="2"/>
        <v>0</v>
      </c>
      <c r="M27" s="45">
        <f t="shared" si="3"/>
        <v>6</v>
      </c>
      <c r="N27" s="45">
        <f t="shared" si="4"/>
        <v>0</v>
      </c>
      <c r="O27" s="45">
        <f t="shared" si="5"/>
        <v>12</v>
      </c>
      <c r="P27" s="42" t="str">
        <f t="shared" si="6"/>
        <v>-</v>
      </c>
      <c r="Q27" s="92"/>
      <c r="R27" s="38"/>
      <c r="S27" s="43"/>
      <c r="T27" s="49"/>
      <c r="U27" s="43"/>
      <c r="V27" s="43"/>
    </row>
    <row r="28" spans="1:22" ht="15" hidden="1" customHeight="1" x14ac:dyDescent="0.2">
      <c r="A28" s="125">
        <f t="shared" si="0"/>
        <v>7</v>
      </c>
      <c r="B28" s="233"/>
      <c r="C28" s="232"/>
      <c r="D28" s="228"/>
      <c r="E28" s="85"/>
      <c r="F28" s="85"/>
      <c r="G28" s="85"/>
      <c r="H28" s="203"/>
      <c r="I28" s="87"/>
      <c r="J28" s="87" t="e">
        <f t="shared" si="1"/>
        <v>#N/A</v>
      </c>
      <c r="K28" s="85"/>
      <c r="L28" s="42">
        <f t="shared" si="2"/>
        <v>0</v>
      </c>
      <c r="M28" s="87">
        <f t="shared" si="3"/>
        <v>6</v>
      </c>
      <c r="N28" s="45">
        <f t="shared" si="4"/>
        <v>0</v>
      </c>
      <c r="O28" s="45">
        <f t="shared" si="5"/>
        <v>12</v>
      </c>
      <c r="P28" s="42" t="str">
        <f t="shared" si="6"/>
        <v>-</v>
      </c>
      <c r="Q28" s="92"/>
      <c r="R28" s="38"/>
      <c r="S28" s="43"/>
      <c r="T28" s="49"/>
      <c r="U28" s="43"/>
      <c r="V28" s="43"/>
    </row>
    <row r="29" spans="1:22" ht="15" hidden="1" customHeight="1" x14ac:dyDescent="0.2">
      <c r="A29" s="125">
        <f>_xlfn.RANK.EQ(N29,N$17:N$31)</f>
        <v>7</v>
      </c>
      <c r="B29" s="231"/>
      <c r="C29" s="232"/>
      <c r="D29" s="228"/>
      <c r="E29" s="42"/>
      <c r="F29" s="190"/>
      <c r="G29" s="42"/>
      <c r="H29" s="203"/>
      <c r="I29" s="87"/>
      <c r="J29" s="45" t="e">
        <f t="shared" si="1"/>
        <v>#N/A</v>
      </c>
      <c r="K29" s="85"/>
      <c r="L29" s="42">
        <f t="shared" si="2"/>
        <v>0</v>
      </c>
      <c r="M29" s="45">
        <f t="shared" si="3"/>
        <v>6</v>
      </c>
      <c r="N29" s="45">
        <f t="shared" si="4"/>
        <v>0</v>
      </c>
      <c r="O29" s="45">
        <f t="shared" si="5"/>
        <v>12</v>
      </c>
      <c r="P29" s="42" t="str">
        <f t="shared" si="6"/>
        <v>-</v>
      </c>
      <c r="Q29" s="92"/>
      <c r="R29" s="38"/>
      <c r="S29" s="43"/>
      <c r="T29" s="49"/>
      <c r="U29" s="43"/>
      <c r="V29" s="43"/>
    </row>
    <row r="30" spans="1:22" s="43" customFormat="1" ht="15" hidden="1" customHeight="1" x14ac:dyDescent="0.2">
      <c r="A30" s="125">
        <f>_xlfn.RANK.EQ(N30,N$17:N$31)</f>
        <v>7</v>
      </c>
      <c r="B30" s="231"/>
      <c r="C30" s="232"/>
      <c r="D30" s="88"/>
      <c r="E30" s="85"/>
      <c r="F30" s="85"/>
      <c r="G30" s="85"/>
      <c r="H30" s="203"/>
      <c r="I30" s="87"/>
      <c r="J30" s="45" t="e">
        <f t="shared" si="1"/>
        <v>#N/A</v>
      </c>
      <c r="K30" s="85"/>
      <c r="L30" s="42">
        <f t="shared" si="2"/>
        <v>0</v>
      </c>
      <c r="M30" s="45">
        <f t="shared" si="3"/>
        <v>6</v>
      </c>
      <c r="N30" s="45">
        <f t="shared" si="4"/>
        <v>0</v>
      </c>
      <c r="O30" s="45">
        <f t="shared" si="5"/>
        <v>12</v>
      </c>
      <c r="P30" s="42" t="str">
        <f t="shared" si="6"/>
        <v>-</v>
      </c>
      <c r="Q30" s="92"/>
      <c r="R30" s="38"/>
      <c r="T30" s="49"/>
    </row>
    <row r="31" spans="1:22" s="43" customFormat="1" ht="15" hidden="1" customHeight="1" x14ac:dyDescent="0.2">
      <c r="A31" s="125">
        <f>_xlfn.RANK.EQ(N31,N$17:N$31)</f>
        <v>7</v>
      </c>
      <c r="B31" s="231"/>
      <c r="C31" s="232"/>
      <c r="D31" s="45"/>
      <c r="E31" s="42"/>
      <c r="F31" s="42"/>
      <c r="G31" s="52"/>
      <c r="H31" s="241"/>
      <c r="I31" s="45"/>
      <c r="J31" s="45" t="e">
        <f t="shared" si="1"/>
        <v>#N/A</v>
      </c>
      <c r="K31" s="42"/>
      <c r="L31" s="42">
        <f t="shared" si="2"/>
        <v>0</v>
      </c>
      <c r="M31" s="45">
        <f t="shared" si="3"/>
        <v>6</v>
      </c>
      <c r="N31" s="45">
        <f t="shared" si="4"/>
        <v>0</v>
      </c>
      <c r="O31" s="45">
        <f t="shared" si="5"/>
        <v>12</v>
      </c>
      <c r="P31" s="42" t="str">
        <f t="shared" si="6"/>
        <v>-</v>
      </c>
      <c r="Q31" s="92"/>
      <c r="R31" s="38"/>
      <c r="T31" s="49"/>
    </row>
    <row r="32" spans="1:22" x14ac:dyDescent="0.2">
      <c r="H32" s="105"/>
      <c r="I32" s="105"/>
      <c r="J32" s="105"/>
      <c r="K32" s="105"/>
      <c r="L32" s="105"/>
      <c r="M32" s="105"/>
      <c r="N32" s="105"/>
      <c r="O32" s="105"/>
      <c r="P32" s="105"/>
    </row>
    <row r="33" spans="1:22" x14ac:dyDescent="0.2">
      <c r="A33" s="204" t="s">
        <v>16</v>
      </c>
      <c r="B33" s="105"/>
      <c r="C33" s="105"/>
      <c r="D33" s="261" t="s">
        <v>286</v>
      </c>
      <c r="F33" s="6"/>
      <c r="H33" s="204" t="s">
        <v>112</v>
      </c>
      <c r="I33" s="105"/>
      <c r="J33" s="105"/>
      <c r="K33" s="105"/>
      <c r="N33" s="261" t="s">
        <v>523</v>
      </c>
    </row>
    <row r="34" spans="1:22" x14ac:dyDescent="0.2">
      <c r="A34" s="204"/>
      <c r="B34" s="105"/>
      <c r="C34" s="105"/>
      <c r="D34" s="205"/>
      <c r="F34" s="6"/>
      <c r="H34" s="204"/>
      <c r="I34" s="105"/>
      <c r="J34" s="105"/>
      <c r="K34" s="105"/>
      <c r="N34" s="261"/>
    </row>
    <row r="35" spans="1:22" x14ac:dyDescent="0.2">
      <c r="A35" s="204" t="s">
        <v>17</v>
      </c>
      <c r="B35" s="105"/>
      <c r="C35" s="105"/>
      <c r="D35" s="5" t="s">
        <v>114</v>
      </c>
      <c r="E35" s="105"/>
      <c r="F35" s="105"/>
      <c r="H35" s="204" t="s">
        <v>115</v>
      </c>
      <c r="I35" s="105"/>
      <c r="J35" s="105"/>
      <c r="K35" s="105"/>
      <c r="N35" s="5" t="s">
        <v>522</v>
      </c>
    </row>
    <row r="36" spans="1:22" s="43" customFormat="1" x14ac:dyDescent="0.2"/>
    <row r="37" spans="1:22" s="43" customFormat="1" x14ac:dyDescent="0.2"/>
    <row r="39" spans="1:22" x14ac:dyDescent="0.2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x14ac:dyDescent="0.2">
      <c r="H41" s="9"/>
      <c r="I41" s="893"/>
      <c r="J41" s="893"/>
      <c r="K41" s="893"/>
      <c r="L41" s="893"/>
      <c r="M41" s="893"/>
      <c r="N41" s="893"/>
      <c r="O41" s="893"/>
      <c r="P41" s="893"/>
      <c r="Q41" s="893"/>
      <c r="R41" s="893"/>
      <c r="S41" s="893"/>
      <c r="T41" s="893"/>
      <c r="U41" s="893"/>
      <c r="V41" s="893"/>
    </row>
    <row r="42" spans="1:22" x14ac:dyDescent="0.2">
      <c r="H42" s="9"/>
      <c r="I42" s="893"/>
      <c r="J42" s="893"/>
      <c r="K42" s="893"/>
      <c r="L42" s="893"/>
      <c r="M42" s="893"/>
      <c r="N42" s="893"/>
      <c r="O42" s="893"/>
      <c r="P42" s="893"/>
      <c r="Q42" s="893"/>
      <c r="R42" s="893"/>
      <c r="S42" s="893"/>
      <c r="T42" s="893"/>
      <c r="U42" s="893"/>
      <c r="V42" s="893"/>
    </row>
    <row r="43" spans="1:22" x14ac:dyDescent="0.2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A17:R22">
    <sortCondition ref="A17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1:V41"/>
    <mergeCell ref="I42:V42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59055118110236227" bottom="0.59055118110236227" header="0" footer="0"/>
  <pageSetup paperSize="9" scale="73" firstPageNumber="0" fitToHeight="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5"/>
  <sheetViews>
    <sheetView view="pageBreakPreview" zoomScale="90" zoomScaleNormal="70" zoomScaleSheetLayoutView="90" workbookViewId="0">
      <selection activeCell="B12" sqref="B12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3" style="21" customWidth="1"/>
    <col min="4" max="4" width="9.42578125" style="21" customWidth="1"/>
    <col min="5" max="5" width="7.42578125" style="21" customWidth="1"/>
    <col min="6" max="6" width="25.5703125" style="21" bestFit="1" customWidth="1"/>
    <col min="7" max="7" width="26.42578125" style="21" customWidth="1"/>
    <col min="8" max="8" width="9.42578125" style="21" customWidth="1"/>
    <col min="9" max="9" width="7.7109375" style="21" customWidth="1"/>
    <col min="10" max="10" width="7.7109375" style="104" customWidth="1"/>
    <col min="11" max="12" width="7.7109375" style="21" customWidth="1"/>
    <col min="13" max="13" width="7.7109375" style="104" customWidth="1"/>
    <col min="14" max="15" width="7.7109375" style="21" customWidth="1"/>
    <col min="16" max="16" width="9.140625" style="21" customWidth="1"/>
    <col min="17" max="17" width="12.85546875" style="21" customWidth="1"/>
    <col min="18" max="18" width="12.28515625" style="21" customWidth="1"/>
    <col min="19" max="16384" width="9.140625" style="21"/>
  </cols>
  <sheetData>
    <row r="1" spans="1:20" s="104" customFormat="1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4"/>
    </row>
    <row r="2" spans="1:20" s="104" customFormat="1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4"/>
    </row>
    <row r="3" spans="1:20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19"/>
      <c r="T3" s="193"/>
    </row>
    <row r="4" spans="1:20" s="104" customFormat="1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4"/>
      <c r="T4" s="194"/>
    </row>
    <row r="5" spans="1:20" s="104" customFormat="1" ht="9" customHeight="1" x14ac:dyDescent="0.2"/>
    <row r="6" spans="1:20" s="104" customFormat="1" ht="15.75" x14ac:dyDescent="0.25">
      <c r="A6" s="810" t="s">
        <v>276</v>
      </c>
      <c r="B6" s="810"/>
      <c r="C6" s="810"/>
      <c r="D6" s="805" t="s">
        <v>1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810" t="s">
        <v>147</v>
      </c>
      <c r="Q6" s="810"/>
      <c r="R6" s="810"/>
    </row>
    <row r="7" spans="1:20" s="104" customFormat="1" ht="15.75" x14ac:dyDescent="0.2">
      <c r="A7" s="825" t="s">
        <v>226</v>
      </c>
      <c r="B7" s="825"/>
      <c r="C7" s="825"/>
      <c r="D7" s="806" t="s">
        <v>215</v>
      </c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25" t="s">
        <v>20</v>
      </c>
      <c r="Q7" s="825"/>
      <c r="R7" s="825"/>
    </row>
    <row r="8" spans="1:20" s="104" customFormat="1" ht="15" x14ac:dyDescent="0.2">
      <c r="A8" s="890" t="s">
        <v>33</v>
      </c>
      <c r="B8" s="891"/>
      <c r="C8" s="892"/>
      <c r="D8" s="828" t="s">
        <v>280</v>
      </c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30"/>
      <c r="P8" s="827" t="s">
        <v>2</v>
      </c>
      <c r="Q8" s="827"/>
      <c r="R8" s="827"/>
    </row>
    <row r="9" spans="1:20" s="104" customFormat="1" ht="15.75" x14ac:dyDescent="0.25">
      <c r="A9" s="212" t="s">
        <v>12</v>
      </c>
      <c r="B9" s="212" t="s">
        <v>19</v>
      </c>
      <c r="C9" s="212" t="s">
        <v>21</v>
      </c>
      <c r="D9" s="831" t="s">
        <v>117</v>
      </c>
      <c r="E9" s="805"/>
      <c r="F9" s="805"/>
      <c r="G9" s="805"/>
      <c r="H9" s="805"/>
      <c r="I9" s="805"/>
      <c r="J9" s="805"/>
      <c r="K9" s="805"/>
      <c r="L9" s="805"/>
      <c r="M9" s="805"/>
      <c r="N9" s="805"/>
      <c r="O9" s="832"/>
      <c r="P9" s="207" t="s">
        <v>3</v>
      </c>
      <c r="Q9" s="207" t="s">
        <v>4</v>
      </c>
      <c r="R9" s="207" t="s">
        <v>5</v>
      </c>
    </row>
    <row r="10" spans="1:20" s="104" customFormat="1" ht="15" customHeight="1" x14ac:dyDescent="0.2">
      <c r="A10" s="221">
        <v>176</v>
      </c>
      <c r="B10" s="221">
        <v>225</v>
      </c>
      <c r="C10" s="221">
        <v>288.5</v>
      </c>
      <c r="D10" s="833" t="s">
        <v>283</v>
      </c>
      <c r="E10" s="833"/>
      <c r="F10" s="833"/>
      <c r="G10" s="833"/>
      <c r="H10" s="833"/>
      <c r="I10" s="833"/>
      <c r="J10" s="833"/>
      <c r="K10" s="833"/>
      <c r="L10" s="833"/>
      <c r="M10" s="833"/>
      <c r="N10" s="833"/>
      <c r="O10" s="833"/>
      <c r="P10" s="212">
        <v>246</v>
      </c>
      <c r="Q10" s="212">
        <v>190</v>
      </c>
      <c r="R10" s="212">
        <v>126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199" t="s">
        <v>47</v>
      </c>
      <c r="B12" s="197"/>
      <c r="C12" s="197"/>
      <c r="D12" s="253">
        <v>83</v>
      </c>
      <c r="E12" s="206"/>
      <c r="F12" s="206"/>
      <c r="G12" s="206"/>
      <c r="H12" s="206"/>
      <c r="I12" s="206"/>
      <c r="J12" s="219"/>
      <c r="K12" s="206"/>
      <c r="L12" s="206"/>
      <c r="M12" s="219"/>
      <c r="N12" s="206"/>
      <c r="O12" s="206"/>
      <c r="P12" s="54"/>
      <c r="Q12" s="54"/>
      <c r="R12" s="54"/>
    </row>
    <row r="13" spans="1:20" s="104" customFormat="1" x14ac:dyDescent="0.2">
      <c r="A13" s="200" t="s">
        <v>48</v>
      </c>
      <c r="B13" s="201"/>
      <c r="C13" s="198"/>
      <c r="D13" s="254">
        <v>6</v>
      </c>
      <c r="E13" s="206"/>
      <c r="F13" s="206"/>
      <c r="G13" s="206"/>
      <c r="H13" s="206"/>
      <c r="I13" s="206"/>
      <c r="J13" s="219"/>
      <c r="K13" s="206"/>
      <c r="L13" s="206"/>
      <c r="M13" s="219"/>
      <c r="N13" s="206"/>
      <c r="O13" s="206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866" t="s">
        <v>6</v>
      </c>
      <c r="B15" s="840" t="s">
        <v>77</v>
      </c>
      <c r="C15" s="840"/>
      <c r="D15" s="862" t="s">
        <v>7</v>
      </c>
      <c r="E15" s="862" t="s">
        <v>8</v>
      </c>
      <c r="F15" s="862" t="s">
        <v>9</v>
      </c>
      <c r="G15" s="862" t="s">
        <v>10</v>
      </c>
      <c r="H15" s="862" t="s">
        <v>11</v>
      </c>
      <c r="I15" s="862" t="s">
        <v>12</v>
      </c>
      <c r="J15" s="862" t="s">
        <v>6</v>
      </c>
      <c r="K15" s="868" t="s">
        <v>19</v>
      </c>
      <c r="L15" s="868"/>
      <c r="M15" s="862" t="s">
        <v>6</v>
      </c>
      <c r="N15" s="862" t="s">
        <v>22</v>
      </c>
      <c r="O15" s="862" t="s">
        <v>13</v>
      </c>
      <c r="P15" s="862" t="s">
        <v>14</v>
      </c>
      <c r="Q15" s="862" t="s">
        <v>15</v>
      </c>
      <c r="R15" s="863"/>
    </row>
    <row r="16" spans="1:20" s="43" customFormat="1" x14ac:dyDescent="0.2">
      <c r="A16" s="867"/>
      <c r="B16" s="843"/>
      <c r="C16" s="843"/>
      <c r="D16" s="864"/>
      <c r="E16" s="864"/>
      <c r="F16" s="864"/>
      <c r="G16" s="864"/>
      <c r="H16" s="864"/>
      <c r="I16" s="864"/>
      <c r="J16" s="864"/>
      <c r="K16" s="44" t="s">
        <v>21</v>
      </c>
      <c r="L16" s="44" t="s">
        <v>23</v>
      </c>
      <c r="M16" s="864"/>
      <c r="N16" s="864"/>
      <c r="O16" s="864"/>
      <c r="P16" s="864"/>
      <c r="Q16" s="864"/>
      <c r="R16" s="865"/>
    </row>
    <row r="17" spans="1:22" s="46" customFormat="1" ht="15" customHeight="1" x14ac:dyDescent="0.2">
      <c r="A17" s="125">
        <f>_xlfn.RANK.EQ(N17,N$17:N$31)</f>
        <v>1</v>
      </c>
      <c r="B17" s="112" t="s">
        <v>507</v>
      </c>
      <c r="C17" s="112"/>
      <c r="D17" s="45">
        <v>1995</v>
      </c>
      <c r="E17" s="48" t="s">
        <v>3</v>
      </c>
      <c r="F17" s="42" t="s">
        <v>226</v>
      </c>
      <c r="G17" s="42" t="s">
        <v>530</v>
      </c>
      <c r="H17" s="241">
        <v>101.2</v>
      </c>
      <c r="I17" s="45">
        <v>180</v>
      </c>
      <c r="J17" s="45">
        <f>_xlfn.RANK.EQ(I17,I$17:I$31)</f>
        <v>1</v>
      </c>
      <c r="K17" s="50">
        <v>213</v>
      </c>
      <c r="L17" s="42">
        <f>K17/2</f>
        <v>106.5</v>
      </c>
      <c r="M17" s="45">
        <f>_xlfn.RANK.EQ(L17,L$17:L$31)</f>
        <v>1</v>
      </c>
      <c r="N17" s="45">
        <f>L17+I17</f>
        <v>286.5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72" t="s">
        <v>512</v>
      </c>
      <c r="R17" s="73"/>
      <c r="S17" s="43"/>
      <c r="T17" s="49"/>
      <c r="U17" s="43"/>
      <c r="V17" s="43"/>
    </row>
    <row r="18" spans="1:22" s="43" customFormat="1" ht="15" customHeight="1" x14ac:dyDescent="0.2">
      <c r="A18" s="125">
        <f>_xlfn.RANK.EQ(N18,N$17:N$31)</f>
        <v>2</v>
      </c>
      <c r="B18" s="974" t="s">
        <v>509</v>
      </c>
      <c r="C18" s="974"/>
      <c r="D18" s="88">
        <v>1976</v>
      </c>
      <c r="E18" s="85" t="s">
        <v>5</v>
      </c>
      <c r="F18" s="85" t="s">
        <v>468</v>
      </c>
      <c r="G18" s="85"/>
      <c r="H18" s="203">
        <v>121.8</v>
      </c>
      <c r="I18" s="87">
        <v>72</v>
      </c>
      <c r="J18" s="45">
        <f>_xlfn.RANK.EQ(I18,I$17:I$31)</f>
        <v>2</v>
      </c>
      <c r="K18" s="85">
        <v>117</v>
      </c>
      <c r="L18" s="42">
        <f>K18/2</f>
        <v>58.5</v>
      </c>
      <c r="M18" s="45">
        <f>_xlfn.RANK.EQ(L18,L$17:L$31)</f>
        <v>3</v>
      </c>
      <c r="N18" s="45">
        <f>L18+I18</f>
        <v>130.5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КМС</v>
      </c>
      <c r="Q18" s="975" t="s">
        <v>513</v>
      </c>
      <c r="R18" s="67"/>
      <c r="T18" s="105"/>
      <c r="U18" s="104"/>
      <c r="V18" s="104"/>
    </row>
    <row r="19" spans="1:22" ht="15" customHeight="1" x14ac:dyDescent="0.2">
      <c r="A19" s="125">
        <f>_xlfn.RANK.EQ(N19,N$17:N$31)</f>
        <v>3</v>
      </c>
      <c r="B19" s="234" t="s">
        <v>508</v>
      </c>
      <c r="C19" s="235"/>
      <c r="D19" s="227">
        <v>2004</v>
      </c>
      <c r="E19" s="48" t="s">
        <v>5</v>
      </c>
      <c r="F19" s="42" t="s">
        <v>307</v>
      </c>
      <c r="G19" s="97" t="s">
        <v>463</v>
      </c>
      <c r="H19" s="241">
        <v>99.6</v>
      </c>
      <c r="I19" s="45">
        <v>65</v>
      </c>
      <c r="J19" s="45">
        <f>_xlfn.RANK.EQ(I19,I$17:I$31)</f>
        <v>3</v>
      </c>
      <c r="K19" s="50">
        <v>124</v>
      </c>
      <c r="L19" s="42">
        <f>K19/2</f>
        <v>62</v>
      </c>
      <c r="M19" s="45">
        <f>_xlfn.RANK.EQ(L19,L$17:L$31)</f>
        <v>2</v>
      </c>
      <c r="N19" s="45">
        <f>L19+I19</f>
        <v>127</v>
      </c>
      <c r="O19" s="45">
        <f>IF(A19=1,20,IF(A19=2,18,IF(A19=3,16,IF(A19&gt;19,0,19-A19))))</f>
        <v>16</v>
      </c>
      <c r="P19" s="42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КМС</v>
      </c>
      <c r="Q19" s="77" t="s">
        <v>475</v>
      </c>
      <c r="R19" s="106"/>
      <c r="S19" s="43"/>
      <c r="T19" s="49"/>
      <c r="U19" s="43"/>
      <c r="V19" s="43"/>
    </row>
    <row r="20" spans="1:22" s="104" customFormat="1" ht="15" customHeight="1" x14ac:dyDescent="0.2">
      <c r="A20" s="125">
        <f>_xlfn.RANK.EQ(N20,N$17:N$31)</f>
        <v>4</v>
      </c>
      <c r="B20" s="231" t="s">
        <v>510</v>
      </c>
      <c r="C20" s="232"/>
      <c r="D20" s="228">
        <v>1985</v>
      </c>
      <c r="E20" s="85">
        <v>1</v>
      </c>
      <c r="F20" s="85" t="s">
        <v>452</v>
      </c>
      <c r="G20" s="85"/>
      <c r="H20" s="203">
        <v>99.75</v>
      </c>
      <c r="I20" s="87">
        <v>40</v>
      </c>
      <c r="J20" s="45">
        <f>_xlfn.RANK.EQ(I20,I$17:I$31)</f>
        <v>4</v>
      </c>
      <c r="K20" s="85">
        <v>111</v>
      </c>
      <c r="L20" s="42">
        <f>K20/2</f>
        <v>55.5</v>
      </c>
      <c r="M20" s="45">
        <f>_xlfn.RANK.EQ(L20,L$17:L$31)</f>
        <v>4</v>
      </c>
      <c r="N20" s="45">
        <f>L20+I20</f>
        <v>95.5</v>
      </c>
      <c r="O20" s="45">
        <f>IF(A20=1,20,IF(A20=2,18,IF(A20=3,16,IF(A20&gt;19,0,19-A20))))</f>
        <v>15</v>
      </c>
      <c r="P20" s="42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92" t="s">
        <v>514</v>
      </c>
      <c r="R20" s="38"/>
      <c r="S20" s="43"/>
      <c r="T20" s="49"/>
      <c r="U20" s="43"/>
      <c r="V20" s="43"/>
    </row>
    <row r="21" spans="1:22" s="104" customFormat="1" ht="15" customHeight="1" x14ac:dyDescent="0.2">
      <c r="A21" s="125">
        <f>_xlfn.RANK.EQ(N21,N$17:N$31)</f>
        <v>5</v>
      </c>
      <c r="B21" s="231" t="s">
        <v>511</v>
      </c>
      <c r="C21" s="232"/>
      <c r="D21" s="228">
        <v>1994</v>
      </c>
      <c r="E21" s="85">
        <v>1</v>
      </c>
      <c r="F21" s="85" t="s">
        <v>226</v>
      </c>
      <c r="G21" s="85"/>
      <c r="H21" s="203">
        <v>96.75</v>
      </c>
      <c r="I21" s="87">
        <v>33</v>
      </c>
      <c r="J21" s="45">
        <f>_xlfn.RANK.EQ(I21,I$17:I$31)</f>
        <v>5</v>
      </c>
      <c r="K21" s="85">
        <v>64</v>
      </c>
      <c r="L21" s="42">
        <f>K21/2</f>
        <v>32</v>
      </c>
      <c r="M21" s="45">
        <f>_xlfn.RANK.EQ(L21,L$17:L$31)</f>
        <v>5</v>
      </c>
      <c r="N21" s="45">
        <f>L21+I21</f>
        <v>65</v>
      </c>
      <c r="O21" s="45">
        <f>IF(A21=1,20,IF(A21=2,18,IF(A21=3,16,IF(A21&gt;19,0,19-A21))))</f>
        <v>14</v>
      </c>
      <c r="P21" s="42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92" t="s">
        <v>229</v>
      </c>
      <c r="R21" s="38"/>
      <c r="S21" s="43"/>
      <c r="T21" s="49"/>
      <c r="U21" s="43"/>
      <c r="V21" s="43"/>
    </row>
    <row r="22" spans="1:22" s="104" customFormat="1" ht="15" hidden="1" customHeight="1" x14ac:dyDescent="0.2">
      <c r="A22" s="125">
        <f t="shared" ref="A17:A28" si="0">_xlfn.RANK.EQ(N22,N$17:N$31)</f>
        <v>6</v>
      </c>
      <c r="B22" s="231"/>
      <c r="C22" s="232"/>
      <c r="D22" s="228"/>
      <c r="E22" s="85"/>
      <c r="F22" s="85"/>
      <c r="G22" s="97"/>
      <c r="H22" s="203"/>
      <c r="I22" s="87"/>
      <c r="J22" s="45" t="e">
        <f t="shared" ref="J17:J31" si="1">_xlfn.RANK.EQ(I22,I$17:I$31)</f>
        <v>#N/A</v>
      </c>
      <c r="K22" s="85"/>
      <c r="L22" s="42">
        <f t="shared" ref="L17:L31" si="2">K22/2</f>
        <v>0</v>
      </c>
      <c r="M22" s="45">
        <f t="shared" ref="M17:M31" si="3">_xlfn.RANK.EQ(L22,L$17:L$31)</f>
        <v>6</v>
      </c>
      <c r="N22" s="45">
        <f t="shared" ref="N17:N31" si="4">L22+I22</f>
        <v>0</v>
      </c>
      <c r="O22" s="45">
        <f t="shared" ref="O17:O29" si="5">IF(A22=1,20,IF(A22=2,18,IF(A22=3,16,IF(A22&gt;19,0,19-A22))))</f>
        <v>13</v>
      </c>
      <c r="P22" s="223" t="str">
        <f t="shared" ref="P17:P31" si="6">IF(AND(NOT(OR(E22="МСМК",E22="ЗМС")),N22&gt;=$P$10),"+МСМК",IF(AND(OR(E22="МСМК",E22="ЗМС"),N22&gt;=$P$10),"МСМК",IF(AND(NOT(OR(E22="МСМК",E22="МС",E22="ЗМС")),N22&gt;=$Q$10),"+МС",IF(AND(OR(E22="МСМК",E22="МС",E22="ЗМС"),N22&gt;=$Q$10),"МС",IF(AND(NOT(OR(E22="ЗМС",E22="МСМК",E22="МС",E22="КМС")),N22&gt;=$R$10),"+КМС",IF(AND(OR(E22="ЗМС",E22="МСМК",E22="МС",E22="КМС"),N22&gt;=$R$10),"КМС","-"))))))</f>
        <v>-</v>
      </c>
      <c r="Q22" s="92"/>
      <c r="R22" s="38"/>
      <c r="S22" s="43"/>
      <c r="T22" s="49"/>
      <c r="U22" s="43"/>
      <c r="V22" s="43"/>
    </row>
    <row r="23" spans="1:22" s="104" customFormat="1" ht="15" hidden="1" customHeight="1" x14ac:dyDescent="0.2">
      <c r="A23" s="125">
        <f t="shared" si="0"/>
        <v>6</v>
      </c>
      <c r="B23" s="231"/>
      <c r="C23" s="232"/>
      <c r="D23" s="228"/>
      <c r="E23" s="85"/>
      <c r="F23" s="85"/>
      <c r="G23" s="97"/>
      <c r="H23" s="203"/>
      <c r="I23" s="87"/>
      <c r="J23" s="45" t="e">
        <f t="shared" si="1"/>
        <v>#N/A</v>
      </c>
      <c r="K23" s="85"/>
      <c r="L23" s="42">
        <f t="shared" si="2"/>
        <v>0</v>
      </c>
      <c r="M23" s="45">
        <f t="shared" si="3"/>
        <v>6</v>
      </c>
      <c r="N23" s="45">
        <f t="shared" si="4"/>
        <v>0</v>
      </c>
      <c r="O23" s="45">
        <f t="shared" si="5"/>
        <v>13</v>
      </c>
      <c r="P23" s="42" t="str">
        <f t="shared" si="6"/>
        <v>-</v>
      </c>
      <c r="Q23" s="92"/>
      <c r="R23" s="38"/>
      <c r="S23" s="43"/>
      <c r="T23" s="49"/>
      <c r="U23" s="43"/>
      <c r="V23" s="43"/>
    </row>
    <row r="24" spans="1:22" s="104" customFormat="1" ht="15" hidden="1" customHeight="1" x14ac:dyDescent="0.2">
      <c r="A24" s="125">
        <f t="shared" si="0"/>
        <v>6</v>
      </c>
      <c r="B24" s="231"/>
      <c r="C24" s="232"/>
      <c r="D24" s="228"/>
      <c r="E24" s="85"/>
      <c r="F24" s="85"/>
      <c r="G24" s="85"/>
      <c r="H24" s="203"/>
      <c r="I24" s="87"/>
      <c r="J24" s="45" t="e">
        <f t="shared" si="1"/>
        <v>#N/A</v>
      </c>
      <c r="K24" s="85"/>
      <c r="L24" s="42">
        <f t="shared" si="2"/>
        <v>0</v>
      </c>
      <c r="M24" s="45">
        <f t="shared" si="3"/>
        <v>6</v>
      </c>
      <c r="N24" s="45">
        <f t="shared" si="4"/>
        <v>0</v>
      </c>
      <c r="O24" s="45">
        <f t="shared" si="5"/>
        <v>13</v>
      </c>
      <c r="P24" s="42" t="str">
        <f t="shared" si="6"/>
        <v>-</v>
      </c>
      <c r="Q24" s="92"/>
      <c r="R24" s="38"/>
      <c r="S24" s="43"/>
      <c r="T24" s="49"/>
      <c r="U24" s="43"/>
      <c r="V24" s="43"/>
    </row>
    <row r="25" spans="1:22" s="104" customFormat="1" ht="15" hidden="1" customHeight="1" x14ac:dyDescent="0.2">
      <c r="A25" s="125">
        <f t="shared" si="0"/>
        <v>6</v>
      </c>
      <c r="B25" s="231"/>
      <c r="C25" s="232"/>
      <c r="D25" s="228"/>
      <c r="E25" s="85"/>
      <c r="F25" s="85"/>
      <c r="G25" s="85"/>
      <c r="H25" s="203"/>
      <c r="I25" s="87"/>
      <c r="J25" s="45" t="e">
        <f t="shared" si="1"/>
        <v>#N/A</v>
      </c>
      <c r="K25" s="85"/>
      <c r="L25" s="42">
        <f t="shared" si="2"/>
        <v>0</v>
      </c>
      <c r="M25" s="45">
        <f t="shared" si="3"/>
        <v>6</v>
      </c>
      <c r="N25" s="45">
        <f t="shared" si="4"/>
        <v>0</v>
      </c>
      <c r="O25" s="45">
        <f t="shared" si="5"/>
        <v>13</v>
      </c>
      <c r="P25" s="42" t="str">
        <f t="shared" si="6"/>
        <v>-</v>
      </c>
      <c r="Q25" s="92"/>
      <c r="R25" s="38"/>
      <c r="S25" s="43"/>
      <c r="T25" s="49"/>
      <c r="U25" s="43"/>
      <c r="V25" s="43"/>
    </row>
    <row r="26" spans="1:22" s="104" customFormat="1" ht="15" hidden="1" customHeight="1" x14ac:dyDescent="0.2">
      <c r="A26" s="125">
        <f t="shared" si="0"/>
        <v>6</v>
      </c>
      <c r="B26" s="231"/>
      <c r="C26" s="232"/>
      <c r="D26" s="228"/>
      <c r="E26" s="85"/>
      <c r="F26" s="85"/>
      <c r="G26" s="85"/>
      <c r="H26" s="203"/>
      <c r="I26" s="87"/>
      <c r="J26" s="45" t="e">
        <f t="shared" si="1"/>
        <v>#N/A</v>
      </c>
      <c r="K26" s="85"/>
      <c r="L26" s="42">
        <f t="shared" si="2"/>
        <v>0</v>
      </c>
      <c r="M26" s="45">
        <f t="shared" si="3"/>
        <v>6</v>
      </c>
      <c r="N26" s="45">
        <f t="shared" si="4"/>
        <v>0</v>
      </c>
      <c r="O26" s="45">
        <f t="shared" si="5"/>
        <v>13</v>
      </c>
      <c r="P26" s="42" t="str">
        <f t="shared" si="6"/>
        <v>-</v>
      </c>
      <c r="Q26" s="92"/>
      <c r="R26" s="38"/>
      <c r="S26" s="43"/>
      <c r="T26" s="49"/>
      <c r="U26" s="43"/>
      <c r="V26" s="43"/>
    </row>
    <row r="27" spans="1:22" s="104" customFormat="1" ht="15" hidden="1" customHeight="1" x14ac:dyDescent="0.2">
      <c r="A27" s="125">
        <f t="shared" si="0"/>
        <v>6</v>
      </c>
      <c r="B27" s="231"/>
      <c r="C27" s="232"/>
      <c r="D27" s="228"/>
      <c r="E27" s="85"/>
      <c r="F27" s="85"/>
      <c r="G27" s="85"/>
      <c r="H27" s="203"/>
      <c r="I27" s="87"/>
      <c r="J27" s="45" t="e">
        <f t="shared" si="1"/>
        <v>#N/A</v>
      </c>
      <c r="K27" s="85"/>
      <c r="L27" s="42">
        <f t="shared" si="2"/>
        <v>0</v>
      </c>
      <c r="M27" s="45">
        <f t="shared" si="3"/>
        <v>6</v>
      </c>
      <c r="N27" s="45">
        <f t="shared" si="4"/>
        <v>0</v>
      </c>
      <c r="O27" s="45">
        <f t="shared" si="5"/>
        <v>13</v>
      </c>
      <c r="P27" s="42" t="str">
        <f t="shared" si="6"/>
        <v>-</v>
      </c>
      <c r="Q27" s="92"/>
      <c r="R27" s="38"/>
      <c r="S27" s="43"/>
      <c r="T27" s="49"/>
      <c r="U27" s="43"/>
      <c r="V27" s="43"/>
    </row>
    <row r="28" spans="1:22" s="104" customFormat="1" ht="15" hidden="1" customHeight="1" x14ac:dyDescent="0.2">
      <c r="A28" s="125">
        <f t="shared" si="0"/>
        <v>6</v>
      </c>
      <c r="B28" s="233"/>
      <c r="C28" s="232"/>
      <c r="D28" s="228"/>
      <c r="E28" s="85"/>
      <c r="F28" s="85"/>
      <c r="G28" s="85"/>
      <c r="H28" s="203"/>
      <c r="I28" s="87"/>
      <c r="J28" s="87" t="e">
        <f t="shared" si="1"/>
        <v>#N/A</v>
      </c>
      <c r="K28" s="85"/>
      <c r="L28" s="42">
        <f t="shared" si="2"/>
        <v>0</v>
      </c>
      <c r="M28" s="87">
        <f t="shared" si="3"/>
        <v>6</v>
      </c>
      <c r="N28" s="45">
        <f t="shared" si="4"/>
        <v>0</v>
      </c>
      <c r="O28" s="45">
        <f t="shared" si="5"/>
        <v>13</v>
      </c>
      <c r="P28" s="42" t="str">
        <f t="shared" si="6"/>
        <v>-</v>
      </c>
      <c r="Q28" s="92"/>
      <c r="R28" s="38"/>
      <c r="S28" s="43"/>
      <c r="T28" s="49"/>
      <c r="U28" s="43"/>
      <c r="V28" s="43"/>
    </row>
    <row r="29" spans="1:22" s="104" customFormat="1" ht="15" hidden="1" customHeight="1" x14ac:dyDescent="0.2">
      <c r="A29" s="125">
        <f>_xlfn.RANK.EQ(N29,N$17:N$31)</f>
        <v>6</v>
      </c>
      <c r="B29" s="231"/>
      <c r="C29" s="232"/>
      <c r="D29" s="228"/>
      <c r="E29" s="42"/>
      <c r="F29" s="190"/>
      <c r="G29" s="42"/>
      <c r="H29" s="203"/>
      <c r="I29" s="87"/>
      <c r="J29" s="45" t="e">
        <f t="shared" si="1"/>
        <v>#N/A</v>
      </c>
      <c r="K29" s="85"/>
      <c r="L29" s="42">
        <f t="shared" si="2"/>
        <v>0</v>
      </c>
      <c r="M29" s="45">
        <f t="shared" si="3"/>
        <v>6</v>
      </c>
      <c r="N29" s="45">
        <f t="shared" si="4"/>
        <v>0</v>
      </c>
      <c r="O29" s="45">
        <f t="shared" si="5"/>
        <v>13</v>
      </c>
      <c r="P29" s="42" t="str">
        <f t="shared" si="6"/>
        <v>-</v>
      </c>
      <c r="Q29" s="92"/>
      <c r="R29" s="38"/>
      <c r="S29" s="43"/>
      <c r="T29" s="49"/>
      <c r="U29" s="43"/>
      <c r="V29" s="43"/>
    </row>
    <row r="30" spans="1:22" s="43" customFormat="1" ht="15" hidden="1" customHeight="1" x14ac:dyDescent="0.2">
      <c r="A30" s="125">
        <f>_xlfn.RANK.EQ(N30,N$17:N$31)</f>
        <v>6</v>
      </c>
      <c r="B30" s="231"/>
      <c r="C30" s="232"/>
      <c r="D30" s="88"/>
      <c r="E30" s="85"/>
      <c r="F30" s="85"/>
      <c r="G30" s="85"/>
      <c r="H30" s="203"/>
      <c r="I30" s="87"/>
      <c r="J30" s="45" t="e">
        <f t="shared" si="1"/>
        <v>#N/A</v>
      </c>
      <c r="K30" s="85"/>
      <c r="L30" s="42">
        <f t="shared" si="2"/>
        <v>0</v>
      </c>
      <c r="M30" s="45">
        <f t="shared" si="3"/>
        <v>6</v>
      </c>
      <c r="N30" s="45">
        <f t="shared" si="4"/>
        <v>0</v>
      </c>
      <c r="O30" s="45">
        <f t="shared" ref="O30:O31" si="7">IF(A30=1,20,IF(A30=2,18,IF(A30=3,16,IF(A30&gt;19,0,19-A30))))</f>
        <v>13</v>
      </c>
      <c r="P30" s="42" t="str">
        <f t="shared" si="6"/>
        <v>-</v>
      </c>
      <c r="Q30" s="92"/>
      <c r="R30" s="38"/>
      <c r="T30" s="49"/>
    </row>
    <row r="31" spans="1:22" s="43" customFormat="1" ht="15" hidden="1" customHeight="1" x14ac:dyDescent="0.2">
      <c r="A31" s="125">
        <f>_xlfn.RANK.EQ(N31,N$17:N$31)</f>
        <v>6</v>
      </c>
      <c r="B31" s="231"/>
      <c r="C31" s="232"/>
      <c r="D31" s="45"/>
      <c r="E31" s="42"/>
      <c r="F31" s="42"/>
      <c r="G31" s="52"/>
      <c r="H31" s="241"/>
      <c r="I31" s="45"/>
      <c r="J31" s="45" t="e">
        <f t="shared" si="1"/>
        <v>#N/A</v>
      </c>
      <c r="K31" s="42"/>
      <c r="L31" s="42">
        <f t="shared" si="2"/>
        <v>0</v>
      </c>
      <c r="M31" s="45">
        <f t="shared" si="3"/>
        <v>6</v>
      </c>
      <c r="N31" s="45">
        <f t="shared" si="4"/>
        <v>0</v>
      </c>
      <c r="O31" s="45">
        <f t="shared" si="7"/>
        <v>13</v>
      </c>
      <c r="P31" s="42" t="str">
        <f t="shared" si="6"/>
        <v>-</v>
      </c>
      <c r="Q31" s="92"/>
      <c r="R31" s="38"/>
      <c r="T31" s="49"/>
    </row>
    <row r="32" spans="1:22" s="104" customFormat="1" x14ac:dyDescent="0.2">
      <c r="H32" s="105"/>
      <c r="I32" s="105"/>
      <c r="J32" s="105"/>
      <c r="K32" s="105"/>
      <c r="L32" s="105"/>
      <c r="M32" s="105"/>
      <c r="N32" s="105"/>
      <c r="O32" s="105"/>
      <c r="P32" s="105"/>
    </row>
    <row r="33" spans="1:22" s="104" customFormat="1" x14ac:dyDescent="0.2">
      <c r="A33" s="204" t="s">
        <v>16</v>
      </c>
      <c r="B33" s="105"/>
      <c r="C33" s="105"/>
      <c r="D33" s="261" t="s">
        <v>286</v>
      </c>
      <c r="F33" s="6"/>
      <c r="H33" s="204" t="s">
        <v>112</v>
      </c>
      <c r="I33" s="105"/>
      <c r="J33" s="105"/>
      <c r="K33" s="105"/>
      <c r="N33" s="261" t="s">
        <v>523</v>
      </c>
    </row>
    <row r="34" spans="1:22" s="104" customFormat="1" x14ac:dyDescent="0.2">
      <c r="A34" s="204"/>
      <c r="B34" s="105"/>
      <c r="C34" s="105"/>
      <c r="D34" s="205"/>
      <c r="F34" s="6"/>
      <c r="H34" s="204"/>
      <c r="I34" s="105"/>
      <c r="J34" s="105"/>
      <c r="K34" s="105"/>
      <c r="N34" s="261"/>
    </row>
    <row r="35" spans="1:22" s="104" customFormat="1" x14ac:dyDescent="0.2">
      <c r="A35" s="204" t="s">
        <v>17</v>
      </c>
      <c r="B35" s="105"/>
      <c r="C35" s="105"/>
      <c r="D35" s="5" t="s">
        <v>114</v>
      </c>
      <c r="E35" s="105"/>
      <c r="F35" s="105"/>
      <c r="H35" s="204" t="s">
        <v>115</v>
      </c>
      <c r="I35" s="105"/>
      <c r="J35" s="105"/>
      <c r="K35" s="105"/>
      <c r="N35" s="5" t="s">
        <v>522</v>
      </c>
    </row>
    <row r="36" spans="1:22" s="43" customFormat="1" x14ac:dyDescent="0.2"/>
    <row r="37" spans="1:22" s="43" customFormat="1" x14ac:dyDescent="0.2"/>
    <row r="39" spans="1:22" x14ac:dyDescent="0.2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x14ac:dyDescent="0.2">
      <c r="H41" s="9"/>
      <c r="I41" s="893"/>
      <c r="J41" s="893"/>
      <c r="K41" s="893"/>
      <c r="L41" s="893"/>
      <c r="M41" s="893"/>
      <c r="N41" s="893"/>
      <c r="O41" s="893"/>
      <c r="P41" s="893"/>
      <c r="Q41" s="893"/>
      <c r="R41" s="893"/>
      <c r="S41" s="893"/>
      <c r="T41" s="893"/>
      <c r="U41" s="893"/>
      <c r="V41" s="893"/>
    </row>
    <row r="42" spans="1:22" x14ac:dyDescent="0.2">
      <c r="H42" s="9"/>
      <c r="I42" s="893"/>
      <c r="J42" s="893"/>
      <c r="K42" s="893"/>
      <c r="L42" s="893"/>
      <c r="M42" s="893"/>
      <c r="N42" s="893"/>
      <c r="O42" s="893"/>
      <c r="P42" s="893"/>
      <c r="Q42" s="893"/>
      <c r="R42" s="893"/>
      <c r="S42" s="893"/>
      <c r="T42" s="893"/>
      <c r="U42" s="893"/>
      <c r="V42" s="893"/>
    </row>
    <row r="43" spans="1:22" x14ac:dyDescent="0.2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A17:R21">
    <sortCondition ref="A17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41:V41"/>
    <mergeCell ref="I42:V42"/>
    <mergeCell ref="G15:G16"/>
    <mergeCell ref="H15:H16"/>
    <mergeCell ref="I15:I16"/>
    <mergeCell ref="K15:L15"/>
    <mergeCell ref="N15:N16"/>
    <mergeCell ref="O15:O16"/>
  </mergeCells>
  <printOptions horizontalCentered="1"/>
  <pageMargins left="0.59055118110236227" right="0.19685039370078741" top="0.59055118110236227" bottom="0.59055118110236227" header="0" footer="0"/>
  <pageSetup paperSize="9" scale="72" firstPageNumber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881" t="s">
        <v>37</v>
      </c>
      <c r="B1" s="881"/>
      <c r="C1" s="881"/>
      <c r="D1" s="881"/>
      <c r="E1" s="881"/>
      <c r="F1" s="881"/>
      <c r="G1" s="881"/>
      <c r="H1" s="881"/>
      <c r="I1" s="881"/>
      <c r="J1" s="881"/>
    </row>
    <row r="2" spans="1:10" ht="10.5" customHeight="1" x14ac:dyDescent="0.2">
      <c r="A2" s="882" t="s">
        <v>44</v>
      </c>
      <c r="B2" s="882"/>
      <c r="C2" s="882"/>
      <c r="D2" s="882"/>
      <c r="E2" s="882"/>
      <c r="F2" s="882"/>
      <c r="G2" s="882"/>
      <c r="H2" s="882"/>
      <c r="I2" s="882"/>
      <c r="J2" s="882"/>
    </row>
    <row r="3" spans="1:10" ht="11.25" customHeight="1" x14ac:dyDescent="0.2">
      <c r="A3" s="882" t="s">
        <v>0</v>
      </c>
      <c r="B3" s="882"/>
      <c r="C3" s="882"/>
      <c r="D3" s="882"/>
      <c r="E3" s="882"/>
      <c r="F3" s="882"/>
      <c r="G3" s="882"/>
      <c r="H3" s="882"/>
      <c r="I3" s="882"/>
      <c r="J3" s="882"/>
    </row>
    <row r="4" spans="1:10" ht="11.25" customHeight="1" x14ac:dyDescent="0.2">
      <c r="A4" s="883" t="s">
        <v>41</v>
      </c>
      <c r="B4" s="883"/>
      <c r="C4" s="883"/>
      <c r="D4" s="883"/>
      <c r="E4" s="883"/>
      <c r="F4" s="883"/>
      <c r="G4" s="883"/>
      <c r="H4" s="883"/>
      <c r="I4" s="883"/>
      <c r="J4" s="883"/>
    </row>
    <row r="5" spans="1:10" ht="17.25" customHeight="1" x14ac:dyDescent="0.2">
      <c r="A5" s="138"/>
      <c r="B5" s="138"/>
      <c r="D5" s="898" t="s">
        <v>1</v>
      </c>
      <c r="E5" s="898"/>
      <c r="F5" s="898"/>
      <c r="G5" s="898"/>
      <c r="H5" s="898"/>
      <c r="I5" t="s">
        <v>84</v>
      </c>
    </row>
    <row r="6" spans="1:10" ht="18" customHeight="1" x14ac:dyDescent="0.2">
      <c r="A6" s="897" t="s">
        <v>46</v>
      </c>
      <c r="B6" s="897"/>
      <c r="C6" s="897"/>
      <c r="D6" s="898" t="s">
        <v>42</v>
      </c>
      <c r="E6" s="898"/>
      <c r="F6" s="898"/>
      <c r="G6" s="898"/>
      <c r="H6" s="898"/>
      <c r="I6" t="s">
        <v>85</v>
      </c>
    </row>
    <row r="7" spans="1:10" x14ac:dyDescent="0.2">
      <c r="A7" s="899" t="s">
        <v>43</v>
      </c>
      <c r="B7" s="899"/>
      <c r="C7" s="899"/>
      <c r="D7" s="900" t="s">
        <v>100</v>
      </c>
      <c r="E7" s="900"/>
      <c r="F7" s="900"/>
      <c r="G7" s="900"/>
      <c r="H7" s="900"/>
    </row>
    <row r="8" spans="1:10" x14ac:dyDescent="0.2">
      <c r="A8" s="137"/>
      <c r="B8" s="137"/>
      <c r="C8" s="137"/>
      <c r="D8" s="135"/>
      <c r="E8" s="135"/>
      <c r="F8" s="135"/>
      <c r="G8" s="135"/>
      <c r="H8" s="135"/>
    </row>
    <row r="9" spans="1:10" x14ac:dyDescent="0.2">
      <c r="A9" s="873" t="s">
        <v>105</v>
      </c>
      <c r="B9" s="873"/>
      <c r="C9" s="873"/>
      <c r="D9" s="873"/>
      <c r="E9" s="104"/>
      <c r="F9" s="104"/>
      <c r="G9" s="104"/>
      <c r="H9" s="104"/>
      <c r="I9" s="104"/>
    </row>
    <row r="10" spans="1:10" ht="22.5" x14ac:dyDescent="0.2">
      <c r="A10" s="139" t="s">
        <v>6</v>
      </c>
      <c r="B10" s="139" t="s">
        <v>86</v>
      </c>
      <c r="C10" s="140" t="s">
        <v>87</v>
      </c>
      <c r="D10" s="139" t="s">
        <v>77</v>
      </c>
      <c r="E10" s="140" t="s">
        <v>7</v>
      </c>
      <c r="F10" s="140" t="s">
        <v>88</v>
      </c>
      <c r="G10" s="140" t="s">
        <v>89</v>
      </c>
      <c r="H10" s="140" t="s">
        <v>90</v>
      </c>
      <c r="I10" s="141" t="s">
        <v>91</v>
      </c>
    </row>
    <row r="11" spans="1:10" ht="15" x14ac:dyDescent="0.2">
      <c r="A11" s="877">
        <v>1</v>
      </c>
      <c r="B11" s="139">
        <v>1</v>
      </c>
      <c r="C11" s="178">
        <v>68</v>
      </c>
      <c r="D11" s="144" t="s">
        <v>49</v>
      </c>
      <c r="E11" s="164">
        <v>1995</v>
      </c>
      <c r="F11" s="175">
        <v>65.55</v>
      </c>
      <c r="G11" s="139">
        <v>54</v>
      </c>
      <c r="H11" s="139">
        <f>G11</f>
        <v>54</v>
      </c>
      <c r="I11" s="159" t="s">
        <v>50</v>
      </c>
      <c r="J11" s="104"/>
    </row>
    <row r="12" spans="1:10" ht="15.75" thickBot="1" x14ac:dyDescent="0.25">
      <c r="A12" s="877"/>
      <c r="B12" s="139">
        <v>2</v>
      </c>
      <c r="C12" s="178">
        <v>85</v>
      </c>
      <c r="D12" s="144" t="s">
        <v>51</v>
      </c>
      <c r="E12" s="165">
        <v>1992</v>
      </c>
      <c r="F12" s="175">
        <v>85.45</v>
      </c>
      <c r="G12" s="139">
        <v>52</v>
      </c>
      <c r="H12" s="139">
        <f t="shared" ref="H12" si="0">H11+G12</f>
        <v>106</v>
      </c>
      <c r="I12" s="159" t="s">
        <v>79</v>
      </c>
      <c r="J12" s="104"/>
    </row>
    <row r="13" spans="1:10" ht="15.75" thickBot="1" x14ac:dyDescent="0.25">
      <c r="A13" s="877"/>
      <c r="B13" s="139">
        <v>3</v>
      </c>
      <c r="C13" s="178">
        <v>85</v>
      </c>
      <c r="D13" s="144" t="s">
        <v>39</v>
      </c>
      <c r="E13" s="165">
        <v>2002</v>
      </c>
      <c r="F13" s="175">
        <v>82.25</v>
      </c>
      <c r="G13" s="143">
        <v>58</v>
      </c>
      <c r="H13" s="139">
        <f>H12+G13</f>
        <v>164</v>
      </c>
      <c r="I13" s="159" t="s">
        <v>102</v>
      </c>
      <c r="J13" s="142"/>
    </row>
    <row r="14" spans="1:10" x14ac:dyDescent="0.2">
      <c r="A14" s="877"/>
      <c r="B14" s="139">
        <v>4</v>
      </c>
      <c r="C14" s="178" t="s">
        <v>92</v>
      </c>
      <c r="D14" s="144" t="s">
        <v>101</v>
      </c>
      <c r="E14" s="158">
        <v>1989</v>
      </c>
      <c r="F14" s="182">
        <v>119.45</v>
      </c>
      <c r="G14" s="139">
        <v>58</v>
      </c>
      <c r="H14" s="139">
        <f t="shared" ref="H14" si="1">H13+G14</f>
        <v>222</v>
      </c>
      <c r="I14" s="159" t="s">
        <v>52</v>
      </c>
      <c r="J14" s="142"/>
    </row>
    <row r="15" spans="1:10" ht="14.1" customHeight="1" x14ac:dyDescent="0.2">
      <c r="A15" s="871" t="s">
        <v>93</v>
      </c>
      <c r="B15" s="871"/>
      <c r="C15" s="871"/>
      <c r="D15" s="871"/>
      <c r="E15" s="901"/>
      <c r="F15" s="154">
        <f>SUM(F11:F14)</f>
        <v>352.7</v>
      </c>
      <c r="G15" s="104"/>
      <c r="H15" s="9"/>
      <c r="I15" s="104"/>
      <c r="J15" s="166"/>
    </row>
    <row r="16" spans="1:10" ht="14.1" customHeight="1" thickBot="1" x14ac:dyDescent="0.25">
      <c r="A16" s="872" t="s">
        <v>94</v>
      </c>
      <c r="B16" s="872"/>
      <c r="C16" s="872"/>
      <c r="D16" s="872"/>
      <c r="E16" s="872"/>
      <c r="F16" s="872"/>
      <c r="G16" s="902"/>
      <c r="H16" s="161">
        <f>H14</f>
        <v>222</v>
      </c>
      <c r="I16" s="104"/>
      <c r="J16" s="167"/>
    </row>
    <row r="17" spans="1:10" ht="14.1" customHeight="1" x14ac:dyDescent="0.2">
      <c r="A17" s="177"/>
      <c r="B17" s="177"/>
      <c r="C17" s="177"/>
      <c r="D17" s="177"/>
      <c r="E17" s="177"/>
      <c r="F17" s="177"/>
      <c r="G17" s="177"/>
      <c r="H17" s="176"/>
      <c r="I17" s="104"/>
      <c r="J17" s="9"/>
    </row>
    <row r="18" spans="1:10" ht="21" customHeight="1" x14ac:dyDescent="0.2">
      <c r="A18" s="873" t="s">
        <v>95</v>
      </c>
      <c r="B18" s="873"/>
      <c r="C18" s="873"/>
      <c r="D18" s="873"/>
      <c r="E18" s="104"/>
      <c r="F18" s="186"/>
      <c r="G18" s="104"/>
      <c r="H18" s="104"/>
      <c r="I18" s="104"/>
    </row>
    <row r="19" spans="1:10" ht="22.5" x14ac:dyDescent="0.2">
      <c r="A19" s="139" t="s">
        <v>6</v>
      </c>
      <c r="B19" s="139" t="s">
        <v>86</v>
      </c>
      <c r="C19" s="140" t="s">
        <v>87</v>
      </c>
      <c r="D19" s="139" t="s">
        <v>77</v>
      </c>
      <c r="E19" s="140" t="s">
        <v>7</v>
      </c>
      <c r="F19" s="187" t="s">
        <v>88</v>
      </c>
      <c r="G19" s="140" t="s">
        <v>89</v>
      </c>
      <c r="H19" s="140" t="s">
        <v>90</v>
      </c>
      <c r="I19" s="141" t="s">
        <v>91</v>
      </c>
      <c r="J19" s="104"/>
    </row>
    <row r="20" spans="1:10" ht="14.1" customHeight="1" x14ac:dyDescent="0.2">
      <c r="A20" s="877">
        <v>2</v>
      </c>
      <c r="B20" s="139">
        <v>1</v>
      </c>
      <c r="C20" s="169">
        <v>85</v>
      </c>
      <c r="D20" s="144" t="s">
        <v>64</v>
      </c>
      <c r="E20" s="145">
        <v>1995</v>
      </c>
      <c r="F20" s="188">
        <v>84.9</v>
      </c>
      <c r="G20" s="139">
        <v>54</v>
      </c>
      <c r="H20" s="139">
        <f>G20</f>
        <v>54</v>
      </c>
      <c r="I20" s="159" t="s">
        <v>65</v>
      </c>
      <c r="J20" s="104"/>
    </row>
    <row r="21" spans="1:10" ht="14.1" customHeight="1" x14ac:dyDescent="0.2">
      <c r="A21" s="877"/>
      <c r="B21" s="139">
        <v>2</v>
      </c>
      <c r="C21" s="169" t="s">
        <v>92</v>
      </c>
      <c r="D21" s="144" t="s">
        <v>96</v>
      </c>
      <c r="E21" s="145">
        <v>1990</v>
      </c>
      <c r="F21" s="182">
        <v>96.65</v>
      </c>
      <c r="G21" s="139">
        <v>56</v>
      </c>
      <c r="H21" s="139">
        <f>H20+G21</f>
        <v>110</v>
      </c>
      <c r="I21" s="159" t="s">
        <v>63</v>
      </c>
      <c r="J21" s="104"/>
    </row>
    <row r="22" spans="1:10" ht="14.1" customHeight="1" x14ac:dyDescent="0.2">
      <c r="A22" s="877"/>
      <c r="B22" s="139">
        <v>3</v>
      </c>
      <c r="C22" s="169">
        <v>85</v>
      </c>
      <c r="D22" s="144" t="s">
        <v>78</v>
      </c>
      <c r="E22" s="145">
        <v>1997</v>
      </c>
      <c r="F22" s="182">
        <v>84.8</v>
      </c>
      <c r="G22" s="143">
        <v>52</v>
      </c>
      <c r="H22" s="139">
        <f t="shared" ref="H22:H23" si="2">H21+G22</f>
        <v>162</v>
      </c>
      <c r="I22" s="159" t="s">
        <v>63</v>
      </c>
      <c r="J22" s="22"/>
    </row>
    <row r="23" spans="1:10" ht="14.1" customHeight="1" x14ac:dyDescent="0.2">
      <c r="A23" s="877"/>
      <c r="B23" s="139">
        <v>4</v>
      </c>
      <c r="C23" s="169" t="s">
        <v>92</v>
      </c>
      <c r="D23" s="144" t="s">
        <v>97</v>
      </c>
      <c r="E23" s="23">
        <v>1990</v>
      </c>
      <c r="F23" s="181">
        <v>96.2</v>
      </c>
      <c r="G23" s="150">
        <v>40</v>
      </c>
      <c r="H23" s="139">
        <f t="shared" si="2"/>
        <v>202</v>
      </c>
      <c r="I23" s="159" t="s">
        <v>63</v>
      </c>
      <c r="J23" s="104"/>
    </row>
    <row r="24" spans="1:10" ht="12.75" customHeight="1" x14ac:dyDescent="0.2">
      <c r="A24" s="871" t="s">
        <v>93</v>
      </c>
      <c r="B24" s="871"/>
      <c r="C24" s="871"/>
      <c r="D24" s="871"/>
      <c r="E24" s="871"/>
      <c r="F24" s="154">
        <f>SUM(F20:F23)</f>
        <v>362.55</v>
      </c>
      <c r="G24" s="104"/>
      <c r="H24" s="9"/>
      <c r="I24" s="104"/>
      <c r="J24" s="104"/>
    </row>
    <row r="25" spans="1:10" ht="12.75" customHeight="1" x14ac:dyDescent="0.2">
      <c r="A25" s="872" t="s">
        <v>94</v>
      </c>
      <c r="B25" s="872"/>
      <c r="C25" s="872"/>
      <c r="D25" s="872"/>
      <c r="E25" s="872"/>
      <c r="F25" s="872"/>
      <c r="G25" s="872"/>
      <c r="H25" s="161">
        <f>H23</f>
        <v>202</v>
      </c>
      <c r="I25" s="104"/>
      <c r="J25" s="104"/>
    </row>
    <row r="26" spans="1:10" s="104" customFormat="1" ht="17.25" customHeight="1" x14ac:dyDescent="0.2"/>
    <row r="27" spans="1:10" ht="27.75" customHeight="1" x14ac:dyDescent="0.2">
      <c r="A27" s="873" t="s">
        <v>98</v>
      </c>
      <c r="B27" s="873"/>
      <c r="C27" s="873"/>
      <c r="D27" s="873"/>
      <c r="E27" s="104"/>
      <c r="F27" s="104"/>
      <c r="G27" s="104"/>
      <c r="H27" s="104"/>
      <c r="I27" s="104"/>
    </row>
    <row r="28" spans="1:10" s="104" customFormat="1" ht="22.5" x14ac:dyDescent="0.2">
      <c r="A28" s="139" t="s">
        <v>6</v>
      </c>
      <c r="B28" s="139" t="s">
        <v>86</v>
      </c>
      <c r="C28" s="140" t="s">
        <v>87</v>
      </c>
      <c r="D28" s="139" t="s">
        <v>77</v>
      </c>
      <c r="E28" s="140" t="s">
        <v>7</v>
      </c>
      <c r="F28" s="187" t="s">
        <v>88</v>
      </c>
      <c r="G28" s="140" t="s">
        <v>89</v>
      </c>
      <c r="H28" s="140" t="s">
        <v>90</v>
      </c>
      <c r="I28" s="141" t="s">
        <v>91</v>
      </c>
    </row>
    <row r="29" spans="1:10" s="104" customFormat="1" ht="14.1" customHeight="1" x14ac:dyDescent="0.2">
      <c r="A29" s="877">
        <v>3</v>
      </c>
      <c r="B29" s="139">
        <v>1</v>
      </c>
      <c r="C29" s="169">
        <v>73</v>
      </c>
      <c r="D29" s="144" t="s">
        <v>72</v>
      </c>
      <c r="E29" s="158">
        <v>1992</v>
      </c>
      <c r="F29" s="189">
        <v>72.400000000000006</v>
      </c>
      <c r="G29" s="150">
        <v>50</v>
      </c>
      <c r="H29" s="139">
        <f>G29</f>
        <v>50</v>
      </c>
      <c r="I29" s="159" t="s">
        <v>73</v>
      </c>
    </row>
    <row r="30" spans="1:10" s="104" customFormat="1" ht="14.1" customHeight="1" x14ac:dyDescent="0.2">
      <c r="A30" s="903"/>
      <c r="B30" s="139">
        <v>2</v>
      </c>
      <c r="C30" s="169" t="s">
        <v>92</v>
      </c>
      <c r="D30" s="144" t="s">
        <v>75</v>
      </c>
      <c r="E30" s="145">
        <v>1999</v>
      </c>
      <c r="F30" s="182">
        <v>87.7</v>
      </c>
      <c r="G30" s="150">
        <v>47</v>
      </c>
      <c r="H30" s="139">
        <f>H29+G30</f>
        <v>97</v>
      </c>
      <c r="I30" s="159" t="s">
        <v>69</v>
      </c>
    </row>
    <row r="31" spans="1:10" s="22" customFormat="1" ht="14.1" customHeight="1" x14ac:dyDescent="0.2">
      <c r="A31" s="903"/>
      <c r="B31" s="139">
        <v>3</v>
      </c>
      <c r="C31" s="169" t="s">
        <v>92</v>
      </c>
      <c r="D31" s="144" t="s">
        <v>70</v>
      </c>
      <c r="E31" s="160">
        <v>1999</v>
      </c>
      <c r="F31" s="181">
        <v>106.3</v>
      </c>
      <c r="G31" s="150">
        <v>47</v>
      </c>
      <c r="H31" s="139">
        <f t="shared" ref="H31:H32" si="3">H30+G31</f>
        <v>144</v>
      </c>
      <c r="I31" s="159" t="s">
        <v>71</v>
      </c>
    </row>
    <row r="32" spans="1:10" s="104" customFormat="1" ht="13.5" customHeight="1" x14ac:dyDescent="0.2">
      <c r="A32" s="903"/>
      <c r="B32" s="139">
        <v>4</v>
      </c>
      <c r="C32" s="148">
        <v>85</v>
      </c>
      <c r="D32" s="102" t="s">
        <v>74</v>
      </c>
      <c r="E32" s="145">
        <v>1999</v>
      </c>
      <c r="F32" s="181">
        <v>83.85</v>
      </c>
      <c r="G32" s="139">
        <v>46</v>
      </c>
      <c r="H32" s="139">
        <f t="shared" si="3"/>
        <v>190</v>
      </c>
      <c r="I32" s="159" t="s">
        <v>69</v>
      </c>
    </row>
    <row r="33" spans="1:10" s="104" customFormat="1" ht="22.5" customHeight="1" x14ac:dyDescent="0.2">
      <c r="A33" s="153" t="s">
        <v>93</v>
      </c>
      <c r="B33" s="163"/>
      <c r="C33" s="163"/>
      <c r="D33" s="163"/>
      <c r="E33" s="163"/>
      <c r="F33" s="154">
        <f>SUM(F29:F32)</f>
        <v>350.25</v>
      </c>
      <c r="H33" s="9"/>
    </row>
    <row r="34" spans="1:10" ht="12.75" customHeight="1" x14ac:dyDescent="0.2">
      <c r="A34" s="153" t="s">
        <v>94</v>
      </c>
      <c r="B34" s="163"/>
      <c r="C34" s="163"/>
      <c r="D34" s="163"/>
      <c r="E34" s="163"/>
      <c r="F34" s="163"/>
      <c r="G34" s="163"/>
      <c r="H34" s="161">
        <f>H32</f>
        <v>190</v>
      </c>
      <c r="I34" s="104"/>
      <c r="J34" s="104"/>
    </row>
    <row r="35" spans="1:10" ht="13.5" customHeight="1" x14ac:dyDescent="0.2">
      <c r="A35" s="104"/>
      <c r="B35" s="104"/>
      <c r="C35" s="104"/>
      <c r="D35" s="104"/>
      <c r="E35" s="104"/>
      <c r="F35" s="104"/>
      <c r="G35" s="104"/>
      <c r="H35" s="104"/>
      <c r="I35" s="104"/>
      <c r="J35" s="104"/>
    </row>
    <row r="36" spans="1:10" s="104" customFormat="1" ht="23.25" customHeight="1" thickBot="1" x14ac:dyDescent="0.25">
      <c r="A36" s="179" t="s">
        <v>106</v>
      </c>
      <c r="B36" s="179"/>
      <c r="C36" s="179"/>
      <c r="D36" s="179"/>
    </row>
    <row r="37" spans="1:10" s="104" customFormat="1" ht="26.25" customHeight="1" thickBot="1" x14ac:dyDescent="0.25">
      <c r="A37" s="139" t="s">
        <v>6</v>
      </c>
      <c r="B37" s="139" t="s">
        <v>86</v>
      </c>
      <c r="C37" s="140" t="s">
        <v>87</v>
      </c>
      <c r="D37" s="139" t="s">
        <v>77</v>
      </c>
      <c r="E37" s="140" t="s">
        <v>7</v>
      </c>
      <c r="F37" s="140" t="s">
        <v>88</v>
      </c>
      <c r="G37" s="140" t="s">
        <v>89</v>
      </c>
      <c r="H37" s="140" t="s">
        <v>90</v>
      </c>
      <c r="I37" s="141" t="s">
        <v>91</v>
      </c>
      <c r="J37" s="142"/>
    </row>
    <row r="38" spans="1:10" s="104" customFormat="1" ht="14.1" customHeight="1" thickBot="1" x14ac:dyDescent="0.25">
      <c r="A38" s="877">
        <v>4</v>
      </c>
      <c r="B38" s="139">
        <v>1</v>
      </c>
      <c r="C38" s="143">
        <v>85</v>
      </c>
      <c r="D38" s="144" t="s">
        <v>59</v>
      </c>
      <c r="E38" s="145">
        <v>1992</v>
      </c>
      <c r="F38" s="162">
        <v>78.5</v>
      </c>
      <c r="G38" s="143">
        <v>30</v>
      </c>
      <c r="H38" s="139">
        <f>G38</f>
        <v>30</v>
      </c>
      <c r="I38" s="146" t="s">
        <v>60</v>
      </c>
      <c r="J38" s="147"/>
    </row>
    <row r="39" spans="1:10" ht="14.1" customHeight="1" x14ac:dyDescent="0.2">
      <c r="A39" s="903"/>
      <c r="B39" s="139">
        <v>2</v>
      </c>
      <c r="C39" s="178">
        <v>85</v>
      </c>
      <c r="D39" s="144" t="s">
        <v>55</v>
      </c>
      <c r="E39" s="145">
        <v>1983</v>
      </c>
      <c r="F39" s="181">
        <v>82.3</v>
      </c>
      <c r="G39" s="143">
        <v>39</v>
      </c>
      <c r="H39" s="139">
        <f>H38+G39</f>
        <v>69</v>
      </c>
      <c r="I39" s="146" t="s">
        <v>56</v>
      </c>
      <c r="J39" s="147"/>
    </row>
    <row r="40" spans="1:10" s="104" customFormat="1" ht="14.1" customHeight="1" thickBot="1" x14ac:dyDescent="0.25">
      <c r="A40" s="903"/>
      <c r="B40" s="139">
        <v>3</v>
      </c>
      <c r="C40" s="178">
        <v>85</v>
      </c>
      <c r="D40" s="149" t="s">
        <v>57</v>
      </c>
      <c r="E40" s="87">
        <v>1993</v>
      </c>
      <c r="F40" s="182">
        <v>80.05</v>
      </c>
      <c r="G40" s="150">
        <v>39</v>
      </c>
      <c r="H40" s="139">
        <f t="shared" ref="H40:H41" si="4">H39+G40</f>
        <v>108</v>
      </c>
      <c r="I40" s="151" t="s">
        <v>58</v>
      </c>
      <c r="J40" s="152"/>
    </row>
    <row r="41" spans="1:10" s="104" customFormat="1" ht="14.1" customHeight="1" thickBot="1" x14ac:dyDescent="0.25">
      <c r="A41" s="903"/>
      <c r="B41" s="139">
        <v>4</v>
      </c>
      <c r="C41" s="178" t="s">
        <v>92</v>
      </c>
      <c r="D41" s="112" t="s">
        <v>61</v>
      </c>
      <c r="E41" s="45">
        <v>1965</v>
      </c>
      <c r="F41" s="183">
        <v>103.15</v>
      </c>
      <c r="G41" s="150">
        <v>40</v>
      </c>
      <c r="H41" s="139">
        <f t="shared" si="4"/>
        <v>148</v>
      </c>
      <c r="I41" s="151" t="s">
        <v>62</v>
      </c>
      <c r="J41" s="152"/>
    </row>
    <row r="42" spans="1:10" s="104" customFormat="1" ht="15.75" customHeight="1" x14ac:dyDescent="0.2">
      <c r="A42" s="153" t="s">
        <v>93</v>
      </c>
      <c r="B42" s="153"/>
      <c r="C42" s="153"/>
      <c r="D42" s="153"/>
      <c r="E42" s="153"/>
      <c r="F42" s="184">
        <f>SUM(F38:F41)</f>
        <v>344</v>
      </c>
      <c r="H42" s="9"/>
    </row>
    <row r="43" spans="1:10" s="104" customFormat="1" ht="20.25" customHeight="1" x14ac:dyDescent="0.2">
      <c r="A43" s="155" t="s">
        <v>94</v>
      </c>
      <c r="B43" s="155"/>
      <c r="C43" s="155"/>
      <c r="D43" s="155"/>
      <c r="E43" s="153"/>
      <c r="F43" s="185"/>
      <c r="G43" s="153"/>
      <c r="H43" s="156">
        <f>H41</f>
        <v>148</v>
      </c>
      <c r="I43" s="157"/>
    </row>
    <row r="44" spans="1:10" ht="13.5" customHeight="1" x14ac:dyDescent="0.2">
      <c r="A44" s="168"/>
      <c r="B44" s="168"/>
      <c r="C44" s="168"/>
      <c r="D44" s="168"/>
      <c r="E44" s="168"/>
      <c r="F44" s="168"/>
      <c r="G44" s="163"/>
      <c r="H44" s="136"/>
      <c r="I44" s="104"/>
      <c r="J44" s="104"/>
    </row>
    <row r="45" spans="1:10" ht="21.75" customHeight="1" x14ac:dyDescent="0.2"/>
    <row r="46" spans="1:10" x14ac:dyDescent="0.2">
      <c r="A46" s="105" t="s">
        <v>16</v>
      </c>
      <c r="B46" s="105"/>
      <c r="C46" s="105"/>
      <c r="D46" s="5" t="s">
        <v>107</v>
      </c>
      <c r="E46" s="105"/>
      <c r="F46" s="6"/>
      <c r="G46" s="46" t="s">
        <v>99</v>
      </c>
      <c r="I46" s="53" t="s">
        <v>108</v>
      </c>
    </row>
    <row r="47" spans="1:10" x14ac:dyDescent="0.2">
      <c r="A47" s="105"/>
      <c r="B47" s="105"/>
      <c r="C47" s="105"/>
      <c r="D47" s="105"/>
      <c r="E47" s="105"/>
      <c r="G47" s="46"/>
      <c r="I47" s="43"/>
    </row>
    <row r="48" spans="1:10" x14ac:dyDescent="0.2">
      <c r="A48" s="105" t="s">
        <v>17</v>
      </c>
      <c r="B48" s="105"/>
      <c r="C48" s="105"/>
      <c r="D48" s="53" t="s">
        <v>110</v>
      </c>
      <c r="E48" s="105"/>
      <c r="F48" s="105"/>
      <c r="G48" s="46" t="s">
        <v>18</v>
      </c>
      <c r="I48" s="53" t="s">
        <v>109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67"/>
  <sheetViews>
    <sheetView view="pageBreakPreview" zoomScale="60" zoomScaleNormal="70" workbookViewId="0">
      <selection activeCell="B12" sqref="B12"/>
    </sheetView>
  </sheetViews>
  <sheetFormatPr defaultColWidth="8.5703125" defaultRowHeight="15" x14ac:dyDescent="0.25"/>
  <cols>
    <col min="1" max="1" width="8.42578125" style="296" customWidth="1"/>
    <col min="2" max="2" width="4.42578125" style="296" customWidth="1"/>
    <col min="3" max="3" width="27.42578125" style="296" customWidth="1"/>
    <col min="4" max="4" width="10.42578125" style="296" customWidth="1"/>
    <col min="5" max="5" width="12" style="296" customWidth="1"/>
    <col min="6" max="6" width="23.140625" style="296" customWidth="1"/>
    <col min="7" max="7" width="26.140625" style="296" customWidth="1"/>
    <col min="8" max="10" width="11.140625" style="296" customWidth="1"/>
    <col min="11" max="11" width="15.5703125" style="296" customWidth="1"/>
    <col min="12" max="12" width="12.7109375" style="296" customWidth="1"/>
    <col min="13" max="13" width="11.140625" style="296" customWidth="1"/>
    <col min="14" max="14" width="8.7109375" style="296" customWidth="1"/>
    <col min="15" max="15" width="10.7109375" style="296" customWidth="1"/>
    <col min="16" max="16" width="14.7109375" style="296" customWidth="1"/>
    <col min="17" max="17" width="12.85546875" style="296" customWidth="1"/>
    <col min="18" max="16384" width="8.5703125" style="296"/>
  </cols>
  <sheetData>
    <row r="1" spans="1:24" s="104" customFormat="1" ht="12.75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323"/>
      <c r="S1" s="323"/>
      <c r="T1" s="323"/>
      <c r="U1" s="323"/>
    </row>
    <row r="2" spans="1:24" s="104" customFormat="1" ht="12.75" x14ac:dyDescent="0.2">
      <c r="A2" s="804" t="s">
        <v>116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  <c r="P2" s="804"/>
      <c r="Q2" s="804"/>
      <c r="R2" s="804"/>
      <c r="S2" s="804"/>
      <c r="T2" s="4"/>
    </row>
    <row r="3" spans="1:24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804"/>
      <c r="T3" s="19"/>
      <c r="U3" s="193"/>
    </row>
    <row r="4" spans="1:24" s="104" customFormat="1" ht="12.75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804"/>
      <c r="T4" s="4"/>
      <c r="U4" s="194"/>
    </row>
    <row r="5" spans="1:24" s="104" customFormat="1" ht="9" customHeight="1" x14ac:dyDescent="0.2"/>
    <row r="6" spans="1:24" s="104" customFormat="1" ht="15.75" x14ac:dyDescent="0.25">
      <c r="F6" s="805" t="s">
        <v>1</v>
      </c>
      <c r="G6" s="805"/>
      <c r="H6" s="805"/>
      <c r="I6" s="805"/>
      <c r="J6" s="805"/>
      <c r="K6" s="805"/>
      <c r="L6" s="805"/>
      <c r="M6" s="247"/>
      <c r="N6" s="247"/>
      <c r="O6" s="247"/>
      <c r="P6" s="247"/>
      <c r="Q6" s="300"/>
      <c r="R6" s="300"/>
      <c r="S6" s="300"/>
    </row>
    <row r="7" spans="1:24" s="104" customFormat="1" ht="15.75" x14ac:dyDescent="0.2">
      <c r="A7" s="810" t="s">
        <v>276</v>
      </c>
      <c r="B7" s="810"/>
      <c r="C7" s="810"/>
      <c r="D7" s="9"/>
      <c r="E7" s="9"/>
      <c r="F7" s="806" t="s">
        <v>215</v>
      </c>
      <c r="G7" s="806"/>
      <c r="H7" s="806"/>
      <c r="I7" s="806"/>
      <c r="J7" s="806"/>
      <c r="K7" s="806"/>
      <c r="L7" s="806"/>
      <c r="M7" s="423"/>
      <c r="N7" s="424" t="s">
        <v>5</v>
      </c>
      <c r="O7" s="424">
        <v>1</v>
      </c>
      <c r="P7" s="424">
        <v>2</v>
      </c>
      <c r="Q7" s="424">
        <v>3</v>
      </c>
      <c r="R7" s="300"/>
      <c r="S7" s="300"/>
    </row>
    <row r="8" spans="1:24" s="104" customFormat="1" x14ac:dyDescent="0.2">
      <c r="A8" s="825" t="s">
        <v>226</v>
      </c>
      <c r="B8" s="825"/>
      <c r="C8" s="825"/>
      <c r="D8" s="9"/>
      <c r="E8" s="9"/>
      <c r="F8" s="829" t="s">
        <v>280</v>
      </c>
      <c r="G8" s="829"/>
      <c r="H8" s="829"/>
      <c r="I8" s="829"/>
      <c r="J8" s="829"/>
      <c r="K8" s="829"/>
      <c r="L8" s="910"/>
      <c r="M8" s="425" t="s">
        <v>213</v>
      </c>
      <c r="N8" s="721">
        <v>12</v>
      </c>
      <c r="O8" s="722">
        <v>9.5</v>
      </c>
      <c r="P8" s="721">
        <v>8.5</v>
      </c>
      <c r="Q8" s="722">
        <v>7.5</v>
      </c>
      <c r="R8" s="299"/>
      <c r="S8" s="299"/>
    </row>
    <row r="9" spans="1:24" s="104" customFormat="1" ht="15.75" x14ac:dyDescent="0.25">
      <c r="A9" s="301" t="s">
        <v>47</v>
      </c>
      <c r="B9" s="324"/>
      <c r="C9" s="324"/>
      <c r="D9" s="253">
        <v>83</v>
      </c>
      <c r="E9" s="357"/>
      <c r="F9" s="805" t="s">
        <v>157</v>
      </c>
      <c r="G9" s="805"/>
      <c r="H9" s="805"/>
      <c r="I9" s="805"/>
      <c r="J9" s="805"/>
      <c r="K9" s="805"/>
      <c r="L9" s="805"/>
      <c r="M9" s="426" t="s">
        <v>214</v>
      </c>
      <c r="N9" s="722">
        <v>9.5</v>
      </c>
      <c r="O9" s="722">
        <v>8</v>
      </c>
      <c r="P9" s="722">
        <v>7</v>
      </c>
      <c r="Q9" s="722">
        <v>6</v>
      </c>
      <c r="R9" s="322"/>
      <c r="S9" s="322"/>
    </row>
    <row r="10" spans="1:24" s="104" customFormat="1" ht="15.75" x14ac:dyDescent="0.25">
      <c r="A10" s="325" t="s">
        <v>48</v>
      </c>
      <c r="B10" s="326"/>
      <c r="C10" s="327"/>
      <c r="D10" s="254">
        <v>6</v>
      </c>
      <c r="E10" s="358"/>
      <c r="F10" s="292"/>
      <c r="G10" s="348"/>
      <c r="H10" s="292"/>
      <c r="I10" s="292"/>
      <c r="J10" s="292"/>
      <c r="K10" s="292"/>
      <c r="L10" s="292"/>
      <c r="M10" s="426" t="s">
        <v>210</v>
      </c>
      <c r="N10" s="722">
        <v>9.5</v>
      </c>
      <c r="O10" s="722">
        <v>8</v>
      </c>
      <c r="P10" s="722">
        <v>7</v>
      </c>
      <c r="Q10" s="722">
        <v>6</v>
      </c>
      <c r="R10" s="322"/>
      <c r="S10" s="322"/>
    </row>
    <row r="11" spans="1:24" s="9" customFormat="1" ht="12.75" x14ac:dyDescent="0.2">
      <c r="Q11" s="54"/>
      <c r="R11" s="54"/>
      <c r="S11" s="54"/>
    </row>
    <row r="12" spans="1:24" ht="42" customHeight="1" x14ac:dyDescent="0.3">
      <c r="A12" s="776" t="s">
        <v>6</v>
      </c>
      <c r="B12" s="911" t="s">
        <v>77</v>
      </c>
      <c r="C12" s="912"/>
      <c r="D12" s="777" t="s">
        <v>7</v>
      </c>
      <c r="E12" s="777" t="s">
        <v>8</v>
      </c>
      <c r="F12" s="761" t="s">
        <v>9</v>
      </c>
      <c r="G12" s="778" t="s">
        <v>10</v>
      </c>
      <c r="H12" s="777" t="s">
        <v>150</v>
      </c>
      <c r="I12" s="777" t="s">
        <v>151</v>
      </c>
      <c r="J12" s="776" t="s">
        <v>152</v>
      </c>
      <c r="K12" s="779" t="s">
        <v>153</v>
      </c>
      <c r="L12" s="779" t="s">
        <v>154</v>
      </c>
      <c r="M12" s="776" t="s">
        <v>155</v>
      </c>
      <c r="N12" s="761" t="s">
        <v>6</v>
      </c>
      <c r="O12" s="776" t="s">
        <v>211</v>
      </c>
      <c r="P12" s="915" t="s">
        <v>156</v>
      </c>
      <c r="Q12" s="916"/>
      <c r="R12" s="297"/>
      <c r="S12" s="297"/>
      <c r="T12" s="297"/>
      <c r="U12" s="297"/>
      <c r="V12" s="295"/>
      <c r="W12" s="297"/>
      <c r="X12" s="297"/>
    </row>
    <row r="13" spans="1:24" ht="16.5" x14ac:dyDescent="0.3">
      <c r="A13" s="745" t="s">
        <v>148</v>
      </c>
      <c r="B13" s="746"/>
      <c r="C13" s="785"/>
      <c r="D13" s="750"/>
      <c r="E13" s="750"/>
      <c r="F13" s="750"/>
      <c r="G13" s="750"/>
      <c r="H13" s="749"/>
      <c r="I13" s="749"/>
      <c r="J13" s="749"/>
      <c r="K13" s="749"/>
      <c r="L13" s="749"/>
      <c r="M13" s="749"/>
      <c r="N13" s="750"/>
      <c r="O13" s="750"/>
      <c r="P13" s="750"/>
      <c r="Q13" s="786"/>
      <c r="R13" s="297"/>
      <c r="S13" s="297"/>
      <c r="T13" s="297"/>
      <c r="U13" s="297"/>
      <c r="V13" s="297"/>
      <c r="W13" s="297"/>
      <c r="X13" s="297"/>
    </row>
    <row r="14" spans="1:24" ht="16.5" x14ac:dyDescent="0.3">
      <c r="A14" s="780">
        <f t="shared" ref="A14:A22" si="0">N14</f>
        <v>1</v>
      </c>
      <c r="B14" s="765" t="s">
        <v>444</v>
      </c>
      <c r="C14" s="766"/>
      <c r="D14" s="781">
        <v>1980</v>
      </c>
      <c r="E14" s="767" t="s">
        <v>5</v>
      </c>
      <c r="F14" s="767" t="s">
        <v>226</v>
      </c>
      <c r="G14" s="782"/>
      <c r="H14" s="783">
        <v>0.7</v>
      </c>
      <c r="I14" s="770">
        <v>1.6</v>
      </c>
      <c r="J14" s="770">
        <f t="shared" ref="J14:J22" si="1">AVERAGE(H14:I14)</f>
        <v>1.1499999999999999</v>
      </c>
      <c r="K14" s="770">
        <v>20</v>
      </c>
      <c r="L14" s="770">
        <v>20</v>
      </c>
      <c r="M14" s="770">
        <f t="shared" ref="M14:M22" si="2">L14-J14</f>
        <v>18.850000000000001</v>
      </c>
      <c r="N14" s="771">
        <f t="shared" ref="N14:N22" si="3">_xlfn.RANK.EQ(M14,M$14:M$26)</f>
        <v>1</v>
      </c>
      <c r="O14" s="784" t="s">
        <v>5</v>
      </c>
      <c r="P14" s="773" t="s">
        <v>145</v>
      </c>
      <c r="Q14" s="774"/>
      <c r="R14" s="297"/>
      <c r="S14" s="297"/>
      <c r="T14" s="297"/>
      <c r="U14" s="297"/>
      <c r="V14" s="297"/>
      <c r="W14" s="297"/>
      <c r="X14" s="297"/>
    </row>
    <row r="15" spans="1:24" ht="16.5" x14ac:dyDescent="0.3">
      <c r="A15" s="383">
        <f t="shared" si="0"/>
        <v>2</v>
      </c>
      <c r="B15" s="303" t="s">
        <v>440</v>
      </c>
      <c r="C15" s="305"/>
      <c r="D15" s="314">
        <v>2003</v>
      </c>
      <c r="E15" s="315">
        <v>3</v>
      </c>
      <c r="F15" s="315" t="s">
        <v>226</v>
      </c>
      <c r="G15" s="359"/>
      <c r="H15" s="377">
        <v>1.7</v>
      </c>
      <c r="I15" s="378">
        <v>1.6</v>
      </c>
      <c r="J15" s="378">
        <f t="shared" si="1"/>
        <v>1.65</v>
      </c>
      <c r="K15" s="378">
        <v>17.5</v>
      </c>
      <c r="L15" s="378">
        <v>17.5</v>
      </c>
      <c r="M15" s="378">
        <f t="shared" si="2"/>
        <v>15.85</v>
      </c>
      <c r="N15" s="382">
        <f t="shared" si="3"/>
        <v>2</v>
      </c>
      <c r="O15" s="734" t="s">
        <v>534</v>
      </c>
      <c r="P15" s="736" t="s">
        <v>209</v>
      </c>
      <c r="Q15" s="737"/>
      <c r="R15" s="297"/>
      <c r="S15" s="297"/>
      <c r="T15" s="297"/>
      <c r="U15" s="297"/>
      <c r="V15" s="297"/>
      <c r="W15" s="297"/>
      <c r="X15" s="297"/>
    </row>
    <row r="16" spans="1:24" ht="16.5" x14ac:dyDescent="0.3">
      <c r="A16" s="383">
        <f t="shared" si="0"/>
        <v>3</v>
      </c>
      <c r="B16" s="723" t="s">
        <v>443</v>
      </c>
      <c r="C16" s="724"/>
      <c r="D16" s="725">
        <v>1987</v>
      </c>
      <c r="E16" s="726" t="s">
        <v>4</v>
      </c>
      <c r="F16" s="726" t="s">
        <v>226</v>
      </c>
      <c r="G16" s="735"/>
      <c r="H16" s="728">
        <v>4.3</v>
      </c>
      <c r="I16" s="729">
        <v>4.5</v>
      </c>
      <c r="J16" s="378">
        <f t="shared" si="1"/>
        <v>4.4000000000000004</v>
      </c>
      <c r="K16" s="378">
        <v>20.655000000000001</v>
      </c>
      <c r="L16" s="378">
        <v>18.055</v>
      </c>
      <c r="M16" s="378">
        <f t="shared" si="2"/>
        <v>13.654999999999999</v>
      </c>
      <c r="N16" s="382">
        <f t="shared" si="3"/>
        <v>3</v>
      </c>
      <c r="O16" s="734" t="s">
        <v>5</v>
      </c>
      <c r="P16" s="736" t="s">
        <v>209</v>
      </c>
      <c r="Q16" s="737"/>
      <c r="R16" s="297"/>
      <c r="S16" s="297"/>
      <c r="T16" s="297"/>
      <c r="U16" s="297"/>
      <c r="V16" s="297"/>
      <c r="W16" s="297"/>
      <c r="X16" s="297"/>
    </row>
    <row r="17" spans="1:24" ht="16.5" x14ac:dyDescent="0.3">
      <c r="A17" s="383">
        <f t="shared" si="0"/>
        <v>4</v>
      </c>
      <c r="B17" s="723" t="s">
        <v>442</v>
      </c>
      <c r="C17" s="724"/>
      <c r="D17" s="725">
        <v>1980</v>
      </c>
      <c r="E17" s="726">
        <v>2</v>
      </c>
      <c r="F17" s="726" t="s">
        <v>226</v>
      </c>
      <c r="G17" s="727"/>
      <c r="H17" s="728">
        <v>2.5</v>
      </c>
      <c r="I17" s="729">
        <v>3.1</v>
      </c>
      <c r="J17" s="378">
        <f t="shared" si="1"/>
        <v>2.8</v>
      </c>
      <c r="K17" s="378">
        <v>15.25</v>
      </c>
      <c r="L17" s="378">
        <v>14.5</v>
      </c>
      <c r="M17" s="378">
        <f t="shared" si="2"/>
        <v>11.7</v>
      </c>
      <c r="N17" s="382">
        <f t="shared" si="3"/>
        <v>4</v>
      </c>
      <c r="O17" s="734" t="s">
        <v>535</v>
      </c>
      <c r="P17" s="736" t="s">
        <v>209</v>
      </c>
      <c r="Q17" s="737"/>
      <c r="R17" s="297"/>
      <c r="S17" s="297"/>
      <c r="T17" s="297"/>
      <c r="U17" s="297"/>
      <c r="V17" s="297"/>
      <c r="W17" s="297"/>
      <c r="X17" s="297"/>
    </row>
    <row r="18" spans="1:24" ht="16.5" x14ac:dyDescent="0.3">
      <c r="A18" s="383">
        <f t="shared" si="0"/>
        <v>5</v>
      </c>
      <c r="B18" s="723" t="s">
        <v>257</v>
      </c>
      <c r="C18" s="724"/>
      <c r="D18" s="725">
        <v>1978</v>
      </c>
      <c r="E18" s="726">
        <v>3</v>
      </c>
      <c r="F18" s="726" t="s">
        <v>226</v>
      </c>
      <c r="G18" s="735"/>
      <c r="H18" s="728">
        <v>2.6</v>
      </c>
      <c r="I18" s="729">
        <v>2.7</v>
      </c>
      <c r="J18" s="378">
        <f t="shared" si="1"/>
        <v>2.6500000000000004</v>
      </c>
      <c r="K18" s="378">
        <v>14.8</v>
      </c>
      <c r="L18" s="378">
        <v>14</v>
      </c>
      <c r="M18" s="378">
        <f t="shared" si="2"/>
        <v>11.35</v>
      </c>
      <c r="N18" s="382">
        <f t="shared" si="3"/>
        <v>5</v>
      </c>
      <c r="O18" s="734" t="s">
        <v>535</v>
      </c>
      <c r="P18" s="736" t="s">
        <v>209</v>
      </c>
      <c r="Q18" s="737"/>
      <c r="R18" s="297"/>
      <c r="S18" s="297"/>
      <c r="T18" s="297"/>
      <c r="U18" s="297"/>
      <c r="V18" s="297"/>
      <c r="W18" s="297"/>
      <c r="X18" s="297"/>
    </row>
    <row r="19" spans="1:24" ht="16.5" x14ac:dyDescent="0.3">
      <c r="A19" s="383">
        <f t="shared" si="0"/>
        <v>6</v>
      </c>
      <c r="B19" s="303" t="s">
        <v>439</v>
      </c>
      <c r="C19" s="305"/>
      <c r="D19" s="314">
        <v>1978</v>
      </c>
      <c r="E19" s="315" t="s">
        <v>4</v>
      </c>
      <c r="F19" s="315" t="s">
        <v>226</v>
      </c>
      <c r="G19" s="359"/>
      <c r="H19" s="377">
        <v>3.6</v>
      </c>
      <c r="I19" s="378">
        <v>4.5</v>
      </c>
      <c r="J19" s="378">
        <f t="shared" si="1"/>
        <v>4.05</v>
      </c>
      <c r="K19" s="378">
        <v>16.024999999999999</v>
      </c>
      <c r="L19" s="378">
        <v>14.824999999999999</v>
      </c>
      <c r="M19" s="378">
        <f t="shared" si="2"/>
        <v>10.774999999999999</v>
      </c>
      <c r="N19" s="382">
        <f t="shared" si="3"/>
        <v>6</v>
      </c>
      <c r="O19" s="734">
        <v>1</v>
      </c>
      <c r="P19" s="736" t="s">
        <v>209</v>
      </c>
      <c r="Q19" s="737"/>
      <c r="R19" s="297"/>
      <c r="S19" s="297"/>
      <c r="T19" s="297"/>
      <c r="U19" s="297"/>
      <c r="V19" s="297"/>
      <c r="W19" s="297"/>
      <c r="X19" s="297"/>
    </row>
    <row r="20" spans="1:24" ht="16.5" x14ac:dyDescent="0.3">
      <c r="A20" s="383">
        <f t="shared" si="0"/>
        <v>7</v>
      </c>
      <c r="B20" s="303" t="s">
        <v>438</v>
      </c>
      <c r="C20" s="305"/>
      <c r="D20" s="314">
        <v>1976</v>
      </c>
      <c r="E20" s="315">
        <v>3</v>
      </c>
      <c r="F20" s="315" t="s">
        <v>226</v>
      </c>
      <c r="G20" s="360"/>
      <c r="H20" s="377">
        <v>2.6</v>
      </c>
      <c r="I20" s="378">
        <v>3.4</v>
      </c>
      <c r="J20" s="378">
        <f t="shared" si="1"/>
        <v>3</v>
      </c>
      <c r="K20" s="378">
        <v>13.75</v>
      </c>
      <c r="L20" s="378">
        <v>12.35</v>
      </c>
      <c r="M20" s="378">
        <f t="shared" si="2"/>
        <v>9.35</v>
      </c>
      <c r="N20" s="382">
        <f t="shared" si="3"/>
        <v>7</v>
      </c>
      <c r="O20" s="734" t="s">
        <v>536</v>
      </c>
      <c r="P20" s="736" t="s">
        <v>209</v>
      </c>
      <c r="Q20" s="737"/>
      <c r="R20" s="297"/>
      <c r="S20" s="297"/>
      <c r="T20" s="297"/>
      <c r="U20" s="297"/>
      <c r="V20" s="297"/>
      <c r="W20" s="297"/>
      <c r="X20" s="297"/>
    </row>
    <row r="21" spans="1:24" ht="16.5" x14ac:dyDescent="0.3">
      <c r="A21" s="383">
        <f t="shared" si="0"/>
        <v>8</v>
      </c>
      <c r="B21" s="303" t="s">
        <v>445</v>
      </c>
      <c r="C21" s="305"/>
      <c r="D21" s="314">
        <v>1988</v>
      </c>
      <c r="E21" s="315">
        <v>3</v>
      </c>
      <c r="F21" s="315" t="s">
        <v>226</v>
      </c>
      <c r="G21" s="360"/>
      <c r="H21" s="377">
        <v>5</v>
      </c>
      <c r="I21" s="378">
        <v>5.0999999999999996</v>
      </c>
      <c r="J21" s="378">
        <f t="shared" si="1"/>
        <v>5.05</v>
      </c>
      <c r="K21" s="378">
        <v>14.6</v>
      </c>
      <c r="L21" s="378">
        <v>11.65</v>
      </c>
      <c r="M21" s="378">
        <f t="shared" si="2"/>
        <v>6.6000000000000005</v>
      </c>
      <c r="N21" s="382">
        <f t="shared" si="3"/>
        <v>8</v>
      </c>
      <c r="O21" s="734" t="s">
        <v>190</v>
      </c>
      <c r="P21" s="736" t="s">
        <v>446</v>
      </c>
      <c r="Q21" s="737"/>
      <c r="R21" s="297"/>
      <c r="S21" s="297"/>
      <c r="T21" s="297"/>
      <c r="U21" s="297"/>
      <c r="V21" s="297"/>
      <c r="W21" s="297"/>
      <c r="X21" s="297"/>
    </row>
    <row r="22" spans="1:24" ht="16.5" customHeight="1" x14ac:dyDescent="0.3">
      <c r="A22" s="383">
        <f t="shared" si="0"/>
        <v>9</v>
      </c>
      <c r="B22" s="303" t="s">
        <v>441</v>
      </c>
      <c r="C22" s="305"/>
      <c r="D22" s="314">
        <v>1997</v>
      </c>
      <c r="E22" s="315">
        <v>3</v>
      </c>
      <c r="F22" s="315" t="s">
        <v>226</v>
      </c>
      <c r="G22" s="359"/>
      <c r="H22" s="377">
        <v>6.1</v>
      </c>
      <c r="I22" s="378">
        <v>6</v>
      </c>
      <c r="J22" s="378">
        <f t="shared" si="1"/>
        <v>6.05</v>
      </c>
      <c r="K22" s="378">
        <v>11.7</v>
      </c>
      <c r="L22" s="378">
        <v>8.75</v>
      </c>
      <c r="M22" s="378">
        <f t="shared" si="2"/>
        <v>2.7</v>
      </c>
      <c r="N22" s="382">
        <f t="shared" si="3"/>
        <v>9</v>
      </c>
      <c r="O22" s="734" t="s">
        <v>190</v>
      </c>
      <c r="P22" s="736" t="s">
        <v>209</v>
      </c>
      <c r="Q22" s="737"/>
      <c r="R22" s="297"/>
      <c r="S22" s="297"/>
      <c r="T22" s="297"/>
      <c r="U22" s="297"/>
      <c r="V22" s="297"/>
      <c r="W22" s="297"/>
      <c r="X22" s="297"/>
    </row>
    <row r="23" spans="1:24" ht="16.5" hidden="1" customHeight="1" x14ac:dyDescent="0.3">
      <c r="A23" s="304">
        <v>7</v>
      </c>
      <c r="B23" s="303"/>
      <c r="C23" s="305"/>
      <c r="D23" s="314"/>
      <c r="E23" s="315"/>
      <c r="F23" s="315"/>
      <c r="G23" s="360"/>
      <c r="H23" s="377"/>
      <c r="I23" s="378"/>
      <c r="J23" s="378"/>
      <c r="K23" s="378"/>
      <c r="L23" s="378"/>
      <c r="M23" s="378"/>
      <c r="N23" s="382"/>
      <c r="O23" s="734" t="s">
        <v>5</v>
      </c>
      <c r="P23" s="736"/>
      <c r="Q23" s="737"/>
      <c r="R23" s="297"/>
      <c r="S23" s="297"/>
      <c r="T23" s="297"/>
      <c r="U23" s="297"/>
      <c r="V23" s="297"/>
      <c r="W23" s="297"/>
      <c r="X23" s="297"/>
    </row>
    <row r="24" spans="1:24" ht="16.5" hidden="1" customHeight="1" x14ac:dyDescent="0.3">
      <c r="A24" s="302">
        <v>8</v>
      </c>
      <c r="B24" s="303"/>
      <c r="C24" s="305"/>
      <c r="D24" s="314"/>
      <c r="E24" s="315"/>
      <c r="F24" s="315"/>
      <c r="G24" s="361"/>
      <c r="H24" s="377"/>
      <c r="I24" s="379"/>
      <c r="J24" s="379"/>
      <c r="K24" s="379"/>
      <c r="L24" s="379"/>
      <c r="M24" s="380"/>
      <c r="N24" s="381"/>
      <c r="O24" s="734" t="s">
        <v>5</v>
      </c>
      <c r="P24" s="736"/>
      <c r="Q24" s="737"/>
      <c r="R24" s="297"/>
      <c r="S24" s="297"/>
      <c r="T24" s="297"/>
      <c r="U24" s="297"/>
      <c r="V24" s="297"/>
      <c r="W24" s="297"/>
      <c r="X24" s="297"/>
    </row>
    <row r="25" spans="1:24" ht="16.5" hidden="1" customHeight="1" x14ac:dyDescent="0.3">
      <c r="A25" s="302">
        <v>9</v>
      </c>
      <c r="B25" s="303"/>
      <c r="C25" s="305"/>
      <c r="D25" s="315"/>
      <c r="E25" s="315"/>
      <c r="F25" s="315"/>
      <c r="G25" s="361"/>
      <c r="H25" s="377"/>
      <c r="I25" s="379"/>
      <c r="J25" s="379"/>
      <c r="K25" s="379"/>
      <c r="L25" s="379"/>
      <c r="M25" s="380"/>
      <c r="N25" s="381"/>
      <c r="O25" s="734" t="s">
        <v>5</v>
      </c>
      <c r="P25" s="736"/>
      <c r="Q25" s="737"/>
      <c r="R25" s="297"/>
      <c r="S25" s="297"/>
      <c r="T25" s="297"/>
      <c r="U25" s="297"/>
      <c r="V25" s="297"/>
      <c r="W25" s="297"/>
      <c r="X25" s="297"/>
    </row>
    <row r="26" spans="1:24" ht="16.5" hidden="1" customHeight="1" x14ac:dyDescent="0.3">
      <c r="A26" s="753">
        <v>10</v>
      </c>
      <c r="B26" s="754"/>
      <c r="C26" s="755"/>
      <c r="D26" s="756"/>
      <c r="E26" s="757"/>
      <c r="F26" s="757"/>
      <c r="G26" s="738"/>
      <c r="H26" s="758"/>
      <c r="I26" s="759"/>
      <c r="J26" s="759"/>
      <c r="K26" s="759"/>
      <c r="L26" s="759"/>
      <c r="M26" s="759"/>
      <c r="N26" s="760"/>
      <c r="O26" s="761" t="s">
        <v>5</v>
      </c>
      <c r="P26" s="762"/>
      <c r="Q26" s="763"/>
      <c r="R26" s="297"/>
      <c r="S26" s="297"/>
      <c r="T26" s="297"/>
      <c r="U26" s="297"/>
      <c r="V26" s="297"/>
      <c r="W26" s="297"/>
      <c r="X26" s="297"/>
    </row>
    <row r="27" spans="1:24" ht="16.5" x14ac:dyDescent="0.3">
      <c r="A27" s="745" t="s">
        <v>149</v>
      </c>
      <c r="B27" s="746"/>
      <c r="C27" s="775"/>
      <c r="D27" s="748"/>
      <c r="E27" s="748"/>
      <c r="F27" s="748"/>
      <c r="G27" s="748"/>
      <c r="H27" s="749"/>
      <c r="I27" s="749"/>
      <c r="J27" s="749"/>
      <c r="K27" s="749"/>
      <c r="L27" s="749"/>
      <c r="M27" s="749"/>
      <c r="N27" s="750"/>
      <c r="O27" s="750"/>
      <c r="P27" s="752"/>
      <c r="Q27" s="737"/>
      <c r="R27" s="297"/>
      <c r="S27" s="297"/>
      <c r="T27" s="297"/>
      <c r="U27" s="297"/>
      <c r="V27" s="297"/>
      <c r="W27" s="297"/>
      <c r="X27" s="297"/>
    </row>
    <row r="28" spans="1:24" ht="16.5" x14ac:dyDescent="0.3">
      <c r="A28" s="764">
        <f t="shared" ref="A28:A33" si="4">N28</f>
        <v>1</v>
      </c>
      <c r="B28" s="765" t="s">
        <v>405</v>
      </c>
      <c r="C28" s="766"/>
      <c r="D28" s="767">
        <v>1986</v>
      </c>
      <c r="E28" s="767" t="s">
        <v>4</v>
      </c>
      <c r="F28" s="767" t="s">
        <v>226</v>
      </c>
      <c r="G28" s="767" t="s">
        <v>530</v>
      </c>
      <c r="H28" s="768">
        <v>3.1</v>
      </c>
      <c r="I28" s="769">
        <v>3.3</v>
      </c>
      <c r="J28" s="770">
        <f t="shared" ref="J28:J33" si="5">AVERAGE(H28:I28)</f>
        <v>3.2</v>
      </c>
      <c r="K28" s="769">
        <v>20.05</v>
      </c>
      <c r="L28" s="769">
        <v>18</v>
      </c>
      <c r="M28" s="770">
        <f t="shared" ref="M28:M33" si="6">L28-J28</f>
        <v>14.8</v>
      </c>
      <c r="N28" s="771">
        <f t="shared" ref="N28:N33" si="7">_xlfn.RANK.EQ(M28,M$28:M$33)</f>
        <v>1</v>
      </c>
      <c r="O28" s="772" t="s">
        <v>5</v>
      </c>
      <c r="P28" s="773" t="s">
        <v>209</v>
      </c>
      <c r="Q28" s="774"/>
      <c r="R28" s="297"/>
      <c r="S28" s="297"/>
      <c r="T28" s="297"/>
      <c r="U28" s="297"/>
      <c r="V28" s="297"/>
      <c r="W28" s="297"/>
      <c r="X28" s="297"/>
    </row>
    <row r="29" spans="1:24" ht="16.5" x14ac:dyDescent="0.3">
      <c r="A29" s="314">
        <f t="shared" si="4"/>
        <v>2</v>
      </c>
      <c r="B29" s="303" t="s">
        <v>449</v>
      </c>
      <c r="C29" s="305"/>
      <c r="D29" s="315">
        <v>2002</v>
      </c>
      <c r="E29" s="315">
        <v>1</v>
      </c>
      <c r="F29" s="315" t="s">
        <v>226</v>
      </c>
      <c r="G29" s="350"/>
      <c r="H29" s="731">
        <v>2.6</v>
      </c>
      <c r="I29" s="732">
        <v>3.1</v>
      </c>
      <c r="J29" s="378">
        <f t="shared" si="5"/>
        <v>2.85</v>
      </c>
      <c r="K29" s="732">
        <v>13.95</v>
      </c>
      <c r="L29" s="732">
        <v>13.95</v>
      </c>
      <c r="M29" s="378">
        <f t="shared" si="6"/>
        <v>11.1</v>
      </c>
      <c r="N29" s="382">
        <f t="shared" si="7"/>
        <v>2</v>
      </c>
      <c r="O29" s="734" t="s">
        <v>534</v>
      </c>
      <c r="P29" s="736" t="s">
        <v>450</v>
      </c>
      <c r="Q29" s="737"/>
      <c r="R29" s="297"/>
      <c r="S29" s="297"/>
      <c r="T29" s="297"/>
      <c r="U29" s="297"/>
      <c r="V29" s="297"/>
      <c r="W29" s="297"/>
      <c r="X29" s="297"/>
    </row>
    <row r="30" spans="1:24" ht="16.5" x14ac:dyDescent="0.3">
      <c r="A30" s="314">
        <f t="shared" si="4"/>
        <v>3</v>
      </c>
      <c r="B30" s="303" t="s">
        <v>259</v>
      </c>
      <c r="C30" s="305"/>
      <c r="D30" s="315">
        <v>1972</v>
      </c>
      <c r="E30" s="315">
        <v>3</v>
      </c>
      <c r="F30" s="315" t="s">
        <v>226</v>
      </c>
      <c r="G30" s="315"/>
      <c r="H30" s="379">
        <v>2.6</v>
      </c>
      <c r="I30" s="379">
        <v>3.2</v>
      </c>
      <c r="J30" s="378">
        <f t="shared" si="5"/>
        <v>2.9000000000000004</v>
      </c>
      <c r="K30" s="379">
        <v>13.675000000000001</v>
      </c>
      <c r="L30" s="379">
        <v>13.074999999999999</v>
      </c>
      <c r="M30" s="378">
        <f t="shared" si="6"/>
        <v>10.174999999999999</v>
      </c>
      <c r="N30" s="382">
        <f t="shared" si="7"/>
        <v>3</v>
      </c>
      <c r="O30" s="734" t="s">
        <v>534</v>
      </c>
      <c r="P30" s="736" t="s">
        <v>209</v>
      </c>
      <c r="Q30" s="737"/>
      <c r="R30" s="297"/>
      <c r="S30" s="297"/>
      <c r="T30" s="297"/>
      <c r="U30" s="297"/>
      <c r="V30" s="297"/>
      <c r="W30" s="297"/>
      <c r="X30" s="297"/>
    </row>
    <row r="31" spans="1:24" ht="16.5" x14ac:dyDescent="0.3">
      <c r="A31" s="314">
        <f t="shared" si="4"/>
        <v>4</v>
      </c>
      <c r="B31" s="723" t="s">
        <v>255</v>
      </c>
      <c r="C31" s="724"/>
      <c r="D31" s="350">
        <v>2005</v>
      </c>
      <c r="E31" s="350">
        <v>1</v>
      </c>
      <c r="F31" s="726" t="s">
        <v>452</v>
      </c>
      <c r="G31" s="726"/>
      <c r="H31" s="379">
        <v>2.2999999999999998</v>
      </c>
      <c r="I31" s="379">
        <v>2.9</v>
      </c>
      <c r="J31" s="378">
        <f t="shared" si="5"/>
        <v>2.5999999999999996</v>
      </c>
      <c r="K31" s="379">
        <v>10.775</v>
      </c>
      <c r="L31" s="379">
        <v>10.225</v>
      </c>
      <c r="M31" s="378">
        <f t="shared" si="6"/>
        <v>7.625</v>
      </c>
      <c r="N31" s="382">
        <f t="shared" si="7"/>
        <v>4</v>
      </c>
      <c r="O31" s="734">
        <v>2</v>
      </c>
      <c r="P31" s="736" t="s">
        <v>160</v>
      </c>
      <c r="Q31" s="737"/>
      <c r="R31" s="297"/>
      <c r="S31" s="297"/>
      <c r="T31" s="297"/>
      <c r="U31" s="297"/>
      <c r="V31" s="297"/>
      <c r="W31" s="297"/>
      <c r="X31" s="297"/>
    </row>
    <row r="32" spans="1:24" ht="16.5" x14ac:dyDescent="0.3">
      <c r="A32" s="314">
        <f t="shared" si="4"/>
        <v>5</v>
      </c>
      <c r="B32" s="303" t="s">
        <v>451</v>
      </c>
      <c r="C32" s="305"/>
      <c r="D32" s="350">
        <v>1979</v>
      </c>
      <c r="E32" s="350">
        <v>2</v>
      </c>
      <c r="F32" s="315" t="s">
        <v>226</v>
      </c>
      <c r="G32" s="315"/>
      <c r="H32" s="380">
        <v>5.6</v>
      </c>
      <c r="I32" s="720">
        <v>5.3</v>
      </c>
      <c r="J32" s="378">
        <f t="shared" si="5"/>
        <v>5.4499999999999993</v>
      </c>
      <c r="K32" s="720">
        <v>12.824999999999999</v>
      </c>
      <c r="L32" s="720">
        <v>10.925000000000001</v>
      </c>
      <c r="M32" s="378">
        <f t="shared" si="6"/>
        <v>5.4750000000000014</v>
      </c>
      <c r="N32" s="382">
        <f t="shared" si="7"/>
        <v>5</v>
      </c>
      <c r="O32" s="734" t="s">
        <v>190</v>
      </c>
      <c r="P32" s="736" t="s">
        <v>209</v>
      </c>
      <c r="Q32" s="737"/>
      <c r="R32" s="297"/>
      <c r="S32" s="297"/>
      <c r="T32" s="297"/>
      <c r="U32" s="297"/>
      <c r="V32" s="297"/>
      <c r="W32" s="297"/>
      <c r="X32" s="297"/>
    </row>
    <row r="33" spans="1:24" ht="16.5" x14ac:dyDescent="0.3">
      <c r="A33" s="314">
        <f t="shared" si="4"/>
        <v>6</v>
      </c>
      <c r="B33" s="303" t="s">
        <v>533</v>
      </c>
      <c r="C33" s="305"/>
      <c r="D33" s="315">
        <v>1989</v>
      </c>
      <c r="E33" s="315" t="s">
        <v>4</v>
      </c>
      <c r="F33" s="315" t="s">
        <v>226</v>
      </c>
      <c r="G33" s="350"/>
      <c r="H33" s="720">
        <v>4.25</v>
      </c>
      <c r="I33" s="720">
        <v>5.32</v>
      </c>
      <c r="J33" s="378">
        <f t="shared" si="5"/>
        <v>4.7850000000000001</v>
      </c>
      <c r="K33" s="720">
        <v>8.25</v>
      </c>
      <c r="L33" s="720">
        <v>8</v>
      </c>
      <c r="M33" s="378">
        <f t="shared" si="6"/>
        <v>3.2149999999999999</v>
      </c>
      <c r="N33" s="382">
        <f t="shared" si="7"/>
        <v>6</v>
      </c>
      <c r="O33" s="734" t="s">
        <v>190</v>
      </c>
      <c r="P33" s="736" t="s">
        <v>160</v>
      </c>
      <c r="Q33" s="737"/>
      <c r="R33" s="297"/>
      <c r="S33" s="297"/>
      <c r="T33" s="297"/>
      <c r="U33" s="297"/>
      <c r="V33" s="297"/>
      <c r="W33" s="297"/>
      <c r="X33" s="297"/>
    </row>
    <row r="34" spans="1:24" ht="16.5" hidden="1" customHeight="1" x14ac:dyDescent="0.3">
      <c r="A34" s="320" t="s">
        <v>256</v>
      </c>
      <c r="C34" s="307"/>
      <c r="D34" s="318"/>
      <c r="E34" s="318"/>
      <c r="F34" s="316"/>
      <c r="G34" s="316"/>
      <c r="H34" s="376"/>
      <c r="I34" s="376"/>
      <c r="J34" s="376"/>
      <c r="K34" s="376"/>
      <c r="L34" s="376"/>
      <c r="M34" s="376"/>
      <c r="N34" s="314"/>
      <c r="O34" s="733"/>
      <c r="P34" s="321"/>
      <c r="R34" s="297"/>
      <c r="S34" s="297"/>
      <c r="T34" s="297"/>
      <c r="U34" s="297"/>
      <c r="V34" s="297"/>
      <c r="W34" s="297"/>
      <c r="X34" s="297"/>
    </row>
    <row r="35" spans="1:24" ht="16.5" hidden="1" customHeight="1" x14ac:dyDescent="0.3">
      <c r="A35" s="906">
        <v>1</v>
      </c>
      <c r="B35" s="309" t="s">
        <v>250</v>
      </c>
      <c r="C35" s="308"/>
      <c r="D35" s="319">
        <v>1987</v>
      </c>
      <c r="E35" s="351" t="s">
        <v>5</v>
      </c>
      <c r="F35" s="351" t="s">
        <v>159</v>
      </c>
      <c r="G35" s="351"/>
      <c r="H35" s="904">
        <v>2.1</v>
      </c>
      <c r="I35" s="904">
        <v>2.5</v>
      </c>
      <c r="J35" s="904">
        <v>2.2999999999999998</v>
      </c>
      <c r="K35" s="904">
        <v>16.149999999999999</v>
      </c>
      <c r="L35" s="904">
        <v>14.8</v>
      </c>
      <c r="M35" s="904">
        <v>12.5</v>
      </c>
      <c r="N35" s="906">
        <v>1</v>
      </c>
      <c r="O35" s="733"/>
      <c r="P35" s="913" t="s">
        <v>160</v>
      </c>
      <c r="R35" s="297"/>
      <c r="S35" s="297"/>
      <c r="T35" s="297"/>
      <c r="U35" s="297"/>
      <c r="V35" s="297"/>
      <c r="W35" s="297"/>
      <c r="X35" s="297"/>
    </row>
    <row r="36" spans="1:24" ht="16.5" hidden="1" customHeight="1" x14ac:dyDescent="0.3">
      <c r="A36" s="907"/>
      <c r="B36" s="310" t="s">
        <v>251</v>
      </c>
      <c r="C36" s="311"/>
      <c r="D36" s="317">
        <v>1980</v>
      </c>
      <c r="E36" s="352" t="s">
        <v>5</v>
      </c>
      <c r="F36" s="352" t="s">
        <v>159</v>
      </c>
      <c r="G36" s="352" t="s">
        <v>66</v>
      </c>
      <c r="H36" s="905"/>
      <c r="I36" s="905"/>
      <c r="J36" s="905"/>
      <c r="K36" s="905"/>
      <c r="L36" s="905"/>
      <c r="M36" s="905"/>
      <c r="N36" s="907"/>
      <c r="O36" s="733"/>
      <c r="P36" s="914"/>
      <c r="R36" s="297"/>
      <c r="S36" s="297"/>
      <c r="T36" s="297"/>
      <c r="U36" s="297"/>
      <c r="V36" s="297"/>
      <c r="W36" s="297"/>
      <c r="X36" s="297"/>
    </row>
    <row r="37" spans="1:24" ht="16.5" hidden="1" customHeight="1" x14ac:dyDescent="0.3">
      <c r="A37" s="906">
        <v>2</v>
      </c>
      <c r="B37" s="306" t="s">
        <v>249</v>
      </c>
      <c r="C37" s="307"/>
      <c r="D37" s="349">
        <v>2003</v>
      </c>
      <c r="E37" s="349">
        <v>1</v>
      </c>
      <c r="F37" s="349" t="s">
        <v>159</v>
      </c>
      <c r="G37" s="349"/>
      <c r="H37" s="904">
        <v>6.7</v>
      </c>
      <c r="I37" s="904">
        <v>6.6</v>
      </c>
      <c r="J37" s="904">
        <v>6.65</v>
      </c>
      <c r="K37" s="904">
        <v>10.7</v>
      </c>
      <c r="L37" s="904">
        <v>7.85</v>
      </c>
      <c r="M37" s="904">
        <v>1.2</v>
      </c>
      <c r="N37" s="906">
        <v>2</v>
      </c>
      <c r="O37" s="733"/>
      <c r="P37" s="913" t="s">
        <v>160</v>
      </c>
      <c r="R37" s="297"/>
      <c r="S37" s="297"/>
      <c r="T37" s="297"/>
      <c r="U37" s="297"/>
      <c r="V37" s="297"/>
      <c r="W37" s="297"/>
      <c r="X37" s="297"/>
    </row>
    <row r="38" spans="1:24" ht="16.5" hidden="1" customHeight="1" x14ac:dyDescent="0.3">
      <c r="A38" s="909"/>
      <c r="B38" s="310" t="s">
        <v>257</v>
      </c>
      <c r="C38" s="739"/>
      <c r="D38" s="740">
        <v>1978</v>
      </c>
      <c r="E38" s="740">
        <v>3</v>
      </c>
      <c r="F38" s="740" t="s">
        <v>159</v>
      </c>
      <c r="G38" s="740"/>
      <c r="H38" s="908"/>
      <c r="I38" s="908"/>
      <c r="J38" s="908"/>
      <c r="K38" s="908"/>
      <c r="L38" s="908"/>
      <c r="M38" s="908"/>
      <c r="N38" s="909"/>
      <c r="O38" s="741"/>
      <c r="P38" s="925"/>
      <c r="R38" s="297"/>
      <c r="S38" s="297"/>
      <c r="T38" s="297"/>
      <c r="U38" s="297"/>
      <c r="V38" s="297"/>
      <c r="W38" s="297"/>
      <c r="X38" s="297"/>
    </row>
    <row r="39" spans="1:24" ht="16.5" x14ac:dyDescent="0.3">
      <c r="A39" s="745" t="s">
        <v>258</v>
      </c>
      <c r="B39" s="746"/>
      <c r="C39" s="747"/>
      <c r="D39" s="748"/>
      <c r="E39" s="748"/>
      <c r="F39" s="748"/>
      <c r="G39" s="748"/>
      <c r="H39" s="749"/>
      <c r="I39" s="749"/>
      <c r="J39" s="749"/>
      <c r="K39" s="749"/>
      <c r="L39" s="749"/>
      <c r="M39" s="749"/>
      <c r="N39" s="750"/>
      <c r="O39" s="751"/>
      <c r="P39" s="752"/>
      <c r="Q39" s="737"/>
      <c r="R39" s="297"/>
      <c r="S39" s="297"/>
      <c r="T39" s="297"/>
      <c r="U39" s="297"/>
      <c r="V39" s="297"/>
      <c r="W39" s="297"/>
      <c r="X39" s="297"/>
    </row>
    <row r="40" spans="1:24" ht="16.5" x14ac:dyDescent="0.3">
      <c r="A40" s="909">
        <v>1</v>
      </c>
      <c r="B40" s="742" t="s">
        <v>259</v>
      </c>
      <c r="C40" s="743"/>
      <c r="D40" s="740">
        <v>1972</v>
      </c>
      <c r="E40" s="744">
        <v>3</v>
      </c>
      <c r="F40" s="744" t="s">
        <v>159</v>
      </c>
      <c r="G40" s="744"/>
      <c r="H40" s="908">
        <v>2.2000000000000002</v>
      </c>
      <c r="I40" s="908">
        <v>2.2000000000000002</v>
      </c>
      <c r="J40" s="908">
        <f t="shared" ref="J40" si="8">AVERAGE(H40:I41)</f>
        <v>2.2000000000000002</v>
      </c>
      <c r="K40" s="908">
        <v>13.324999999999999</v>
      </c>
      <c r="L40" s="908">
        <v>13.324999999999999</v>
      </c>
      <c r="M40" s="908">
        <f t="shared" ref="M40" si="9">L40-J40</f>
        <v>11.125</v>
      </c>
      <c r="N40" s="909">
        <v>1</v>
      </c>
      <c r="O40" s="926" t="s">
        <v>5</v>
      </c>
      <c r="P40" s="923" t="s">
        <v>260</v>
      </c>
      <c r="Q40" s="924"/>
      <c r="R40" s="297"/>
      <c r="S40" s="297"/>
      <c r="T40" s="297"/>
      <c r="U40" s="297"/>
      <c r="V40" s="297"/>
      <c r="W40" s="297"/>
      <c r="X40" s="297"/>
    </row>
    <row r="41" spans="1:24" ht="16.5" x14ac:dyDescent="0.3">
      <c r="A41" s="907"/>
      <c r="B41" s="312" t="s">
        <v>251</v>
      </c>
      <c r="C41" s="451"/>
      <c r="D41" s="350">
        <v>1980</v>
      </c>
      <c r="E41" s="352" t="s">
        <v>5</v>
      </c>
      <c r="F41" s="352" t="s">
        <v>159</v>
      </c>
      <c r="G41" s="352"/>
      <c r="H41" s="905"/>
      <c r="I41" s="905"/>
      <c r="J41" s="905"/>
      <c r="K41" s="905"/>
      <c r="L41" s="905"/>
      <c r="M41" s="905"/>
      <c r="N41" s="907"/>
      <c r="O41" s="927"/>
      <c r="P41" s="921"/>
      <c r="Q41" s="922"/>
      <c r="R41" s="297"/>
      <c r="S41" s="297"/>
      <c r="T41" s="297"/>
      <c r="U41" s="297"/>
      <c r="V41" s="297"/>
      <c r="W41" s="297"/>
      <c r="X41" s="297"/>
    </row>
    <row r="42" spans="1:24" ht="16.5" x14ac:dyDescent="0.3">
      <c r="A42" s="906">
        <v>2</v>
      </c>
      <c r="B42" s="309" t="s">
        <v>449</v>
      </c>
      <c r="C42" s="450"/>
      <c r="D42" s="349">
        <v>2002</v>
      </c>
      <c r="E42" s="351">
        <v>1</v>
      </c>
      <c r="F42" s="351" t="s">
        <v>159</v>
      </c>
      <c r="G42" s="349"/>
      <c r="H42" s="904">
        <v>3.2</v>
      </c>
      <c r="I42" s="904">
        <v>3.2</v>
      </c>
      <c r="J42" s="904">
        <f>AVERAGE(H42:I43)</f>
        <v>3.2</v>
      </c>
      <c r="K42" s="904">
        <v>13.125</v>
      </c>
      <c r="L42" s="904">
        <v>11.35</v>
      </c>
      <c r="M42" s="904">
        <f>L42-J42</f>
        <v>8.1499999999999986</v>
      </c>
      <c r="N42" s="906">
        <v>2</v>
      </c>
      <c r="O42" s="917">
        <v>1</v>
      </c>
      <c r="P42" s="919" t="s">
        <v>261</v>
      </c>
      <c r="Q42" s="920"/>
      <c r="R42" s="297"/>
      <c r="S42" s="297"/>
      <c r="T42" s="297"/>
      <c r="U42" s="297"/>
      <c r="V42" s="297"/>
      <c r="W42" s="297"/>
      <c r="X42" s="297"/>
    </row>
    <row r="43" spans="1:24" ht="16.5" x14ac:dyDescent="0.3">
      <c r="A43" s="907"/>
      <c r="B43" s="312" t="s">
        <v>444</v>
      </c>
      <c r="C43" s="451"/>
      <c r="D43" s="350">
        <v>1980</v>
      </c>
      <c r="E43" s="350" t="s">
        <v>5</v>
      </c>
      <c r="F43" s="350" t="s">
        <v>226</v>
      </c>
      <c r="G43" s="350"/>
      <c r="H43" s="905"/>
      <c r="I43" s="905"/>
      <c r="J43" s="905"/>
      <c r="K43" s="905"/>
      <c r="L43" s="905"/>
      <c r="M43" s="905"/>
      <c r="N43" s="907"/>
      <c r="O43" s="918"/>
      <c r="P43" s="921"/>
      <c r="Q43" s="922"/>
      <c r="R43" s="297"/>
      <c r="S43" s="297"/>
      <c r="T43" s="297"/>
      <c r="U43" s="297"/>
      <c r="V43" s="297"/>
      <c r="W43" s="297"/>
      <c r="X43" s="297"/>
    </row>
    <row r="44" spans="1:24" x14ac:dyDescent="0.25">
      <c r="A44" s="906">
        <v>3</v>
      </c>
      <c r="B44" s="306" t="s">
        <v>230</v>
      </c>
      <c r="C44" s="307"/>
      <c r="D44" s="319">
        <v>1978</v>
      </c>
      <c r="E44" s="349" t="s">
        <v>4</v>
      </c>
      <c r="F44" s="349" t="s">
        <v>226</v>
      </c>
      <c r="G44" s="349"/>
      <c r="H44" s="904">
        <v>5.2</v>
      </c>
      <c r="I44" s="904">
        <v>4.5999999999999996</v>
      </c>
      <c r="J44" s="904">
        <f t="shared" ref="J44" si="10">AVERAGE(H44:I45)</f>
        <v>4.9000000000000004</v>
      </c>
      <c r="K44" s="904">
        <v>11.2</v>
      </c>
      <c r="L44" s="904">
        <v>10.199999999999999</v>
      </c>
      <c r="M44" s="904">
        <f t="shared" ref="M44" si="11">L44-J44</f>
        <v>5.2999999999999989</v>
      </c>
      <c r="N44" s="906">
        <v>3</v>
      </c>
      <c r="O44" s="917" t="s">
        <v>190</v>
      </c>
      <c r="P44" s="919" t="s">
        <v>160</v>
      </c>
      <c r="Q44" s="920"/>
    </row>
    <row r="45" spans="1:24" x14ac:dyDescent="0.25">
      <c r="A45" s="907"/>
      <c r="B45" s="312" t="s">
        <v>252</v>
      </c>
      <c r="C45" s="313"/>
      <c r="D45" s="317">
        <v>1979</v>
      </c>
      <c r="E45" s="350">
        <v>2</v>
      </c>
      <c r="F45" s="350" t="s">
        <v>226</v>
      </c>
      <c r="G45" s="350"/>
      <c r="H45" s="905"/>
      <c r="I45" s="905"/>
      <c r="J45" s="905"/>
      <c r="K45" s="905"/>
      <c r="L45" s="905"/>
      <c r="M45" s="905"/>
      <c r="N45" s="907"/>
      <c r="O45" s="918"/>
      <c r="P45" s="921"/>
      <c r="Q45" s="922"/>
    </row>
    <row r="46" spans="1:24" s="104" customFormat="1" ht="12.75" x14ac:dyDescent="0.2">
      <c r="J46" s="105"/>
      <c r="K46" s="105"/>
      <c r="L46" s="105"/>
      <c r="M46" s="105"/>
      <c r="N46" s="105"/>
      <c r="O46" s="105"/>
      <c r="P46" s="105"/>
      <c r="Q46" s="105"/>
      <c r="R46" s="105"/>
      <c r="S46" s="105"/>
    </row>
    <row r="47" spans="1:24" s="104" customFormat="1" ht="12.75" x14ac:dyDescent="0.2">
      <c r="A47" s="204" t="s">
        <v>16</v>
      </c>
      <c r="B47" s="105"/>
      <c r="C47" s="105"/>
      <c r="F47" s="261" t="s">
        <v>286</v>
      </c>
      <c r="I47" s="105"/>
      <c r="J47" s="204" t="s">
        <v>112</v>
      </c>
      <c r="K47" s="105"/>
      <c r="N47" s="261" t="s">
        <v>523</v>
      </c>
    </row>
    <row r="48" spans="1:24" s="104" customFormat="1" ht="12.75" x14ac:dyDescent="0.2">
      <c r="A48" s="204"/>
      <c r="B48" s="105"/>
      <c r="C48" s="105"/>
      <c r="F48" s="205"/>
      <c r="I48" s="105"/>
      <c r="J48" s="204"/>
      <c r="K48" s="105"/>
      <c r="N48" s="261"/>
    </row>
    <row r="49" spans="1:24" s="104" customFormat="1" ht="12.75" x14ac:dyDescent="0.2">
      <c r="A49" s="204" t="s">
        <v>17</v>
      </c>
      <c r="B49" s="105"/>
      <c r="C49" s="105"/>
      <c r="E49" s="105"/>
      <c r="F49" s="5" t="s">
        <v>114</v>
      </c>
      <c r="I49" s="105"/>
      <c r="J49" s="204" t="s">
        <v>115</v>
      </c>
      <c r="K49" s="105"/>
      <c r="N49" s="5" t="s">
        <v>522</v>
      </c>
    </row>
    <row r="50" spans="1:24" ht="24" customHeight="1" x14ac:dyDescent="0.3">
      <c r="A50" s="294"/>
      <c r="B50" s="294"/>
      <c r="C50" s="294"/>
      <c r="D50" s="294"/>
      <c r="E50" s="294"/>
      <c r="F50" s="294"/>
      <c r="G50" s="294"/>
      <c r="H50" s="294"/>
      <c r="I50" s="298"/>
      <c r="J50" s="298"/>
      <c r="K50" s="294"/>
      <c r="L50" s="294"/>
      <c r="M50" s="294"/>
      <c r="N50" s="294"/>
      <c r="O50" s="294"/>
      <c r="P50" s="294"/>
      <c r="Q50" s="297"/>
      <c r="R50" s="297"/>
      <c r="S50" s="297"/>
      <c r="T50" s="297"/>
      <c r="U50" s="297"/>
      <c r="V50" s="297"/>
      <c r="W50" s="297"/>
      <c r="X50" s="297"/>
    </row>
    <row r="51" spans="1:24" ht="16.5" x14ac:dyDescent="0.3">
      <c r="A51" s="294"/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  <c r="O51" s="294"/>
      <c r="P51" s="294"/>
      <c r="Q51" s="297"/>
      <c r="R51" s="297"/>
      <c r="S51" s="297"/>
      <c r="T51" s="297"/>
      <c r="U51" s="297"/>
      <c r="V51" s="297"/>
      <c r="W51" s="297"/>
      <c r="X51" s="297"/>
    </row>
    <row r="54" spans="1:24" ht="16.5" x14ac:dyDescent="0.3">
      <c r="A54" s="294"/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4"/>
      <c r="Q54" s="297"/>
      <c r="R54" s="297"/>
      <c r="S54" s="297"/>
      <c r="T54" s="297"/>
      <c r="U54" s="297"/>
      <c r="V54" s="297"/>
      <c r="W54" s="297"/>
      <c r="X54" s="297"/>
    </row>
    <row r="55" spans="1:24" ht="16.5" x14ac:dyDescent="0.3">
      <c r="A55" s="294"/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  <c r="O55" s="294"/>
      <c r="P55" s="294"/>
      <c r="Q55" s="297"/>
      <c r="R55" s="297"/>
      <c r="S55" s="297"/>
      <c r="T55" s="297"/>
      <c r="U55" s="297"/>
      <c r="V55" s="297"/>
      <c r="W55" s="297"/>
      <c r="X55" s="297"/>
    </row>
    <row r="56" spans="1:24" ht="16.5" x14ac:dyDescent="0.3">
      <c r="A56" s="297"/>
      <c r="B56" s="297"/>
      <c r="C56" s="297"/>
      <c r="D56" s="297"/>
      <c r="E56" s="297"/>
      <c r="F56" s="297"/>
      <c r="G56" s="297"/>
      <c r="H56" s="297"/>
      <c r="I56" s="297"/>
      <c r="J56" s="297"/>
      <c r="K56" s="297"/>
      <c r="L56" s="297"/>
      <c r="M56" s="297"/>
      <c r="N56" s="297"/>
      <c r="O56" s="297"/>
      <c r="P56" s="297"/>
      <c r="Q56" s="297"/>
      <c r="R56" s="297"/>
      <c r="S56" s="297"/>
      <c r="T56" s="297"/>
      <c r="U56" s="297"/>
      <c r="V56" s="297"/>
      <c r="W56" s="297"/>
      <c r="X56" s="297"/>
    </row>
    <row r="57" spans="1:24" ht="16.5" x14ac:dyDescent="0.3">
      <c r="A57" s="297"/>
      <c r="B57" s="297"/>
      <c r="C57" s="297"/>
      <c r="D57" s="297"/>
      <c r="E57" s="297"/>
      <c r="F57" s="297"/>
      <c r="G57" s="297"/>
      <c r="H57" s="297"/>
      <c r="I57" s="297"/>
      <c r="J57" s="297"/>
      <c r="K57" s="297"/>
      <c r="L57" s="297"/>
      <c r="M57" s="297"/>
      <c r="N57" s="297"/>
      <c r="O57" s="297"/>
      <c r="P57" s="297"/>
      <c r="Q57" s="297"/>
      <c r="R57" s="297"/>
      <c r="S57" s="297"/>
      <c r="T57" s="297"/>
      <c r="U57" s="297"/>
      <c r="V57" s="297"/>
      <c r="W57" s="297"/>
      <c r="X57" s="297"/>
    </row>
    <row r="58" spans="1:24" ht="16.5" x14ac:dyDescent="0.3">
      <c r="A58" s="297"/>
      <c r="B58" s="297"/>
      <c r="C58" s="297"/>
      <c r="D58" s="297"/>
      <c r="E58" s="297"/>
      <c r="F58" s="297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297"/>
      <c r="S58" s="297"/>
      <c r="T58" s="297"/>
      <c r="U58" s="297"/>
      <c r="V58" s="297"/>
      <c r="W58" s="297"/>
      <c r="X58" s="297"/>
    </row>
    <row r="59" spans="1:24" ht="16.5" x14ac:dyDescent="0.3">
      <c r="A59" s="297"/>
      <c r="B59" s="297"/>
      <c r="C59" s="297"/>
      <c r="D59" s="297"/>
      <c r="E59" s="297"/>
      <c r="F59" s="297"/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S59" s="297"/>
      <c r="T59" s="297"/>
      <c r="U59" s="297"/>
      <c r="V59" s="297"/>
      <c r="W59" s="297"/>
      <c r="X59" s="297"/>
    </row>
    <row r="60" spans="1:24" ht="16.5" x14ac:dyDescent="0.3">
      <c r="A60" s="297"/>
      <c r="B60" s="297"/>
      <c r="C60" s="297"/>
      <c r="D60" s="297"/>
      <c r="E60" s="297"/>
      <c r="F60" s="297"/>
      <c r="G60" s="297"/>
      <c r="H60" s="297"/>
      <c r="I60" s="297"/>
      <c r="J60" s="297"/>
      <c r="K60" s="297"/>
      <c r="L60" s="297"/>
      <c r="M60" s="297"/>
      <c r="N60" s="297"/>
      <c r="O60" s="297"/>
      <c r="P60" s="297"/>
      <c r="Q60" s="297"/>
      <c r="R60" s="297"/>
      <c r="S60" s="297"/>
      <c r="T60" s="297"/>
      <c r="U60" s="297"/>
      <c r="V60" s="297"/>
      <c r="W60" s="297"/>
      <c r="X60" s="297"/>
    </row>
    <row r="61" spans="1:24" ht="16.5" x14ac:dyDescent="0.3">
      <c r="A61" s="297"/>
      <c r="B61" s="297"/>
      <c r="C61" s="297"/>
      <c r="D61" s="297"/>
      <c r="E61" s="297"/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297"/>
      <c r="T61" s="297"/>
      <c r="U61" s="297"/>
      <c r="V61" s="297"/>
      <c r="W61" s="297"/>
      <c r="X61" s="297"/>
    </row>
    <row r="62" spans="1:24" ht="16.5" x14ac:dyDescent="0.3">
      <c r="A62" s="297"/>
      <c r="B62" s="297"/>
      <c r="C62" s="297"/>
      <c r="D62" s="297"/>
      <c r="E62" s="297"/>
      <c r="F62" s="297"/>
      <c r="G62" s="297"/>
      <c r="H62" s="297"/>
      <c r="I62" s="297"/>
      <c r="J62" s="297"/>
      <c r="K62" s="297"/>
      <c r="L62" s="297"/>
      <c r="M62" s="297"/>
      <c r="N62" s="297"/>
      <c r="O62" s="297"/>
      <c r="P62" s="297"/>
      <c r="Q62" s="297"/>
      <c r="R62" s="297"/>
      <c r="S62" s="297"/>
      <c r="T62" s="297"/>
      <c r="U62" s="297"/>
      <c r="V62" s="297"/>
      <c r="W62" s="297"/>
      <c r="X62" s="297"/>
    </row>
    <row r="63" spans="1:24" ht="16.5" x14ac:dyDescent="0.3">
      <c r="A63" s="297"/>
      <c r="B63" s="297"/>
      <c r="C63" s="297"/>
      <c r="D63" s="297"/>
      <c r="E63" s="297"/>
      <c r="F63" s="297"/>
      <c r="G63" s="297"/>
      <c r="H63" s="297"/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S63" s="297"/>
      <c r="T63" s="297"/>
      <c r="U63" s="297"/>
      <c r="V63" s="297"/>
      <c r="W63" s="297"/>
      <c r="X63" s="297"/>
    </row>
    <row r="64" spans="1:24" ht="16.5" x14ac:dyDescent="0.3">
      <c r="A64" s="297"/>
      <c r="B64" s="297"/>
      <c r="C64" s="297"/>
      <c r="D64" s="297"/>
      <c r="E64" s="297"/>
      <c r="F64" s="297"/>
      <c r="G64" s="297"/>
      <c r="H64" s="297"/>
      <c r="I64" s="297"/>
      <c r="J64" s="297"/>
      <c r="K64" s="297"/>
      <c r="L64" s="297"/>
      <c r="M64" s="297"/>
      <c r="N64" s="297"/>
      <c r="O64" s="297"/>
      <c r="P64" s="297"/>
      <c r="Q64" s="297"/>
      <c r="R64" s="297"/>
      <c r="S64" s="297"/>
      <c r="T64" s="297"/>
      <c r="U64" s="297"/>
      <c r="V64" s="297"/>
      <c r="W64" s="297"/>
      <c r="X64" s="297"/>
    </row>
    <row r="65" spans="1:24" ht="16.5" x14ac:dyDescent="0.3">
      <c r="A65" s="297"/>
      <c r="B65" s="297"/>
      <c r="C65" s="297"/>
      <c r="D65" s="297"/>
      <c r="E65" s="297"/>
      <c r="F65" s="297"/>
      <c r="G65" s="297"/>
      <c r="H65" s="297"/>
      <c r="I65" s="297"/>
      <c r="J65" s="297"/>
      <c r="K65" s="297"/>
      <c r="L65" s="297"/>
      <c r="M65" s="297"/>
      <c r="N65" s="297"/>
      <c r="O65" s="297"/>
      <c r="P65" s="297"/>
      <c r="Q65" s="297"/>
      <c r="R65" s="297"/>
      <c r="S65" s="297"/>
      <c r="T65" s="297"/>
      <c r="U65" s="297"/>
      <c r="V65" s="297"/>
      <c r="W65" s="297"/>
      <c r="X65" s="297"/>
    </row>
    <row r="66" spans="1:24" ht="16.5" x14ac:dyDescent="0.3">
      <c r="A66" s="297"/>
      <c r="B66" s="297"/>
      <c r="C66" s="297"/>
      <c r="D66" s="297"/>
      <c r="E66" s="297"/>
      <c r="F66" s="297"/>
      <c r="G66" s="297"/>
      <c r="H66" s="297"/>
      <c r="I66" s="297"/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</row>
    <row r="67" spans="1:24" ht="16.5" x14ac:dyDescent="0.3">
      <c r="A67" s="297"/>
      <c r="B67" s="297"/>
      <c r="C67" s="297"/>
      <c r="D67" s="297"/>
      <c r="E67" s="297"/>
      <c r="F67" s="297"/>
      <c r="G67" s="297"/>
      <c r="H67" s="297"/>
      <c r="I67" s="297"/>
      <c r="J67" s="297"/>
      <c r="K67" s="297"/>
      <c r="L67" s="297"/>
      <c r="M67" s="297"/>
      <c r="N67" s="297"/>
      <c r="O67" s="297"/>
      <c r="P67" s="297"/>
      <c r="Q67" s="297"/>
      <c r="R67" s="297"/>
      <c r="S67" s="297"/>
      <c r="T67" s="297"/>
      <c r="U67" s="297"/>
      <c r="V67" s="297"/>
      <c r="W67" s="297"/>
      <c r="X67" s="297"/>
    </row>
  </sheetData>
  <sortState ref="A14:X22">
    <sortCondition ref="A14"/>
  </sortState>
  <mergeCells count="63">
    <mergeCell ref="O44:O45"/>
    <mergeCell ref="P42:Q43"/>
    <mergeCell ref="P40:Q41"/>
    <mergeCell ref="P44:Q45"/>
    <mergeCell ref="P37:P38"/>
    <mergeCell ref="O40:O41"/>
    <mergeCell ref="O42:O43"/>
    <mergeCell ref="A1:Q1"/>
    <mergeCell ref="A2:Q2"/>
    <mergeCell ref="F9:L9"/>
    <mergeCell ref="N35:N36"/>
    <mergeCell ref="M35:M36"/>
    <mergeCell ref="K35:K36"/>
    <mergeCell ref="B12:C12"/>
    <mergeCell ref="A7:C7"/>
    <mergeCell ref="I35:I36"/>
    <mergeCell ref="P35:P36"/>
    <mergeCell ref="P12:Q12"/>
    <mergeCell ref="K44:K45"/>
    <mergeCell ref="A35:A36"/>
    <mergeCell ref="A44:A45"/>
    <mergeCell ref="N44:N45"/>
    <mergeCell ref="M44:M45"/>
    <mergeCell ref="L44:L45"/>
    <mergeCell ref="I44:I45"/>
    <mergeCell ref="H44:H45"/>
    <mergeCell ref="J44:J45"/>
    <mergeCell ref="H35:H36"/>
    <mergeCell ref="K37:K38"/>
    <mergeCell ref="L37:L38"/>
    <mergeCell ref="M37:M38"/>
    <mergeCell ref="J35:J36"/>
    <mergeCell ref="L35:L36"/>
    <mergeCell ref="N37:N38"/>
    <mergeCell ref="R2:S2"/>
    <mergeCell ref="A3:Q3"/>
    <mergeCell ref="R3:S3"/>
    <mergeCell ref="F7:L7"/>
    <mergeCell ref="F8:L8"/>
    <mergeCell ref="A4:Q4"/>
    <mergeCell ref="R4:S4"/>
    <mergeCell ref="F6:L6"/>
    <mergeCell ref="A8:C8"/>
    <mergeCell ref="A37:A38"/>
    <mergeCell ref="H37:H38"/>
    <mergeCell ref="I37:I38"/>
    <mergeCell ref="J37:J38"/>
    <mergeCell ref="L40:L41"/>
    <mergeCell ref="M40:M41"/>
    <mergeCell ref="N40:N41"/>
    <mergeCell ref="A40:A41"/>
    <mergeCell ref="H40:H41"/>
    <mergeCell ref="I40:I41"/>
    <mergeCell ref="J40:J41"/>
    <mergeCell ref="K40:K41"/>
    <mergeCell ref="L42:L43"/>
    <mergeCell ref="M42:M43"/>
    <mergeCell ref="N42:N43"/>
    <mergeCell ref="A42:A43"/>
    <mergeCell ref="H42:H43"/>
    <mergeCell ref="I42:I43"/>
    <mergeCell ref="J42:J43"/>
    <mergeCell ref="K42:K43"/>
  </mergeCells>
  <printOptions horizontalCentered="1"/>
  <pageMargins left="0.59055118110236227" right="0.19685039370078741" top="0.59055118110236227" bottom="0.74803149606299213" header="0" footer="0.51181102362204722"/>
  <pageSetup paperSize="9" scale="61" firstPageNumber="0" fitToHeight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K29"/>
  <sheetViews>
    <sheetView zoomScaleNormal="100" zoomScaleSheetLayoutView="100" workbookViewId="0">
      <selection activeCell="B12" sqref="B12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8" width="4.7109375" style="11" customWidth="1"/>
    <col min="9" max="9" width="4.140625" style="11" customWidth="1"/>
    <col min="10" max="19" width="4.7109375" style="11" customWidth="1"/>
    <col min="20" max="23" width="4.7109375" customWidth="1"/>
    <col min="24" max="26" width="4.7109375" style="11" customWidth="1"/>
    <col min="27" max="27" width="14" style="11" customWidth="1"/>
    <col min="28" max="28" width="10.28515625" customWidth="1"/>
    <col min="29" max="29" width="9.140625" style="794" customWidth="1"/>
    <col min="30" max="225" width="9.140625" customWidth="1"/>
    <col min="226" max="226" width="5.5703125" customWidth="1"/>
    <col min="227" max="227" width="26.140625" customWidth="1"/>
    <col min="228" max="228" width="3.140625" customWidth="1"/>
    <col min="229" max="229" width="1.5703125" customWidth="1"/>
    <col min="230" max="230" width="0" hidden="1" customWidth="1"/>
    <col min="231" max="231" width="3.140625" customWidth="1"/>
    <col min="232" max="232" width="2.28515625" customWidth="1"/>
    <col min="233" max="233" width="0.7109375" customWidth="1"/>
    <col min="234" max="234" width="3.5703125" customWidth="1"/>
    <col min="235" max="235" width="1.140625" customWidth="1"/>
    <col min="236" max="236" width="3.140625" customWidth="1"/>
    <col min="237" max="237" width="2.85546875" customWidth="1"/>
    <col min="238" max="239" width="2.28515625" customWidth="1"/>
    <col min="240" max="240" width="2.7109375" customWidth="1"/>
  </cols>
  <sheetData>
    <row r="1" spans="1:32" s="104" customFormat="1" x14ac:dyDescent="0.2">
      <c r="A1" s="928" t="s">
        <v>37</v>
      </c>
      <c r="B1" s="928"/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928"/>
      <c r="R1" s="928"/>
      <c r="S1" s="928"/>
      <c r="T1" s="928"/>
      <c r="U1" s="928"/>
      <c r="V1" s="928"/>
      <c r="W1" s="928"/>
      <c r="X1" s="928"/>
      <c r="Y1" s="928"/>
      <c r="Z1" s="928"/>
      <c r="AA1" s="928"/>
      <c r="AB1" s="928"/>
      <c r="AC1" s="928"/>
    </row>
    <row r="2" spans="1:32" s="104" customFormat="1" x14ac:dyDescent="0.2">
      <c r="A2" s="900" t="s">
        <v>116</v>
      </c>
      <c r="B2" s="900"/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900"/>
      <c r="N2" s="900"/>
      <c r="O2" s="900"/>
      <c r="P2" s="900"/>
      <c r="Q2" s="900"/>
      <c r="R2" s="900"/>
      <c r="S2" s="900"/>
      <c r="T2" s="900"/>
      <c r="U2" s="900"/>
      <c r="V2" s="900"/>
      <c r="W2" s="900"/>
      <c r="X2" s="900"/>
      <c r="Y2" s="900"/>
      <c r="Z2" s="900"/>
      <c r="AA2" s="900"/>
      <c r="AB2" s="900"/>
      <c r="AC2" s="900"/>
    </row>
    <row r="3" spans="1:32" s="104" customFormat="1" ht="12.75" customHeight="1" x14ac:dyDescent="0.2">
      <c r="A3" s="928" t="s">
        <v>277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928"/>
      <c r="N3" s="928"/>
      <c r="O3" s="928"/>
      <c r="P3" s="928"/>
      <c r="Q3" s="928"/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</row>
    <row r="4" spans="1:32" s="104" customFormat="1" x14ac:dyDescent="0.2">
      <c r="A4" s="928" t="s">
        <v>278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928"/>
      <c r="N4" s="928"/>
      <c r="O4" s="928"/>
      <c r="P4" s="928"/>
      <c r="Q4" s="928"/>
      <c r="R4" s="928"/>
      <c r="S4" s="928"/>
      <c r="T4" s="928"/>
      <c r="U4" s="928"/>
      <c r="V4" s="928"/>
      <c r="W4" s="928"/>
      <c r="X4" s="928"/>
      <c r="Y4" s="928"/>
      <c r="Z4" s="928"/>
      <c r="AA4" s="928"/>
      <c r="AB4" s="928"/>
      <c r="AC4" s="928"/>
    </row>
    <row r="5" spans="1:32" s="104" customFormat="1" x14ac:dyDescent="0.2">
      <c r="A5" s="882"/>
      <c r="B5" s="882"/>
      <c r="C5" s="882"/>
      <c r="D5" s="882"/>
      <c r="E5" s="882"/>
      <c r="F5" s="882"/>
      <c r="G5" s="882"/>
      <c r="H5" s="882"/>
      <c r="I5" s="882"/>
      <c r="J5" s="882"/>
      <c r="K5" s="882"/>
      <c r="L5" s="10"/>
      <c r="M5" s="10"/>
      <c r="N5" s="10"/>
      <c r="O5" s="10"/>
      <c r="P5" s="10"/>
      <c r="Q5" s="10"/>
      <c r="R5" s="10"/>
      <c r="S5" s="10"/>
      <c r="T5" s="105"/>
      <c r="U5" s="105"/>
      <c r="V5" s="105"/>
      <c r="W5" s="105"/>
      <c r="X5" s="10"/>
      <c r="Y5" s="10"/>
      <c r="Z5" s="10"/>
      <c r="AA5" s="10"/>
      <c r="AB5" s="105"/>
      <c r="AC5" s="1"/>
    </row>
    <row r="6" spans="1:32" s="104" customFormat="1" ht="18" customHeight="1" x14ac:dyDescent="0.2">
      <c r="A6" s="795"/>
      <c r="B6" s="795"/>
      <c r="F6" s="806" t="s">
        <v>104</v>
      </c>
      <c r="G6" s="806"/>
      <c r="H6" s="806"/>
      <c r="I6" s="806"/>
      <c r="J6" s="806"/>
      <c r="K6" s="806"/>
      <c r="L6" s="806"/>
      <c r="M6" s="806"/>
      <c r="N6" s="806"/>
      <c r="O6" s="806"/>
      <c r="P6" s="806"/>
      <c r="Q6" s="806"/>
      <c r="R6" s="806"/>
      <c r="S6" s="806"/>
      <c r="T6" s="806"/>
      <c r="U6" s="806"/>
      <c r="V6" s="806"/>
      <c r="W6" s="806"/>
      <c r="X6" s="806"/>
    </row>
    <row r="7" spans="1:32" s="104" customFormat="1" ht="15.75" x14ac:dyDescent="0.2">
      <c r="A7" s="810" t="s">
        <v>276</v>
      </c>
      <c r="B7" s="810"/>
      <c r="F7" s="806" t="s">
        <v>215</v>
      </c>
      <c r="G7" s="806"/>
      <c r="H7" s="806"/>
      <c r="I7" s="806"/>
      <c r="J7" s="806"/>
      <c r="K7" s="806"/>
      <c r="L7" s="806"/>
      <c r="M7" s="806"/>
      <c r="N7" s="806"/>
      <c r="O7" s="806"/>
      <c r="P7" s="806"/>
      <c r="Q7" s="806"/>
      <c r="R7" s="806"/>
      <c r="S7" s="806"/>
      <c r="T7" s="806"/>
      <c r="U7" s="806"/>
      <c r="V7" s="806"/>
      <c r="W7" s="806"/>
      <c r="X7" s="806"/>
    </row>
    <row r="8" spans="1:32" s="104" customFormat="1" ht="15" x14ac:dyDescent="0.2">
      <c r="A8" s="810" t="s">
        <v>226</v>
      </c>
      <c r="B8" s="810"/>
      <c r="F8" s="889" t="s">
        <v>280</v>
      </c>
      <c r="G8" s="889"/>
      <c r="H8" s="889"/>
      <c r="I8" s="889"/>
      <c r="J8" s="889"/>
      <c r="K8" s="889"/>
      <c r="L8" s="889"/>
      <c r="M8" s="889"/>
      <c r="N8" s="889"/>
      <c r="O8" s="889"/>
      <c r="P8" s="889"/>
      <c r="Q8" s="889"/>
      <c r="R8" s="889"/>
      <c r="S8" s="889"/>
      <c r="T8" s="889"/>
      <c r="U8" s="889"/>
      <c r="V8" s="889"/>
      <c r="W8" s="889"/>
      <c r="X8" s="889"/>
    </row>
    <row r="9" spans="1:32" s="104" customFormat="1" ht="13.9" customHeight="1" thickBot="1" x14ac:dyDescent="0.25">
      <c r="C9" s="883"/>
      <c r="D9" s="883"/>
      <c r="E9" s="883"/>
      <c r="F9" s="883"/>
      <c r="G9" s="883"/>
      <c r="H9" s="883"/>
      <c r="I9" s="883"/>
      <c r="J9" s="883"/>
      <c r="K9" s="796"/>
      <c r="L9" s="56"/>
      <c r="M9" s="56"/>
      <c r="N9" s="56"/>
      <c r="O9" s="56"/>
      <c r="P9" s="56"/>
      <c r="Q9" s="56"/>
      <c r="R9" s="29"/>
      <c r="S9" s="41"/>
      <c r="T9" s="794"/>
      <c r="U9" s="794"/>
      <c r="V9" s="794"/>
      <c r="W9" s="794"/>
      <c r="X9" s="794"/>
      <c r="Y9" s="794"/>
      <c r="Z9" s="10"/>
      <c r="AA9" s="10"/>
      <c r="AB9" s="105"/>
      <c r="AC9" s="1"/>
    </row>
    <row r="10" spans="1:32" s="104" customFormat="1" ht="33" customHeight="1" thickBot="1" x14ac:dyDescent="0.25">
      <c r="A10" s="952" t="s">
        <v>6</v>
      </c>
      <c r="B10" s="954" t="s">
        <v>24</v>
      </c>
      <c r="C10" s="993" t="s">
        <v>204</v>
      </c>
      <c r="D10" s="957"/>
      <c r="E10" s="994"/>
      <c r="F10" s="993" t="s">
        <v>34</v>
      </c>
      <c r="G10" s="957"/>
      <c r="H10" s="957"/>
      <c r="I10" s="994"/>
      <c r="J10" s="983" t="s">
        <v>35</v>
      </c>
      <c r="K10" s="984"/>
      <c r="L10" s="932"/>
      <c r="M10" s="932"/>
      <c r="N10" s="932"/>
      <c r="O10" s="932"/>
      <c r="P10" s="932"/>
      <c r="Q10" s="1000"/>
      <c r="R10" s="983" t="s">
        <v>36</v>
      </c>
      <c r="S10" s="932"/>
      <c r="T10" s="932"/>
      <c r="U10" s="932"/>
      <c r="V10" s="932"/>
      <c r="W10" s="932"/>
      <c r="X10" s="932"/>
      <c r="Y10" s="932"/>
      <c r="Z10" s="985"/>
      <c r="AA10" s="935" t="s">
        <v>157</v>
      </c>
      <c r="AB10" s="935" t="s">
        <v>199</v>
      </c>
      <c r="AC10" s="937" t="s">
        <v>23</v>
      </c>
      <c r="AD10" s="4"/>
      <c r="AE10" s="4"/>
      <c r="AF10" s="4"/>
    </row>
    <row r="11" spans="1:32" ht="18" customHeight="1" thickBot="1" x14ac:dyDescent="0.25">
      <c r="A11" s="953"/>
      <c r="B11" s="955"/>
      <c r="C11" s="989">
        <v>58</v>
      </c>
      <c r="D11" s="990">
        <v>68</v>
      </c>
      <c r="E11" s="801" t="s">
        <v>316</v>
      </c>
      <c r="F11" s="802">
        <v>58</v>
      </c>
      <c r="G11" s="797">
        <v>63</v>
      </c>
      <c r="H11" s="950" t="s">
        <v>316</v>
      </c>
      <c r="I11" s="980"/>
      <c r="J11" s="799">
        <v>63</v>
      </c>
      <c r="K11" s="991">
        <v>68</v>
      </c>
      <c r="L11" s="991">
        <v>73</v>
      </c>
      <c r="M11" s="797">
        <v>78</v>
      </c>
      <c r="N11" s="950">
        <v>85</v>
      </c>
      <c r="O11" s="959"/>
      <c r="P11" s="797">
        <v>95</v>
      </c>
      <c r="Q11" s="982" t="s">
        <v>434</v>
      </c>
      <c r="R11" s="799">
        <v>63</v>
      </c>
      <c r="S11" s="990">
        <v>73</v>
      </c>
      <c r="T11" s="800">
        <v>78</v>
      </c>
      <c r="U11" s="950">
        <v>85</v>
      </c>
      <c r="V11" s="931"/>
      <c r="W11" s="959"/>
      <c r="X11" s="931">
        <v>95</v>
      </c>
      <c r="Y11" s="931"/>
      <c r="Z11" s="992" t="s">
        <v>434</v>
      </c>
      <c r="AA11" s="936"/>
      <c r="AB11" s="936"/>
      <c r="AC11" s="938"/>
      <c r="AD11" s="4"/>
      <c r="AE11" s="373"/>
      <c r="AF11" s="373"/>
    </row>
    <row r="12" spans="1:32" s="43" customFormat="1" x14ac:dyDescent="0.2">
      <c r="A12" s="716">
        <v>1</v>
      </c>
      <c r="B12" s="712" t="s">
        <v>226</v>
      </c>
      <c r="C12" s="789">
        <v>20</v>
      </c>
      <c r="D12" s="986">
        <v>20</v>
      </c>
      <c r="E12" s="995"/>
      <c r="F12" s="789">
        <v>20</v>
      </c>
      <c r="G12" s="987">
        <v>20</v>
      </c>
      <c r="H12" s="986"/>
      <c r="I12" s="998"/>
      <c r="J12" s="789">
        <v>20</v>
      </c>
      <c r="K12" s="986">
        <v>20</v>
      </c>
      <c r="L12" s="986">
        <v>20</v>
      </c>
      <c r="M12" s="986">
        <v>20</v>
      </c>
      <c r="N12" s="986"/>
      <c r="O12" s="988"/>
      <c r="P12" s="986"/>
      <c r="Q12" s="998">
        <v>20</v>
      </c>
      <c r="R12" s="789">
        <v>20</v>
      </c>
      <c r="S12" s="986">
        <v>20</v>
      </c>
      <c r="T12" s="987">
        <v>20</v>
      </c>
      <c r="U12" s="986"/>
      <c r="V12" s="976"/>
      <c r="W12" s="988"/>
      <c r="X12" s="976">
        <v>20</v>
      </c>
      <c r="Y12" s="976"/>
      <c r="Z12" s="995">
        <v>20</v>
      </c>
      <c r="AA12" s="374">
        <v>20</v>
      </c>
      <c r="AB12" s="456">
        <v>20</v>
      </c>
      <c r="AC12" s="462">
        <f>SUM(C12:AB12)</f>
        <v>320</v>
      </c>
      <c r="AD12" s="104"/>
    </row>
    <row r="13" spans="1:32" s="43" customFormat="1" x14ac:dyDescent="0.2">
      <c r="A13" s="717">
        <v>2</v>
      </c>
      <c r="B13" s="713" t="s">
        <v>307</v>
      </c>
      <c r="C13" s="465"/>
      <c r="D13" s="708"/>
      <c r="E13" s="996"/>
      <c r="F13" s="465"/>
      <c r="G13" s="981">
        <v>15</v>
      </c>
      <c r="H13" s="708">
        <v>16</v>
      </c>
      <c r="I13" s="710"/>
      <c r="J13" s="465"/>
      <c r="K13" s="708"/>
      <c r="L13" s="708"/>
      <c r="M13" s="708"/>
      <c r="N13" s="708"/>
      <c r="O13" s="709"/>
      <c r="P13" s="708">
        <v>20</v>
      </c>
      <c r="Q13" s="710"/>
      <c r="R13" s="465">
        <v>16</v>
      </c>
      <c r="S13" s="708"/>
      <c r="T13" s="981">
        <v>18</v>
      </c>
      <c r="U13" s="708"/>
      <c r="V13" s="707"/>
      <c r="W13" s="709"/>
      <c r="X13" s="707">
        <v>16</v>
      </c>
      <c r="Y13" s="707"/>
      <c r="Z13" s="996">
        <v>16</v>
      </c>
      <c r="AA13" s="375"/>
      <c r="AB13" s="789">
        <v>18</v>
      </c>
      <c r="AC13" s="791">
        <f>SUM(C13:AB13)</f>
        <v>135</v>
      </c>
      <c r="AD13" s="104"/>
    </row>
    <row r="14" spans="1:32" s="43" customFormat="1" x14ac:dyDescent="0.2">
      <c r="A14" s="717">
        <v>3</v>
      </c>
      <c r="B14" s="713" t="s">
        <v>468</v>
      </c>
      <c r="C14" s="465"/>
      <c r="D14" s="708"/>
      <c r="E14" s="996"/>
      <c r="F14" s="465"/>
      <c r="G14" s="981"/>
      <c r="H14" s="708">
        <v>20</v>
      </c>
      <c r="I14" s="710">
        <v>18</v>
      </c>
      <c r="J14" s="465"/>
      <c r="K14" s="708"/>
      <c r="L14" s="708"/>
      <c r="M14" s="708"/>
      <c r="N14" s="708"/>
      <c r="O14" s="709"/>
      <c r="P14" s="708"/>
      <c r="Q14" s="710"/>
      <c r="R14" s="465"/>
      <c r="S14" s="708"/>
      <c r="T14" s="981"/>
      <c r="U14" s="708">
        <v>20</v>
      </c>
      <c r="V14" s="707">
        <v>15</v>
      </c>
      <c r="W14" s="709">
        <v>16</v>
      </c>
      <c r="X14" s="707">
        <v>15</v>
      </c>
      <c r="Y14" s="707"/>
      <c r="Z14" s="996">
        <v>18</v>
      </c>
      <c r="AA14" s="375"/>
      <c r="AB14" s="789"/>
      <c r="AC14" s="791">
        <f>SUM(C14:AB14)</f>
        <v>122</v>
      </c>
      <c r="AD14" s="104"/>
    </row>
    <row r="15" spans="1:32" s="43" customFormat="1" x14ac:dyDescent="0.2">
      <c r="A15" s="717">
        <v>4</v>
      </c>
      <c r="B15" s="714" t="s">
        <v>134</v>
      </c>
      <c r="C15" s="465"/>
      <c r="D15" s="708"/>
      <c r="E15" s="996"/>
      <c r="F15" s="465"/>
      <c r="G15" s="981"/>
      <c r="H15" s="708"/>
      <c r="I15" s="710"/>
      <c r="J15" s="465"/>
      <c r="K15" s="708"/>
      <c r="L15" s="708">
        <v>18</v>
      </c>
      <c r="M15" s="708"/>
      <c r="N15" s="708"/>
      <c r="O15" s="709"/>
      <c r="P15" s="708">
        <v>18</v>
      </c>
      <c r="Q15" s="710"/>
      <c r="R15" s="465">
        <v>15</v>
      </c>
      <c r="S15" s="708">
        <v>18</v>
      </c>
      <c r="T15" s="981"/>
      <c r="U15" s="708">
        <v>18</v>
      </c>
      <c r="V15" s="707"/>
      <c r="W15" s="709"/>
      <c r="X15" s="707"/>
      <c r="Y15" s="707"/>
      <c r="Z15" s="996"/>
      <c r="AA15" s="375"/>
      <c r="AB15" s="789">
        <v>16</v>
      </c>
      <c r="AC15" s="791">
        <f>SUM(C15:AB15)</f>
        <v>103</v>
      </c>
      <c r="AD15" s="104"/>
    </row>
    <row r="16" spans="1:32" s="43" customFormat="1" x14ac:dyDescent="0.2">
      <c r="A16" s="717">
        <v>5</v>
      </c>
      <c r="B16" s="714" t="s">
        <v>452</v>
      </c>
      <c r="C16" s="465"/>
      <c r="D16" s="708"/>
      <c r="E16" s="996"/>
      <c r="F16" s="465"/>
      <c r="G16" s="981"/>
      <c r="H16" s="708"/>
      <c r="I16" s="710"/>
      <c r="J16" s="465"/>
      <c r="K16" s="708"/>
      <c r="L16" s="708"/>
      <c r="M16" s="708"/>
      <c r="N16" s="708"/>
      <c r="O16" s="709"/>
      <c r="P16" s="708"/>
      <c r="Q16" s="710"/>
      <c r="R16" s="465"/>
      <c r="S16" s="708"/>
      <c r="T16" s="981"/>
      <c r="U16" s="708"/>
      <c r="V16" s="707"/>
      <c r="W16" s="709"/>
      <c r="X16" s="707">
        <v>18</v>
      </c>
      <c r="Y16" s="707">
        <v>13</v>
      </c>
      <c r="Z16" s="996">
        <v>15</v>
      </c>
      <c r="AA16" s="375">
        <v>15</v>
      </c>
      <c r="AB16" s="789"/>
      <c r="AC16" s="791">
        <f>SUM(C16:AB16)</f>
        <v>61</v>
      </c>
      <c r="AD16" s="104"/>
    </row>
    <row r="17" spans="1:37" s="43" customFormat="1" x14ac:dyDescent="0.2">
      <c r="A17" s="717">
        <v>6</v>
      </c>
      <c r="B17" s="714" t="s">
        <v>205</v>
      </c>
      <c r="C17" s="465"/>
      <c r="D17" s="708"/>
      <c r="E17" s="996"/>
      <c r="F17" s="465"/>
      <c r="G17" s="981"/>
      <c r="H17" s="708"/>
      <c r="I17" s="710"/>
      <c r="J17" s="465"/>
      <c r="K17" s="708"/>
      <c r="L17" s="708"/>
      <c r="M17" s="708"/>
      <c r="N17" s="708">
        <v>18</v>
      </c>
      <c r="O17" s="709">
        <v>16</v>
      </c>
      <c r="P17" s="708"/>
      <c r="Q17" s="710">
        <v>18</v>
      </c>
      <c r="R17" s="465"/>
      <c r="S17" s="708"/>
      <c r="T17" s="981"/>
      <c r="U17" s="708"/>
      <c r="V17" s="707"/>
      <c r="W17" s="709"/>
      <c r="X17" s="707"/>
      <c r="Y17" s="707"/>
      <c r="Z17" s="996"/>
      <c r="AA17" s="375"/>
      <c r="AB17" s="789"/>
      <c r="AC17" s="791">
        <f>SUM(C17:AB17)</f>
        <v>52</v>
      </c>
      <c r="AD17" s="104"/>
    </row>
    <row r="18" spans="1:37" s="43" customFormat="1" x14ac:dyDescent="0.2">
      <c r="A18" s="717">
        <v>7</v>
      </c>
      <c r="B18" s="714" t="s">
        <v>496</v>
      </c>
      <c r="C18" s="465"/>
      <c r="D18" s="708"/>
      <c r="E18" s="996"/>
      <c r="F18" s="465"/>
      <c r="G18" s="981"/>
      <c r="H18" s="708"/>
      <c r="I18" s="710"/>
      <c r="J18" s="465"/>
      <c r="K18" s="708"/>
      <c r="L18" s="708"/>
      <c r="M18" s="708"/>
      <c r="N18" s="708"/>
      <c r="O18" s="709"/>
      <c r="P18" s="708"/>
      <c r="Q18" s="710"/>
      <c r="R18" s="465"/>
      <c r="S18" s="708"/>
      <c r="T18" s="981"/>
      <c r="U18" s="708">
        <v>14</v>
      </c>
      <c r="V18" s="707">
        <v>13</v>
      </c>
      <c r="W18" s="709"/>
      <c r="X18" s="707"/>
      <c r="Y18" s="707"/>
      <c r="Z18" s="996"/>
      <c r="AA18" s="375"/>
      <c r="AB18" s="789"/>
      <c r="AC18" s="791">
        <f>SUM(C18:AB18)</f>
        <v>27</v>
      </c>
      <c r="AD18" s="104"/>
    </row>
    <row r="19" spans="1:37" s="43" customFormat="1" ht="13.5" thickBot="1" x14ac:dyDescent="0.25">
      <c r="A19" s="718">
        <v>8</v>
      </c>
      <c r="B19" s="715" t="s">
        <v>315</v>
      </c>
      <c r="C19" s="429"/>
      <c r="D19" s="430"/>
      <c r="E19" s="997">
        <v>20</v>
      </c>
      <c r="F19" s="429"/>
      <c r="G19" s="999"/>
      <c r="H19" s="430"/>
      <c r="I19" s="474"/>
      <c r="J19" s="429"/>
      <c r="K19" s="430"/>
      <c r="L19" s="430"/>
      <c r="M19" s="430"/>
      <c r="N19" s="430"/>
      <c r="O19" s="473"/>
      <c r="P19" s="430"/>
      <c r="Q19" s="474"/>
      <c r="R19" s="429"/>
      <c r="S19" s="430"/>
      <c r="T19" s="999"/>
      <c r="U19" s="430"/>
      <c r="V19" s="472"/>
      <c r="W19" s="473"/>
      <c r="X19" s="472"/>
      <c r="Y19" s="472"/>
      <c r="Z19" s="997"/>
      <c r="AA19" s="475"/>
      <c r="AB19" s="790"/>
      <c r="AC19" s="792">
        <f>SUM(C19:AB19)</f>
        <v>20</v>
      </c>
      <c r="AD19" s="104"/>
    </row>
    <row r="20" spans="1:37" s="43" customFormat="1" ht="9" customHeight="1" x14ac:dyDescent="0.2">
      <c r="A20" s="51"/>
      <c r="B20" s="60"/>
      <c r="C20" s="58"/>
      <c r="D20" s="58"/>
      <c r="E20" s="58"/>
      <c r="F20" s="58"/>
      <c r="G20" s="58"/>
      <c r="H20" s="58"/>
      <c r="I20" s="58"/>
      <c r="J20" s="57"/>
      <c r="K20" s="58"/>
      <c r="L20" s="58"/>
      <c r="M20" s="58"/>
      <c r="N20" s="58"/>
      <c r="O20" s="58"/>
      <c r="P20" s="58"/>
      <c r="Q20" s="58"/>
      <c r="R20" s="58"/>
      <c r="S20" s="58"/>
      <c r="T20" s="49"/>
      <c r="U20" s="49"/>
      <c r="V20" s="49"/>
      <c r="W20" s="49"/>
      <c r="X20" s="58"/>
      <c r="Y20" s="58"/>
      <c r="Z20" s="58"/>
      <c r="AA20" s="58"/>
      <c r="AB20" s="49"/>
      <c r="AC20" s="59"/>
    </row>
    <row r="21" spans="1:37" s="43" customFormat="1" ht="28.5" customHeight="1" thickBot="1" x14ac:dyDescent="0.25">
      <c r="A21" s="929" t="s">
        <v>541</v>
      </c>
      <c r="B21" s="929"/>
      <c r="C21" s="929"/>
      <c r="D21" s="929"/>
      <c r="E21" s="929"/>
      <c r="F21" s="929"/>
      <c r="G21" s="929"/>
      <c r="H21" s="929"/>
      <c r="I21" s="929"/>
      <c r="J21" s="929"/>
      <c r="K21" s="929"/>
      <c r="L21" s="929"/>
      <c r="M21" s="929"/>
      <c r="N21" s="929"/>
      <c r="O21" s="929"/>
      <c r="P21" s="929"/>
      <c r="Q21" s="929"/>
      <c r="R21" s="929"/>
      <c r="S21" s="929"/>
      <c r="T21" s="929"/>
      <c r="U21" s="929"/>
      <c r="V21" s="929"/>
      <c r="W21" s="929"/>
      <c r="X21" s="929"/>
      <c r="Y21" s="929"/>
      <c r="Z21" s="929"/>
      <c r="AA21" s="929"/>
      <c r="AB21" s="929"/>
      <c r="AC21" s="929"/>
      <c r="AD21" s="1001"/>
      <c r="AE21" s="1001"/>
      <c r="AF21" s="1001"/>
      <c r="AG21" s="1001"/>
      <c r="AH21" s="1001"/>
      <c r="AI21" s="1001"/>
      <c r="AJ21" s="1001"/>
      <c r="AK21" s="1001"/>
    </row>
    <row r="22" spans="1:37" s="43" customFormat="1" ht="20.45" customHeight="1" thickBot="1" x14ac:dyDescent="0.25">
      <c r="B22" s="61" t="s">
        <v>6</v>
      </c>
      <c r="C22" s="62">
        <v>1</v>
      </c>
      <c r="D22" s="62">
        <v>2</v>
      </c>
      <c r="E22" s="62">
        <v>3</v>
      </c>
      <c r="F22" s="62">
        <v>4</v>
      </c>
      <c r="G22" s="62">
        <v>1</v>
      </c>
      <c r="H22" s="62">
        <v>2</v>
      </c>
      <c r="I22" s="62">
        <v>3</v>
      </c>
      <c r="J22" s="62">
        <v>4</v>
      </c>
      <c r="K22" s="62">
        <v>5</v>
      </c>
      <c r="L22" s="62">
        <v>6</v>
      </c>
      <c r="M22" s="62">
        <v>7</v>
      </c>
      <c r="N22" s="62">
        <v>8</v>
      </c>
      <c r="O22" s="62">
        <v>9</v>
      </c>
      <c r="P22" s="62">
        <v>10</v>
      </c>
      <c r="Q22" s="62">
        <v>11</v>
      </c>
      <c r="R22" s="62">
        <v>13</v>
      </c>
      <c r="S22" s="62">
        <v>14</v>
      </c>
      <c r="T22" s="62">
        <v>15</v>
      </c>
      <c r="U22" s="62">
        <v>16</v>
      </c>
      <c r="V22" s="62">
        <v>17</v>
      </c>
      <c r="W22" s="395">
        <v>18</v>
      </c>
      <c r="X22" s="62">
        <v>19</v>
      </c>
      <c r="Y22" s="63">
        <v>20</v>
      </c>
      <c r="AA22" s="798"/>
      <c r="AB22" s="798"/>
      <c r="AC22" s="798"/>
      <c r="AD22" s="798"/>
      <c r="AE22" s="798"/>
      <c r="AF22" s="798"/>
      <c r="AG22" s="798"/>
      <c r="AH22" s="798"/>
      <c r="AI22" s="798"/>
      <c r="AJ22" s="798"/>
      <c r="AK22" s="798"/>
    </row>
    <row r="23" spans="1:37" s="43" customFormat="1" ht="20.45" customHeight="1" thickBot="1" x14ac:dyDescent="0.25">
      <c r="B23" s="414" t="s">
        <v>23</v>
      </c>
      <c r="C23" s="415">
        <v>20</v>
      </c>
      <c r="D23" s="415">
        <v>18</v>
      </c>
      <c r="E23" s="415">
        <v>16</v>
      </c>
      <c r="F23" s="415">
        <v>15</v>
      </c>
      <c r="G23" s="415">
        <v>20</v>
      </c>
      <c r="H23" s="415">
        <v>18</v>
      </c>
      <c r="I23" s="415">
        <v>16</v>
      </c>
      <c r="J23" s="415">
        <v>15</v>
      </c>
      <c r="K23" s="415">
        <v>14</v>
      </c>
      <c r="L23" s="415">
        <v>13</v>
      </c>
      <c r="M23" s="415">
        <v>12</v>
      </c>
      <c r="N23" s="415">
        <v>11</v>
      </c>
      <c r="O23" s="415">
        <v>10</v>
      </c>
      <c r="P23" s="415">
        <v>9</v>
      </c>
      <c r="Q23" s="415">
        <v>8</v>
      </c>
      <c r="R23" s="415">
        <v>6</v>
      </c>
      <c r="S23" s="415">
        <v>5</v>
      </c>
      <c r="T23" s="415">
        <v>4</v>
      </c>
      <c r="U23" s="415">
        <v>3</v>
      </c>
      <c r="V23" s="415">
        <v>2</v>
      </c>
      <c r="W23" s="415">
        <v>1</v>
      </c>
      <c r="X23" s="415">
        <v>1</v>
      </c>
      <c r="Y23" s="416">
        <v>1</v>
      </c>
      <c r="AA23" s="798"/>
      <c r="AB23" s="798"/>
      <c r="AC23" s="798"/>
      <c r="AD23" s="798"/>
      <c r="AE23" s="798"/>
      <c r="AF23" s="798"/>
      <c r="AG23" s="798"/>
      <c r="AH23" s="798"/>
      <c r="AI23" s="798"/>
      <c r="AJ23" s="798"/>
      <c r="AK23" s="798"/>
    </row>
    <row r="24" spans="1:37" s="43" customFormat="1" x14ac:dyDescent="0.2">
      <c r="B24" s="49"/>
    </row>
    <row r="25" spans="1:37" s="104" customFormat="1" x14ac:dyDescent="0.2">
      <c r="A25" s="204" t="s">
        <v>16</v>
      </c>
      <c r="B25" s="105"/>
      <c r="C25" s="105"/>
      <c r="D25" s="261" t="s">
        <v>286</v>
      </c>
      <c r="F25" s="6"/>
      <c r="O25" s="204" t="s">
        <v>112</v>
      </c>
      <c r="Q25" s="105"/>
      <c r="R25" s="105"/>
      <c r="S25" s="105"/>
      <c r="X25" s="261" t="s">
        <v>523</v>
      </c>
    </row>
    <row r="26" spans="1:37" s="104" customFormat="1" x14ac:dyDescent="0.2">
      <c r="A26" s="204"/>
      <c r="B26" s="105"/>
      <c r="C26" s="105"/>
      <c r="D26" s="205"/>
      <c r="F26" s="6"/>
      <c r="O26" s="204"/>
      <c r="Q26" s="105"/>
      <c r="R26" s="105"/>
      <c r="S26" s="105"/>
      <c r="X26" s="261"/>
    </row>
    <row r="27" spans="1:37" s="104" customFormat="1" x14ac:dyDescent="0.2">
      <c r="A27" s="204" t="s">
        <v>17</v>
      </c>
      <c r="B27" s="105"/>
      <c r="C27" s="105"/>
      <c r="D27" s="5" t="s">
        <v>114</v>
      </c>
      <c r="E27" s="105"/>
      <c r="F27" s="105"/>
      <c r="O27" s="204" t="s">
        <v>115</v>
      </c>
      <c r="Q27" s="105"/>
      <c r="R27" s="105"/>
      <c r="S27" s="105"/>
      <c r="X27" s="5" t="s">
        <v>522</v>
      </c>
    </row>
    <row r="28" spans="1:37" s="43" customFormat="1" x14ac:dyDescent="0.2">
      <c r="A28" s="49"/>
      <c r="B28" s="49"/>
      <c r="C28" s="58"/>
      <c r="D28" s="58"/>
      <c r="E28" s="58"/>
      <c r="F28" s="434"/>
      <c r="G28" s="434"/>
      <c r="H28" s="434"/>
      <c r="I28" s="434"/>
      <c r="J28" s="434"/>
      <c r="K28" s="434"/>
      <c r="L28" s="434"/>
      <c r="M28" s="58"/>
      <c r="N28" s="58"/>
      <c r="O28" s="58"/>
      <c r="P28" s="58"/>
      <c r="Q28" s="58"/>
      <c r="R28" s="58"/>
      <c r="S28" s="58"/>
      <c r="T28" s="49"/>
      <c r="U28" s="49"/>
      <c r="V28" s="49"/>
      <c r="W28" s="49"/>
      <c r="X28" s="58"/>
      <c r="Y28" s="58"/>
      <c r="Z28" s="58"/>
      <c r="AA28" s="58"/>
      <c r="AB28" s="49"/>
      <c r="AC28" s="59"/>
    </row>
    <row r="29" spans="1:37" x14ac:dyDescent="0.2">
      <c r="A29" s="5"/>
      <c r="B29" s="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5"/>
      <c r="U29" s="5"/>
      <c r="V29" s="5"/>
      <c r="W29" s="5"/>
      <c r="X29" s="15"/>
      <c r="Y29" s="15"/>
      <c r="Z29" s="15"/>
      <c r="AA29" s="15"/>
      <c r="AB29" s="5"/>
    </row>
  </sheetData>
  <sheetProtection selectLockedCells="1" selectUnlockedCells="1"/>
  <autoFilter ref="A10:AC19">
    <filterColumn colId="2" showButton="0"/>
    <filterColumn colId="3" showButton="0"/>
    <filterColumn colId="4" showButton="0"/>
    <filterColumn colId="5" hiddenButton="1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hiddenButton="1" showButton="0"/>
    <filterColumn colId="25" showButton="0"/>
    <sortState ref="A13:AS42">
      <sortCondition ref="A11:A42"/>
    </sortState>
  </autoFilter>
  <sortState ref="B12:BB19">
    <sortCondition descending="1" ref="AC12:AC19"/>
  </sortState>
  <mergeCells count="25">
    <mergeCell ref="U11:W11"/>
    <mergeCell ref="X11:Y11"/>
    <mergeCell ref="AA10:AA11"/>
    <mergeCell ref="A21:AC21"/>
    <mergeCell ref="N11:O11"/>
    <mergeCell ref="AB10:AB11"/>
    <mergeCell ref="AC10:AC11"/>
    <mergeCell ref="H11:I11"/>
    <mergeCell ref="A10:A11"/>
    <mergeCell ref="B10:B11"/>
    <mergeCell ref="C10:E10"/>
    <mergeCell ref="F10:I10"/>
    <mergeCell ref="J10:Q10"/>
    <mergeCell ref="R10:Z10"/>
    <mergeCell ref="A7:B7"/>
    <mergeCell ref="F7:X7"/>
    <mergeCell ref="A8:B8"/>
    <mergeCell ref="F8:X8"/>
    <mergeCell ref="C9:J9"/>
    <mergeCell ref="A1:AC1"/>
    <mergeCell ref="A2:AC2"/>
    <mergeCell ref="A3:AC3"/>
    <mergeCell ref="A4:AC4"/>
    <mergeCell ref="A5:K5"/>
    <mergeCell ref="F6:X6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38"/>
  <sheetViews>
    <sheetView view="pageBreakPreview" zoomScale="150" zoomScaleSheetLayoutView="150" workbookViewId="0">
      <selection activeCell="B12" sqref="B12"/>
    </sheetView>
  </sheetViews>
  <sheetFormatPr defaultRowHeight="12.75" x14ac:dyDescent="0.2"/>
  <cols>
    <col min="1" max="1" width="5.5703125" customWidth="1"/>
    <col min="2" max="2" width="18.140625" customWidth="1"/>
    <col min="3" max="3" width="7.5703125" customWidth="1"/>
    <col min="4" max="4" width="19.85546875" customWidth="1"/>
    <col min="5" max="5" width="20.85546875" customWidth="1"/>
    <col min="6" max="6" width="14.28515625" customWidth="1"/>
    <col min="7" max="7" width="13.85546875" customWidth="1"/>
    <col min="8" max="8" width="19.85546875" customWidth="1"/>
  </cols>
  <sheetData>
    <row r="1" spans="1:19" x14ac:dyDescent="0.2">
      <c r="A1" s="928" t="s">
        <v>37</v>
      </c>
      <c r="B1" s="928"/>
      <c r="C1" s="928"/>
      <c r="D1" s="928"/>
      <c r="E1" s="928"/>
      <c r="F1" s="928"/>
      <c r="G1" s="928"/>
      <c r="H1" s="56"/>
      <c r="I1" s="56"/>
      <c r="J1" s="56"/>
      <c r="K1" s="56"/>
      <c r="L1" s="56"/>
      <c r="M1" s="56"/>
      <c r="N1" s="56"/>
      <c r="O1" s="56"/>
      <c r="P1" s="56"/>
      <c r="Q1" s="8"/>
      <c r="R1" s="8"/>
    </row>
    <row r="2" spans="1:19" s="104" customFormat="1" x14ac:dyDescent="0.2">
      <c r="A2" s="900" t="s">
        <v>116</v>
      </c>
      <c r="B2" s="900"/>
      <c r="C2" s="900"/>
      <c r="D2" s="900"/>
      <c r="E2" s="900"/>
      <c r="F2" s="900"/>
      <c r="G2" s="900"/>
      <c r="H2" s="55"/>
      <c r="I2" s="55"/>
      <c r="J2" s="55"/>
      <c r="K2" s="55"/>
      <c r="L2" s="55"/>
      <c r="M2" s="55"/>
      <c r="N2" s="55"/>
      <c r="O2" s="55"/>
      <c r="P2" s="55"/>
      <c r="Q2" s="6"/>
      <c r="R2" s="6"/>
      <c r="S2" s="1"/>
    </row>
    <row r="3" spans="1:19" s="104" customFormat="1" ht="12.75" customHeight="1" x14ac:dyDescent="0.2">
      <c r="A3" s="928" t="s">
        <v>277</v>
      </c>
      <c r="B3" s="928"/>
      <c r="C3" s="928"/>
      <c r="D3" s="928"/>
      <c r="E3" s="928"/>
      <c r="F3" s="928"/>
      <c r="G3" s="928"/>
      <c r="H3" s="56"/>
      <c r="I3" s="56"/>
      <c r="J3" s="56"/>
      <c r="K3" s="56"/>
      <c r="L3" s="56"/>
      <c r="M3" s="56"/>
      <c r="N3" s="56"/>
      <c r="O3" s="56"/>
      <c r="P3" s="56"/>
      <c r="Q3" s="12"/>
      <c r="R3" s="12"/>
      <c r="S3" s="1"/>
    </row>
    <row r="4" spans="1:19" s="104" customFormat="1" x14ac:dyDescent="0.2">
      <c r="A4" s="928" t="s">
        <v>278</v>
      </c>
      <c r="B4" s="928"/>
      <c r="C4" s="928"/>
      <c r="D4" s="928"/>
      <c r="E4" s="928"/>
      <c r="F4" s="928"/>
      <c r="G4" s="928"/>
      <c r="H4" s="56"/>
      <c r="I4" s="56"/>
      <c r="J4" s="56"/>
      <c r="K4" s="56"/>
      <c r="L4" s="56"/>
      <c r="M4" s="56"/>
      <c r="N4" s="56"/>
      <c r="O4" s="56"/>
      <c r="P4" s="56"/>
      <c r="Q4" s="6"/>
      <c r="R4" s="6"/>
      <c r="S4" s="1"/>
    </row>
    <row r="5" spans="1:19" s="104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1"/>
      <c r="S5" s="1"/>
    </row>
    <row r="6" spans="1:19" s="2" customFormat="1" x14ac:dyDescent="0.2">
      <c r="A6" s="893" t="s">
        <v>218</v>
      </c>
      <c r="B6" s="893"/>
      <c r="C6" s="893"/>
      <c r="D6" s="893"/>
      <c r="E6" s="893"/>
      <c r="F6" s="893"/>
      <c r="G6" s="893"/>
      <c r="H6" s="13"/>
      <c r="I6" s="13"/>
      <c r="J6" s="13"/>
      <c r="K6" s="5"/>
      <c r="L6" s="5"/>
      <c r="M6" s="5"/>
      <c r="N6" s="5"/>
      <c r="O6" s="1"/>
      <c r="P6" s="1"/>
      <c r="Q6" s="1"/>
      <c r="R6" s="1"/>
      <c r="S6" s="1"/>
    </row>
    <row r="7" spans="1:19" s="104" customFormat="1" x14ac:dyDescent="0.2">
      <c r="A7" s="893" t="s">
        <v>280</v>
      </c>
      <c r="B7" s="893"/>
      <c r="C7" s="893"/>
      <c r="D7" s="893"/>
      <c r="E7" s="893"/>
      <c r="F7" s="893"/>
      <c r="G7" s="893"/>
      <c r="H7" s="13"/>
      <c r="I7" s="13"/>
      <c r="J7" s="13"/>
      <c r="K7" s="5"/>
      <c r="L7" s="5"/>
      <c r="M7" s="5"/>
      <c r="N7" s="5"/>
      <c r="O7" s="1"/>
      <c r="P7" s="1"/>
      <c r="Q7" s="1"/>
      <c r="R7" s="1"/>
      <c r="S7" s="1"/>
    </row>
    <row r="8" spans="1:19" s="104" customFormat="1" x14ac:dyDescent="0.2">
      <c r="A8" s="810" t="s">
        <v>538</v>
      </c>
      <c r="B8" s="810"/>
      <c r="C8" s="810"/>
      <c r="D8" s="94"/>
      <c r="E8" s="94"/>
      <c r="F8" s="94"/>
      <c r="G8" s="13"/>
      <c r="H8" s="13"/>
      <c r="I8" s="13"/>
      <c r="J8" s="13"/>
      <c r="K8" s="5"/>
      <c r="L8" s="5"/>
      <c r="M8" s="5"/>
      <c r="N8" s="5"/>
      <c r="O8" s="1"/>
      <c r="P8" s="1"/>
      <c r="Q8" s="1"/>
      <c r="R8" s="1"/>
      <c r="S8" s="1"/>
    </row>
    <row r="9" spans="1:19" s="104" customFormat="1" x14ac:dyDescent="0.2">
      <c r="A9" s="961" t="s">
        <v>226</v>
      </c>
      <c r="B9" s="961"/>
      <c r="C9" s="961"/>
      <c r="D9" s="94"/>
      <c r="E9" s="94"/>
      <c r="F9" s="94"/>
      <c r="G9" s="13"/>
      <c r="H9" s="13"/>
      <c r="I9" s="13"/>
      <c r="J9" s="13"/>
      <c r="K9" s="5"/>
      <c r="L9" s="5"/>
      <c r="M9" s="5"/>
      <c r="N9" s="5"/>
      <c r="O9" s="1"/>
      <c r="P9" s="1"/>
      <c r="Q9" s="1"/>
      <c r="R9" s="1"/>
      <c r="S9" s="1"/>
    </row>
    <row r="11" spans="1:19" ht="24" customHeight="1" x14ac:dyDescent="0.2">
      <c r="A11" s="95" t="s">
        <v>25</v>
      </c>
      <c r="B11" s="95" t="s">
        <v>26</v>
      </c>
      <c r="C11" s="289" t="s">
        <v>27</v>
      </c>
      <c r="D11" s="290" t="s">
        <v>28</v>
      </c>
      <c r="E11" s="95" t="s">
        <v>554</v>
      </c>
      <c r="F11" s="95" t="s">
        <v>29</v>
      </c>
      <c r="G11" s="95" t="s">
        <v>30</v>
      </c>
    </row>
    <row r="12" spans="1:19" x14ac:dyDescent="0.2">
      <c r="A12" s="330">
        <v>1</v>
      </c>
      <c r="B12" s="408" t="s">
        <v>229</v>
      </c>
      <c r="C12" s="409" t="s">
        <v>38</v>
      </c>
      <c r="D12" s="409" t="s">
        <v>16</v>
      </c>
      <c r="E12" s="335" t="s">
        <v>226</v>
      </c>
      <c r="F12" s="330" t="s">
        <v>543</v>
      </c>
      <c r="G12" s="330" t="s">
        <v>139</v>
      </c>
    </row>
    <row r="13" spans="1:19" x14ac:dyDescent="0.2">
      <c r="A13" s="330">
        <v>2</v>
      </c>
      <c r="B13" s="410" t="s">
        <v>144</v>
      </c>
      <c r="C13" s="411" t="s">
        <v>38</v>
      </c>
      <c r="D13" s="412" t="s">
        <v>17</v>
      </c>
      <c r="E13" s="335" t="s">
        <v>226</v>
      </c>
      <c r="F13" s="330" t="s">
        <v>543</v>
      </c>
      <c r="G13" s="334" t="s">
        <v>139</v>
      </c>
    </row>
    <row r="14" spans="1:19" x14ac:dyDescent="0.2">
      <c r="A14" s="330">
        <v>3</v>
      </c>
      <c r="B14" s="410" t="s">
        <v>542</v>
      </c>
      <c r="C14" s="409">
        <v>1</v>
      </c>
      <c r="D14" s="412" t="s">
        <v>99</v>
      </c>
      <c r="E14" s="330" t="s">
        <v>226</v>
      </c>
      <c r="F14" s="330" t="s">
        <v>543</v>
      </c>
      <c r="G14" s="334" t="s">
        <v>139</v>
      </c>
    </row>
    <row r="15" spans="1:19" ht="11.25" customHeight="1" x14ac:dyDescent="0.2">
      <c r="A15" s="330">
        <v>4</v>
      </c>
      <c r="B15" s="408" t="s">
        <v>519</v>
      </c>
      <c r="C15" s="409">
        <v>1</v>
      </c>
      <c r="D15" s="412" t="s">
        <v>40</v>
      </c>
      <c r="E15" s="330" t="s">
        <v>226</v>
      </c>
      <c r="F15" s="330" t="s">
        <v>543</v>
      </c>
      <c r="G15" s="334" t="s">
        <v>139</v>
      </c>
    </row>
    <row r="16" spans="1:19" x14ac:dyDescent="0.2">
      <c r="A16" s="330">
        <v>5</v>
      </c>
      <c r="B16" s="408" t="s">
        <v>111</v>
      </c>
      <c r="C16" s="412" t="s">
        <v>38</v>
      </c>
      <c r="D16" s="412" t="s">
        <v>140</v>
      </c>
      <c r="E16" s="335" t="s">
        <v>226</v>
      </c>
      <c r="F16" s="330" t="s">
        <v>543</v>
      </c>
      <c r="G16" s="330" t="s">
        <v>139</v>
      </c>
    </row>
    <row r="17" spans="1:7" x14ac:dyDescent="0.2">
      <c r="A17" s="330">
        <v>6</v>
      </c>
      <c r="B17" s="408" t="s">
        <v>266</v>
      </c>
      <c r="C17" s="412" t="s">
        <v>38</v>
      </c>
      <c r="D17" s="411" t="s">
        <v>141</v>
      </c>
      <c r="E17" s="335" t="s">
        <v>226</v>
      </c>
      <c r="F17" s="330" t="s">
        <v>543</v>
      </c>
      <c r="G17" s="330" t="s">
        <v>139</v>
      </c>
    </row>
    <row r="18" spans="1:7" x14ac:dyDescent="0.2">
      <c r="A18" s="330">
        <v>7</v>
      </c>
      <c r="B18" s="331" t="s">
        <v>544</v>
      </c>
      <c r="C18" s="412">
        <v>3</v>
      </c>
      <c r="D18" s="332" t="s">
        <v>141</v>
      </c>
      <c r="E18" s="330" t="s">
        <v>226</v>
      </c>
      <c r="F18" s="330" t="s">
        <v>543</v>
      </c>
      <c r="G18" s="330" t="s">
        <v>139</v>
      </c>
    </row>
    <row r="19" spans="1:7" x14ac:dyDescent="0.2">
      <c r="A19" s="330">
        <v>8</v>
      </c>
      <c r="B19" s="331" t="s">
        <v>545</v>
      </c>
      <c r="C19" s="409">
        <v>3</v>
      </c>
      <c r="D19" s="411" t="s">
        <v>141</v>
      </c>
      <c r="E19" s="330" t="s">
        <v>496</v>
      </c>
      <c r="F19" s="330" t="s">
        <v>543</v>
      </c>
      <c r="G19" s="330" t="s">
        <v>139</v>
      </c>
    </row>
    <row r="20" spans="1:7" s="291" customFormat="1" x14ac:dyDescent="0.2">
      <c r="A20" s="330">
        <v>9</v>
      </c>
      <c r="B20" s="408" t="s">
        <v>208</v>
      </c>
      <c r="C20" s="409">
        <v>1</v>
      </c>
      <c r="D20" s="411" t="s">
        <v>141</v>
      </c>
      <c r="E20" s="330" t="s">
        <v>143</v>
      </c>
      <c r="F20" s="330" t="s">
        <v>543</v>
      </c>
      <c r="G20" s="334" t="s">
        <v>139</v>
      </c>
    </row>
    <row r="21" spans="1:7" x14ac:dyDescent="0.2">
      <c r="A21" s="330">
        <v>10</v>
      </c>
      <c r="B21" s="331" t="s">
        <v>269</v>
      </c>
      <c r="C21" s="409">
        <v>1</v>
      </c>
      <c r="D21" s="332" t="s">
        <v>141</v>
      </c>
      <c r="E21" s="330" t="s">
        <v>268</v>
      </c>
      <c r="F21" s="330" t="s">
        <v>543</v>
      </c>
      <c r="G21" s="334" t="s">
        <v>139</v>
      </c>
    </row>
    <row r="22" spans="1:7" x14ac:dyDescent="0.2">
      <c r="A22" s="330">
        <v>11</v>
      </c>
      <c r="B22" s="331" t="s">
        <v>546</v>
      </c>
      <c r="C22" s="409">
        <v>1</v>
      </c>
      <c r="D22" s="335" t="s">
        <v>141</v>
      </c>
      <c r="E22" s="335" t="s">
        <v>143</v>
      </c>
      <c r="F22" s="330" t="s">
        <v>543</v>
      </c>
      <c r="G22" s="334" t="s">
        <v>142</v>
      </c>
    </row>
    <row r="23" spans="1:7" x14ac:dyDescent="0.2">
      <c r="A23" s="330">
        <v>12</v>
      </c>
      <c r="B23" s="489" t="s">
        <v>551</v>
      </c>
      <c r="C23" s="409">
        <v>2</v>
      </c>
      <c r="D23" s="332" t="s">
        <v>141</v>
      </c>
      <c r="E23" s="330" t="s">
        <v>226</v>
      </c>
      <c r="F23" s="330" t="s">
        <v>543</v>
      </c>
      <c r="G23" s="334" t="s">
        <v>139</v>
      </c>
    </row>
    <row r="24" spans="1:7" x14ac:dyDescent="0.2">
      <c r="A24" s="330">
        <v>13</v>
      </c>
      <c r="B24" s="408" t="s">
        <v>547</v>
      </c>
      <c r="C24" s="409">
        <v>1</v>
      </c>
      <c r="D24" s="411" t="s">
        <v>141</v>
      </c>
      <c r="E24" s="330" t="s">
        <v>226</v>
      </c>
      <c r="F24" s="330" t="s">
        <v>543</v>
      </c>
      <c r="G24" s="330" t="s">
        <v>139</v>
      </c>
    </row>
    <row r="25" spans="1:7" x14ac:dyDescent="0.2">
      <c r="A25" s="330">
        <v>14</v>
      </c>
      <c r="B25" s="331" t="s">
        <v>548</v>
      </c>
      <c r="C25" s="409">
        <v>1</v>
      </c>
      <c r="D25" s="332" t="s">
        <v>141</v>
      </c>
      <c r="E25" s="335" t="s">
        <v>226</v>
      </c>
      <c r="F25" s="330" t="s">
        <v>543</v>
      </c>
      <c r="G25" s="334" t="s">
        <v>142</v>
      </c>
    </row>
    <row r="26" spans="1:7" x14ac:dyDescent="0.2">
      <c r="A26" s="330">
        <v>15</v>
      </c>
      <c r="B26" s="408" t="s">
        <v>267</v>
      </c>
      <c r="C26" s="409">
        <v>1</v>
      </c>
      <c r="D26" s="411" t="s">
        <v>141</v>
      </c>
      <c r="E26" s="330" t="s">
        <v>143</v>
      </c>
      <c r="F26" s="330" t="s">
        <v>543</v>
      </c>
      <c r="G26" s="334" t="s">
        <v>139</v>
      </c>
    </row>
    <row r="27" spans="1:7" x14ac:dyDescent="0.2">
      <c r="A27" s="330">
        <v>16</v>
      </c>
      <c r="B27" s="490" t="s">
        <v>135</v>
      </c>
      <c r="C27" s="491">
        <v>1</v>
      </c>
      <c r="D27" s="411" t="s">
        <v>141</v>
      </c>
      <c r="E27" s="335" t="s">
        <v>226</v>
      </c>
      <c r="F27" s="330" t="s">
        <v>543</v>
      </c>
      <c r="G27" s="334" t="s">
        <v>139</v>
      </c>
    </row>
    <row r="28" spans="1:7" x14ac:dyDescent="0.2">
      <c r="A28" s="330">
        <v>17</v>
      </c>
      <c r="B28" s="408" t="s">
        <v>550</v>
      </c>
      <c r="C28" s="409">
        <v>1</v>
      </c>
      <c r="D28" s="411" t="s">
        <v>141</v>
      </c>
      <c r="E28" s="330" t="s">
        <v>268</v>
      </c>
      <c r="F28" s="330" t="s">
        <v>543</v>
      </c>
      <c r="G28" s="330" t="s">
        <v>139</v>
      </c>
    </row>
    <row r="29" spans="1:7" x14ac:dyDescent="0.2">
      <c r="A29" s="330">
        <v>18</v>
      </c>
      <c r="B29" s="333" t="s">
        <v>317</v>
      </c>
      <c r="C29" s="409">
        <v>2</v>
      </c>
      <c r="D29" s="332" t="s">
        <v>141</v>
      </c>
      <c r="E29" s="330" t="s">
        <v>143</v>
      </c>
      <c r="F29" s="330" t="s">
        <v>543</v>
      </c>
      <c r="G29" s="334" t="s">
        <v>139</v>
      </c>
    </row>
    <row r="30" spans="1:7" x14ac:dyDescent="0.2">
      <c r="A30" s="1002">
        <v>19</v>
      </c>
      <c r="B30" s="1003" t="s">
        <v>475</v>
      </c>
      <c r="C30" s="1004" t="s">
        <v>38</v>
      </c>
      <c r="D30" s="1005" t="s">
        <v>141</v>
      </c>
      <c r="E30" s="1002" t="s">
        <v>307</v>
      </c>
      <c r="F30" s="330" t="s">
        <v>543</v>
      </c>
      <c r="G30" s="334" t="s">
        <v>139</v>
      </c>
    </row>
    <row r="31" spans="1:7" x14ac:dyDescent="0.2">
      <c r="A31" s="1002">
        <v>20</v>
      </c>
      <c r="B31" s="1003" t="s">
        <v>295</v>
      </c>
      <c r="C31" s="1004" t="s">
        <v>38</v>
      </c>
      <c r="D31" s="1005" t="s">
        <v>141</v>
      </c>
      <c r="E31" s="1002" t="s">
        <v>226</v>
      </c>
      <c r="F31" s="330" t="s">
        <v>543</v>
      </c>
      <c r="G31" s="334" t="s">
        <v>139</v>
      </c>
    </row>
    <row r="32" spans="1:7" x14ac:dyDescent="0.2">
      <c r="A32" s="1002">
        <v>21</v>
      </c>
      <c r="B32" s="1003" t="s">
        <v>552</v>
      </c>
      <c r="C32" s="1004">
        <v>1</v>
      </c>
      <c r="D32" s="1005" t="s">
        <v>141</v>
      </c>
      <c r="E32" s="1002" t="s">
        <v>226</v>
      </c>
      <c r="F32" s="330" t="s">
        <v>543</v>
      </c>
      <c r="G32" s="334" t="s">
        <v>139</v>
      </c>
    </row>
    <row r="33" spans="1:7" x14ac:dyDescent="0.2">
      <c r="A33" s="1002">
        <v>22</v>
      </c>
      <c r="B33" s="1003" t="s">
        <v>553</v>
      </c>
      <c r="C33" s="1004">
        <v>2</v>
      </c>
      <c r="D33" s="1005" t="s">
        <v>141</v>
      </c>
      <c r="E33" s="1002" t="s">
        <v>226</v>
      </c>
      <c r="F33" s="330" t="s">
        <v>543</v>
      </c>
      <c r="G33" s="334" t="s">
        <v>139</v>
      </c>
    </row>
    <row r="34" spans="1:7" x14ac:dyDescent="0.2">
      <c r="A34" s="330">
        <v>23</v>
      </c>
      <c r="B34" s="331" t="s">
        <v>549</v>
      </c>
      <c r="C34" s="409">
        <v>2</v>
      </c>
      <c r="D34" s="332" t="s">
        <v>141</v>
      </c>
      <c r="E34" s="335" t="s">
        <v>226</v>
      </c>
      <c r="F34" s="330" t="s">
        <v>543</v>
      </c>
      <c r="G34" s="334" t="s">
        <v>139</v>
      </c>
    </row>
    <row r="35" spans="1:7" x14ac:dyDescent="0.2">
      <c r="A35" s="49"/>
      <c r="B35" s="329"/>
      <c r="C35" s="49"/>
      <c r="D35" s="49"/>
      <c r="E35" s="49"/>
      <c r="F35" s="43"/>
    </row>
    <row r="36" spans="1:7" x14ac:dyDescent="0.2">
      <c r="A36" s="49"/>
      <c r="B36" s="204" t="s">
        <v>16</v>
      </c>
      <c r="C36" s="105"/>
      <c r="D36" s="105"/>
      <c r="E36" s="261" t="s">
        <v>286</v>
      </c>
      <c r="F36" s="104"/>
    </row>
    <row r="37" spans="1:7" x14ac:dyDescent="0.2">
      <c r="B37" s="204"/>
      <c r="C37" s="105"/>
      <c r="D37" s="105"/>
      <c r="E37" s="205"/>
      <c r="F37" s="104"/>
    </row>
    <row r="38" spans="1:7" x14ac:dyDescent="0.2">
      <c r="B38" s="204" t="s">
        <v>17</v>
      </c>
      <c r="C38" s="105"/>
      <c r="D38" s="105"/>
      <c r="E38" s="104" t="s">
        <v>114</v>
      </c>
      <c r="F38" s="105"/>
    </row>
  </sheetData>
  <sheetProtection selectLockedCells="1" selectUnlockedCells="1"/>
  <sortState ref="B19:G29">
    <sortCondition ref="C19:C29"/>
    <sortCondition ref="B19:B29"/>
  </sortState>
  <mergeCells count="8">
    <mergeCell ref="A9:C9"/>
    <mergeCell ref="A8:C8"/>
    <mergeCell ref="A1:G1"/>
    <mergeCell ref="A2:G2"/>
    <mergeCell ref="A3:G3"/>
    <mergeCell ref="A4:G4"/>
    <mergeCell ref="A6:G6"/>
    <mergeCell ref="A7:G7"/>
  </mergeCells>
  <phoneticPr fontId="7" type="noConversion"/>
  <pageMargins left="0.31496062992125984" right="0.19685039370078741" top="0.55118110236220474" bottom="0.35433070866141736" header="0" footer="0"/>
  <pageSetup paperSize="9" firstPageNumber="0" fitToWidth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CO29"/>
  <sheetViews>
    <sheetView tabSelected="1" zoomScaleNormal="100" zoomScaleSheetLayoutView="100" workbookViewId="0">
      <selection activeCell="B12" sqref="B12:BA19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5" width="4.7109375" style="11" customWidth="1"/>
    <col min="6" max="6" width="4.7109375" customWidth="1"/>
    <col min="7" max="17" width="4.7109375" style="11" customWidth="1"/>
    <col min="18" max="18" width="4.7109375" customWidth="1"/>
    <col min="19" max="22" width="4.7109375" style="11" customWidth="1"/>
    <col min="23" max="23" width="4.7109375" customWidth="1"/>
    <col min="24" max="24" width="4.7109375" style="11" customWidth="1"/>
    <col min="25" max="25" width="4.7109375" customWidth="1"/>
    <col min="26" max="33" width="4.7109375" style="11" customWidth="1"/>
    <col min="34" max="34" width="4.7109375" customWidth="1"/>
    <col min="35" max="37" width="4.7109375" style="11" customWidth="1"/>
    <col min="38" max="39" width="4.7109375" customWidth="1"/>
    <col min="40" max="40" width="4.7109375" style="11" customWidth="1"/>
    <col min="41" max="47" width="4.7109375" customWidth="1"/>
    <col min="48" max="51" width="4.7109375" style="11" customWidth="1"/>
    <col min="52" max="52" width="10.28515625" customWidth="1"/>
    <col min="53" max="53" width="9.140625" style="444" customWidth="1"/>
    <col min="54" max="249" width="9.140625" customWidth="1"/>
    <col min="250" max="250" width="5.5703125" customWidth="1"/>
    <col min="251" max="251" width="26.140625" customWidth="1"/>
    <col min="252" max="252" width="3.140625" customWidth="1"/>
    <col min="253" max="253" width="1.5703125" customWidth="1"/>
    <col min="254" max="254" width="0" hidden="1" customWidth="1"/>
    <col min="255" max="255" width="3.140625" customWidth="1"/>
    <col min="256" max="256" width="2.28515625" customWidth="1"/>
    <col min="257" max="257" width="0.7109375" customWidth="1"/>
    <col min="258" max="258" width="3.5703125" customWidth="1"/>
    <col min="259" max="259" width="1.140625" customWidth="1"/>
    <col min="260" max="260" width="3.140625" customWidth="1"/>
    <col min="261" max="261" width="2.85546875" customWidth="1"/>
    <col min="262" max="263" width="2.28515625" customWidth="1"/>
    <col min="264" max="264" width="2.7109375" customWidth="1"/>
  </cols>
  <sheetData>
    <row r="1" spans="1:93" s="104" customFormat="1" x14ac:dyDescent="0.2">
      <c r="A1" s="928" t="s">
        <v>37</v>
      </c>
      <c r="B1" s="928"/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928"/>
      <c r="R1" s="928"/>
      <c r="S1" s="928"/>
      <c r="T1" s="928"/>
      <c r="U1" s="928"/>
      <c r="V1" s="928"/>
      <c r="W1" s="928"/>
      <c r="X1" s="928"/>
      <c r="Y1" s="928"/>
      <c r="Z1" s="928"/>
      <c r="AA1" s="928"/>
      <c r="AB1" s="928"/>
      <c r="AC1" s="928"/>
      <c r="AD1" s="928"/>
      <c r="AE1" s="928"/>
      <c r="AF1" s="928"/>
      <c r="AG1" s="928"/>
      <c r="AH1" s="928"/>
      <c r="AI1" s="928"/>
      <c r="AJ1" s="928"/>
      <c r="AK1" s="928"/>
      <c r="AL1" s="928"/>
      <c r="AM1" s="928"/>
      <c r="AN1" s="928"/>
      <c r="AO1" s="928"/>
      <c r="AP1" s="928"/>
      <c r="AQ1" s="928"/>
      <c r="AR1" s="928"/>
      <c r="AS1" s="928"/>
      <c r="AT1" s="928"/>
      <c r="AU1" s="928"/>
      <c r="AV1" s="928"/>
      <c r="AW1" s="928"/>
      <c r="AX1" s="928"/>
      <c r="AY1" s="928"/>
      <c r="AZ1" s="928"/>
      <c r="BA1" s="928"/>
    </row>
    <row r="2" spans="1:93" s="104" customFormat="1" x14ac:dyDescent="0.2">
      <c r="A2" s="900" t="s">
        <v>116</v>
      </c>
      <c r="B2" s="900"/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900"/>
      <c r="N2" s="900"/>
      <c r="O2" s="900"/>
      <c r="P2" s="900"/>
      <c r="Q2" s="900"/>
      <c r="R2" s="900"/>
      <c r="S2" s="900"/>
      <c r="T2" s="900"/>
      <c r="U2" s="900"/>
      <c r="V2" s="900"/>
      <c r="W2" s="900"/>
      <c r="X2" s="900"/>
      <c r="Y2" s="900"/>
      <c r="Z2" s="900"/>
      <c r="AA2" s="900"/>
      <c r="AB2" s="900"/>
      <c r="AC2" s="900"/>
      <c r="AD2" s="900"/>
      <c r="AE2" s="900"/>
      <c r="AF2" s="900"/>
      <c r="AG2" s="900"/>
      <c r="AH2" s="900"/>
      <c r="AI2" s="900"/>
      <c r="AJ2" s="900"/>
      <c r="AK2" s="900"/>
      <c r="AL2" s="900"/>
      <c r="AM2" s="900"/>
      <c r="AN2" s="900"/>
      <c r="AO2" s="900"/>
      <c r="AP2" s="900"/>
      <c r="AQ2" s="900"/>
      <c r="AR2" s="900"/>
      <c r="AS2" s="900"/>
      <c r="AT2" s="900"/>
      <c r="AU2" s="900"/>
      <c r="AV2" s="900"/>
      <c r="AW2" s="900"/>
      <c r="AX2" s="900"/>
      <c r="AY2" s="900"/>
      <c r="AZ2" s="900"/>
      <c r="BA2" s="900"/>
    </row>
    <row r="3" spans="1:93" s="104" customFormat="1" ht="12.75" customHeight="1" x14ac:dyDescent="0.2">
      <c r="A3" s="928" t="s">
        <v>277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928"/>
      <c r="N3" s="928"/>
      <c r="O3" s="928"/>
      <c r="P3" s="928"/>
      <c r="Q3" s="928"/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  <c r="AD3" s="928"/>
      <c r="AE3" s="928"/>
      <c r="AF3" s="928"/>
      <c r="AG3" s="928"/>
      <c r="AH3" s="928"/>
      <c r="AI3" s="928"/>
      <c r="AJ3" s="928"/>
      <c r="AK3" s="928"/>
      <c r="AL3" s="928"/>
      <c r="AM3" s="928"/>
      <c r="AN3" s="928"/>
      <c r="AO3" s="928"/>
      <c r="AP3" s="928"/>
      <c r="AQ3" s="928"/>
      <c r="AR3" s="928"/>
      <c r="AS3" s="928"/>
      <c r="AT3" s="928"/>
      <c r="AU3" s="928"/>
      <c r="AV3" s="928"/>
      <c r="AW3" s="928"/>
      <c r="AX3" s="928"/>
      <c r="AY3" s="928"/>
      <c r="AZ3" s="928"/>
      <c r="BA3" s="928"/>
    </row>
    <row r="4" spans="1:93" s="104" customFormat="1" x14ac:dyDescent="0.2">
      <c r="A4" s="928" t="s">
        <v>278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928"/>
      <c r="N4" s="928"/>
      <c r="O4" s="928"/>
      <c r="P4" s="928"/>
      <c r="Q4" s="928"/>
      <c r="R4" s="928"/>
      <c r="S4" s="928"/>
      <c r="T4" s="928"/>
      <c r="U4" s="928"/>
      <c r="V4" s="928"/>
      <c r="W4" s="928"/>
      <c r="X4" s="928"/>
      <c r="Y4" s="928"/>
      <c r="Z4" s="928"/>
      <c r="AA4" s="928"/>
      <c r="AB4" s="928"/>
      <c r="AC4" s="928"/>
      <c r="AD4" s="928"/>
      <c r="AE4" s="928"/>
      <c r="AF4" s="928"/>
      <c r="AG4" s="928"/>
      <c r="AH4" s="928"/>
      <c r="AI4" s="928"/>
      <c r="AJ4" s="928"/>
      <c r="AK4" s="928"/>
      <c r="AL4" s="928"/>
      <c r="AM4" s="928"/>
      <c r="AN4" s="928"/>
      <c r="AO4" s="928"/>
      <c r="AP4" s="928"/>
      <c r="AQ4" s="928"/>
      <c r="AR4" s="928"/>
      <c r="AS4" s="928"/>
      <c r="AT4" s="928"/>
      <c r="AU4" s="928"/>
      <c r="AV4" s="928"/>
      <c r="AW4" s="928"/>
      <c r="AX4" s="928"/>
      <c r="AY4" s="928"/>
      <c r="AZ4" s="928"/>
      <c r="BA4" s="928"/>
    </row>
    <row r="5" spans="1:93" s="104" customFormat="1" x14ac:dyDescent="0.2">
      <c r="A5" s="882"/>
      <c r="B5" s="882"/>
      <c r="C5" s="882"/>
      <c r="D5" s="882"/>
      <c r="E5" s="882"/>
      <c r="F5" s="882"/>
      <c r="G5" s="882"/>
      <c r="H5" s="882"/>
      <c r="I5" s="882"/>
      <c r="J5" s="882"/>
      <c r="K5" s="882"/>
      <c r="L5" s="882"/>
      <c r="M5" s="882"/>
      <c r="N5" s="882"/>
      <c r="O5" s="882"/>
      <c r="P5" s="882"/>
      <c r="Q5" s="882"/>
      <c r="R5" s="882"/>
      <c r="S5" s="882"/>
      <c r="T5" s="882"/>
      <c r="U5" s="882"/>
      <c r="V5" s="882"/>
      <c r="W5" s="882"/>
      <c r="X5" s="10"/>
      <c r="Y5" s="105"/>
      <c r="Z5" s="10"/>
      <c r="AA5" s="10"/>
      <c r="AB5" s="10"/>
      <c r="AC5" s="10"/>
      <c r="AD5" s="10"/>
      <c r="AE5" s="10"/>
      <c r="AF5" s="10"/>
      <c r="AG5" s="10"/>
      <c r="AH5" s="105"/>
      <c r="AI5" s="10"/>
      <c r="AJ5" s="10"/>
      <c r="AK5" s="10"/>
      <c r="AL5" s="105"/>
      <c r="AM5" s="105"/>
      <c r="AN5" s="10"/>
      <c r="AO5" s="105"/>
      <c r="AP5" s="105"/>
      <c r="AQ5" s="105"/>
      <c r="AR5" s="105"/>
      <c r="AS5" s="105"/>
      <c r="AT5" s="105"/>
      <c r="AU5" s="105"/>
      <c r="AV5" s="10"/>
      <c r="AW5" s="10"/>
      <c r="AX5" s="10"/>
      <c r="AY5" s="10"/>
      <c r="AZ5" s="105"/>
      <c r="BA5" s="1"/>
    </row>
    <row r="6" spans="1:93" s="104" customFormat="1" ht="18" customHeight="1" x14ac:dyDescent="0.2">
      <c r="A6" s="445"/>
      <c r="B6" s="445"/>
      <c r="I6" s="806" t="s">
        <v>104</v>
      </c>
      <c r="J6" s="806"/>
      <c r="K6" s="806"/>
      <c r="L6" s="806"/>
      <c r="M6" s="806"/>
      <c r="N6" s="806"/>
      <c r="O6" s="806"/>
      <c r="P6" s="806"/>
      <c r="Q6" s="806"/>
      <c r="R6" s="806"/>
      <c r="S6" s="806"/>
      <c r="T6" s="806"/>
      <c r="U6" s="806"/>
      <c r="V6" s="806"/>
      <c r="W6" s="806"/>
      <c r="X6" s="806"/>
      <c r="Y6" s="806"/>
      <c r="Z6" s="806"/>
      <c r="AA6" s="806"/>
      <c r="AB6" s="806"/>
      <c r="AC6" s="806"/>
      <c r="AD6" s="806"/>
      <c r="AE6" s="806"/>
      <c r="AF6" s="806"/>
      <c r="AG6" s="806"/>
      <c r="AH6" s="806"/>
      <c r="AI6" s="806"/>
      <c r="AJ6" s="806"/>
      <c r="AK6" s="806"/>
      <c r="AL6" s="806"/>
      <c r="AM6" s="806"/>
      <c r="AN6" s="806"/>
      <c r="AO6" s="806"/>
      <c r="AP6" s="806"/>
      <c r="AQ6" s="806"/>
      <c r="AR6" s="806"/>
      <c r="AS6" s="806"/>
      <c r="AT6" s="806"/>
      <c r="AU6" s="806"/>
      <c r="AV6" s="806"/>
    </row>
    <row r="7" spans="1:93" s="104" customFormat="1" ht="15.75" x14ac:dyDescent="0.2">
      <c r="A7" s="810" t="s">
        <v>216</v>
      </c>
      <c r="B7" s="810"/>
      <c r="I7" s="806" t="s">
        <v>215</v>
      </c>
      <c r="J7" s="806"/>
      <c r="K7" s="806"/>
      <c r="L7" s="806"/>
      <c r="M7" s="806"/>
      <c r="N7" s="806"/>
      <c r="O7" s="806"/>
      <c r="P7" s="806"/>
      <c r="Q7" s="806"/>
      <c r="R7" s="806"/>
      <c r="S7" s="806"/>
      <c r="T7" s="806"/>
      <c r="U7" s="806"/>
      <c r="V7" s="806"/>
      <c r="W7" s="806"/>
      <c r="X7" s="806"/>
      <c r="Y7" s="806"/>
      <c r="Z7" s="806"/>
      <c r="AA7" s="806"/>
      <c r="AB7" s="806"/>
      <c r="AC7" s="806"/>
      <c r="AD7" s="806"/>
      <c r="AE7" s="806"/>
      <c r="AF7" s="806"/>
      <c r="AG7" s="806"/>
      <c r="AH7" s="806"/>
      <c r="AI7" s="806"/>
      <c r="AJ7" s="806"/>
      <c r="AK7" s="806"/>
      <c r="AL7" s="806"/>
      <c r="AM7" s="806"/>
      <c r="AN7" s="806"/>
      <c r="AO7" s="806"/>
      <c r="AP7" s="806"/>
      <c r="AQ7" s="806"/>
      <c r="AR7" s="806"/>
      <c r="AS7" s="806"/>
      <c r="AT7" s="806"/>
      <c r="AU7" s="806"/>
      <c r="AV7" s="806"/>
    </row>
    <row r="8" spans="1:93" s="104" customFormat="1" ht="15" x14ac:dyDescent="0.2">
      <c r="A8" s="810" t="s">
        <v>217</v>
      </c>
      <c r="B8" s="810"/>
      <c r="I8" s="889" t="s">
        <v>224</v>
      </c>
      <c r="J8" s="889"/>
      <c r="K8" s="889"/>
      <c r="L8" s="889"/>
      <c r="M8" s="889"/>
      <c r="N8" s="889"/>
      <c r="O8" s="889"/>
      <c r="P8" s="889"/>
      <c r="Q8" s="889"/>
      <c r="R8" s="889"/>
      <c r="S8" s="889"/>
      <c r="T8" s="889"/>
      <c r="U8" s="889"/>
      <c r="V8" s="889"/>
      <c r="W8" s="889"/>
      <c r="X8" s="889"/>
      <c r="Y8" s="889"/>
      <c r="Z8" s="889"/>
      <c r="AA8" s="889"/>
      <c r="AB8" s="889"/>
      <c r="AC8" s="889"/>
      <c r="AD8" s="889"/>
      <c r="AE8" s="889"/>
      <c r="AF8" s="889"/>
      <c r="AG8" s="889"/>
      <c r="AH8" s="889"/>
      <c r="AI8" s="889"/>
      <c r="AJ8" s="889"/>
      <c r="AK8" s="889"/>
      <c r="AL8" s="889"/>
      <c r="AM8" s="889"/>
      <c r="AN8" s="889"/>
      <c r="AO8" s="889"/>
      <c r="AP8" s="889"/>
      <c r="AQ8" s="889"/>
      <c r="AR8" s="889"/>
      <c r="AS8" s="889"/>
      <c r="AT8" s="889"/>
      <c r="AU8" s="889"/>
      <c r="AV8" s="889"/>
    </row>
    <row r="9" spans="1:93" s="104" customFormat="1" ht="13.9" customHeight="1" thickBot="1" x14ac:dyDescent="0.25">
      <c r="C9" s="883"/>
      <c r="D9" s="883"/>
      <c r="E9" s="883"/>
      <c r="F9" s="883"/>
      <c r="G9" s="883"/>
      <c r="H9" s="883"/>
      <c r="I9" s="883"/>
      <c r="J9" s="883"/>
      <c r="K9" s="883"/>
      <c r="L9" s="883"/>
      <c r="M9" s="883"/>
      <c r="N9" s="883"/>
      <c r="O9" s="883"/>
      <c r="P9" s="883"/>
      <c r="Q9" s="883"/>
      <c r="R9" s="883"/>
      <c r="S9" s="883"/>
      <c r="T9" s="883"/>
      <c r="U9" s="883"/>
      <c r="V9" s="897"/>
      <c r="W9" s="897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29"/>
      <c r="AJ9" s="29"/>
      <c r="AK9" s="29"/>
      <c r="AL9" s="29"/>
      <c r="AM9" s="29"/>
      <c r="AN9" s="41"/>
      <c r="AO9" s="444"/>
      <c r="AP9" s="691"/>
      <c r="AQ9" s="794"/>
      <c r="AR9" s="691"/>
      <c r="AS9" s="691"/>
      <c r="AT9" s="794"/>
      <c r="AU9" s="691"/>
      <c r="AV9" s="444"/>
      <c r="AW9" s="444"/>
      <c r="AX9" s="10"/>
      <c r="AY9" s="10"/>
      <c r="AZ9" s="105"/>
      <c r="BA9" s="1"/>
    </row>
    <row r="10" spans="1:93" s="104" customFormat="1" ht="33" customHeight="1" thickBot="1" x14ac:dyDescent="0.25">
      <c r="A10" s="952" t="s">
        <v>6</v>
      </c>
      <c r="B10" s="954" t="s">
        <v>24</v>
      </c>
      <c r="C10" s="956" t="s">
        <v>204</v>
      </c>
      <c r="D10" s="957"/>
      <c r="E10" s="957"/>
      <c r="F10" s="957"/>
      <c r="G10" s="957"/>
      <c r="H10" s="957"/>
      <c r="I10" s="956" t="s">
        <v>34</v>
      </c>
      <c r="J10" s="957"/>
      <c r="K10" s="957"/>
      <c r="L10" s="957"/>
      <c r="M10" s="957"/>
      <c r="N10" s="957"/>
      <c r="O10" s="957"/>
      <c r="P10" s="957"/>
      <c r="Q10" s="957"/>
      <c r="R10" s="957"/>
      <c r="S10" s="930" t="s">
        <v>35</v>
      </c>
      <c r="T10" s="931"/>
      <c r="U10" s="931"/>
      <c r="V10" s="931"/>
      <c r="W10" s="931"/>
      <c r="X10" s="933"/>
      <c r="Y10" s="933"/>
      <c r="Z10" s="932"/>
      <c r="AA10" s="932"/>
      <c r="AB10" s="932"/>
      <c r="AC10" s="932"/>
      <c r="AD10" s="932"/>
      <c r="AE10" s="932"/>
      <c r="AF10" s="932"/>
      <c r="AG10" s="934"/>
      <c r="AH10" s="934"/>
      <c r="AI10" s="930" t="s">
        <v>36</v>
      </c>
      <c r="AJ10" s="931"/>
      <c r="AK10" s="931"/>
      <c r="AL10" s="931"/>
      <c r="AM10" s="931"/>
      <c r="AN10" s="932"/>
      <c r="AO10" s="932"/>
      <c r="AP10" s="932"/>
      <c r="AQ10" s="932"/>
      <c r="AR10" s="932"/>
      <c r="AS10" s="933"/>
      <c r="AT10" s="933"/>
      <c r="AU10" s="933"/>
      <c r="AV10" s="933"/>
      <c r="AW10" s="933"/>
      <c r="AX10" s="934"/>
      <c r="AY10" s="934"/>
      <c r="AZ10" s="935" t="s">
        <v>199</v>
      </c>
      <c r="BA10" s="937" t="s">
        <v>23</v>
      </c>
      <c r="BB10" s="4"/>
      <c r="BC10" s="4"/>
      <c r="BD10" s="4"/>
      <c r="BE10" s="929" t="s">
        <v>206</v>
      </c>
      <c r="BF10" s="929"/>
      <c r="BG10" s="929"/>
      <c r="BH10" s="929"/>
      <c r="BI10" s="929"/>
      <c r="BJ10" s="929"/>
      <c r="BK10" s="929"/>
      <c r="BL10" s="929"/>
      <c r="BM10" s="929"/>
      <c r="BN10" s="929"/>
      <c r="BO10" s="929"/>
      <c r="BP10" s="929"/>
      <c r="BQ10" s="929"/>
      <c r="BR10" s="929"/>
      <c r="BS10" s="929"/>
      <c r="BT10" s="929"/>
      <c r="BU10" s="929"/>
      <c r="BV10" s="929"/>
      <c r="BW10" s="929"/>
      <c r="BX10" s="929"/>
      <c r="BY10" s="929"/>
      <c r="BZ10" s="929"/>
      <c r="CA10" s="929"/>
      <c r="CB10" s="929"/>
      <c r="CC10" s="929"/>
      <c r="CD10" s="929"/>
      <c r="CE10" s="929"/>
      <c r="CF10" s="929"/>
      <c r="CG10" s="929"/>
      <c r="CH10" s="929"/>
      <c r="CI10" s="929"/>
      <c r="CJ10" s="929"/>
      <c r="CK10" s="929"/>
      <c r="CL10" s="929"/>
      <c r="CM10" s="929"/>
      <c r="CN10" s="929"/>
      <c r="CO10" s="929"/>
    </row>
    <row r="11" spans="1:93" ht="18" customHeight="1" thickBot="1" x14ac:dyDescent="0.25">
      <c r="A11" s="953"/>
      <c r="B11" s="955"/>
      <c r="C11" s="946">
        <v>58</v>
      </c>
      <c r="D11" s="958"/>
      <c r="E11" s="946">
        <v>68</v>
      </c>
      <c r="F11" s="958"/>
      <c r="G11" s="939" t="s">
        <v>316</v>
      </c>
      <c r="H11" s="940"/>
      <c r="I11" s="941">
        <v>58</v>
      </c>
      <c r="J11" s="941"/>
      <c r="K11" s="939"/>
      <c r="L11" s="949">
        <v>63</v>
      </c>
      <c r="M11" s="960"/>
      <c r="N11" s="947"/>
      <c r="O11" s="950" t="s">
        <v>316</v>
      </c>
      <c r="P11" s="959"/>
      <c r="Q11" s="939" t="s">
        <v>31</v>
      </c>
      <c r="R11" s="940"/>
      <c r="S11" s="942">
        <v>63</v>
      </c>
      <c r="T11" s="942"/>
      <c r="U11" s="942"/>
      <c r="V11" s="944">
        <v>68</v>
      </c>
      <c r="W11" s="942"/>
      <c r="X11" s="944">
        <v>73</v>
      </c>
      <c r="Y11" s="942"/>
      <c r="Z11" s="949">
        <v>78</v>
      </c>
      <c r="AA11" s="960"/>
      <c r="AB11" s="947"/>
      <c r="AC11" s="949">
        <v>85</v>
      </c>
      <c r="AD11" s="947"/>
      <c r="AE11" s="949">
        <v>95</v>
      </c>
      <c r="AF11" s="947"/>
      <c r="AG11" s="942" t="s">
        <v>434</v>
      </c>
      <c r="AH11" s="942"/>
      <c r="AI11" s="943">
        <v>63</v>
      </c>
      <c r="AJ11" s="942"/>
      <c r="AK11" s="942"/>
      <c r="AL11" s="944">
        <v>68</v>
      </c>
      <c r="AM11" s="945"/>
      <c r="AN11" s="946">
        <v>73</v>
      </c>
      <c r="AO11" s="947"/>
      <c r="AP11" s="949">
        <v>78</v>
      </c>
      <c r="AQ11" s="960"/>
      <c r="AR11" s="947"/>
      <c r="AS11" s="950">
        <v>85</v>
      </c>
      <c r="AT11" s="931"/>
      <c r="AU11" s="951"/>
      <c r="AV11" s="948">
        <v>95</v>
      </c>
      <c r="AW11" s="942"/>
      <c r="AX11" s="948" t="s">
        <v>32</v>
      </c>
      <c r="AY11" s="942"/>
      <c r="AZ11" s="936"/>
      <c r="BA11" s="938"/>
      <c r="BB11" s="4"/>
      <c r="BC11" s="373"/>
      <c r="BD11" s="373"/>
      <c r="BE11" s="43"/>
      <c r="BF11" s="61" t="s">
        <v>6</v>
      </c>
      <c r="BG11" s="62">
        <v>1</v>
      </c>
      <c r="BH11" s="62">
        <v>2</v>
      </c>
      <c r="BI11" s="62">
        <v>3</v>
      </c>
      <c r="BJ11" s="62">
        <v>4</v>
      </c>
      <c r="BK11" s="62">
        <v>1</v>
      </c>
      <c r="BL11" s="62">
        <v>2</v>
      </c>
      <c r="BM11" s="62">
        <v>3</v>
      </c>
      <c r="BN11" s="62">
        <v>4</v>
      </c>
      <c r="BO11" s="62">
        <v>5</v>
      </c>
      <c r="BP11" s="62">
        <v>6</v>
      </c>
      <c r="BQ11" s="62">
        <v>7</v>
      </c>
      <c r="BR11" s="62">
        <v>8</v>
      </c>
      <c r="BS11" s="62">
        <v>9</v>
      </c>
      <c r="BT11" s="62">
        <v>10</v>
      </c>
      <c r="BU11" s="62">
        <v>11</v>
      </c>
      <c r="BV11" s="62">
        <v>13</v>
      </c>
      <c r="BW11" s="62">
        <v>14</v>
      </c>
      <c r="BX11" s="62">
        <v>15</v>
      </c>
      <c r="BY11" s="62">
        <v>16</v>
      </c>
      <c r="BZ11" s="62">
        <v>17</v>
      </c>
      <c r="CA11" s="395">
        <v>18</v>
      </c>
      <c r="CB11" s="62">
        <v>19</v>
      </c>
      <c r="CC11" s="63">
        <v>20</v>
      </c>
      <c r="CD11" s="43"/>
      <c r="CE11" s="446"/>
      <c r="CF11" s="446"/>
      <c r="CG11" s="446"/>
      <c r="CH11" s="446"/>
      <c r="CI11" s="446"/>
      <c r="CJ11" s="446"/>
      <c r="CK11" s="446"/>
      <c r="CL11" s="446"/>
      <c r="CM11" s="446"/>
      <c r="CN11" s="446"/>
      <c r="CO11" s="446"/>
    </row>
    <row r="12" spans="1:93" s="43" customFormat="1" ht="13.5" thickBot="1" x14ac:dyDescent="0.25">
      <c r="A12" s="716">
        <v>1</v>
      </c>
      <c r="B12" s="712" t="s">
        <v>226</v>
      </c>
      <c r="C12" s="453">
        <v>20</v>
      </c>
      <c r="D12" s="788"/>
      <c r="E12" s="453">
        <v>20</v>
      </c>
      <c r="F12" s="788"/>
      <c r="G12" s="458"/>
      <c r="H12" s="459"/>
      <c r="I12" s="458">
        <v>20</v>
      </c>
      <c r="J12" s="787">
        <v>18</v>
      </c>
      <c r="K12" s="459">
        <v>16</v>
      </c>
      <c r="L12" s="453">
        <v>20</v>
      </c>
      <c r="M12" s="787">
        <v>18</v>
      </c>
      <c r="N12" s="788">
        <v>16</v>
      </c>
      <c r="O12" s="787"/>
      <c r="P12" s="787"/>
      <c r="Q12" s="458"/>
      <c r="R12" s="460"/>
      <c r="S12" s="457">
        <v>20</v>
      </c>
      <c r="T12" s="787">
        <v>16</v>
      </c>
      <c r="U12" s="457">
        <v>18</v>
      </c>
      <c r="V12" s="458">
        <v>20</v>
      </c>
      <c r="W12" s="457"/>
      <c r="X12" s="458">
        <v>20</v>
      </c>
      <c r="Y12" s="457"/>
      <c r="Z12" s="453">
        <v>20</v>
      </c>
      <c r="AA12" s="787">
        <v>18</v>
      </c>
      <c r="AB12" s="788">
        <v>16</v>
      </c>
      <c r="AC12" s="453">
        <v>20</v>
      </c>
      <c r="AD12" s="788"/>
      <c r="AE12" s="453"/>
      <c r="AF12" s="788"/>
      <c r="AG12" s="787">
        <v>20</v>
      </c>
      <c r="AH12" s="457">
        <v>16</v>
      </c>
      <c r="AI12" s="456">
        <v>20</v>
      </c>
      <c r="AJ12" s="787">
        <v>14</v>
      </c>
      <c r="AK12" s="461">
        <v>18</v>
      </c>
      <c r="AL12" s="458">
        <v>18</v>
      </c>
      <c r="AM12" s="457">
        <v>20</v>
      </c>
      <c r="AN12" s="453">
        <v>20</v>
      </c>
      <c r="AO12" s="788"/>
      <c r="AP12" s="453">
        <v>20</v>
      </c>
      <c r="AQ12" s="787">
        <v>15</v>
      </c>
      <c r="AR12" s="788">
        <v>16</v>
      </c>
      <c r="AS12" s="787">
        <v>12</v>
      </c>
      <c r="AT12" s="787"/>
      <c r="AU12" s="787"/>
      <c r="AV12" s="453">
        <v>20</v>
      </c>
      <c r="AW12" s="461">
        <v>14</v>
      </c>
      <c r="AX12" s="453">
        <v>20</v>
      </c>
      <c r="AY12" s="461">
        <v>14</v>
      </c>
      <c r="AZ12" s="456">
        <v>20</v>
      </c>
      <c r="BA12" s="462">
        <f>SUM(C12:AZ12)</f>
        <v>613</v>
      </c>
      <c r="BB12" s="104"/>
      <c r="BF12" s="414" t="s">
        <v>23</v>
      </c>
      <c r="BG12" s="415">
        <v>20</v>
      </c>
      <c r="BH12" s="415">
        <v>18</v>
      </c>
      <c r="BI12" s="415">
        <v>16</v>
      </c>
      <c r="BJ12" s="415">
        <v>15</v>
      </c>
      <c r="BK12" s="415">
        <v>20</v>
      </c>
      <c r="BL12" s="415">
        <v>18</v>
      </c>
      <c r="BM12" s="415">
        <v>16</v>
      </c>
      <c r="BN12" s="415">
        <v>15</v>
      </c>
      <c r="BO12" s="415">
        <v>14</v>
      </c>
      <c r="BP12" s="415">
        <v>13</v>
      </c>
      <c r="BQ12" s="415">
        <v>12</v>
      </c>
      <c r="BR12" s="415">
        <v>11</v>
      </c>
      <c r="BS12" s="415">
        <v>10</v>
      </c>
      <c r="BT12" s="415">
        <v>9</v>
      </c>
      <c r="BU12" s="415">
        <v>8</v>
      </c>
      <c r="BV12" s="415">
        <v>6</v>
      </c>
      <c r="BW12" s="415">
        <v>5</v>
      </c>
      <c r="BX12" s="415">
        <v>4</v>
      </c>
      <c r="BY12" s="415">
        <v>3</v>
      </c>
      <c r="BZ12" s="415">
        <v>2</v>
      </c>
      <c r="CA12" s="415">
        <v>1</v>
      </c>
      <c r="CB12" s="415">
        <v>1</v>
      </c>
      <c r="CC12" s="416">
        <v>1</v>
      </c>
      <c r="CE12" s="446"/>
      <c r="CF12" s="446"/>
      <c r="CG12" s="446"/>
      <c r="CH12" s="446"/>
      <c r="CI12" s="446"/>
      <c r="CJ12" s="446"/>
      <c r="CK12" s="446"/>
      <c r="CL12" s="446"/>
      <c r="CM12" s="446"/>
      <c r="CN12" s="446"/>
      <c r="CO12" s="446"/>
    </row>
    <row r="13" spans="1:93" s="43" customFormat="1" x14ac:dyDescent="0.2">
      <c r="A13" s="717">
        <v>2</v>
      </c>
      <c r="B13" s="713" t="s">
        <v>307</v>
      </c>
      <c r="C13" s="708"/>
      <c r="D13" s="709"/>
      <c r="E13" s="708"/>
      <c r="F13" s="709"/>
      <c r="G13" s="467"/>
      <c r="H13" s="468"/>
      <c r="I13" s="467"/>
      <c r="J13" s="707"/>
      <c r="K13" s="468"/>
      <c r="L13" s="708">
        <v>15</v>
      </c>
      <c r="M13" s="707"/>
      <c r="N13" s="709"/>
      <c r="O13" s="707">
        <v>16</v>
      </c>
      <c r="P13" s="707">
        <v>15</v>
      </c>
      <c r="Q13" s="467"/>
      <c r="R13" s="469"/>
      <c r="S13" s="466"/>
      <c r="T13" s="707"/>
      <c r="U13" s="466"/>
      <c r="V13" s="467"/>
      <c r="W13" s="466"/>
      <c r="X13" s="467"/>
      <c r="Y13" s="466"/>
      <c r="Z13" s="708"/>
      <c r="AA13" s="707"/>
      <c r="AB13" s="709"/>
      <c r="AC13" s="708"/>
      <c r="AD13" s="709"/>
      <c r="AE13" s="708">
        <v>20</v>
      </c>
      <c r="AF13" s="709"/>
      <c r="AG13" s="707"/>
      <c r="AH13" s="466"/>
      <c r="AI13" s="465">
        <v>16</v>
      </c>
      <c r="AJ13" s="707"/>
      <c r="AK13" s="466"/>
      <c r="AL13" s="467"/>
      <c r="AM13" s="466"/>
      <c r="AN13" s="708"/>
      <c r="AO13" s="709"/>
      <c r="AP13" s="708">
        <v>18</v>
      </c>
      <c r="AQ13" s="707"/>
      <c r="AR13" s="709"/>
      <c r="AS13" s="707"/>
      <c r="AT13" s="707"/>
      <c r="AU13" s="707"/>
      <c r="AV13" s="467">
        <v>16</v>
      </c>
      <c r="AW13" s="466"/>
      <c r="AX13" s="467">
        <v>16</v>
      </c>
      <c r="AY13" s="466"/>
      <c r="AZ13" s="789">
        <v>18</v>
      </c>
      <c r="BA13" s="791">
        <f>SUM(C13:AZ13)</f>
        <v>150</v>
      </c>
      <c r="BB13" s="104"/>
    </row>
    <row r="14" spans="1:93" s="43" customFormat="1" x14ac:dyDescent="0.2">
      <c r="A14" s="717">
        <v>3</v>
      </c>
      <c r="B14" s="713" t="s">
        <v>468</v>
      </c>
      <c r="C14" s="708"/>
      <c r="D14" s="709"/>
      <c r="E14" s="708"/>
      <c r="F14" s="709"/>
      <c r="G14" s="467"/>
      <c r="H14" s="468"/>
      <c r="I14" s="467"/>
      <c r="J14" s="707"/>
      <c r="K14" s="468"/>
      <c r="L14" s="708"/>
      <c r="M14" s="707"/>
      <c r="N14" s="709"/>
      <c r="O14" s="707">
        <v>20</v>
      </c>
      <c r="P14" s="707">
        <v>18</v>
      </c>
      <c r="Q14" s="467"/>
      <c r="R14" s="469"/>
      <c r="S14" s="466"/>
      <c r="T14" s="707"/>
      <c r="U14" s="466"/>
      <c r="V14" s="467"/>
      <c r="W14" s="466"/>
      <c r="X14" s="467"/>
      <c r="Y14" s="466"/>
      <c r="Z14" s="708"/>
      <c r="AA14" s="707"/>
      <c r="AB14" s="709"/>
      <c r="AC14" s="708"/>
      <c r="AD14" s="709"/>
      <c r="AE14" s="708"/>
      <c r="AF14" s="709"/>
      <c r="AG14" s="707"/>
      <c r="AH14" s="466"/>
      <c r="AI14" s="465"/>
      <c r="AJ14" s="707"/>
      <c r="AK14" s="466"/>
      <c r="AL14" s="467"/>
      <c r="AM14" s="466"/>
      <c r="AN14" s="708"/>
      <c r="AO14" s="709"/>
      <c r="AP14" s="708"/>
      <c r="AQ14" s="707"/>
      <c r="AR14" s="709"/>
      <c r="AS14" s="707">
        <v>20</v>
      </c>
      <c r="AT14" s="707">
        <v>15</v>
      </c>
      <c r="AU14" s="707">
        <v>16</v>
      </c>
      <c r="AV14" s="467">
        <v>15</v>
      </c>
      <c r="AW14" s="466"/>
      <c r="AX14" s="467">
        <v>18</v>
      </c>
      <c r="AY14" s="466"/>
      <c r="AZ14" s="789"/>
      <c r="BA14" s="791">
        <f>SUM(C14:AZ14)</f>
        <v>122</v>
      </c>
      <c r="BB14" s="104"/>
    </row>
    <row r="15" spans="1:93" s="43" customFormat="1" x14ac:dyDescent="0.2">
      <c r="A15" s="717">
        <v>4</v>
      </c>
      <c r="B15" s="714" t="s">
        <v>134</v>
      </c>
      <c r="C15" s="708"/>
      <c r="D15" s="709"/>
      <c r="E15" s="708"/>
      <c r="F15" s="709"/>
      <c r="G15" s="467"/>
      <c r="H15" s="468"/>
      <c r="I15" s="467"/>
      <c r="J15" s="707"/>
      <c r="K15" s="468"/>
      <c r="L15" s="708"/>
      <c r="M15" s="707"/>
      <c r="N15" s="709"/>
      <c r="O15" s="707"/>
      <c r="P15" s="707"/>
      <c r="Q15" s="467"/>
      <c r="R15" s="469"/>
      <c r="S15" s="466"/>
      <c r="T15" s="707"/>
      <c r="U15" s="466"/>
      <c r="V15" s="467"/>
      <c r="W15" s="466"/>
      <c r="X15" s="467">
        <v>18</v>
      </c>
      <c r="Y15" s="466"/>
      <c r="Z15" s="708"/>
      <c r="AA15" s="707"/>
      <c r="AB15" s="709"/>
      <c r="AC15" s="708"/>
      <c r="AD15" s="709"/>
      <c r="AE15" s="708">
        <v>18</v>
      </c>
      <c r="AF15" s="709"/>
      <c r="AG15" s="707"/>
      <c r="AH15" s="466"/>
      <c r="AI15" s="465">
        <v>15</v>
      </c>
      <c r="AJ15" s="707"/>
      <c r="AK15" s="466"/>
      <c r="AL15" s="467"/>
      <c r="AM15" s="466"/>
      <c r="AN15" s="708">
        <v>18</v>
      </c>
      <c r="AO15" s="709"/>
      <c r="AP15" s="708"/>
      <c r="AQ15" s="707"/>
      <c r="AR15" s="709"/>
      <c r="AS15" s="707">
        <v>18</v>
      </c>
      <c r="AT15" s="707"/>
      <c r="AU15" s="707"/>
      <c r="AV15" s="467"/>
      <c r="AW15" s="466"/>
      <c r="AX15" s="467"/>
      <c r="AY15" s="466"/>
      <c r="AZ15" s="789">
        <v>16</v>
      </c>
      <c r="BA15" s="791">
        <f>SUM(C15:AZ15)</f>
        <v>103</v>
      </c>
      <c r="BB15" s="104"/>
    </row>
    <row r="16" spans="1:93" s="43" customFormat="1" x14ac:dyDescent="0.2">
      <c r="A16" s="717">
        <v>5</v>
      </c>
      <c r="B16" s="714" t="s">
        <v>205</v>
      </c>
      <c r="C16" s="708"/>
      <c r="D16" s="709"/>
      <c r="E16" s="708"/>
      <c r="F16" s="709"/>
      <c r="G16" s="711"/>
      <c r="H16" s="709"/>
      <c r="I16" s="711"/>
      <c r="J16" s="707"/>
      <c r="K16" s="709"/>
      <c r="L16" s="708"/>
      <c r="M16" s="707"/>
      <c r="N16" s="709"/>
      <c r="O16" s="707"/>
      <c r="P16" s="707"/>
      <c r="Q16" s="711"/>
      <c r="R16" s="710"/>
      <c r="S16" s="707"/>
      <c r="T16" s="707"/>
      <c r="U16" s="707"/>
      <c r="V16" s="711"/>
      <c r="W16" s="707"/>
      <c r="X16" s="711"/>
      <c r="Y16" s="707"/>
      <c r="Z16" s="708"/>
      <c r="AA16" s="707"/>
      <c r="AB16" s="709"/>
      <c r="AC16" s="708">
        <v>18</v>
      </c>
      <c r="AD16" s="709">
        <v>16</v>
      </c>
      <c r="AE16" s="708"/>
      <c r="AF16" s="709"/>
      <c r="AG16" s="707">
        <v>18</v>
      </c>
      <c r="AH16" s="707"/>
      <c r="AI16" s="465"/>
      <c r="AJ16" s="707"/>
      <c r="AK16" s="707"/>
      <c r="AL16" s="711"/>
      <c r="AM16" s="707"/>
      <c r="AN16" s="708"/>
      <c r="AO16" s="709"/>
      <c r="AP16" s="708"/>
      <c r="AQ16" s="707"/>
      <c r="AR16" s="709"/>
      <c r="AS16" s="707"/>
      <c r="AT16" s="707"/>
      <c r="AU16" s="707"/>
      <c r="AV16" s="711"/>
      <c r="AW16" s="707"/>
      <c r="AX16" s="711"/>
      <c r="AY16" s="707"/>
      <c r="AZ16" s="789"/>
      <c r="BA16" s="791">
        <f>SUM(C16:AZ16)</f>
        <v>52</v>
      </c>
      <c r="BB16" s="104"/>
    </row>
    <row r="17" spans="1:54" s="43" customFormat="1" x14ac:dyDescent="0.2">
      <c r="A17" s="717">
        <v>6</v>
      </c>
      <c r="B17" s="714" t="s">
        <v>452</v>
      </c>
      <c r="C17" s="708"/>
      <c r="D17" s="709"/>
      <c r="E17" s="708"/>
      <c r="F17" s="709"/>
      <c r="G17" s="708"/>
      <c r="H17" s="709"/>
      <c r="I17" s="708"/>
      <c r="J17" s="707"/>
      <c r="K17" s="709"/>
      <c r="L17" s="708"/>
      <c r="M17" s="707"/>
      <c r="N17" s="709"/>
      <c r="O17" s="707"/>
      <c r="P17" s="707"/>
      <c r="Q17" s="708"/>
      <c r="R17" s="710"/>
      <c r="S17" s="707"/>
      <c r="T17" s="707"/>
      <c r="U17" s="707"/>
      <c r="V17" s="711"/>
      <c r="W17" s="707"/>
      <c r="X17" s="711"/>
      <c r="Y17" s="707"/>
      <c r="Z17" s="708"/>
      <c r="AA17" s="707"/>
      <c r="AB17" s="709"/>
      <c r="AC17" s="708"/>
      <c r="AD17" s="709"/>
      <c r="AE17" s="708"/>
      <c r="AF17" s="709"/>
      <c r="AG17" s="707"/>
      <c r="AH17" s="707"/>
      <c r="AI17" s="465"/>
      <c r="AJ17" s="707"/>
      <c r="AK17" s="707"/>
      <c r="AL17" s="711"/>
      <c r="AM17" s="707"/>
      <c r="AN17" s="708"/>
      <c r="AO17" s="709"/>
      <c r="AP17" s="708"/>
      <c r="AQ17" s="707"/>
      <c r="AR17" s="709"/>
      <c r="AS17" s="707"/>
      <c r="AT17" s="707"/>
      <c r="AU17" s="707"/>
      <c r="AV17" s="711">
        <v>18</v>
      </c>
      <c r="AW17" s="707">
        <v>13</v>
      </c>
      <c r="AX17" s="711">
        <v>15</v>
      </c>
      <c r="AY17" s="707"/>
      <c r="AZ17" s="789"/>
      <c r="BA17" s="791">
        <f>SUM(C17:AZ17)</f>
        <v>46</v>
      </c>
      <c r="BB17" s="104"/>
    </row>
    <row r="18" spans="1:54" s="43" customFormat="1" x14ac:dyDescent="0.2">
      <c r="A18" s="717">
        <v>7</v>
      </c>
      <c r="B18" s="714" t="s">
        <v>496</v>
      </c>
      <c r="C18" s="708"/>
      <c r="D18" s="709"/>
      <c r="E18" s="708"/>
      <c r="F18" s="709"/>
      <c r="G18" s="467"/>
      <c r="H18" s="468"/>
      <c r="I18" s="467"/>
      <c r="J18" s="707"/>
      <c r="K18" s="468"/>
      <c r="L18" s="708"/>
      <c r="M18" s="707"/>
      <c r="N18" s="709"/>
      <c r="O18" s="707"/>
      <c r="P18" s="707"/>
      <c r="Q18" s="467"/>
      <c r="R18" s="469"/>
      <c r="S18" s="466"/>
      <c r="T18" s="707"/>
      <c r="U18" s="466"/>
      <c r="V18" s="467"/>
      <c r="W18" s="466"/>
      <c r="X18" s="467"/>
      <c r="Y18" s="466"/>
      <c r="Z18" s="708"/>
      <c r="AA18" s="707"/>
      <c r="AB18" s="709"/>
      <c r="AC18" s="708"/>
      <c r="AD18" s="709"/>
      <c r="AE18" s="708"/>
      <c r="AF18" s="709"/>
      <c r="AG18" s="707"/>
      <c r="AH18" s="466"/>
      <c r="AI18" s="465"/>
      <c r="AJ18" s="707"/>
      <c r="AK18" s="466"/>
      <c r="AL18" s="467"/>
      <c r="AM18" s="466"/>
      <c r="AN18" s="708"/>
      <c r="AO18" s="709"/>
      <c r="AP18" s="708"/>
      <c r="AQ18" s="707"/>
      <c r="AR18" s="709"/>
      <c r="AS18" s="707">
        <v>14</v>
      </c>
      <c r="AT18" s="707">
        <v>13</v>
      </c>
      <c r="AU18" s="707"/>
      <c r="AV18" s="467"/>
      <c r="AW18" s="466"/>
      <c r="AX18" s="467"/>
      <c r="AY18" s="466"/>
      <c r="AZ18" s="789"/>
      <c r="BA18" s="791">
        <f>SUM(C18:AZ18)</f>
        <v>27</v>
      </c>
      <c r="BB18" s="104"/>
    </row>
    <row r="19" spans="1:54" s="43" customFormat="1" ht="13.5" thickBot="1" x14ac:dyDescent="0.25">
      <c r="A19" s="718">
        <v>8</v>
      </c>
      <c r="B19" s="715" t="s">
        <v>315</v>
      </c>
      <c r="C19" s="708"/>
      <c r="D19" s="709"/>
      <c r="E19" s="708"/>
      <c r="F19" s="709"/>
      <c r="G19" s="430">
        <v>20</v>
      </c>
      <c r="H19" s="473"/>
      <c r="I19" s="430"/>
      <c r="J19" s="472"/>
      <c r="K19" s="473"/>
      <c r="L19" s="708"/>
      <c r="M19" s="707"/>
      <c r="N19" s="709"/>
      <c r="O19" s="472"/>
      <c r="P19" s="472"/>
      <c r="Q19" s="430"/>
      <c r="R19" s="474"/>
      <c r="S19" s="472"/>
      <c r="T19" s="472"/>
      <c r="U19" s="472"/>
      <c r="V19" s="430"/>
      <c r="W19" s="472"/>
      <c r="X19" s="430"/>
      <c r="Y19" s="472"/>
      <c r="Z19" s="708"/>
      <c r="AA19" s="707"/>
      <c r="AB19" s="709"/>
      <c r="AC19" s="708"/>
      <c r="AD19" s="709"/>
      <c r="AE19" s="708"/>
      <c r="AF19" s="709"/>
      <c r="AG19" s="472"/>
      <c r="AH19" s="472"/>
      <c r="AI19" s="429"/>
      <c r="AJ19" s="472"/>
      <c r="AK19" s="472"/>
      <c r="AL19" s="430"/>
      <c r="AM19" s="472"/>
      <c r="AN19" s="708"/>
      <c r="AO19" s="709"/>
      <c r="AP19" s="708"/>
      <c r="AQ19" s="707"/>
      <c r="AR19" s="709"/>
      <c r="AS19" s="472"/>
      <c r="AT19" s="472"/>
      <c r="AU19" s="472"/>
      <c r="AV19" s="430"/>
      <c r="AW19" s="472"/>
      <c r="AX19" s="430"/>
      <c r="AY19" s="472"/>
      <c r="AZ19" s="790"/>
      <c r="BA19" s="792">
        <f>SUM(C19:AZ19)</f>
        <v>20</v>
      </c>
      <c r="BB19" s="104"/>
    </row>
    <row r="20" spans="1:54" s="43" customFormat="1" ht="9" customHeight="1" x14ac:dyDescent="0.2">
      <c r="A20" s="51"/>
      <c r="B20" s="60"/>
      <c r="C20" s="58"/>
      <c r="D20" s="58"/>
      <c r="E20" s="58"/>
      <c r="F20" s="49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49"/>
      <c r="S20" s="57"/>
      <c r="T20" s="57"/>
      <c r="U20" s="57"/>
      <c r="V20" s="58"/>
      <c r="W20" s="49"/>
      <c r="X20" s="58"/>
      <c r="Y20" s="49"/>
      <c r="Z20" s="58"/>
      <c r="AA20" s="58"/>
      <c r="AB20" s="58"/>
      <c r="AC20" s="58"/>
      <c r="AD20" s="58"/>
      <c r="AE20" s="58"/>
      <c r="AF20" s="58"/>
      <c r="AG20" s="58"/>
      <c r="AH20" s="49"/>
      <c r="AI20" s="58"/>
      <c r="AJ20" s="58"/>
      <c r="AK20" s="58"/>
      <c r="AL20" s="49"/>
      <c r="AM20" s="49"/>
      <c r="AN20" s="58"/>
      <c r="AO20" s="49"/>
      <c r="AP20" s="49"/>
      <c r="AQ20" s="49"/>
      <c r="AR20" s="49"/>
      <c r="AS20" s="49"/>
      <c r="AT20" s="49"/>
      <c r="AU20" s="49"/>
      <c r="AV20" s="58"/>
      <c r="AW20" s="58"/>
      <c r="AX20" s="58"/>
      <c r="AY20" s="58"/>
      <c r="AZ20" s="49"/>
      <c r="BA20" s="59"/>
    </row>
    <row r="21" spans="1:54" s="43" customFormat="1" ht="28.5" customHeight="1" x14ac:dyDescent="0.2"/>
    <row r="22" spans="1:54" s="43" customFormat="1" ht="20.45" customHeight="1" x14ac:dyDescent="0.2"/>
    <row r="23" spans="1:54" s="43" customFormat="1" ht="20.45" customHeight="1" x14ac:dyDescent="0.2"/>
    <row r="24" spans="1:54" s="43" customFormat="1" x14ac:dyDescent="0.2">
      <c r="B24" s="49"/>
    </row>
    <row r="25" spans="1:54" s="104" customFormat="1" x14ac:dyDescent="0.2">
      <c r="A25" s="204" t="s">
        <v>16</v>
      </c>
      <c r="B25" s="105"/>
      <c r="G25" s="105"/>
      <c r="H25" s="431" t="s">
        <v>113</v>
      </c>
      <c r="Q25" s="432"/>
      <c r="R25" s="432"/>
      <c r="S25" s="432"/>
      <c r="T25" s="432"/>
      <c r="U25" s="432"/>
      <c r="V25" s="432"/>
      <c r="W25" s="432"/>
      <c r="X25" s="432"/>
      <c r="Y25" s="204" t="s">
        <v>112</v>
      </c>
      <c r="AO25" s="261" t="s">
        <v>264</v>
      </c>
      <c r="AP25" s="261"/>
      <c r="AQ25" s="261"/>
      <c r="AR25" s="261"/>
      <c r="AS25" s="261"/>
      <c r="AT25" s="261"/>
      <c r="AU25" s="261"/>
    </row>
    <row r="26" spans="1:54" s="104" customFormat="1" x14ac:dyDescent="0.2">
      <c r="A26" s="204"/>
      <c r="B26" s="105"/>
      <c r="G26" s="105"/>
      <c r="H26" s="433"/>
      <c r="Q26" s="432"/>
      <c r="R26" s="432"/>
      <c r="S26" s="432"/>
      <c r="T26" s="432"/>
      <c r="U26" s="432"/>
      <c r="V26" s="432"/>
      <c r="W26" s="432"/>
      <c r="X26" s="432"/>
      <c r="Y26" s="204"/>
      <c r="AO26" s="261"/>
      <c r="AP26" s="261"/>
      <c r="AQ26" s="261"/>
      <c r="AR26" s="261"/>
      <c r="AS26" s="261"/>
      <c r="AT26" s="261"/>
      <c r="AU26" s="261"/>
    </row>
    <row r="27" spans="1:54" s="104" customFormat="1" x14ac:dyDescent="0.2">
      <c r="A27" s="204" t="s">
        <v>17</v>
      </c>
      <c r="B27" s="105"/>
      <c r="G27" s="105"/>
      <c r="H27" s="5" t="s">
        <v>114</v>
      </c>
      <c r="Q27" s="432"/>
      <c r="R27" s="432"/>
      <c r="S27" s="432"/>
      <c r="T27" s="432"/>
      <c r="U27" s="432"/>
      <c r="V27" s="432"/>
      <c r="W27" s="432"/>
      <c r="X27" s="432"/>
      <c r="Y27" s="204" t="s">
        <v>115</v>
      </c>
      <c r="AO27" s="104" t="s">
        <v>265</v>
      </c>
    </row>
    <row r="28" spans="1:54" s="43" customFormat="1" x14ac:dyDescent="0.2">
      <c r="A28" s="49"/>
      <c r="B28" s="49"/>
      <c r="C28" s="58"/>
      <c r="D28" s="58"/>
      <c r="E28" s="58"/>
      <c r="F28" s="49"/>
      <c r="G28" s="58"/>
      <c r="H28" s="58"/>
      <c r="I28" s="434"/>
      <c r="J28" s="434"/>
      <c r="K28" s="434"/>
      <c r="L28" s="434"/>
      <c r="M28" s="434"/>
      <c r="N28" s="434"/>
      <c r="O28" s="434"/>
      <c r="P28" s="434"/>
      <c r="Q28" s="434"/>
      <c r="R28" s="329"/>
      <c r="S28" s="434"/>
      <c r="T28" s="434"/>
      <c r="U28" s="434"/>
      <c r="V28" s="434"/>
      <c r="W28" s="329"/>
      <c r="X28" s="434"/>
      <c r="Y28" s="49"/>
      <c r="Z28" s="58"/>
      <c r="AA28" s="58"/>
      <c r="AB28" s="58"/>
      <c r="AC28" s="58"/>
      <c r="AD28" s="58"/>
      <c r="AE28" s="58"/>
      <c r="AF28" s="58"/>
      <c r="AG28" s="58"/>
      <c r="AH28" s="49"/>
      <c r="AI28" s="58"/>
      <c r="AJ28" s="58"/>
      <c r="AK28" s="58"/>
      <c r="AL28" s="49"/>
      <c r="AM28" s="49"/>
      <c r="AN28" s="58"/>
      <c r="AO28" s="49"/>
      <c r="AP28" s="49"/>
      <c r="AQ28" s="49"/>
      <c r="AR28" s="49"/>
      <c r="AS28" s="49"/>
      <c r="AT28" s="49"/>
      <c r="AU28" s="49"/>
      <c r="AV28" s="58"/>
      <c r="AW28" s="58"/>
      <c r="AX28" s="58"/>
      <c r="AY28" s="58"/>
      <c r="AZ28" s="49"/>
      <c r="BA28" s="59"/>
    </row>
    <row r="29" spans="1:54" x14ac:dyDescent="0.2">
      <c r="A29" s="5"/>
      <c r="B29" s="5"/>
      <c r="C29" s="15"/>
      <c r="D29" s="15"/>
      <c r="E29" s="15"/>
      <c r="F29" s="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5"/>
      <c r="S29" s="15"/>
      <c r="T29" s="15"/>
      <c r="U29" s="15"/>
      <c r="V29" s="15"/>
      <c r="W29" s="5"/>
      <c r="X29" s="15"/>
      <c r="Y29" s="5"/>
      <c r="Z29" s="15"/>
      <c r="AA29" s="15"/>
      <c r="AB29" s="15"/>
      <c r="AC29" s="15"/>
      <c r="AD29" s="15"/>
      <c r="AE29" s="15"/>
      <c r="AF29" s="15"/>
      <c r="AG29" s="15"/>
      <c r="AH29" s="5"/>
      <c r="AI29" s="15"/>
      <c r="AJ29" s="15"/>
      <c r="AK29" s="15"/>
      <c r="AL29" s="5"/>
      <c r="AM29" s="5"/>
      <c r="AN29" s="15"/>
      <c r="AO29" s="5"/>
      <c r="AP29" s="5"/>
      <c r="AQ29" s="5"/>
      <c r="AR29" s="5"/>
      <c r="AS29" s="5"/>
      <c r="AT29" s="5"/>
      <c r="AU29" s="5"/>
      <c r="AV29" s="15"/>
      <c r="AW29" s="15"/>
      <c r="AX29" s="15"/>
      <c r="AY29" s="15"/>
      <c r="AZ29" s="5"/>
    </row>
  </sheetData>
  <sheetProtection selectLockedCells="1" selectUnlockedCells="1"/>
  <autoFilter ref="A10:BA19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hiddenButton="1" showButton="0"/>
    <filterColumn colId="9" showButton="0"/>
    <filterColumn colId="10" hiddenButton="1" showButton="0"/>
    <filterColumn colId="11" showButton="0"/>
    <filterColumn colId="12" showButton="0"/>
    <filterColumn colId="13" showButton="0"/>
    <filterColumn colId="14" showButton="0"/>
    <filterColumn colId="15" showButton="0"/>
    <filterColumn colId="16" hiddenButton="1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hiddenButton="1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hiddenButton="1" showButton="0"/>
    <filterColumn colId="49" showButton="0"/>
    <filterColumn colId="50" hiddenButton="1" showButton="0"/>
    <sortState ref="A13:AS42">
      <sortCondition ref="A11:A42"/>
    </sortState>
  </autoFilter>
  <sortState ref="B12:BA19">
    <sortCondition descending="1" ref="BA12:BA19"/>
  </sortState>
  <mergeCells count="42">
    <mergeCell ref="AP11:AR11"/>
    <mergeCell ref="AS11:AU11"/>
    <mergeCell ref="A10:A11"/>
    <mergeCell ref="B10:B11"/>
    <mergeCell ref="C10:H10"/>
    <mergeCell ref="I10:R10"/>
    <mergeCell ref="C11:D11"/>
    <mergeCell ref="E11:F11"/>
    <mergeCell ref="L11:N11"/>
    <mergeCell ref="O11:P11"/>
    <mergeCell ref="Z11:AB11"/>
    <mergeCell ref="AG11:AH11"/>
    <mergeCell ref="AC11:AD11"/>
    <mergeCell ref="AE11:AF11"/>
    <mergeCell ref="BE10:CO10"/>
    <mergeCell ref="AI10:AY10"/>
    <mergeCell ref="AZ10:AZ11"/>
    <mergeCell ref="BA10:BA11"/>
    <mergeCell ref="G11:H11"/>
    <mergeCell ref="I11:K11"/>
    <mergeCell ref="Q11:R11"/>
    <mergeCell ref="S11:U11"/>
    <mergeCell ref="AI11:AK11"/>
    <mergeCell ref="AL11:AM11"/>
    <mergeCell ref="AN11:AO11"/>
    <mergeCell ref="AV11:AW11"/>
    <mergeCell ref="AX11:AY11"/>
    <mergeCell ref="S10:AH10"/>
    <mergeCell ref="V11:W11"/>
    <mergeCell ref="X11:Y11"/>
    <mergeCell ref="A7:B7"/>
    <mergeCell ref="I7:AV7"/>
    <mergeCell ref="A8:B8"/>
    <mergeCell ref="I8:AV8"/>
    <mergeCell ref="C9:U9"/>
    <mergeCell ref="V9:W9"/>
    <mergeCell ref="I6:AV6"/>
    <mergeCell ref="A1:BA1"/>
    <mergeCell ref="A2:BA2"/>
    <mergeCell ref="A3:BA3"/>
    <mergeCell ref="A4:BA4"/>
    <mergeCell ref="A5:W5"/>
  </mergeCells>
  <printOptions horizontalCentered="1"/>
  <pageMargins left="0.59055118110236227" right="0.19685039370078741" top="0.59055118110236227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P228"/>
  <sheetViews>
    <sheetView topLeftCell="A73" zoomScale="60" zoomScaleNormal="60" workbookViewId="0">
      <selection activeCell="P84" sqref="P84"/>
    </sheetView>
  </sheetViews>
  <sheetFormatPr defaultRowHeight="15" x14ac:dyDescent="0.25"/>
  <cols>
    <col min="1" max="1" width="8.85546875" style="526" customWidth="1"/>
    <col min="2" max="2" width="9.42578125" style="526" customWidth="1"/>
    <col min="3" max="3" width="14.42578125" style="527" customWidth="1"/>
    <col min="4" max="4" width="10.5703125" style="526" customWidth="1"/>
    <col min="5" max="5" width="12" style="526" customWidth="1"/>
    <col min="6" max="6" width="9.140625" style="526" bestFit="1" customWidth="1"/>
    <col min="7" max="7" width="32.85546875" style="526" bestFit="1" customWidth="1"/>
    <col min="8" max="8" width="8.7109375" style="526" hidden="1" customWidth="1"/>
    <col min="9" max="9" width="11" style="526" customWidth="1"/>
    <col min="10" max="10" width="24.7109375" style="526" bestFit="1" customWidth="1"/>
    <col min="11" max="11" width="10.85546875" style="528" customWidth="1"/>
    <col min="12" max="12" width="35.28515625" style="526" customWidth="1"/>
    <col min="13" max="13" width="20.85546875" style="526" customWidth="1"/>
    <col min="14" max="255" width="9.140625" style="526"/>
    <col min="256" max="256" width="8.85546875" style="526" customWidth="1"/>
    <col min="257" max="257" width="9.42578125" style="526" customWidth="1"/>
    <col min="258" max="258" width="14.42578125" style="526" customWidth="1"/>
    <col min="259" max="259" width="10.5703125" style="526" customWidth="1"/>
    <col min="260" max="260" width="8.85546875" style="526" customWidth="1"/>
    <col min="261" max="261" width="7.85546875" style="526" customWidth="1"/>
    <col min="262" max="262" width="32.85546875" style="526" bestFit="1" customWidth="1"/>
    <col min="263" max="263" width="12" style="526" customWidth="1"/>
    <col min="264" max="264" width="7.85546875" style="526" customWidth="1"/>
    <col min="265" max="265" width="13.85546875" style="526" customWidth="1"/>
    <col min="266" max="266" width="8" style="526" customWidth="1"/>
    <col min="267" max="267" width="11" style="526" customWidth="1"/>
    <col min="268" max="268" width="16.7109375" style="526" customWidth="1"/>
    <col min="269" max="511" width="9.140625" style="526"/>
    <col min="512" max="512" width="8.85546875" style="526" customWidth="1"/>
    <col min="513" max="513" width="9.42578125" style="526" customWidth="1"/>
    <col min="514" max="514" width="14.42578125" style="526" customWidth="1"/>
    <col min="515" max="515" width="10.5703125" style="526" customWidth="1"/>
    <col min="516" max="516" width="8.85546875" style="526" customWidth="1"/>
    <col min="517" max="517" width="7.85546875" style="526" customWidth="1"/>
    <col min="518" max="518" width="32.85546875" style="526" bestFit="1" customWidth="1"/>
    <col min="519" max="519" width="12" style="526" customWidth="1"/>
    <col min="520" max="520" width="7.85546875" style="526" customWidth="1"/>
    <col min="521" max="521" width="13.85546875" style="526" customWidth="1"/>
    <col min="522" max="522" width="8" style="526" customWidth="1"/>
    <col min="523" max="523" width="11" style="526" customWidth="1"/>
    <col min="524" max="524" width="16.7109375" style="526" customWidth="1"/>
    <col min="525" max="767" width="9.140625" style="526"/>
    <col min="768" max="768" width="8.85546875" style="526" customWidth="1"/>
    <col min="769" max="769" width="9.42578125" style="526" customWidth="1"/>
    <col min="770" max="770" width="14.42578125" style="526" customWidth="1"/>
    <col min="771" max="771" width="10.5703125" style="526" customWidth="1"/>
    <col min="772" max="772" width="8.85546875" style="526" customWidth="1"/>
    <col min="773" max="773" width="7.85546875" style="526" customWidth="1"/>
    <col min="774" max="774" width="32.85546875" style="526" bestFit="1" customWidth="1"/>
    <col min="775" max="775" width="12" style="526" customWidth="1"/>
    <col min="776" max="776" width="7.85546875" style="526" customWidth="1"/>
    <col min="777" max="777" width="13.85546875" style="526" customWidth="1"/>
    <col min="778" max="778" width="8" style="526" customWidth="1"/>
    <col min="779" max="779" width="11" style="526" customWidth="1"/>
    <col min="780" max="780" width="16.7109375" style="526" customWidth="1"/>
    <col min="781" max="1023" width="9.140625" style="526"/>
    <col min="1024" max="1024" width="8.85546875" style="526" customWidth="1"/>
    <col min="1025" max="1025" width="9.42578125" style="526" customWidth="1"/>
    <col min="1026" max="1026" width="14.42578125" style="526" customWidth="1"/>
    <col min="1027" max="1027" width="10.5703125" style="526" customWidth="1"/>
    <col min="1028" max="1028" width="8.85546875" style="526" customWidth="1"/>
    <col min="1029" max="1029" width="7.85546875" style="526" customWidth="1"/>
    <col min="1030" max="1030" width="32.85546875" style="526" bestFit="1" customWidth="1"/>
    <col min="1031" max="1031" width="12" style="526" customWidth="1"/>
    <col min="1032" max="1032" width="7.85546875" style="526" customWidth="1"/>
    <col min="1033" max="1033" width="13.85546875" style="526" customWidth="1"/>
    <col min="1034" max="1034" width="8" style="526" customWidth="1"/>
    <col min="1035" max="1035" width="11" style="526" customWidth="1"/>
    <col min="1036" max="1036" width="16.7109375" style="526" customWidth="1"/>
    <col min="1037" max="1279" width="9.140625" style="526"/>
    <col min="1280" max="1280" width="8.85546875" style="526" customWidth="1"/>
    <col min="1281" max="1281" width="9.42578125" style="526" customWidth="1"/>
    <col min="1282" max="1282" width="14.42578125" style="526" customWidth="1"/>
    <col min="1283" max="1283" width="10.5703125" style="526" customWidth="1"/>
    <col min="1284" max="1284" width="8.85546875" style="526" customWidth="1"/>
    <col min="1285" max="1285" width="7.85546875" style="526" customWidth="1"/>
    <col min="1286" max="1286" width="32.85546875" style="526" bestFit="1" customWidth="1"/>
    <col min="1287" max="1287" width="12" style="526" customWidth="1"/>
    <col min="1288" max="1288" width="7.85546875" style="526" customWidth="1"/>
    <col min="1289" max="1289" width="13.85546875" style="526" customWidth="1"/>
    <col min="1290" max="1290" width="8" style="526" customWidth="1"/>
    <col min="1291" max="1291" width="11" style="526" customWidth="1"/>
    <col min="1292" max="1292" width="16.7109375" style="526" customWidth="1"/>
    <col min="1293" max="1535" width="9.140625" style="526"/>
    <col min="1536" max="1536" width="8.85546875" style="526" customWidth="1"/>
    <col min="1537" max="1537" width="9.42578125" style="526" customWidth="1"/>
    <col min="1538" max="1538" width="14.42578125" style="526" customWidth="1"/>
    <col min="1539" max="1539" width="10.5703125" style="526" customWidth="1"/>
    <col min="1540" max="1540" width="8.85546875" style="526" customWidth="1"/>
    <col min="1541" max="1541" width="7.85546875" style="526" customWidth="1"/>
    <col min="1542" max="1542" width="32.85546875" style="526" bestFit="1" customWidth="1"/>
    <col min="1543" max="1543" width="12" style="526" customWidth="1"/>
    <col min="1544" max="1544" width="7.85546875" style="526" customWidth="1"/>
    <col min="1545" max="1545" width="13.85546875" style="526" customWidth="1"/>
    <col min="1546" max="1546" width="8" style="526" customWidth="1"/>
    <col min="1547" max="1547" width="11" style="526" customWidth="1"/>
    <col min="1548" max="1548" width="16.7109375" style="526" customWidth="1"/>
    <col min="1549" max="1791" width="9.140625" style="526"/>
    <col min="1792" max="1792" width="8.85546875" style="526" customWidth="1"/>
    <col min="1793" max="1793" width="9.42578125" style="526" customWidth="1"/>
    <col min="1794" max="1794" width="14.42578125" style="526" customWidth="1"/>
    <col min="1795" max="1795" width="10.5703125" style="526" customWidth="1"/>
    <col min="1796" max="1796" width="8.85546875" style="526" customWidth="1"/>
    <col min="1797" max="1797" width="7.85546875" style="526" customWidth="1"/>
    <col min="1798" max="1798" width="32.85546875" style="526" bestFit="1" customWidth="1"/>
    <col min="1799" max="1799" width="12" style="526" customWidth="1"/>
    <col min="1800" max="1800" width="7.85546875" style="526" customWidth="1"/>
    <col min="1801" max="1801" width="13.85546875" style="526" customWidth="1"/>
    <col min="1802" max="1802" width="8" style="526" customWidth="1"/>
    <col min="1803" max="1803" width="11" style="526" customWidth="1"/>
    <col min="1804" max="1804" width="16.7109375" style="526" customWidth="1"/>
    <col min="1805" max="2047" width="9.140625" style="526"/>
    <col min="2048" max="2048" width="8.85546875" style="526" customWidth="1"/>
    <col min="2049" max="2049" width="9.42578125" style="526" customWidth="1"/>
    <col min="2050" max="2050" width="14.42578125" style="526" customWidth="1"/>
    <col min="2051" max="2051" width="10.5703125" style="526" customWidth="1"/>
    <col min="2052" max="2052" width="8.85546875" style="526" customWidth="1"/>
    <col min="2053" max="2053" width="7.85546875" style="526" customWidth="1"/>
    <col min="2054" max="2054" width="32.85546875" style="526" bestFit="1" customWidth="1"/>
    <col min="2055" max="2055" width="12" style="526" customWidth="1"/>
    <col min="2056" max="2056" width="7.85546875" style="526" customWidth="1"/>
    <col min="2057" max="2057" width="13.85546875" style="526" customWidth="1"/>
    <col min="2058" max="2058" width="8" style="526" customWidth="1"/>
    <col min="2059" max="2059" width="11" style="526" customWidth="1"/>
    <col min="2060" max="2060" width="16.7109375" style="526" customWidth="1"/>
    <col min="2061" max="2303" width="9.140625" style="526"/>
    <col min="2304" max="2304" width="8.85546875" style="526" customWidth="1"/>
    <col min="2305" max="2305" width="9.42578125" style="526" customWidth="1"/>
    <col min="2306" max="2306" width="14.42578125" style="526" customWidth="1"/>
    <col min="2307" max="2307" width="10.5703125" style="526" customWidth="1"/>
    <col min="2308" max="2308" width="8.85546875" style="526" customWidth="1"/>
    <col min="2309" max="2309" width="7.85546875" style="526" customWidth="1"/>
    <col min="2310" max="2310" width="32.85546875" style="526" bestFit="1" customWidth="1"/>
    <col min="2311" max="2311" width="12" style="526" customWidth="1"/>
    <col min="2312" max="2312" width="7.85546875" style="526" customWidth="1"/>
    <col min="2313" max="2313" width="13.85546875" style="526" customWidth="1"/>
    <col min="2314" max="2314" width="8" style="526" customWidth="1"/>
    <col min="2315" max="2315" width="11" style="526" customWidth="1"/>
    <col min="2316" max="2316" width="16.7109375" style="526" customWidth="1"/>
    <col min="2317" max="2559" width="9.140625" style="526"/>
    <col min="2560" max="2560" width="8.85546875" style="526" customWidth="1"/>
    <col min="2561" max="2561" width="9.42578125" style="526" customWidth="1"/>
    <col min="2562" max="2562" width="14.42578125" style="526" customWidth="1"/>
    <col min="2563" max="2563" width="10.5703125" style="526" customWidth="1"/>
    <col min="2564" max="2564" width="8.85546875" style="526" customWidth="1"/>
    <col min="2565" max="2565" width="7.85546875" style="526" customWidth="1"/>
    <col min="2566" max="2566" width="32.85546875" style="526" bestFit="1" customWidth="1"/>
    <col min="2567" max="2567" width="12" style="526" customWidth="1"/>
    <col min="2568" max="2568" width="7.85546875" style="526" customWidth="1"/>
    <col min="2569" max="2569" width="13.85546875" style="526" customWidth="1"/>
    <col min="2570" max="2570" width="8" style="526" customWidth="1"/>
    <col min="2571" max="2571" width="11" style="526" customWidth="1"/>
    <col min="2572" max="2572" width="16.7109375" style="526" customWidth="1"/>
    <col min="2573" max="2815" width="9.140625" style="526"/>
    <col min="2816" max="2816" width="8.85546875" style="526" customWidth="1"/>
    <col min="2817" max="2817" width="9.42578125" style="526" customWidth="1"/>
    <col min="2818" max="2818" width="14.42578125" style="526" customWidth="1"/>
    <col min="2819" max="2819" width="10.5703125" style="526" customWidth="1"/>
    <col min="2820" max="2820" width="8.85546875" style="526" customWidth="1"/>
    <col min="2821" max="2821" width="7.85546875" style="526" customWidth="1"/>
    <col min="2822" max="2822" width="32.85546875" style="526" bestFit="1" customWidth="1"/>
    <col min="2823" max="2823" width="12" style="526" customWidth="1"/>
    <col min="2824" max="2824" width="7.85546875" style="526" customWidth="1"/>
    <col min="2825" max="2825" width="13.85546875" style="526" customWidth="1"/>
    <col min="2826" max="2826" width="8" style="526" customWidth="1"/>
    <col min="2827" max="2827" width="11" style="526" customWidth="1"/>
    <col min="2828" max="2828" width="16.7109375" style="526" customWidth="1"/>
    <col min="2829" max="3071" width="9.140625" style="526"/>
    <col min="3072" max="3072" width="8.85546875" style="526" customWidth="1"/>
    <col min="3073" max="3073" width="9.42578125" style="526" customWidth="1"/>
    <col min="3074" max="3074" width="14.42578125" style="526" customWidth="1"/>
    <col min="3075" max="3075" width="10.5703125" style="526" customWidth="1"/>
    <col min="3076" max="3076" width="8.85546875" style="526" customWidth="1"/>
    <col min="3077" max="3077" width="7.85546875" style="526" customWidth="1"/>
    <col min="3078" max="3078" width="32.85546875" style="526" bestFit="1" customWidth="1"/>
    <col min="3079" max="3079" width="12" style="526" customWidth="1"/>
    <col min="3080" max="3080" width="7.85546875" style="526" customWidth="1"/>
    <col min="3081" max="3081" width="13.85546875" style="526" customWidth="1"/>
    <col min="3082" max="3082" width="8" style="526" customWidth="1"/>
    <col min="3083" max="3083" width="11" style="526" customWidth="1"/>
    <col min="3084" max="3084" width="16.7109375" style="526" customWidth="1"/>
    <col min="3085" max="3327" width="9.140625" style="526"/>
    <col min="3328" max="3328" width="8.85546875" style="526" customWidth="1"/>
    <col min="3329" max="3329" width="9.42578125" style="526" customWidth="1"/>
    <col min="3330" max="3330" width="14.42578125" style="526" customWidth="1"/>
    <col min="3331" max="3331" width="10.5703125" style="526" customWidth="1"/>
    <col min="3332" max="3332" width="8.85546875" style="526" customWidth="1"/>
    <col min="3333" max="3333" width="7.85546875" style="526" customWidth="1"/>
    <col min="3334" max="3334" width="32.85546875" style="526" bestFit="1" customWidth="1"/>
    <col min="3335" max="3335" width="12" style="526" customWidth="1"/>
    <col min="3336" max="3336" width="7.85546875" style="526" customWidth="1"/>
    <col min="3337" max="3337" width="13.85546875" style="526" customWidth="1"/>
    <col min="3338" max="3338" width="8" style="526" customWidth="1"/>
    <col min="3339" max="3339" width="11" style="526" customWidth="1"/>
    <col min="3340" max="3340" width="16.7109375" style="526" customWidth="1"/>
    <col min="3341" max="3583" width="9.140625" style="526"/>
    <col min="3584" max="3584" width="8.85546875" style="526" customWidth="1"/>
    <col min="3585" max="3585" width="9.42578125" style="526" customWidth="1"/>
    <col min="3586" max="3586" width="14.42578125" style="526" customWidth="1"/>
    <col min="3587" max="3587" width="10.5703125" style="526" customWidth="1"/>
    <col min="3588" max="3588" width="8.85546875" style="526" customWidth="1"/>
    <col min="3589" max="3589" width="7.85546875" style="526" customWidth="1"/>
    <col min="3590" max="3590" width="32.85546875" style="526" bestFit="1" customWidth="1"/>
    <col min="3591" max="3591" width="12" style="526" customWidth="1"/>
    <col min="3592" max="3592" width="7.85546875" style="526" customWidth="1"/>
    <col min="3593" max="3593" width="13.85546875" style="526" customWidth="1"/>
    <col min="3594" max="3594" width="8" style="526" customWidth="1"/>
    <col min="3595" max="3595" width="11" style="526" customWidth="1"/>
    <col min="3596" max="3596" width="16.7109375" style="526" customWidth="1"/>
    <col min="3597" max="3839" width="9.140625" style="526"/>
    <col min="3840" max="3840" width="8.85546875" style="526" customWidth="1"/>
    <col min="3841" max="3841" width="9.42578125" style="526" customWidth="1"/>
    <col min="3842" max="3842" width="14.42578125" style="526" customWidth="1"/>
    <col min="3843" max="3843" width="10.5703125" style="526" customWidth="1"/>
    <col min="3844" max="3844" width="8.85546875" style="526" customWidth="1"/>
    <col min="3845" max="3845" width="7.85546875" style="526" customWidth="1"/>
    <col min="3846" max="3846" width="32.85546875" style="526" bestFit="1" customWidth="1"/>
    <col min="3847" max="3847" width="12" style="526" customWidth="1"/>
    <col min="3848" max="3848" width="7.85546875" style="526" customWidth="1"/>
    <col min="3849" max="3849" width="13.85546875" style="526" customWidth="1"/>
    <col min="3850" max="3850" width="8" style="526" customWidth="1"/>
    <col min="3851" max="3851" width="11" style="526" customWidth="1"/>
    <col min="3852" max="3852" width="16.7109375" style="526" customWidth="1"/>
    <col min="3853" max="4095" width="9.140625" style="526"/>
    <col min="4096" max="4096" width="8.85546875" style="526" customWidth="1"/>
    <col min="4097" max="4097" width="9.42578125" style="526" customWidth="1"/>
    <col min="4098" max="4098" width="14.42578125" style="526" customWidth="1"/>
    <col min="4099" max="4099" width="10.5703125" style="526" customWidth="1"/>
    <col min="4100" max="4100" width="8.85546875" style="526" customWidth="1"/>
    <col min="4101" max="4101" width="7.85546875" style="526" customWidth="1"/>
    <col min="4102" max="4102" width="32.85546875" style="526" bestFit="1" customWidth="1"/>
    <col min="4103" max="4103" width="12" style="526" customWidth="1"/>
    <col min="4104" max="4104" width="7.85546875" style="526" customWidth="1"/>
    <col min="4105" max="4105" width="13.85546875" style="526" customWidth="1"/>
    <col min="4106" max="4106" width="8" style="526" customWidth="1"/>
    <col min="4107" max="4107" width="11" style="526" customWidth="1"/>
    <col min="4108" max="4108" width="16.7109375" style="526" customWidth="1"/>
    <col min="4109" max="4351" width="9.140625" style="526"/>
    <col min="4352" max="4352" width="8.85546875" style="526" customWidth="1"/>
    <col min="4353" max="4353" width="9.42578125" style="526" customWidth="1"/>
    <col min="4354" max="4354" width="14.42578125" style="526" customWidth="1"/>
    <col min="4355" max="4355" width="10.5703125" style="526" customWidth="1"/>
    <col min="4356" max="4356" width="8.85546875" style="526" customWidth="1"/>
    <col min="4357" max="4357" width="7.85546875" style="526" customWidth="1"/>
    <col min="4358" max="4358" width="32.85546875" style="526" bestFit="1" customWidth="1"/>
    <col min="4359" max="4359" width="12" style="526" customWidth="1"/>
    <col min="4360" max="4360" width="7.85546875" style="526" customWidth="1"/>
    <col min="4361" max="4361" width="13.85546875" style="526" customWidth="1"/>
    <col min="4362" max="4362" width="8" style="526" customWidth="1"/>
    <col min="4363" max="4363" width="11" style="526" customWidth="1"/>
    <col min="4364" max="4364" width="16.7109375" style="526" customWidth="1"/>
    <col min="4365" max="4607" width="9.140625" style="526"/>
    <col min="4608" max="4608" width="8.85546875" style="526" customWidth="1"/>
    <col min="4609" max="4609" width="9.42578125" style="526" customWidth="1"/>
    <col min="4610" max="4610" width="14.42578125" style="526" customWidth="1"/>
    <col min="4611" max="4611" width="10.5703125" style="526" customWidth="1"/>
    <col min="4612" max="4612" width="8.85546875" style="526" customWidth="1"/>
    <col min="4613" max="4613" width="7.85546875" style="526" customWidth="1"/>
    <col min="4614" max="4614" width="32.85546875" style="526" bestFit="1" customWidth="1"/>
    <col min="4615" max="4615" width="12" style="526" customWidth="1"/>
    <col min="4616" max="4616" width="7.85546875" style="526" customWidth="1"/>
    <col min="4617" max="4617" width="13.85546875" style="526" customWidth="1"/>
    <col min="4618" max="4618" width="8" style="526" customWidth="1"/>
    <col min="4619" max="4619" width="11" style="526" customWidth="1"/>
    <col min="4620" max="4620" width="16.7109375" style="526" customWidth="1"/>
    <col min="4621" max="4863" width="9.140625" style="526"/>
    <col min="4864" max="4864" width="8.85546875" style="526" customWidth="1"/>
    <col min="4865" max="4865" width="9.42578125" style="526" customWidth="1"/>
    <col min="4866" max="4866" width="14.42578125" style="526" customWidth="1"/>
    <col min="4867" max="4867" width="10.5703125" style="526" customWidth="1"/>
    <col min="4868" max="4868" width="8.85546875" style="526" customWidth="1"/>
    <col min="4869" max="4869" width="7.85546875" style="526" customWidth="1"/>
    <col min="4870" max="4870" width="32.85546875" style="526" bestFit="1" customWidth="1"/>
    <col min="4871" max="4871" width="12" style="526" customWidth="1"/>
    <col min="4872" max="4872" width="7.85546875" style="526" customWidth="1"/>
    <col min="4873" max="4873" width="13.85546875" style="526" customWidth="1"/>
    <col min="4874" max="4874" width="8" style="526" customWidth="1"/>
    <col min="4875" max="4875" width="11" style="526" customWidth="1"/>
    <col min="4876" max="4876" width="16.7109375" style="526" customWidth="1"/>
    <col min="4877" max="5119" width="9.140625" style="526"/>
    <col min="5120" max="5120" width="8.85546875" style="526" customWidth="1"/>
    <col min="5121" max="5121" width="9.42578125" style="526" customWidth="1"/>
    <col min="5122" max="5122" width="14.42578125" style="526" customWidth="1"/>
    <col min="5123" max="5123" width="10.5703125" style="526" customWidth="1"/>
    <col min="5124" max="5124" width="8.85546875" style="526" customWidth="1"/>
    <col min="5125" max="5125" width="7.85546875" style="526" customWidth="1"/>
    <col min="5126" max="5126" width="32.85546875" style="526" bestFit="1" customWidth="1"/>
    <col min="5127" max="5127" width="12" style="526" customWidth="1"/>
    <col min="5128" max="5128" width="7.85546875" style="526" customWidth="1"/>
    <col min="5129" max="5129" width="13.85546875" style="526" customWidth="1"/>
    <col min="5130" max="5130" width="8" style="526" customWidth="1"/>
    <col min="5131" max="5131" width="11" style="526" customWidth="1"/>
    <col min="5132" max="5132" width="16.7109375" style="526" customWidth="1"/>
    <col min="5133" max="5375" width="9.140625" style="526"/>
    <col min="5376" max="5376" width="8.85546875" style="526" customWidth="1"/>
    <col min="5377" max="5377" width="9.42578125" style="526" customWidth="1"/>
    <col min="5378" max="5378" width="14.42578125" style="526" customWidth="1"/>
    <col min="5379" max="5379" width="10.5703125" style="526" customWidth="1"/>
    <col min="5380" max="5380" width="8.85546875" style="526" customWidth="1"/>
    <col min="5381" max="5381" width="7.85546875" style="526" customWidth="1"/>
    <col min="5382" max="5382" width="32.85546875" style="526" bestFit="1" customWidth="1"/>
    <col min="5383" max="5383" width="12" style="526" customWidth="1"/>
    <col min="5384" max="5384" width="7.85546875" style="526" customWidth="1"/>
    <col min="5385" max="5385" width="13.85546875" style="526" customWidth="1"/>
    <col min="5386" max="5386" width="8" style="526" customWidth="1"/>
    <col min="5387" max="5387" width="11" style="526" customWidth="1"/>
    <col min="5388" max="5388" width="16.7109375" style="526" customWidth="1"/>
    <col min="5389" max="5631" width="9.140625" style="526"/>
    <col min="5632" max="5632" width="8.85546875" style="526" customWidth="1"/>
    <col min="5633" max="5633" width="9.42578125" style="526" customWidth="1"/>
    <col min="5634" max="5634" width="14.42578125" style="526" customWidth="1"/>
    <col min="5635" max="5635" width="10.5703125" style="526" customWidth="1"/>
    <col min="5636" max="5636" width="8.85546875" style="526" customWidth="1"/>
    <col min="5637" max="5637" width="7.85546875" style="526" customWidth="1"/>
    <col min="5638" max="5638" width="32.85546875" style="526" bestFit="1" customWidth="1"/>
    <col min="5639" max="5639" width="12" style="526" customWidth="1"/>
    <col min="5640" max="5640" width="7.85546875" style="526" customWidth="1"/>
    <col min="5641" max="5641" width="13.85546875" style="526" customWidth="1"/>
    <col min="5642" max="5642" width="8" style="526" customWidth="1"/>
    <col min="5643" max="5643" width="11" style="526" customWidth="1"/>
    <col min="5644" max="5644" width="16.7109375" style="526" customWidth="1"/>
    <col min="5645" max="5887" width="9.140625" style="526"/>
    <col min="5888" max="5888" width="8.85546875" style="526" customWidth="1"/>
    <col min="5889" max="5889" width="9.42578125" style="526" customWidth="1"/>
    <col min="5890" max="5890" width="14.42578125" style="526" customWidth="1"/>
    <col min="5891" max="5891" width="10.5703125" style="526" customWidth="1"/>
    <col min="5892" max="5892" width="8.85546875" style="526" customWidth="1"/>
    <col min="5893" max="5893" width="7.85546875" style="526" customWidth="1"/>
    <col min="5894" max="5894" width="32.85546875" style="526" bestFit="1" customWidth="1"/>
    <col min="5895" max="5895" width="12" style="526" customWidth="1"/>
    <col min="5896" max="5896" width="7.85546875" style="526" customWidth="1"/>
    <col min="5897" max="5897" width="13.85546875" style="526" customWidth="1"/>
    <col min="5898" max="5898" width="8" style="526" customWidth="1"/>
    <col min="5899" max="5899" width="11" style="526" customWidth="1"/>
    <col min="5900" max="5900" width="16.7109375" style="526" customWidth="1"/>
    <col min="5901" max="6143" width="9.140625" style="526"/>
    <col min="6144" max="6144" width="8.85546875" style="526" customWidth="1"/>
    <col min="6145" max="6145" width="9.42578125" style="526" customWidth="1"/>
    <col min="6146" max="6146" width="14.42578125" style="526" customWidth="1"/>
    <col min="6147" max="6147" width="10.5703125" style="526" customWidth="1"/>
    <col min="6148" max="6148" width="8.85546875" style="526" customWidth="1"/>
    <col min="6149" max="6149" width="7.85546875" style="526" customWidth="1"/>
    <col min="6150" max="6150" width="32.85546875" style="526" bestFit="1" customWidth="1"/>
    <col min="6151" max="6151" width="12" style="526" customWidth="1"/>
    <col min="6152" max="6152" width="7.85546875" style="526" customWidth="1"/>
    <col min="6153" max="6153" width="13.85546875" style="526" customWidth="1"/>
    <col min="6154" max="6154" width="8" style="526" customWidth="1"/>
    <col min="6155" max="6155" width="11" style="526" customWidth="1"/>
    <col min="6156" max="6156" width="16.7109375" style="526" customWidth="1"/>
    <col min="6157" max="6399" width="9.140625" style="526"/>
    <col min="6400" max="6400" width="8.85546875" style="526" customWidth="1"/>
    <col min="6401" max="6401" width="9.42578125" style="526" customWidth="1"/>
    <col min="6402" max="6402" width="14.42578125" style="526" customWidth="1"/>
    <col min="6403" max="6403" width="10.5703125" style="526" customWidth="1"/>
    <col min="6404" max="6404" width="8.85546875" style="526" customWidth="1"/>
    <col min="6405" max="6405" width="7.85546875" style="526" customWidth="1"/>
    <col min="6406" max="6406" width="32.85546875" style="526" bestFit="1" customWidth="1"/>
    <col min="6407" max="6407" width="12" style="526" customWidth="1"/>
    <col min="6408" max="6408" width="7.85546875" style="526" customWidth="1"/>
    <col min="6409" max="6409" width="13.85546875" style="526" customWidth="1"/>
    <col min="6410" max="6410" width="8" style="526" customWidth="1"/>
    <col min="6411" max="6411" width="11" style="526" customWidth="1"/>
    <col min="6412" max="6412" width="16.7109375" style="526" customWidth="1"/>
    <col min="6413" max="6655" width="9.140625" style="526"/>
    <col min="6656" max="6656" width="8.85546875" style="526" customWidth="1"/>
    <col min="6657" max="6657" width="9.42578125" style="526" customWidth="1"/>
    <col min="6658" max="6658" width="14.42578125" style="526" customWidth="1"/>
    <col min="6659" max="6659" width="10.5703125" style="526" customWidth="1"/>
    <col min="6660" max="6660" width="8.85546875" style="526" customWidth="1"/>
    <col min="6661" max="6661" width="7.85546875" style="526" customWidth="1"/>
    <col min="6662" max="6662" width="32.85546875" style="526" bestFit="1" customWidth="1"/>
    <col min="6663" max="6663" width="12" style="526" customWidth="1"/>
    <col min="6664" max="6664" width="7.85546875" style="526" customWidth="1"/>
    <col min="6665" max="6665" width="13.85546875" style="526" customWidth="1"/>
    <col min="6666" max="6666" width="8" style="526" customWidth="1"/>
    <col min="6667" max="6667" width="11" style="526" customWidth="1"/>
    <col min="6668" max="6668" width="16.7109375" style="526" customWidth="1"/>
    <col min="6669" max="6911" width="9.140625" style="526"/>
    <col min="6912" max="6912" width="8.85546875" style="526" customWidth="1"/>
    <col min="6913" max="6913" width="9.42578125" style="526" customWidth="1"/>
    <col min="6914" max="6914" width="14.42578125" style="526" customWidth="1"/>
    <col min="6915" max="6915" width="10.5703125" style="526" customWidth="1"/>
    <col min="6916" max="6916" width="8.85546875" style="526" customWidth="1"/>
    <col min="6917" max="6917" width="7.85546875" style="526" customWidth="1"/>
    <col min="6918" max="6918" width="32.85546875" style="526" bestFit="1" customWidth="1"/>
    <col min="6919" max="6919" width="12" style="526" customWidth="1"/>
    <col min="6920" max="6920" width="7.85546875" style="526" customWidth="1"/>
    <col min="6921" max="6921" width="13.85546875" style="526" customWidth="1"/>
    <col min="6922" max="6922" width="8" style="526" customWidth="1"/>
    <col min="6923" max="6923" width="11" style="526" customWidth="1"/>
    <col min="6924" max="6924" width="16.7109375" style="526" customWidth="1"/>
    <col min="6925" max="7167" width="9.140625" style="526"/>
    <col min="7168" max="7168" width="8.85546875" style="526" customWidth="1"/>
    <col min="7169" max="7169" width="9.42578125" style="526" customWidth="1"/>
    <col min="7170" max="7170" width="14.42578125" style="526" customWidth="1"/>
    <col min="7171" max="7171" width="10.5703125" style="526" customWidth="1"/>
    <col min="7172" max="7172" width="8.85546875" style="526" customWidth="1"/>
    <col min="7173" max="7173" width="7.85546875" style="526" customWidth="1"/>
    <col min="7174" max="7174" width="32.85546875" style="526" bestFit="1" customWidth="1"/>
    <col min="7175" max="7175" width="12" style="526" customWidth="1"/>
    <col min="7176" max="7176" width="7.85546875" style="526" customWidth="1"/>
    <col min="7177" max="7177" width="13.85546875" style="526" customWidth="1"/>
    <col min="7178" max="7178" width="8" style="526" customWidth="1"/>
    <col min="7179" max="7179" width="11" style="526" customWidth="1"/>
    <col min="7180" max="7180" width="16.7109375" style="526" customWidth="1"/>
    <col min="7181" max="7423" width="9.140625" style="526"/>
    <col min="7424" max="7424" width="8.85546875" style="526" customWidth="1"/>
    <col min="7425" max="7425" width="9.42578125" style="526" customWidth="1"/>
    <col min="7426" max="7426" width="14.42578125" style="526" customWidth="1"/>
    <col min="7427" max="7427" width="10.5703125" style="526" customWidth="1"/>
    <col min="7428" max="7428" width="8.85546875" style="526" customWidth="1"/>
    <col min="7429" max="7429" width="7.85546875" style="526" customWidth="1"/>
    <col min="7430" max="7430" width="32.85546875" style="526" bestFit="1" customWidth="1"/>
    <col min="7431" max="7431" width="12" style="526" customWidth="1"/>
    <col min="7432" max="7432" width="7.85546875" style="526" customWidth="1"/>
    <col min="7433" max="7433" width="13.85546875" style="526" customWidth="1"/>
    <col min="7434" max="7434" width="8" style="526" customWidth="1"/>
    <col min="7435" max="7435" width="11" style="526" customWidth="1"/>
    <col min="7436" max="7436" width="16.7109375" style="526" customWidth="1"/>
    <col min="7437" max="7679" width="9.140625" style="526"/>
    <col min="7680" max="7680" width="8.85546875" style="526" customWidth="1"/>
    <col min="7681" max="7681" width="9.42578125" style="526" customWidth="1"/>
    <col min="7682" max="7682" width="14.42578125" style="526" customWidth="1"/>
    <col min="7683" max="7683" width="10.5703125" style="526" customWidth="1"/>
    <col min="7684" max="7684" width="8.85546875" style="526" customWidth="1"/>
    <col min="7685" max="7685" width="7.85546875" style="526" customWidth="1"/>
    <col min="7686" max="7686" width="32.85546875" style="526" bestFit="1" customWidth="1"/>
    <col min="7687" max="7687" width="12" style="526" customWidth="1"/>
    <col min="7688" max="7688" width="7.85546875" style="526" customWidth="1"/>
    <col min="7689" max="7689" width="13.85546875" style="526" customWidth="1"/>
    <col min="7690" max="7690" width="8" style="526" customWidth="1"/>
    <col min="7691" max="7691" width="11" style="526" customWidth="1"/>
    <col min="7692" max="7692" width="16.7109375" style="526" customWidth="1"/>
    <col min="7693" max="7935" width="9.140625" style="526"/>
    <col min="7936" max="7936" width="8.85546875" style="526" customWidth="1"/>
    <col min="7937" max="7937" width="9.42578125" style="526" customWidth="1"/>
    <col min="7938" max="7938" width="14.42578125" style="526" customWidth="1"/>
    <col min="7939" max="7939" width="10.5703125" style="526" customWidth="1"/>
    <col min="7940" max="7940" width="8.85546875" style="526" customWidth="1"/>
    <col min="7941" max="7941" width="7.85546875" style="526" customWidth="1"/>
    <col min="7942" max="7942" width="32.85546875" style="526" bestFit="1" customWidth="1"/>
    <col min="7943" max="7943" width="12" style="526" customWidth="1"/>
    <col min="7944" max="7944" width="7.85546875" style="526" customWidth="1"/>
    <col min="7945" max="7945" width="13.85546875" style="526" customWidth="1"/>
    <col min="7946" max="7946" width="8" style="526" customWidth="1"/>
    <col min="7947" max="7947" width="11" style="526" customWidth="1"/>
    <col min="7948" max="7948" width="16.7109375" style="526" customWidth="1"/>
    <col min="7949" max="8191" width="9.140625" style="526"/>
    <col min="8192" max="8192" width="8.85546875" style="526" customWidth="1"/>
    <col min="8193" max="8193" width="9.42578125" style="526" customWidth="1"/>
    <col min="8194" max="8194" width="14.42578125" style="526" customWidth="1"/>
    <col min="8195" max="8195" width="10.5703125" style="526" customWidth="1"/>
    <col min="8196" max="8196" width="8.85546875" style="526" customWidth="1"/>
    <col min="8197" max="8197" width="7.85546875" style="526" customWidth="1"/>
    <col min="8198" max="8198" width="32.85546875" style="526" bestFit="1" customWidth="1"/>
    <col min="8199" max="8199" width="12" style="526" customWidth="1"/>
    <col min="8200" max="8200" width="7.85546875" style="526" customWidth="1"/>
    <col min="8201" max="8201" width="13.85546875" style="526" customWidth="1"/>
    <col min="8202" max="8202" width="8" style="526" customWidth="1"/>
    <col min="8203" max="8203" width="11" style="526" customWidth="1"/>
    <col min="8204" max="8204" width="16.7109375" style="526" customWidth="1"/>
    <col min="8205" max="8447" width="9.140625" style="526"/>
    <col min="8448" max="8448" width="8.85546875" style="526" customWidth="1"/>
    <col min="8449" max="8449" width="9.42578125" style="526" customWidth="1"/>
    <col min="8450" max="8450" width="14.42578125" style="526" customWidth="1"/>
    <col min="8451" max="8451" width="10.5703125" style="526" customWidth="1"/>
    <col min="8452" max="8452" width="8.85546875" style="526" customWidth="1"/>
    <col min="8453" max="8453" width="7.85546875" style="526" customWidth="1"/>
    <col min="8454" max="8454" width="32.85546875" style="526" bestFit="1" customWidth="1"/>
    <col min="8455" max="8455" width="12" style="526" customWidth="1"/>
    <col min="8456" max="8456" width="7.85546875" style="526" customWidth="1"/>
    <col min="8457" max="8457" width="13.85546875" style="526" customWidth="1"/>
    <col min="8458" max="8458" width="8" style="526" customWidth="1"/>
    <col min="8459" max="8459" width="11" style="526" customWidth="1"/>
    <col min="8460" max="8460" width="16.7109375" style="526" customWidth="1"/>
    <col min="8461" max="8703" width="9.140625" style="526"/>
    <col min="8704" max="8704" width="8.85546875" style="526" customWidth="1"/>
    <col min="8705" max="8705" width="9.42578125" style="526" customWidth="1"/>
    <col min="8706" max="8706" width="14.42578125" style="526" customWidth="1"/>
    <col min="8707" max="8707" width="10.5703125" style="526" customWidth="1"/>
    <col min="8708" max="8708" width="8.85546875" style="526" customWidth="1"/>
    <col min="8709" max="8709" width="7.85546875" style="526" customWidth="1"/>
    <col min="8710" max="8710" width="32.85546875" style="526" bestFit="1" customWidth="1"/>
    <col min="8711" max="8711" width="12" style="526" customWidth="1"/>
    <col min="8712" max="8712" width="7.85546875" style="526" customWidth="1"/>
    <col min="8713" max="8713" width="13.85546875" style="526" customWidth="1"/>
    <col min="8714" max="8714" width="8" style="526" customWidth="1"/>
    <col min="8715" max="8715" width="11" style="526" customWidth="1"/>
    <col min="8716" max="8716" width="16.7109375" style="526" customWidth="1"/>
    <col min="8717" max="8959" width="9.140625" style="526"/>
    <col min="8960" max="8960" width="8.85546875" style="526" customWidth="1"/>
    <col min="8961" max="8961" width="9.42578125" style="526" customWidth="1"/>
    <col min="8962" max="8962" width="14.42578125" style="526" customWidth="1"/>
    <col min="8963" max="8963" width="10.5703125" style="526" customWidth="1"/>
    <col min="8964" max="8964" width="8.85546875" style="526" customWidth="1"/>
    <col min="8965" max="8965" width="7.85546875" style="526" customWidth="1"/>
    <col min="8966" max="8966" width="32.85546875" style="526" bestFit="1" customWidth="1"/>
    <col min="8967" max="8967" width="12" style="526" customWidth="1"/>
    <col min="8968" max="8968" width="7.85546875" style="526" customWidth="1"/>
    <col min="8969" max="8969" width="13.85546875" style="526" customWidth="1"/>
    <col min="8970" max="8970" width="8" style="526" customWidth="1"/>
    <col min="8971" max="8971" width="11" style="526" customWidth="1"/>
    <col min="8972" max="8972" width="16.7109375" style="526" customWidth="1"/>
    <col min="8973" max="9215" width="9.140625" style="526"/>
    <col min="9216" max="9216" width="8.85546875" style="526" customWidth="1"/>
    <col min="9217" max="9217" width="9.42578125" style="526" customWidth="1"/>
    <col min="9218" max="9218" width="14.42578125" style="526" customWidth="1"/>
    <col min="9219" max="9219" width="10.5703125" style="526" customWidth="1"/>
    <col min="9220" max="9220" width="8.85546875" style="526" customWidth="1"/>
    <col min="9221" max="9221" width="7.85546875" style="526" customWidth="1"/>
    <col min="9222" max="9222" width="32.85546875" style="526" bestFit="1" customWidth="1"/>
    <col min="9223" max="9223" width="12" style="526" customWidth="1"/>
    <col min="9224" max="9224" width="7.85546875" style="526" customWidth="1"/>
    <col min="9225" max="9225" width="13.85546875" style="526" customWidth="1"/>
    <col min="9226" max="9226" width="8" style="526" customWidth="1"/>
    <col min="9227" max="9227" width="11" style="526" customWidth="1"/>
    <col min="9228" max="9228" width="16.7109375" style="526" customWidth="1"/>
    <col min="9229" max="9471" width="9.140625" style="526"/>
    <col min="9472" max="9472" width="8.85546875" style="526" customWidth="1"/>
    <col min="9473" max="9473" width="9.42578125" style="526" customWidth="1"/>
    <col min="9474" max="9474" width="14.42578125" style="526" customWidth="1"/>
    <col min="9475" max="9475" width="10.5703125" style="526" customWidth="1"/>
    <col min="9476" max="9476" width="8.85546875" style="526" customWidth="1"/>
    <col min="9477" max="9477" width="7.85546875" style="526" customWidth="1"/>
    <col min="9478" max="9478" width="32.85546875" style="526" bestFit="1" customWidth="1"/>
    <col min="9479" max="9479" width="12" style="526" customWidth="1"/>
    <col min="9480" max="9480" width="7.85546875" style="526" customWidth="1"/>
    <col min="9481" max="9481" width="13.85546875" style="526" customWidth="1"/>
    <col min="9482" max="9482" width="8" style="526" customWidth="1"/>
    <col min="9483" max="9483" width="11" style="526" customWidth="1"/>
    <col min="9484" max="9484" width="16.7109375" style="526" customWidth="1"/>
    <col min="9485" max="9727" width="9.140625" style="526"/>
    <col min="9728" max="9728" width="8.85546875" style="526" customWidth="1"/>
    <col min="9729" max="9729" width="9.42578125" style="526" customWidth="1"/>
    <col min="9730" max="9730" width="14.42578125" style="526" customWidth="1"/>
    <col min="9731" max="9731" width="10.5703125" style="526" customWidth="1"/>
    <col min="9732" max="9732" width="8.85546875" style="526" customWidth="1"/>
    <col min="9733" max="9733" width="7.85546875" style="526" customWidth="1"/>
    <col min="9734" max="9734" width="32.85546875" style="526" bestFit="1" customWidth="1"/>
    <col min="9735" max="9735" width="12" style="526" customWidth="1"/>
    <col min="9736" max="9736" width="7.85546875" style="526" customWidth="1"/>
    <col min="9737" max="9737" width="13.85546875" style="526" customWidth="1"/>
    <col min="9738" max="9738" width="8" style="526" customWidth="1"/>
    <col min="9739" max="9739" width="11" style="526" customWidth="1"/>
    <col min="9740" max="9740" width="16.7109375" style="526" customWidth="1"/>
    <col min="9741" max="9983" width="9.140625" style="526"/>
    <col min="9984" max="9984" width="8.85546875" style="526" customWidth="1"/>
    <col min="9985" max="9985" width="9.42578125" style="526" customWidth="1"/>
    <col min="9986" max="9986" width="14.42578125" style="526" customWidth="1"/>
    <col min="9987" max="9987" width="10.5703125" style="526" customWidth="1"/>
    <col min="9988" max="9988" width="8.85546875" style="526" customWidth="1"/>
    <col min="9989" max="9989" width="7.85546875" style="526" customWidth="1"/>
    <col min="9990" max="9990" width="32.85546875" style="526" bestFit="1" customWidth="1"/>
    <col min="9991" max="9991" width="12" style="526" customWidth="1"/>
    <col min="9992" max="9992" width="7.85546875" style="526" customWidth="1"/>
    <col min="9993" max="9993" width="13.85546875" style="526" customWidth="1"/>
    <col min="9994" max="9994" width="8" style="526" customWidth="1"/>
    <col min="9995" max="9995" width="11" style="526" customWidth="1"/>
    <col min="9996" max="9996" width="16.7109375" style="526" customWidth="1"/>
    <col min="9997" max="10239" width="9.140625" style="526"/>
    <col min="10240" max="10240" width="8.85546875" style="526" customWidth="1"/>
    <col min="10241" max="10241" width="9.42578125" style="526" customWidth="1"/>
    <col min="10242" max="10242" width="14.42578125" style="526" customWidth="1"/>
    <col min="10243" max="10243" width="10.5703125" style="526" customWidth="1"/>
    <col min="10244" max="10244" width="8.85546875" style="526" customWidth="1"/>
    <col min="10245" max="10245" width="7.85546875" style="526" customWidth="1"/>
    <col min="10246" max="10246" width="32.85546875" style="526" bestFit="1" customWidth="1"/>
    <col min="10247" max="10247" width="12" style="526" customWidth="1"/>
    <col min="10248" max="10248" width="7.85546875" style="526" customWidth="1"/>
    <col min="10249" max="10249" width="13.85546875" style="526" customWidth="1"/>
    <col min="10250" max="10250" width="8" style="526" customWidth="1"/>
    <col min="10251" max="10251" width="11" style="526" customWidth="1"/>
    <col min="10252" max="10252" width="16.7109375" style="526" customWidth="1"/>
    <col min="10253" max="10495" width="9.140625" style="526"/>
    <col min="10496" max="10496" width="8.85546875" style="526" customWidth="1"/>
    <col min="10497" max="10497" width="9.42578125" style="526" customWidth="1"/>
    <col min="10498" max="10498" width="14.42578125" style="526" customWidth="1"/>
    <col min="10499" max="10499" width="10.5703125" style="526" customWidth="1"/>
    <col min="10500" max="10500" width="8.85546875" style="526" customWidth="1"/>
    <col min="10501" max="10501" width="7.85546875" style="526" customWidth="1"/>
    <col min="10502" max="10502" width="32.85546875" style="526" bestFit="1" customWidth="1"/>
    <col min="10503" max="10503" width="12" style="526" customWidth="1"/>
    <col min="10504" max="10504" width="7.85546875" style="526" customWidth="1"/>
    <col min="10505" max="10505" width="13.85546875" style="526" customWidth="1"/>
    <col min="10506" max="10506" width="8" style="526" customWidth="1"/>
    <col min="10507" max="10507" width="11" style="526" customWidth="1"/>
    <col min="10508" max="10508" width="16.7109375" style="526" customWidth="1"/>
    <col min="10509" max="10751" width="9.140625" style="526"/>
    <col min="10752" max="10752" width="8.85546875" style="526" customWidth="1"/>
    <col min="10753" max="10753" width="9.42578125" style="526" customWidth="1"/>
    <col min="10754" max="10754" width="14.42578125" style="526" customWidth="1"/>
    <col min="10755" max="10755" width="10.5703125" style="526" customWidth="1"/>
    <col min="10756" max="10756" width="8.85546875" style="526" customWidth="1"/>
    <col min="10757" max="10757" width="7.85546875" style="526" customWidth="1"/>
    <col min="10758" max="10758" width="32.85546875" style="526" bestFit="1" customWidth="1"/>
    <col min="10759" max="10759" width="12" style="526" customWidth="1"/>
    <col min="10760" max="10760" width="7.85546875" style="526" customWidth="1"/>
    <col min="10761" max="10761" width="13.85546875" style="526" customWidth="1"/>
    <col min="10762" max="10762" width="8" style="526" customWidth="1"/>
    <col min="10763" max="10763" width="11" style="526" customWidth="1"/>
    <col min="10764" max="10764" width="16.7109375" style="526" customWidth="1"/>
    <col min="10765" max="11007" width="9.140625" style="526"/>
    <col min="11008" max="11008" width="8.85546875" style="526" customWidth="1"/>
    <col min="11009" max="11009" width="9.42578125" style="526" customWidth="1"/>
    <col min="11010" max="11010" width="14.42578125" style="526" customWidth="1"/>
    <col min="11011" max="11011" width="10.5703125" style="526" customWidth="1"/>
    <col min="11012" max="11012" width="8.85546875" style="526" customWidth="1"/>
    <col min="11013" max="11013" width="7.85546875" style="526" customWidth="1"/>
    <col min="11014" max="11014" width="32.85546875" style="526" bestFit="1" customWidth="1"/>
    <col min="11015" max="11015" width="12" style="526" customWidth="1"/>
    <col min="11016" max="11016" width="7.85546875" style="526" customWidth="1"/>
    <col min="11017" max="11017" width="13.85546875" style="526" customWidth="1"/>
    <col min="11018" max="11018" width="8" style="526" customWidth="1"/>
    <col min="11019" max="11019" width="11" style="526" customWidth="1"/>
    <col min="11020" max="11020" width="16.7109375" style="526" customWidth="1"/>
    <col min="11021" max="11263" width="9.140625" style="526"/>
    <col min="11264" max="11264" width="8.85546875" style="526" customWidth="1"/>
    <col min="11265" max="11265" width="9.42578125" style="526" customWidth="1"/>
    <col min="11266" max="11266" width="14.42578125" style="526" customWidth="1"/>
    <col min="11267" max="11267" width="10.5703125" style="526" customWidth="1"/>
    <col min="11268" max="11268" width="8.85546875" style="526" customWidth="1"/>
    <col min="11269" max="11269" width="7.85546875" style="526" customWidth="1"/>
    <col min="11270" max="11270" width="32.85546875" style="526" bestFit="1" customWidth="1"/>
    <col min="11271" max="11271" width="12" style="526" customWidth="1"/>
    <col min="11272" max="11272" width="7.85546875" style="526" customWidth="1"/>
    <col min="11273" max="11273" width="13.85546875" style="526" customWidth="1"/>
    <col min="11274" max="11274" width="8" style="526" customWidth="1"/>
    <col min="11275" max="11275" width="11" style="526" customWidth="1"/>
    <col min="11276" max="11276" width="16.7109375" style="526" customWidth="1"/>
    <col min="11277" max="11519" width="9.140625" style="526"/>
    <col min="11520" max="11520" width="8.85546875" style="526" customWidth="1"/>
    <col min="11521" max="11521" width="9.42578125" style="526" customWidth="1"/>
    <col min="11522" max="11522" width="14.42578125" style="526" customWidth="1"/>
    <col min="11523" max="11523" width="10.5703125" style="526" customWidth="1"/>
    <col min="11524" max="11524" width="8.85546875" style="526" customWidth="1"/>
    <col min="11525" max="11525" width="7.85546875" style="526" customWidth="1"/>
    <col min="11526" max="11526" width="32.85546875" style="526" bestFit="1" customWidth="1"/>
    <col min="11527" max="11527" width="12" style="526" customWidth="1"/>
    <col min="11528" max="11528" width="7.85546875" style="526" customWidth="1"/>
    <col min="11529" max="11529" width="13.85546875" style="526" customWidth="1"/>
    <col min="11530" max="11530" width="8" style="526" customWidth="1"/>
    <col min="11531" max="11531" width="11" style="526" customWidth="1"/>
    <col min="11532" max="11532" width="16.7109375" style="526" customWidth="1"/>
    <col min="11533" max="11775" width="9.140625" style="526"/>
    <col min="11776" max="11776" width="8.85546875" style="526" customWidth="1"/>
    <col min="11777" max="11777" width="9.42578125" style="526" customWidth="1"/>
    <col min="11778" max="11778" width="14.42578125" style="526" customWidth="1"/>
    <col min="11779" max="11779" width="10.5703125" style="526" customWidth="1"/>
    <col min="11780" max="11780" width="8.85546875" style="526" customWidth="1"/>
    <col min="11781" max="11781" width="7.85546875" style="526" customWidth="1"/>
    <col min="11782" max="11782" width="32.85546875" style="526" bestFit="1" customWidth="1"/>
    <col min="11783" max="11783" width="12" style="526" customWidth="1"/>
    <col min="11784" max="11784" width="7.85546875" style="526" customWidth="1"/>
    <col min="11785" max="11785" width="13.85546875" style="526" customWidth="1"/>
    <col min="11786" max="11786" width="8" style="526" customWidth="1"/>
    <col min="11787" max="11787" width="11" style="526" customWidth="1"/>
    <col min="11788" max="11788" width="16.7109375" style="526" customWidth="1"/>
    <col min="11789" max="12031" width="9.140625" style="526"/>
    <col min="12032" max="12032" width="8.85546875" style="526" customWidth="1"/>
    <col min="12033" max="12033" width="9.42578125" style="526" customWidth="1"/>
    <col min="12034" max="12034" width="14.42578125" style="526" customWidth="1"/>
    <col min="12035" max="12035" width="10.5703125" style="526" customWidth="1"/>
    <col min="12036" max="12036" width="8.85546875" style="526" customWidth="1"/>
    <col min="12037" max="12037" width="7.85546875" style="526" customWidth="1"/>
    <col min="12038" max="12038" width="32.85546875" style="526" bestFit="1" customWidth="1"/>
    <col min="12039" max="12039" width="12" style="526" customWidth="1"/>
    <col min="12040" max="12040" width="7.85546875" style="526" customWidth="1"/>
    <col min="12041" max="12041" width="13.85546875" style="526" customWidth="1"/>
    <col min="12042" max="12042" width="8" style="526" customWidth="1"/>
    <col min="12043" max="12043" width="11" style="526" customWidth="1"/>
    <col min="12044" max="12044" width="16.7109375" style="526" customWidth="1"/>
    <col min="12045" max="12287" width="9.140625" style="526"/>
    <col min="12288" max="12288" width="8.85546875" style="526" customWidth="1"/>
    <col min="12289" max="12289" width="9.42578125" style="526" customWidth="1"/>
    <col min="12290" max="12290" width="14.42578125" style="526" customWidth="1"/>
    <col min="12291" max="12291" width="10.5703125" style="526" customWidth="1"/>
    <col min="12292" max="12292" width="8.85546875" style="526" customWidth="1"/>
    <col min="12293" max="12293" width="7.85546875" style="526" customWidth="1"/>
    <col min="12294" max="12294" width="32.85546875" style="526" bestFit="1" customWidth="1"/>
    <col min="12295" max="12295" width="12" style="526" customWidth="1"/>
    <col min="12296" max="12296" width="7.85546875" style="526" customWidth="1"/>
    <col min="12297" max="12297" width="13.85546875" style="526" customWidth="1"/>
    <col min="12298" max="12298" width="8" style="526" customWidth="1"/>
    <col min="12299" max="12299" width="11" style="526" customWidth="1"/>
    <col min="12300" max="12300" width="16.7109375" style="526" customWidth="1"/>
    <col min="12301" max="12543" width="9.140625" style="526"/>
    <col min="12544" max="12544" width="8.85546875" style="526" customWidth="1"/>
    <col min="12545" max="12545" width="9.42578125" style="526" customWidth="1"/>
    <col min="12546" max="12546" width="14.42578125" style="526" customWidth="1"/>
    <col min="12547" max="12547" width="10.5703125" style="526" customWidth="1"/>
    <col min="12548" max="12548" width="8.85546875" style="526" customWidth="1"/>
    <col min="12549" max="12549" width="7.85546875" style="526" customWidth="1"/>
    <col min="12550" max="12550" width="32.85546875" style="526" bestFit="1" customWidth="1"/>
    <col min="12551" max="12551" width="12" style="526" customWidth="1"/>
    <col min="12552" max="12552" width="7.85546875" style="526" customWidth="1"/>
    <col min="12553" max="12553" width="13.85546875" style="526" customWidth="1"/>
    <col min="12554" max="12554" width="8" style="526" customWidth="1"/>
    <col min="12555" max="12555" width="11" style="526" customWidth="1"/>
    <col min="12556" max="12556" width="16.7109375" style="526" customWidth="1"/>
    <col min="12557" max="12799" width="9.140625" style="526"/>
    <col min="12800" max="12800" width="8.85546875" style="526" customWidth="1"/>
    <col min="12801" max="12801" width="9.42578125" style="526" customWidth="1"/>
    <col min="12802" max="12802" width="14.42578125" style="526" customWidth="1"/>
    <col min="12803" max="12803" width="10.5703125" style="526" customWidth="1"/>
    <col min="12804" max="12804" width="8.85546875" style="526" customWidth="1"/>
    <col min="12805" max="12805" width="7.85546875" style="526" customWidth="1"/>
    <col min="12806" max="12806" width="32.85546875" style="526" bestFit="1" customWidth="1"/>
    <col min="12807" max="12807" width="12" style="526" customWidth="1"/>
    <col min="12808" max="12808" width="7.85546875" style="526" customWidth="1"/>
    <col min="12809" max="12809" width="13.85546875" style="526" customWidth="1"/>
    <col min="12810" max="12810" width="8" style="526" customWidth="1"/>
    <col min="12811" max="12811" width="11" style="526" customWidth="1"/>
    <col min="12812" max="12812" width="16.7109375" style="526" customWidth="1"/>
    <col min="12813" max="13055" width="9.140625" style="526"/>
    <col min="13056" max="13056" width="8.85546875" style="526" customWidth="1"/>
    <col min="13057" max="13057" width="9.42578125" style="526" customWidth="1"/>
    <col min="13058" max="13058" width="14.42578125" style="526" customWidth="1"/>
    <col min="13059" max="13059" width="10.5703125" style="526" customWidth="1"/>
    <col min="13060" max="13060" width="8.85546875" style="526" customWidth="1"/>
    <col min="13061" max="13061" width="7.85546875" style="526" customWidth="1"/>
    <col min="13062" max="13062" width="32.85546875" style="526" bestFit="1" customWidth="1"/>
    <col min="13063" max="13063" width="12" style="526" customWidth="1"/>
    <col min="13064" max="13064" width="7.85546875" style="526" customWidth="1"/>
    <col min="13065" max="13065" width="13.85546875" style="526" customWidth="1"/>
    <col min="13066" max="13066" width="8" style="526" customWidth="1"/>
    <col min="13067" max="13067" width="11" style="526" customWidth="1"/>
    <col min="13068" max="13068" width="16.7109375" style="526" customWidth="1"/>
    <col min="13069" max="13311" width="9.140625" style="526"/>
    <col min="13312" max="13312" width="8.85546875" style="526" customWidth="1"/>
    <col min="13313" max="13313" width="9.42578125" style="526" customWidth="1"/>
    <col min="13314" max="13314" width="14.42578125" style="526" customWidth="1"/>
    <col min="13315" max="13315" width="10.5703125" style="526" customWidth="1"/>
    <col min="13316" max="13316" width="8.85546875" style="526" customWidth="1"/>
    <col min="13317" max="13317" width="7.85546875" style="526" customWidth="1"/>
    <col min="13318" max="13318" width="32.85546875" style="526" bestFit="1" customWidth="1"/>
    <col min="13319" max="13319" width="12" style="526" customWidth="1"/>
    <col min="13320" max="13320" width="7.85546875" style="526" customWidth="1"/>
    <col min="13321" max="13321" width="13.85546875" style="526" customWidth="1"/>
    <col min="13322" max="13322" width="8" style="526" customWidth="1"/>
    <col min="13323" max="13323" width="11" style="526" customWidth="1"/>
    <col min="13324" max="13324" width="16.7109375" style="526" customWidth="1"/>
    <col min="13325" max="13567" width="9.140625" style="526"/>
    <col min="13568" max="13568" width="8.85546875" style="526" customWidth="1"/>
    <col min="13569" max="13569" width="9.42578125" style="526" customWidth="1"/>
    <col min="13570" max="13570" width="14.42578125" style="526" customWidth="1"/>
    <col min="13571" max="13571" width="10.5703125" style="526" customWidth="1"/>
    <col min="13572" max="13572" width="8.85546875" style="526" customWidth="1"/>
    <col min="13573" max="13573" width="7.85546875" style="526" customWidth="1"/>
    <col min="13574" max="13574" width="32.85546875" style="526" bestFit="1" customWidth="1"/>
    <col min="13575" max="13575" width="12" style="526" customWidth="1"/>
    <col min="13576" max="13576" width="7.85546875" style="526" customWidth="1"/>
    <col min="13577" max="13577" width="13.85546875" style="526" customWidth="1"/>
    <col min="13578" max="13578" width="8" style="526" customWidth="1"/>
    <col min="13579" max="13579" width="11" style="526" customWidth="1"/>
    <col min="13580" max="13580" width="16.7109375" style="526" customWidth="1"/>
    <col min="13581" max="13823" width="9.140625" style="526"/>
    <col min="13824" max="13824" width="8.85546875" style="526" customWidth="1"/>
    <col min="13825" max="13825" width="9.42578125" style="526" customWidth="1"/>
    <col min="13826" max="13826" width="14.42578125" style="526" customWidth="1"/>
    <col min="13827" max="13827" width="10.5703125" style="526" customWidth="1"/>
    <col min="13828" max="13828" width="8.85546875" style="526" customWidth="1"/>
    <col min="13829" max="13829" width="7.85546875" style="526" customWidth="1"/>
    <col min="13830" max="13830" width="32.85546875" style="526" bestFit="1" customWidth="1"/>
    <col min="13831" max="13831" width="12" style="526" customWidth="1"/>
    <col min="13832" max="13832" width="7.85546875" style="526" customWidth="1"/>
    <col min="13833" max="13833" width="13.85546875" style="526" customWidth="1"/>
    <col min="13834" max="13834" width="8" style="526" customWidth="1"/>
    <col min="13835" max="13835" width="11" style="526" customWidth="1"/>
    <col min="13836" max="13836" width="16.7109375" style="526" customWidth="1"/>
    <col min="13837" max="14079" width="9.140625" style="526"/>
    <col min="14080" max="14080" width="8.85546875" style="526" customWidth="1"/>
    <col min="14081" max="14081" width="9.42578125" style="526" customWidth="1"/>
    <col min="14082" max="14082" width="14.42578125" style="526" customWidth="1"/>
    <col min="14083" max="14083" width="10.5703125" style="526" customWidth="1"/>
    <col min="14084" max="14084" width="8.85546875" style="526" customWidth="1"/>
    <col min="14085" max="14085" width="7.85546875" style="526" customWidth="1"/>
    <col min="14086" max="14086" width="32.85546875" style="526" bestFit="1" customWidth="1"/>
    <col min="14087" max="14087" width="12" style="526" customWidth="1"/>
    <col min="14088" max="14088" width="7.85546875" style="526" customWidth="1"/>
    <col min="14089" max="14089" width="13.85546875" style="526" customWidth="1"/>
    <col min="14090" max="14090" width="8" style="526" customWidth="1"/>
    <col min="14091" max="14091" width="11" style="526" customWidth="1"/>
    <col min="14092" max="14092" width="16.7109375" style="526" customWidth="1"/>
    <col min="14093" max="14335" width="9.140625" style="526"/>
    <col min="14336" max="14336" width="8.85546875" style="526" customWidth="1"/>
    <col min="14337" max="14337" width="9.42578125" style="526" customWidth="1"/>
    <col min="14338" max="14338" width="14.42578125" style="526" customWidth="1"/>
    <col min="14339" max="14339" width="10.5703125" style="526" customWidth="1"/>
    <col min="14340" max="14340" width="8.85546875" style="526" customWidth="1"/>
    <col min="14341" max="14341" width="7.85546875" style="526" customWidth="1"/>
    <col min="14342" max="14342" width="32.85546875" style="526" bestFit="1" customWidth="1"/>
    <col min="14343" max="14343" width="12" style="526" customWidth="1"/>
    <col min="14344" max="14344" width="7.85546875" style="526" customWidth="1"/>
    <col min="14345" max="14345" width="13.85546875" style="526" customWidth="1"/>
    <col min="14346" max="14346" width="8" style="526" customWidth="1"/>
    <col min="14347" max="14347" width="11" style="526" customWidth="1"/>
    <col min="14348" max="14348" width="16.7109375" style="526" customWidth="1"/>
    <col min="14349" max="14591" width="9.140625" style="526"/>
    <col min="14592" max="14592" width="8.85546875" style="526" customWidth="1"/>
    <col min="14593" max="14593" width="9.42578125" style="526" customWidth="1"/>
    <col min="14594" max="14594" width="14.42578125" style="526" customWidth="1"/>
    <col min="14595" max="14595" width="10.5703125" style="526" customWidth="1"/>
    <col min="14596" max="14596" width="8.85546875" style="526" customWidth="1"/>
    <col min="14597" max="14597" width="7.85546875" style="526" customWidth="1"/>
    <col min="14598" max="14598" width="32.85546875" style="526" bestFit="1" customWidth="1"/>
    <col min="14599" max="14599" width="12" style="526" customWidth="1"/>
    <col min="14600" max="14600" width="7.85546875" style="526" customWidth="1"/>
    <col min="14601" max="14601" width="13.85546875" style="526" customWidth="1"/>
    <col min="14602" max="14602" width="8" style="526" customWidth="1"/>
    <col min="14603" max="14603" width="11" style="526" customWidth="1"/>
    <col min="14604" max="14604" width="16.7109375" style="526" customWidth="1"/>
    <col min="14605" max="14847" width="9.140625" style="526"/>
    <col min="14848" max="14848" width="8.85546875" style="526" customWidth="1"/>
    <col min="14849" max="14849" width="9.42578125" style="526" customWidth="1"/>
    <col min="14850" max="14850" width="14.42578125" style="526" customWidth="1"/>
    <col min="14851" max="14851" width="10.5703125" style="526" customWidth="1"/>
    <col min="14852" max="14852" width="8.85546875" style="526" customWidth="1"/>
    <col min="14853" max="14853" width="7.85546875" style="526" customWidth="1"/>
    <col min="14854" max="14854" width="32.85546875" style="526" bestFit="1" customWidth="1"/>
    <col min="14855" max="14855" width="12" style="526" customWidth="1"/>
    <col min="14856" max="14856" width="7.85546875" style="526" customWidth="1"/>
    <col min="14857" max="14857" width="13.85546875" style="526" customWidth="1"/>
    <col min="14858" max="14858" width="8" style="526" customWidth="1"/>
    <col min="14859" max="14859" width="11" style="526" customWidth="1"/>
    <col min="14860" max="14860" width="16.7109375" style="526" customWidth="1"/>
    <col min="14861" max="15103" width="9.140625" style="526"/>
    <col min="15104" max="15104" width="8.85546875" style="526" customWidth="1"/>
    <col min="15105" max="15105" width="9.42578125" style="526" customWidth="1"/>
    <col min="15106" max="15106" width="14.42578125" style="526" customWidth="1"/>
    <col min="15107" max="15107" width="10.5703125" style="526" customWidth="1"/>
    <col min="15108" max="15108" width="8.85546875" style="526" customWidth="1"/>
    <col min="15109" max="15109" width="7.85546875" style="526" customWidth="1"/>
    <col min="15110" max="15110" width="32.85546875" style="526" bestFit="1" customWidth="1"/>
    <col min="15111" max="15111" width="12" style="526" customWidth="1"/>
    <col min="15112" max="15112" width="7.85546875" style="526" customWidth="1"/>
    <col min="15113" max="15113" width="13.85546875" style="526" customWidth="1"/>
    <col min="15114" max="15114" width="8" style="526" customWidth="1"/>
    <col min="15115" max="15115" width="11" style="526" customWidth="1"/>
    <col min="15116" max="15116" width="16.7109375" style="526" customWidth="1"/>
    <col min="15117" max="15359" width="9.140625" style="526"/>
    <col min="15360" max="15360" width="8.85546875" style="526" customWidth="1"/>
    <col min="15361" max="15361" width="9.42578125" style="526" customWidth="1"/>
    <col min="15362" max="15362" width="14.42578125" style="526" customWidth="1"/>
    <col min="15363" max="15363" width="10.5703125" style="526" customWidth="1"/>
    <col min="15364" max="15364" width="8.85546875" style="526" customWidth="1"/>
    <col min="15365" max="15365" width="7.85546875" style="526" customWidth="1"/>
    <col min="15366" max="15366" width="32.85546875" style="526" bestFit="1" customWidth="1"/>
    <col min="15367" max="15367" width="12" style="526" customWidth="1"/>
    <col min="15368" max="15368" width="7.85546875" style="526" customWidth="1"/>
    <col min="15369" max="15369" width="13.85546875" style="526" customWidth="1"/>
    <col min="15370" max="15370" width="8" style="526" customWidth="1"/>
    <col min="15371" max="15371" width="11" style="526" customWidth="1"/>
    <col min="15372" max="15372" width="16.7109375" style="526" customWidth="1"/>
    <col min="15373" max="15615" width="9.140625" style="526"/>
    <col min="15616" max="15616" width="8.85546875" style="526" customWidth="1"/>
    <col min="15617" max="15617" width="9.42578125" style="526" customWidth="1"/>
    <col min="15618" max="15618" width="14.42578125" style="526" customWidth="1"/>
    <col min="15619" max="15619" width="10.5703125" style="526" customWidth="1"/>
    <col min="15620" max="15620" width="8.85546875" style="526" customWidth="1"/>
    <col min="15621" max="15621" width="7.85546875" style="526" customWidth="1"/>
    <col min="15622" max="15622" width="32.85546875" style="526" bestFit="1" customWidth="1"/>
    <col min="15623" max="15623" width="12" style="526" customWidth="1"/>
    <col min="15624" max="15624" width="7.85546875" style="526" customWidth="1"/>
    <col min="15625" max="15625" width="13.85546875" style="526" customWidth="1"/>
    <col min="15626" max="15626" width="8" style="526" customWidth="1"/>
    <col min="15627" max="15627" width="11" style="526" customWidth="1"/>
    <col min="15628" max="15628" width="16.7109375" style="526" customWidth="1"/>
    <col min="15629" max="15871" width="9.140625" style="526"/>
    <col min="15872" max="15872" width="8.85546875" style="526" customWidth="1"/>
    <col min="15873" max="15873" width="9.42578125" style="526" customWidth="1"/>
    <col min="15874" max="15874" width="14.42578125" style="526" customWidth="1"/>
    <col min="15875" max="15875" width="10.5703125" style="526" customWidth="1"/>
    <col min="15876" max="15876" width="8.85546875" style="526" customWidth="1"/>
    <col min="15877" max="15877" width="7.85546875" style="526" customWidth="1"/>
    <col min="15878" max="15878" width="32.85546875" style="526" bestFit="1" customWidth="1"/>
    <col min="15879" max="15879" width="12" style="526" customWidth="1"/>
    <col min="15880" max="15880" width="7.85546875" style="526" customWidth="1"/>
    <col min="15881" max="15881" width="13.85546875" style="526" customWidth="1"/>
    <col min="15882" max="15882" width="8" style="526" customWidth="1"/>
    <col min="15883" max="15883" width="11" style="526" customWidth="1"/>
    <col min="15884" max="15884" width="16.7109375" style="526" customWidth="1"/>
    <col min="15885" max="16127" width="9.140625" style="526"/>
    <col min="16128" max="16128" width="8.85546875" style="526" customWidth="1"/>
    <col min="16129" max="16129" width="9.42578125" style="526" customWidth="1"/>
    <col min="16130" max="16130" width="14.42578125" style="526" customWidth="1"/>
    <col min="16131" max="16131" width="10.5703125" style="526" customWidth="1"/>
    <col min="16132" max="16132" width="8.85546875" style="526" customWidth="1"/>
    <col min="16133" max="16133" width="7.85546875" style="526" customWidth="1"/>
    <col min="16134" max="16134" width="32.85546875" style="526" bestFit="1" customWidth="1"/>
    <col min="16135" max="16135" width="12" style="526" customWidth="1"/>
    <col min="16136" max="16136" width="7.85546875" style="526" customWidth="1"/>
    <col min="16137" max="16137" width="13.85546875" style="526" customWidth="1"/>
    <col min="16138" max="16138" width="8" style="526" customWidth="1"/>
    <col min="16139" max="16139" width="11" style="526" customWidth="1"/>
    <col min="16140" max="16140" width="16.7109375" style="526" customWidth="1"/>
    <col min="16141" max="16384" width="9.140625" style="526"/>
  </cols>
  <sheetData>
    <row r="1" spans="1:16" s="104" customFormat="1" ht="12.75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323"/>
      <c r="N1" s="323"/>
      <c r="O1" s="323"/>
      <c r="P1" s="323"/>
    </row>
    <row r="2" spans="1:16" s="104" customFormat="1" ht="12.75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323"/>
      <c r="N2" s="323"/>
      <c r="O2" s="323"/>
      <c r="P2" s="323">
        <v>3</v>
      </c>
    </row>
    <row r="3" spans="1:16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323"/>
      <c r="N3" s="323"/>
      <c r="O3" s="323"/>
      <c r="P3" s="323">
        <v>4</v>
      </c>
    </row>
    <row r="4" spans="1:16" s="104" customFormat="1" ht="12.75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323"/>
      <c r="N4" s="323"/>
      <c r="O4" s="323"/>
      <c r="P4" s="323">
        <v>2</v>
      </c>
    </row>
    <row r="5" spans="1:16" s="104" customFormat="1" ht="9" customHeight="1" x14ac:dyDescent="0.2">
      <c r="N5" s="9"/>
      <c r="O5" s="9"/>
      <c r="P5" s="9">
        <v>5</v>
      </c>
    </row>
    <row r="6" spans="1:16" s="104" customFormat="1" ht="15" customHeight="1" x14ac:dyDescent="0.25">
      <c r="A6" s="805" t="s">
        <v>436</v>
      </c>
      <c r="B6" s="805"/>
      <c r="C6" s="805"/>
      <c r="D6" s="805"/>
      <c r="E6" s="805"/>
      <c r="F6" s="805"/>
      <c r="G6" s="805"/>
      <c r="H6" s="805"/>
      <c r="I6" s="805"/>
      <c r="J6" s="805"/>
      <c r="K6" s="805"/>
      <c r="L6" s="805"/>
      <c r="M6" s="247"/>
      <c r="N6" s="300"/>
      <c r="O6" s="300"/>
      <c r="P6" s="300">
        <v>1</v>
      </c>
    </row>
    <row r="7" spans="1:16" s="104" customFormat="1" ht="15.75" x14ac:dyDescent="0.2">
      <c r="A7" s="806" t="s">
        <v>215</v>
      </c>
      <c r="B7" s="806"/>
      <c r="C7" s="806"/>
      <c r="D7" s="806"/>
      <c r="E7" s="806"/>
      <c r="F7" s="806"/>
      <c r="G7" s="806"/>
      <c r="H7" s="806"/>
      <c r="I7" s="806"/>
      <c r="J7" s="806"/>
      <c r="K7" s="806"/>
      <c r="L7" s="806"/>
      <c r="M7" s="248"/>
      <c r="N7" s="300"/>
      <c r="O7" s="300"/>
      <c r="P7" s="300">
        <v>6</v>
      </c>
    </row>
    <row r="8" spans="1:16" x14ac:dyDescent="0.25">
      <c r="A8" s="803" t="s">
        <v>515</v>
      </c>
      <c r="B8" s="803"/>
      <c r="C8" s="803"/>
      <c r="D8" s="803"/>
      <c r="E8" s="803"/>
      <c r="F8" s="803"/>
      <c r="G8" s="803"/>
      <c r="H8" s="803"/>
      <c r="I8" s="803"/>
      <c r="J8" s="803"/>
      <c r="K8" s="803"/>
      <c r="L8" s="803"/>
      <c r="N8" s="527"/>
      <c r="O8" s="527"/>
      <c r="P8" s="527"/>
    </row>
    <row r="9" spans="1:16" x14ac:dyDescent="0.25">
      <c r="A9" s="810" t="s">
        <v>226</v>
      </c>
      <c r="B9" s="810"/>
      <c r="C9" s="810"/>
      <c r="N9" s="527"/>
      <c r="O9" s="527"/>
      <c r="P9" s="527"/>
    </row>
    <row r="10" spans="1:16" ht="15.75" thickBot="1" x14ac:dyDescent="0.3"/>
    <row r="11" spans="1:16" ht="31.5" customHeight="1" thickBot="1" x14ac:dyDescent="0.3">
      <c r="A11" s="608" t="s">
        <v>319</v>
      </c>
      <c r="B11" s="609" t="s">
        <v>320</v>
      </c>
      <c r="C11" s="609" t="s">
        <v>321</v>
      </c>
      <c r="D11" s="610"/>
      <c r="E11" s="610" t="s">
        <v>287</v>
      </c>
      <c r="F11" s="610" t="s">
        <v>322</v>
      </c>
      <c r="G11" s="611" t="s">
        <v>9</v>
      </c>
      <c r="H11" s="610" t="s">
        <v>323</v>
      </c>
      <c r="I11" s="611" t="s">
        <v>324</v>
      </c>
      <c r="J11" s="611" t="s">
        <v>447</v>
      </c>
      <c r="K11" s="612" t="s">
        <v>348</v>
      </c>
      <c r="L11" s="614" t="s">
        <v>325</v>
      </c>
    </row>
    <row r="12" spans="1:16" ht="15.75" x14ac:dyDescent="0.25">
      <c r="A12" s="814">
        <v>1</v>
      </c>
      <c r="B12" s="561">
        <v>1</v>
      </c>
      <c r="C12" s="562" t="s">
        <v>243</v>
      </c>
      <c r="D12" s="563"/>
      <c r="E12" s="564">
        <v>2004</v>
      </c>
      <c r="F12" s="567">
        <v>1</v>
      </c>
      <c r="G12" s="635" t="s">
        <v>134</v>
      </c>
      <c r="H12" s="566"/>
      <c r="I12" s="567">
        <v>63</v>
      </c>
      <c r="J12" s="567" t="s">
        <v>516</v>
      </c>
      <c r="K12" s="568">
        <v>11</v>
      </c>
      <c r="L12" s="569" t="s">
        <v>135</v>
      </c>
      <c r="M12" s="526">
        <v>1</v>
      </c>
    </row>
    <row r="13" spans="1:16" ht="15.75" x14ac:dyDescent="0.25">
      <c r="A13" s="815"/>
      <c r="B13" s="537">
        <v>2</v>
      </c>
      <c r="C13" s="531" t="s">
        <v>365</v>
      </c>
      <c r="D13" s="532"/>
      <c r="E13" s="536">
        <v>2005</v>
      </c>
      <c r="F13" s="536">
        <v>1</v>
      </c>
      <c r="G13" s="556" t="s">
        <v>226</v>
      </c>
      <c r="H13" s="535"/>
      <c r="I13" s="536">
        <v>63</v>
      </c>
      <c r="J13" s="536" t="s">
        <v>516</v>
      </c>
      <c r="K13" s="538">
        <v>11</v>
      </c>
      <c r="L13" s="570" t="s">
        <v>266</v>
      </c>
      <c r="M13" s="526">
        <v>2</v>
      </c>
    </row>
    <row r="14" spans="1:16" ht="15.75" x14ac:dyDescent="0.25">
      <c r="A14" s="815"/>
      <c r="B14" s="537">
        <v>3</v>
      </c>
      <c r="C14" s="531" t="s">
        <v>478</v>
      </c>
      <c r="D14" s="532"/>
      <c r="E14" s="536">
        <v>1999</v>
      </c>
      <c r="F14" s="536" t="s">
        <v>3</v>
      </c>
      <c r="G14" s="556" t="s">
        <v>226</v>
      </c>
      <c r="H14" s="535"/>
      <c r="I14" s="536">
        <v>63</v>
      </c>
      <c r="J14" s="536" t="s">
        <v>516</v>
      </c>
      <c r="K14" s="538">
        <v>11</v>
      </c>
      <c r="L14" s="570" t="s">
        <v>480</v>
      </c>
      <c r="M14" s="526">
        <v>3</v>
      </c>
    </row>
    <row r="15" spans="1:16" ht="15.75" x14ac:dyDescent="0.25">
      <c r="A15" s="815"/>
      <c r="B15" s="537">
        <v>4</v>
      </c>
      <c r="C15" s="531" t="s">
        <v>479</v>
      </c>
      <c r="D15" s="532"/>
      <c r="E15" s="536">
        <v>2005</v>
      </c>
      <c r="F15" s="536">
        <v>1</v>
      </c>
      <c r="G15" s="556" t="s">
        <v>307</v>
      </c>
      <c r="H15" s="535"/>
      <c r="I15" s="536">
        <v>63</v>
      </c>
      <c r="J15" s="536" t="s">
        <v>516</v>
      </c>
      <c r="K15" s="538">
        <v>11</v>
      </c>
      <c r="L15" s="570" t="s">
        <v>481</v>
      </c>
      <c r="M15" s="526">
        <v>4</v>
      </c>
    </row>
    <row r="16" spans="1:16" ht="15.75" x14ac:dyDescent="0.25">
      <c r="A16" s="815"/>
      <c r="B16" s="537">
        <v>5</v>
      </c>
      <c r="C16" s="531" t="s">
        <v>349</v>
      </c>
      <c r="D16" s="532"/>
      <c r="E16" s="536">
        <v>2005</v>
      </c>
      <c r="F16" s="536">
        <v>1</v>
      </c>
      <c r="G16" s="556" t="s">
        <v>226</v>
      </c>
      <c r="H16" s="535"/>
      <c r="I16" s="536">
        <v>63</v>
      </c>
      <c r="J16" s="536" t="s">
        <v>516</v>
      </c>
      <c r="K16" s="538">
        <v>11</v>
      </c>
      <c r="L16" s="570" t="s">
        <v>229</v>
      </c>
      <c r="M16" s="526">
        <v>5</v>
      </c>
    </row>
    <row r="17" spans="1:13" ht="16.5" thickBot="1" x14ac:dyDescent="0.3">
      <c r="A17" s="816"/>
      <c r="B17" s="577">
        <v>6</v>
      </c>
      <c r="C17" s="572"/>
      <c r="D17" s="573"/>
      <c r="E17" s="639"/>
      <c r="F17" s="639"/>
      <c r="G17" s="640"/>
      <c r="H17" s="576"/>
      <c r="I17" s="577"/>
      <c r="J17" s="577"/>
      <c r="K17" s="666"/>
      <c r="L17" s="579"/>
      <c r="M17" s="526">
        <v>6</v>
      </c>
    </row>
    <row r="18" spans="1:13" ht="15.75" x14ac:dyDescent="0.25">
      <c r="A18" s="817">
        <v>2</v>
      </c>
      <c r="B18" s="647">
        <v>1</v>
      </c>
      <c r="C18" s="590"/>
      <c r="D18" s="591"/>
      <c r="E18" s="595"/>
      <c r="F18" s="595"/>
      <c r="G18" s="649"/>
      <c r="H18" s="594"/>
      <c r="I18" s="595"/>
      <c r="J18" s="595"/>
      <c r="K18" s="596"/>
      <c r="L18" s="597"/>
    </row>
    <row r="19" spans="1:13" ht="15.75" x14ac:dyDescent="0.25">
      <c r="A19" s="818"/>
      <c r="B19" s="546">
        <v>2</v>
      </c>
      <c r="C19" s="540" t="s">
        <v>482</v>
      </c>
      <c r="D19" s="541"/>
      <c r="E19" s="545">
        <v>1989</v>
      </c>
      <c r="F19" s="545" t="s">
        <v>4</v>
      </c>
      <c r="G19" s="630" t="s">
        <v>226</v>
      </c>
      <c r="H19" s="544" t="s">
        <v>291</v>
      </c>
      <c r="I19" s="545">
        <v>68</v>
      </c>
      <c r="J19" s="545" t="s">
        <v>516</v>
      </c>
      <c r="K19" s="547">
        <v>11.15</v>
      </c>
      <c r="L19" s="667" t="s">
        <v>228</v>
      </c>
    </row>
    <row r="20" spans="1:13" ht="15.75" x14ac:dyDescent="0.25">
      <c r="A20" s="818"/>
      <c r="B20" s="546">
        <v>3</v>
      </c>
      <c r="C20" s="540" t="s">
        <v>483</v>
      </c>
      <c r="D20" s="541"/>
      <c r="E20" s="545">
        <v>2002</v>
      </c>
      <c r="F20" s="545" t="s">
        <v>5</v>
      </c>
      <c r="G20" s="630" t="s">
        <v>226</v>
      </c>
      <c r="H20" s="544"/>
      <c r="I20" s="545">
        <v>68</v>
      </c>
      <c r="J20" s="545" t="s">
        <v>516</v>
      </c>
      <c r="K20" s="547">
        <v>11.15</v>
      </c>
      <c r="L20" s="667" t="s">
        <v>292</v>
      </c>
    </row>
    <row r="21" spans="1:13" ht="15.75" x14ac:dyDescent="0.25">
      <c r="A21" s="818"/>
      <c r="B21" s="546">
        <v>4</v>
      </c>
      <c r="C21" s="540" t="s">
        <v>484</v>
      </c>
      <c r="D21" s="541"/>
      <c r="E21" s="545">
        <v>1999</v>
      </c>
      <c r="F21" s="545" t="s">
        <v>4</v>
      </c>
      <c r="G21" s="630" t="s">
        <v>226</v>
      </c>
      <c r="H21" s="544"/>
      <c r="I21" s="545">
        <v>73</v>
      </c>
      <c r="J21" s="545" t="s">
        <v>516</v>
      </c>
      <c r="K21" s="547">
        <v>11.15</v>
      </c>
      <c r="L21" s="667" t="s">
        <v>485</v>
      </c>
    </row>
    <row r="22" spans="1:13" ht="15.75" x14ac:dyDescent="0.25">
      <c r="A22" s="818"/>
      <c r="B22" s="546">
        <v>5</v>
      </c>
      <c r="C22" s="540" t="s">
        <v>244</v>
      </c>
      <c r="D22" s="541"/>
      <c r="E22" s="545">
        <v>1995</v>
      </c>
      <c r="F22" s="545" t="s">
        <v>5</v>
      </c>
      <c r="G22" s="630" t="s">
        <v>134</v>
      </c>
      <c r="H22" s="544"/>
      <c r="I22" s="545">
        <v>73</v>
      </c>
      <c r="J22" s="545" t="s">
        <v>516</v>
      </c>
      <c r="K22" s="547">
        <v>11.15</v>
      </c>
      <c r="L22" s="667" t="s">
        <v>135</v>
      </c>
    </row>
    <row r="23" spans="1:13" ht="16.5" thickBot="1" x14ac:dyDescent="0.3">
      <c r="A23" s="819"/>
      <c r="B23" s="613">
        <v>6</v>
      </c>
      <c r="C23" s="600"/>
      <c r="D23" s="601"/>
      <c r="E23" s="605"/>
      <c r="F23" s="605"/>
      <c r="G23" s="654"/>
      <c r="H23" s="604"/>
      <c r="I23" s="605"/>
      <c r="J23" s="605"/>
      <c r="K23" s="606"/>
      <c r="L23" s="607"/>
    </row>
    <row r="24" spans="1:13" ht="15.75" customHeight="1" x14ac:dyDescent="0.25">
      <c r="A24" s="814">
        <v>3</v>
      </c>
      <c r="B24" s="561">
        <v>1</v>
      </c>
      <c r="C24" s="562" t="s">
        <v>489</v>
      </c>
      <c r="D24" s="563"/>
      <c r="E24" s="564">
        <v>2002</v>
      </c>
      <c r="F24" s="567">
        <v>1</v>
      </c>
      <c r="G24" s="635" t="s">
        <v>226</v>
      </c>
      <c r="H24" s="566"/>
      <c r="I24" s="567">
        <v>78</v>
      </c>
      <c r="J24" s="567" t="s">
        <v>516</v>
      </c>
      <c r="K24" s="568">
        <v>11.3</v>
      </c>
      <c r="L24" s="569" t="s">
        <v>292</v>
      </c>
    </row>
    <row r="25" spans="1:13" ht="15.75" customHeight="1" x14ac:dyDescent="0.25">
      <c r="A25" s="815"/>
      <c r="B25" s="537">
        <v>2</v>
      </c>
      <c r="C25" s="531" t="s">
        <v>488</v>
      </c>
      <c r="D25" s="532"/>
      <c r="E25" s="536">
        <v>1991</v>
      </c>
      <c r="F25" s="536" t="s">
        <v>5</v>
      </c>
      <c r="G25" s="556" t="s">
        <v>307</v>
      </c>
      <c r="H25" s="535"/>
      <c r="I25" s="536">
        <v>78</v>
      </c>
      <c r="J25" s="536" t="s">
        <v>516</v>
      </c>
      <c r="K25" s="538">
        <v>11.3</v>
      </c>
      <c r="L25" s="570" t="s">
        <v>308</v>
      </c>
    </row>
    <row r="26" spans="1:13" ht="15.75" customHeight="1" x14ac:dyDescent="0.25">
      <c r="A26" s="815"/>
      <c r="B26" s="537">
        <v>3</v>
      </c>
      <c r="C26" s="531" t="s">
        <v>486</v>
      </c>
      <c r="D26" s="532"/>
      <c r="E26" s="536">
        <v>2000</v>
      </c>
      <c r="F26" s="536" t="s">
        <v>4</v>
      </c>
      <c r="G26" s="556" t="s">
        <v>226</v>
      </c>
      <c r="H26" s="535"/>
      <c r="I26" s="536">
        <v>78</v>
      </c>
      <c r="J26" s="536" t="s">
        <v>516</v>
      </c>
      <c r="K26" s="538">
        <v>11.3</v>
      </c>
      <c r="L26" s="570" t="s">
        <v>490</v>
      </c>
    </row>
    <row r="27" spans="1:13" ht="15.75" customHeight="1" x14ac:dyDescent="0.25">
      <c r="A27" s="815"/>
      <c r="B27" s="537">
        <v>4</v>
      </c>
      <c r="C27" s="531" t="s">
        <v>487</v>
      </c>
      <c r="D27" s="532"/>
      <c r="E27" s="536">
        <v>2002</v>
      </c>
      <c r="F27" s="536">
        <v>1</v>
      </c>
      <c r="G27" s="556" t="s">
        <v>226</v>
      </c>
      <c r="H27" s="535"/>
      <c r="I27" s="536">
        <v>78</v>
      </c>
      <c r="J27" s="536" t="s">
        <v>516</v>
      </c>
      <c r="K27" s="538">
        <v>11.3</v>
      </c>
      <c r="L27" s="570" t="s">
        <v>491</v>
      </c>
    </row>
    <row r="28" spans="1:13" ht="15.75" customHeight="1" x14ac:dyDescent="0.25">
      <c r="A28" s="815"/>
      <c r="B28" s="537">
        <v>5</v>
      </c>
      <c r="C28" s="531" t="s">
        <v>497</v>
      </c>
      <c r="D28" s="532"/>
      <c r="E28" s="536">
        <v>1999</v>
      </c>
      <c r="F28" s="536">
        <v>1</v>
      </c>
      <c r="G28" s="556" t="s">
        <v>496</v>
      </c>
      <c r="H28" s="535"/>
      <c r="I28" s="536">
        <v>85</v>
      </c>
      <c r="J28" s="536" t="s">
        <v>516</v>
      </c>
      <c r="K28" s="538">
        <v>11.3</v>
      </c>
      <c r="L28" s="570" t="s">
        <v>501</v>
      </c>
    </row>
    <row r="29" spans="1:13" ht="15.75" customHeight="1" thickBot="1" x14ac:dyDescent="0.3">
      <c r="A29" s="816"/>
      <c r="B29" s="577">
        <v>6</v>
      </c>
      <c r="C29" s="572" t="s">
        <v>344</v>
      </c>
      <c r="D29" s="573"/>
      <c r="E29" s="639">
        <v>2002</v>
      </c>
      <c r="F29" s="639">
        <v>1</v>
      </c>
      <c r="G29" s="640" t="s">
        <v>226</v>
      </c>
      <c r="H29" s="576"/>
      <c r="I29" s="577">
        <v>85</v>
      </c>
      <c r="J29" s="577" t="s">
        <v>516</v>
      </c>
      <c r="K29" s="641">
        <v>11.3</v>
      </c>
      <c r="L29" s="665" t="s">
        <v>229</v>
      </c>
    </row>
    <row r="30" spans="1:13" ht="15.75" customHeight="1" x14ac:dyDescent="0.25">
      <c r="A30" s="817">
        <v>4</v>
      </c>
      <c r="B30" s="647">
        <v>1</v>
      </c>
      <c r="C30" s="590" t="s">
        <v>495</v>
      </c>
      <c r="D30" s="591"/>
      <c r="E30" s="595">
        <v>1997</v>
      </c>
      <c r="F30" s="595" t="s">
        <v>5</v>
      </c>
      <c r="G30" s="649" t="s">
        <v>468</v>
      </c>
      <c r="H30" s="594"/>
      <c r="I30" s="595">
        <v>85</v>
      </c>
      <c r="J30" s="595" t="s">
        <v>516</v>
      </c>
      <c r="K30" s="596">
        <v>11.45</v>
      </c>
      <c r="L30" s="597" t="s">
        <v>500</v>
      </c>
    </row>
    <row r="31" spans="1:13" ht="15.75" customHeight="1" x14ac:dyDescent="0.25">
      <c r="A31" s="818"/>
      <c r="B31" s="546">
        <v>2</v>
      </c>
      <c r="C31" s="540" t="s">
        <v>492</v>
      </c>
      <c r="D31" s="541"/>
      <c r="E31" s="545">
        <v>1990</v>
      </c>
      <c r="F31" s="545" t="s">
        <v>5</v>
      </c>
      <c r="G31" s="630" t="s">
        <v>468</v>
      </c>
      <c r="H31" s="544"/>
      <c r="I31" s="545">
        <v>85</v>
      </c>
      <c r="J31" s="545" t="s">
        <v>516</v>
      </c>
      <c r="K31" s="547">
        <v>11.45</v>
      </c>
      <c r="L31" s="667" t="s">
        <v>498</v>
      </c>
    </row>
    <row r="32" spans="1:13" ht="15.75" customHeight="1" x14ac:dyDescent="0.25">
      <c r="A32" s="818"/>
      <c r="B32" s="546">
        <v>3</v>
      </c>
      <c r="C32" s="540" t="s">
        <v>493</v>
      </c>
      <c r="D32" s="541"/>
      <c r="E32" s="545">
        <v>1984</v>
      </c>
      <c r="F32" s="545" t="s">
        <v>5</v>
      </c>
      <c r="G32" s="630" t="s">
        <v>468</v>
      </c>
      <c r="H32" s="544"/>
      <c r="I32" s="545">
        <v>85</v>
      </c>
      <c r="J32" s="545" t="s">
        <v>516</v>
      </c>
      <c r="K32" s="547">
        <v>11.45</v>
      </c>
      <c r="L32" s="667" t="s">
        <v>126</v>
      </c>
    </row>
    <row r="33" spans="1:15" ht="15.75" customHeight="1" x14ac:dyDescent="0.25">
      <c r="A33" s="818"/>
      <c r="B33" s="546">
        <v>4</v>
      </c>
      <c r="C33" s="540" t="s">
        <v>232</v>
      </c>
      <c r="D33" s="541"/>
      <c r="E33" s="545">
        <v>1991</v>
      </c>
      <c r="F33" s="545" t="s">
        <v>5</v>
      </c>
      <c r="G33" s="630" t="s">
        <v>134</v>
      </c>
      <c r="H33" s="544" t="s">
        <v>494</v>
      </c>
      <c r="I33" s="545">
        <v>85</v>
      </c>
      <c r="J33" s="545" t="s">
        <v>516</v>
      </c>
      <c r="K33" s="547">
        <v>11.45</v>
      </c>
      <c r="L33" s="667" t="s">
        <v>135</v>
      </c>
    </row>
    <row r="34" spans="1:15" ht="15.75" customHeight="1" x14ac:dyDescent="0.25">
      <c r="A34" s="818"/>
      <c r="B34" s="546">
        <v>5</v>
      </c>
      <c r="C34" s="540" t="s">
        <v>170</v>
      </c>
      <c r="D34" s="541"/>
      <c r="E34" s="545">
        <v>1991</v>
      </c>
      <c r="F34" s="545" t="s">
        <v>5</v>
      </c>
      <c r="G34" s="630" t="s">
        <v>496</v>
      </c>
      <c r="H34" s="544"/>
      <c r="I34" s="545">
        <v>85</v>
      </c>
      <c r="J34" s="545" t="s">
        <v>516</v>
      </c>
      <c r="K34" s="547">
        <v>11.45</v>
      </c>
      <c r="L34" s="667" t="s">
        <v>501</v>
      </c>
    </row>
    <row r="35" spans="1:15" ht="15.75" customHeight="1" thickBot="1" x14ac:dyDescent="0.3">
      <c r="A35" s="819"/>
      <c r="B35" s="613">
        <v>6</v>
      </c>
      <c r="C35" s="600"/>
      <c r="D35" s="601"/>
      <c r="E35" s="605"/>
      <c r="F35" s="605"/>
      <c r="G35" s="654"/>
      <c r="H35" s="604"/>
      <c r="I35" s="605"/>
      <c r="J35" s="605"/>
      <c r="K35" s="606"/>
      <c r="L35" s="607"/>
    </row>
    <row r="36" spans="1:15" ht="15.75" customHeight="1" x14ac:dyDescent="0.25">
      <c r="A36" s="814">
        <v>5</v>
      </c>
      <c r="B36" s="561">
        <v>1</v>
      </c>
      <c r="C36" s="562" t="s">
        <v>505</v>
      </c>
      <c r="D36" s="563"/>
      <c r="E36" s="564">
        <v>1997</v>
      </c>
      <c r="F36" s="567">
        <v>1</v>
      </c>
      <c r="G36" s="635" t="s">
        <v>452</v>
      </c>
      <c r="H36" s="566"/>
      <c r="I36" s="567">
        <v>95</v>
      </c>
      <c r="J36" s="567" t="s">
        <v>516</v>
      </c>
      <c r="K36" s="568">
        <v>12</v>
      </c>
      <c r="L36" s="569" t="s">
        <v>311</v>
      </c>
      <c r="O36" s="538">
        <v>12</v>
      </c>
    </row>
    <row r="37" spans="1:15" ht="15.75" customHeight="1" x14ac:dyDescent="0.25">
      <c r="A37" s="815"/>
      <c r="B37" s="537">
        <v>2</v>
      </c>
      <c r="C37" s="531" t="s">
        <v>342</v>
      </c>
      <c r="D37" s="532"/>
      <c r="E37" s="536">
        <v>2003</v>
      </c>
      <c r="F37" s="536">
        <v>1</v>
      </c>
      <c r="G37" s="556" t="s">
        <v>226</v>
      </c>
      <c r="H37" s="535"/>
      <c r="I37" s="536">
        <v>95</v>
      </c>
      <c r="J37" s="536" t="s">
        <v>516</v>
      </c>
      <c r="K37" s="538">
        <v>12</v>
      </c>
      <c r="L37" s="570" t="s">
        <v>229</v>
      </c>
      <c r="O37" s="538">
        <v>12</v>
      </c>
    </row>
    <row r="38" spans="1:15" ht="15.75" customHeight="1" x14ac:dyDescent="0.25">
      <c r="A38" s="815"/>
      <c r="B38" s="537">
        <v>3</v>
      </c>
      <c r="C38" s="531" t="s">
        <v>502</v>
      </c>
      <c r="D38" s="532"/>
      <c r="E38" s="536">
        <v>2008</v>
      </c>
      <c r="F38" s="536" t="s">
        <v>5</v>
      </c>
      <c r="G38" s="556" t="s">
        <v>307</v>
      </c>
      <c r="H38" s="535" t="s">
        <v>463</v>
      </c>
      <c r="I38" s="536">
        <v>95</v>
      </c>
      <c r="J38" s="536" t="s">
        <v>516</v>
      </c>
      <c r="K38" s="538">
        <v>12</v>
      </c>
      <c r="L38" s="570" t="s">
        <v>473</v>
      </c>
      <c r="O38" s="538">
        <v>12</v>
      </c>
    </row>
    <row r="39" spans="1:15" ht="15.75" customHeight="1" x14ac:dyDescent="0.25">
      <c r="A39" s="815"/>
      <c r="B39" s="537">
        <v>4</v>
      </c>
      <c r="C39" s="531" t="s">
        <v>503</v>
      </c>
      <c r="D39" s="532"/>
      <c r="E39" s="536">
        <v>1982</v>
      </c>
      <c r="F39" s="536" t="s">
        <v>5</v>
      </c>
      <c r="G39" s="556" t="s">
        <v>452</v>
      </c>
      <c r="H39" s="535"/>
      <c r="I39" s="536">
        <v>95</v>
      </c>
      <c r="J39" s="536" t="s">
        <v>516</v>
      </c>
      <c r="K39" s="538">
        <v>12</v>
      </c>
      <c r="L39" s="570" t="s">
        <v>241</v>
      </c>
      <c r="O39" s="538">
        <v>12</v>
      </c>
    </row>
    <row r="40" spans="1:15" ht="15.75" customHeight="1" x14ac:dyDescent="0.25">
      <c r="A40" s="815"/>
      <c r="B40" s="537">
        <v>5</v>
      </c>
      <c r="C40" s="531" t="s">
        <v>504</v>
      </c>
      <c r="D40" s="532"/>
      <c r="E40" s="536">
        <v>1995</v>
      </c>
      <c r="F40" s="536" t="s">
        <v>5</v>
      </c>
      <c r="G40" s="556" t="s">
        <v>468</v>
      </c>
      <c r="H40" s="535"/>
      <c r="I40" s="536">
        <v>95</v>
      </c>
      <c r="J40" s="536" t="s">
        <v>516</v>
      </c>
      <c r="K40" s="538">
        <v>12</v>
      </c>
      <c r="L40" s="570" t="s">
        <v>506</v>
      </c>
      <c r="O40" s="538">
        <v>12</v>
      </c>
    </row>
    <row r="41" spans="1:15" ht="15.75" customHeight="1" thickBot="1" x14ac:dyDescent="0.3">
      <c r="A41" s="816"/>
      <c r="B41" s="577">
        <v>6</v>
      </c>
      <c r="C41" s="572" t="s">
        <v>531</v>
      </c>
      <c r="D41" s="573"/>
      <c r="E41" s="639">
        <v>1993</v>
      </c>
      <c r="F41" s="639" t="s">
        <v>5</v>
      </c>
      <c r="G41" s="640" t="s">
        <v>226</v>
      </c>
      <c r="H41" s="576"/>
      <c r="I41" s="577">
        <v>95</v>
      </c>
      <c r="J41" s="577" t="s">
        <v>516</v>
      </c>
      <c r="K41" s="641">
        <v>12</v>
      </c>
      <c r="L41" s="730" t="s">
        <v>532</v>
      </c>
      <c r="O41" s="662">
        <v>12</v>
      </c>
    </row>
    <row r="42" spans="1:15" s="527" customFormat="1" ht="15.75" customHeight="1" x14ac:dyDescent="0.25">
      <c r="A42" s="668"/>
      <c r="B42" s="616"/>
      <c r="C42" s="669"/>
      <c r="D42" s="669"/>
      <c r="E42" s="670"/>
      <c r="F42" s="670"/>
      <c r="G42" s="671"/>
      <c r="H42" s="672"/>
      <c r="I42" s="616"/>
      <c r="J42" s="616"/>
      <c r="K42" s="673"/>
      <c r="O42" s="674"/>
    </row>
    <row r="43" spans="1:15" s="527" customFormat="1" ht="15.75" customHeight="1" x14ac:dyDescent="0.25">
      <c r="A43" s="668"/>
      <c r="B43" s="616"/>
      <c r="C43" s="669"/>
      <c r="D43" s="669"/>
      <c r="E43" s="670"/>
      <c r="F43" s="670"/>
      <c r="G43" s="671"/>
      <c r="H43" s="672"/>
      <c r="I43" s="616"/>
      <c r="J43" s="616"/>
      <c r="K43" s="673"/>
      <c r="O43" s="674"/>
    </row>
    <row r="44" spans="1:15" s="527" customFormat="1" ht="15.75" customHeight="1" thickBot="1" x14ac:dyDescent="0.3">
      <c r="A44" s="668"/>
      <c r="B44" s="616"/>
      <c r="C44" s="669"/>
      <c r="D44" s="669"/>
      <c r="E44" s="670"/>
      <c r="F44" s="670"/>
      <c r="G44" s="671"/>
      <c r="H44" s="672"/>
      <c r="I44" s="616"/>
      <c r="J44" s="616"/>
      <c r="K44" s="673"/>
      <c r="O44" s="674"/>
    </row>
    <row r="45" spans="1:15" ht="15.75" customHeight="1" x14ac:dyDescent="0.25">
      <c r="A45" s="817">
        <v>6</v>
      </c>
      <c r="B45" s="647">
        <v>1</v>
      </c>
      <c r="C45" s="590" t="s">
        <v>511</v>
      </c>
      <c r="D45" s="591"/>
      <c r="E45" s="595">
        <v>1994</v>
      </c>
      <c r="F45" s="595">
        <v>1</v>
      </c>
      <c r="G45" s="649" t="s">
        <v>226</v>
      </c>
      <c r="H45" s="594"/>
      <c r="I45" s="595" t="s">
        <v>434</v>
      </c>
      <c r="J45" s="595" t="s">
        <v>516</v>
      </c>
      <c r="K45" s="596">
        <v>12.15</v>
      </c>
      <c r="L45" s="597" t="s">
        <v>229</v>
      </c>
      <c r="O45" s="677">
        <v>12.15</v>
      </c>
    </row>
    <row r="46" spans="1:15" ht="15.75" customHeight="1" x14ac:dyDescent="0.25">
      <c r="A46" s="818"/>
      <c r="B46" s="546">
        <v>2</v>
      </c>
      <c r="C46" s="719" t="s">
        <v>509</v>
      </c>
      <c r="D46" s="541"/>
      <c r="E46" s="545">
        <v>1976</v>
      </c>
      <c r="F46" s="545" t="s">
        <v>5</v>
      </c>
      <c r="G46" s="630" t="s">
        <v>468</v>
      </c>
      <c r="H46" s="544"/>
      <c r="I46" s="545" t="s">
        <v>434</v>
      </c>
      <c r="J46" s="545" t="s">
        <v>516</v>
      </c>
      <c r="K46" s="547">
        <v>12.15</v>
      </c>
      <c r="L46" s="667" t="s">
        <v>513</v>
      </c>
      <c r="O46" s="547">
        <v>12.15</v>
      </c>
    </row>
    <row r="47" spans="1:15" ht="15.75" customHeight="1" x14ac:dyDescent="0.25">
      <c r="A47" s="818"/>
      <c r="B47" s="546">
        <v>3</v>
      </c>
      <c r="C47" s="719" t="s">
        <v>507</v>
      </c>
      <c r="D47" s="541"/>
      <c r="E47" s="545">
        <v>1995</v>
      </c>
      <c r="F47" s="545" t="s">
        <v>3</v>
      </c>
      <c r="G47" s="630" t="s">
        <v>226</v>
      </c>
      <c r="H47" s="544"/>
      <c r="I47" s="545" t="s">
        <v>434</v>
      </c>
      <c r="J47" s="545" t="s">
        <v>516</v>
      </c>
      <c r="K47" s="547">
        <v>12.15</v>
      </c>
      <c r="L47" s="667" t="s">
        <v>512</v>
      </c>
      <c r="O47" s="547">
        <v>12.15</v>
      </c>
    </row>
    <row r="48" spans="1:15" ht="15.75" customHeight="1" x14ac:dyDescent="0.25">
      <c r="A48" s="818"/>
      <c r="B48" s="546">
        <v>4</v>
      </c>
      <c r="C48" s="719" t="s">
        <v>508</v>
      </c>
      <c r="D48" s="541"/>
      <c r="E48" s="545">
        <v>2004</v>
      </c>
      <c r="F48" s="545" t="s">
        <v>5</v>
      </c>
      <c r="G48" s="630" t="s">
        <v>307</v>
      </c>
      <c r="H48" s="544" t="s">
        <v>463</v>
      </c>
      <c r="I48" s="545" t="s">
        <v>434</v>
      </c>
      <c r="J48" s="545" t="s">
        <v>516</v>
      </c>
      <c r="K48" s="547">
        <v>12.15</v>
      </c>
      <c r="L48" s="667" t="s">
        <v>475</v>
      </c>
      <c r="O48" s="547">
        <v>12.15</v>
      </c>
    </row>
    <row r="49" spans="1:15" ht="15.75" customHeight="1" x14ac:dyDescent="0.25">
      <c r="A49" s="818"/>
      <c r="B49" s="546">
        <v>5</v>
      </c>
      <c r="C49" s="719" t="s">
        <v>510</v>
      </c>
      <c r="D49" s="541"/>
      <c r="E49" s="545">
        <v>1985</v>
      </c>
      <c r="F49" s="545">
        <v>1</v>
      </c>
      <c r="G49" s="630" t="s">
        <v>452</v>
      </c>
      <c r="H49" s="544"/>
      <c r="I49" s="545" t="s">
        <v>434</v>
      </c>
      <c r="J49" s="545" t="s">
        <v>516</v>
      </c>
      <c r="K49" s="547">
        <v>12.15</v>
      </c>
      <c r="L49" s="667" t="s">
        <v>514</v>
      </c>
      <c r="O49" s="547">
        <v>12.15</v>
      </c>
    </row>
    <row r="50" spans="1:15" ht="16.5" customHeight="1" thickBot="1" x14ac:dyDescent="0.3">
      <c r="A50" s="819"/>
      <c r="B50" s="613">
        <v>6</v>
      </c>
      <c r="C50" s="600"/>
      <c r="D50" s="601"/>
      <c r="E50" s="605"/>
      <c r="F50" s="605"/>
      <c r="G50" s="654"/>
      <c r="H50" s="604"/>
      <c r="I50" s="605"/>
      <c r="J50" s="605"/>
      <c r="K50" s="606"/>
      <c r="L50" s="607"/>
      <c r="O50" s="547">
        <v>12.15</v>
      </c>
    </row>
    <row r="51" spans="1:15" ht="15.75" customHeight="1" x14ac:dyDescent="0.25">
      <c r="A51" s="814">
        <v>7</v>
      </c>
      <c r="B51" s="561">
        <v>1</v>
      </c>
      <c r="C51" s="562"/>
      <c r="D51" s="563"/>
      <c r="E51" s="564"/>
      <c r="F51" s="567"/>
      <c r="G51" s="635"/>
      <c r="H51" s="566"/>
      <c r="I51" s="567"/>
      <c r="J51" s="567"/>
      <c r="K51" s="568"/>
      <c r="L51" s="569"/>
      <c r="O51" s="538">
        <v>12.3</v>
      </c>
    </row>
    <row r="52" spans="1:15" ht="15.75" customHeight="1" x14ac:dyDescent="0.25">
      <c r="A52" s="815"/>
      <c r="B52" s="537">
        <v>2</v>
      </c>
      <c r="C52" s="531" t="s">
        <v>403</v>
      </c>
      <c r="D52" s="532"/>
      <c r="E52" s="536">
        <v>1984</v>
      </c>
      <c r="F52" s="536" t="s">
        <v>4</v>
      </c>
      <c r="G52" s="556" t="s">
        <v>226</v>
      </c>
      <c r="H52" s="535"/>
      <c r="I52" s="536">
        <v>58</v>
      </c>
      <c r="J52" s="536" t="s">
        <v>19</v>
      </c>
      <c r="K52" s="538">
        <v>12.3</v>
      </c>
      <c r="L52" s="570" t="s">
        <v>458</v>
      </c>
      <c r="O52" s="538">
        <v>12.3</v>
      </c>
    </row>
    <row r="53" spans="1:15" ht="15.75" customHeight="1" x14ac:dyDescent="0.25">
      <c r="A53" s="815"/>
      <c r="B53" s="537">
        <v>3</v>
      </c>
      <c r="C53" s="531" t="s">
        <v>456</v>
      </c>
      <c r="D53" s="532"/>
      <c r="E53" s="536">
        <v>1999</v>
      </c>
      <c r="F53" s="536" t="s">
        <v>4</v>
      </c>
      <c r="G53" s="556" t="s">
        <v>226</v>
      </c>
      <c r="H53" s="535"/>
      <c r="I53" s="536">
        <v>58</v>
      </c>
      <c r="J53" s="536" t="s">
        <v>19</v>
      </c>
      <c r="K53" s="538">
        <v>12.3</v>
      </c>
      <c r="L53" s="570" t="s">
        <v>457</v>
      </c>
      <c r="O53" s="538">
        <v>12.3</v>
      </c>
    </row>
    <row r="54" spans="1:15" ht="15.75" customHeight="1" x14ac:dyDescent="0.25">
      <c r="A54" s="815"/>
      <c r="B54" s="537">
        <v>4</v>
      </c>
      <c r="C54" s="531" t="s">
        <v>402</v>
      </c>
      <c r="D54" s="532"/>
      <c r="E54" s="536">
        <v>2007</v>
      </c>
      <c r="F54" s="536" t="s">
        <v>5</v>
      </c>
      <c r="G54" s="556" t="s">
        <v>226</v>
      </c>
      <c r="H54" s="535"/>
      <c r="I54" s="536">
        <v>58</v>
      </c>
      <c r="J54" s="536" t="s">
        <v>19</v>
      </c>
      <c r="K54" s="538">
        <v>12.3</v>
      </c>
      <c r="L54" s="570" t="s">
        <v>459</v>
      </c>
      <c r="O54" s="538">
        <v>12.3</v>
      </c>
    </row>
    <row r="55" spans="1:15" ht="15.75" customHeight="1" x14ac:dyDescent="0.25">
      <c r="A55" s="815"/>
      <c r="B55" s="537">
        <v>5</v>
      </c>
      <c r="C55" s="531"/>
      <c r="D55" s="532"/>
      <c r="E55" s="536"/>
      <c r="F55" s="536"/>
      <c r="G55" s="556"/>
      <c r="H55" s="535"/>
      <c r="I55" s="536"/>
      <c r="J55" s="536"/>
      <c r="K55" s="538"/>
      <c r="L55" s="570"/>
      <c r="O55" s="538">
        <v>12.3</v>
      </c>
    </row>
    <row r="56" spans="1:15" ht="15.75" customHeight="1" thickBot="1" x14ac:dyDescent="0.3">
      <c r="A56" s="816"/>
      <c r="B56" s="577">
        <v>6</v>
      </c>
      <c r="C56" s="572"/>
      <c r="D56" s="573"/>
      <c r="E56" s="639"/>
      <c r="F56" s="639"/>
      <c r="G56" s="640"/>
      <c r="H56" s="576"/>
      <c r="I56" s="577"/>
      <c r="J56" s="577"/>
      <c r="K56" s="666"/>
      <c r="L56" s="579"/>
      <c r="O56" s="538">
        <v>12.3</v>
      </c>
    </row>
    <row r="57" spans="1:15" ht="15.75" customHeight="1" x14ac:dyDescent="0.25">
      <c r="A57" s="817">
        <v>8</v>
      </c>
      <c r="B57" s="647">
        <v>1</v>
      </c>
      <c r="C57" s="590" t="s">
        <v>461</v>
      </c>
      <c r="D57" s="591"/>
      <c r="E57" s="595">
        <v>1990</v>
      </c>
      <c r="F57" s="595">
        <v>1</v>
      </c>
      <c r="G57" s="649" t="s">
        <v>226</v>
      </c>
      <c r="H57" s="594"/>
      <c r="I57" s="595">
        <v>63</v>
      </c>
      <c r="J57" s="595" t="s">
        <v>19</v>
      </c>
      <c r="K57" s="596">
        <v>12.45</v>
      </c>
      <c r="L57" s="597" t="s">
        <v>465</v>
      </c>
      <c r="M57" s="526">
        <v>2</v>
      </c>
      <c r="O57" s="547">
        <v>12.45</v>
      </c>
    </row>
    <row r="58" spans="1:15" ht="15.75" customHeight="1" x14ac:dyDescent="0.25">
      <c r="A58" s="818"/>
      <c r="B58" s="546">
        <v>2</v>
      </c>
      <c r="C58" s="540" t="s">
        <v>405</v>
      </c>
      <c r="D58" s="541"/>
      <c r="E58" s="545">
        <v>1986</v>
      </c>
      <c r="F58" s="545" t="s">
        <v>4</v>
      </c>
      <c r="G58" s="630" t="s">
        <v>226</v>
      </c>
      <c r="H58" s="544"/>
      <c r="I58" s="545">
        <v>63</v>
      </c>
      <c r="J58" s="545" t="s">
        <v>19</v>
      </c>
      <c r="K58" s="547">
        <v>12.45</v>
      </c>
      <c r="L58" s="667" t="s">
        <v>464</v>
      </c>
      <c r="M58" s="526">
        <v>3</v>
      </c>
      <c r="O58" s="547">
        <v>12.45</v>
      </c>
    </row>
    <row r="59" spans="1:15" ht="15.75" customHeight="1" x14ac:dyDescent="0.25">
      <c r="A59" s="818"/>
      <c r="B59" s="546">
        <v>3</v>
      </c>
      <c r="C59" s="540" t="s">
        <v>460</v>
      </c>
      <c r="D59" s="541"/>
      <c r="E59" s="545">
        <v>1997</v>
      </c>
      <c r="F59" s="545" t="s">
        <v>4</v>
      </c>
      <c r="G59" s="630" t="s">
        <v>226</v>
      </c>
      <c r="H59" s="544"/>
      <c r="I59" s="545">
        <v>63</v>
      </c>
      <c r="J59" s="545" t="s">
        <v>19</v>
      </c>
      <c r="K59" s="547">
        <v>12.45</v>
      </c>
      <c r="L59" s="667" t="s">
        <v>458</v>
      </c>
      <c r="M59" s="526">
        <v>4</v>
      </c>
      <c r="O59" s="547">
        <v>12.45</v>
      </c>
    </row>
    <row r="60" spans="1:15" ht="15.75" customHeight="1" x14ac:dyDescent="0.25">
      <c r="A60" s="818"/>
      <c r="B60" s="546">
        <v>4</v>
      </c>
      <c r="C60" s="540" t="s">
        <v>462</v>
      </c>
      <c r="D60" s="541"/>
      <c r="E60" s="545">
        <v>2004</v>
      </c>
      <c r="F60" s="545">
        <v>1</v>
      </c>
      <c r="G60" s="630" t="s">
        <v>307</v>
      </c>
      <c r="H60" s="544" t="s">
        <v>463</v>
      </c>
      <c r="I60" s="545">
        <v>63</v>
      </c>
      <c r="J60" s="545" t="s">
        <v>19</v>
      </c>
      <c r="K60" s="547">
        <v>12.45</v>
      </c>
      <c r="L60" s="667" t="s">
        <v>466</v>
      </c>
      <c r="M60" s="526">
        <v>5</v>
      </c>
      <c r="O60" s="547">
        <v>12.45</v>
      </c>
    </row>
    <row r="61" spans="1:15" ht="15.75" customHeight="1" x14ac:dyDescent="0.25">
      <c r="A61" s="818"/>
      <c r="B61" s="546">
        <v>5</v>
      </c>
      <c r="C61" s="540" t="s">
        <v>467</v>
      </c>
      <c r="D61" s="541"/>
      <c r="E61" s="545">
        <v>1999</v>
      </c>
      <c r="F61" s="545" t="s">
        <v>5</v>
      </c>
      <c r="G61" s="630" t="s">
        <v>468</v>
      </c>
      <c r="H61" s="544"/>
      <c r="I61" s="545">
        <v>68</v>
      </c>
      <c r="J61" s="545" t="s">
        <v>19</v>
      </c>
      <c r="K61" s="547">
        <v>12.45</v>
      </c>
      <c r="L61" s="667" t="s">
        <v>469</v>
      </c>
      <c r="O61" s="547">
        <v>12.45</v>
      </c>
    </row>
    <row r="62" spans="1:15" ht="15.75" customHeight="1" thickBot="1" x14ac:dyDescent="0.3">
      <c r="A62" s="819"/>
      <c r="B62" s="613">
        <v>6</v>
      </c>
      <c r="C62" s="600"/>
      <c r="D62" s="601"/>
      <c r="E62" s="605"/>
      <c r="F62" s="605"/>
      <c r="G62" s="654"/>
      <c r="H62" s="604"/>
      <c r="I62" s="605"/>
      <c r="J62" s="605"/>
      <c r="K62" s="606"/>
      <c r="L62" s="607"/>
      <c r="M62" s="526">
        <v>6</v>
      </c>
      <c r="O62" s="547">
        <v>12.45</v>
      </c>
    </row>
    <row r="63" spans="1:15" ht="15.75" customHeight="1" x14ac:dyDescent="0.25">
      <c r="A63" s="814">
        <v>9</v>
      </c>
      <c r="B63" s="561">
        <v>1</v>
      </c>
      <c r="C63" s="562"/>
      <c r="D63" s="563"/>
      <c r="E63" s="564"/>
      <c r="F63" s="567"/>
      <c r="G63" s="635"/>
      <c r="H63" s="566"/>
      <c r="I63" s="567"/>
      <c r="J63" s="567"/>
      <c r="K63" s="568"/>
      <c r="L63" s="569"/>
      <c r="O63" s="538">
        <v>13</v>
      </c>
    </row>
    <row r="64" spans="1:15" ht="15.75" customHeight="1" x14ac:dyDescent="0.25">
      <c r="A64" s="815"/>
      <c r="B64" s="537">
        <v>2</v>
      </c>
      <c r="C64" s="531" t="s">
        <v>472</v>
      </c>
      <c r="D64" s="532"/>
      <c r="E64" s="536">
        <v>2007</v>
      </c>
      <c r="F64" s="536" t="s">
        <v>5</v>
      </c>
      <c r="G64" s="556" t="s">
        <v>307</v>
      </c>
      <c r="H64" s="535" t="s">
        <v>463</v>
      </c>
      <c r="I64" s="536" t="s">
        <v>316</v>
      </c>
      <c r="J64" s="536" t="s">
        <v>19</v>
      </c>
      <c r="K64" s="538">
        <v>13</v>
      </c>
      <c r="L64" s="570" t="s">
        <v>473</v>
      </c>
      <c r="O64" s="538">
        <v>13</v>
      </c>
    </row>
    <row r="65" spans="1:15" ht="15.75" customHeight="1" x14ac:dyDescent="0.25">
      <c r="A65" s="815"/>
      <c r="B65" s="537">
        <v>3</v>
      </c>
      <c r="C65" s="531" t="s">
        <v>470</v>
      </c>
      <c r="D65" s="532"/>
      <c r="E65" s="536">
        <v>1997</v>
      </c>
      <c r="F65" s="536" t="s">
        <v>5</v>
      </c>
      <c r="G65" s="556" t="s">
        <v>468</v>
      </c>
      <c r="H65" s="535"/>
      <c r="I65" s="536" t="s">
        <v>316</v>
      </c>
      <c r="J65" s="536" t="s">
        <v>19</v>
      </c>
      <c r="K65" s="538">
        <v>13</v>
      </c>
      <c r="L65" s="570" t="s">
        <v>471</v>
      </c>
      <c r="O65" s="538">
        <v>13</v>
      </c>
    </row>
    <row r="66" spans="1:15" ht="15.75" customHeight="1" x14ac:dyDescent="0.25">
      <c r="A66" s="815"/>
      <c r="B66" s="537">
        <v>4</v>
      </c>
      <c r="C66" s="531" t="s">
        <v>474</v>
      </c>
      <c r="D66" s="532"/>
      <c r="E66" s="536">
        <v>2003</v>
      </c>
      <c r="F66" s="536" t="s">
        <v>5</v>
      </c>
      <c r="G66" s="556" t="s">
        <v>307</v>
      </c>
      <c r="H66" s="535" t="s">
        <v>463</v>
      </c>
      <c r="I66" s="536" t="s">
        <v>316</v>
      </c>
      <c r="J66" s="536" t="s">
        <v>19</v>
      </c>
      <c r="K66" s="538">
        <v>13</v>
      </c>
      <c r="L66" s="570" t="s">
        <v>475</v>
      </c>
      <c r="O66" s="538">
        <v>13</v>
      </c>
    </row>
    <row r="67" spans="1:15" ht="15.75" customHeight="1" x14ac:dyDescent="0.25">
      <c r="A67" s="815"/>
      <c r="B67" s="537">
        <v>5</v>
      </c>
      <c r="C67" s="531" t="s">
        <v>476</v>
      </c>
      <c r="D67" s="532"/>
      <c r="E67" s="536">
        <v>2006</v>
      </c>
      <c r="F67" s="536">
        <v>3</v>
      </c>
      <c r="G67" s="556" t="s">
        <v>452</v>
      </c>
      <c r="H67" s="535"/>
      <c r="I67" s="536" t="s">
        <v>316</v>
      </c>
      <c r="J67" s="536" t="s">
        <v>19</v>
      </c>
      <c r="K67" s="538">
        <v>13</v>
      </c>
      <c r="L67" s="570" t="s">
        <v>477</v>
      </c>
      <c r="O67" s="538">
        <v>13</v>
      </c>
    </row>
    <row r="68" spans="1:15" ht="15.75" customHeight="1" thickBot="1" x14ac:dyDescent="0.3">
      <c r="A68" s="816"/>
      <c r="B68" s="577">
        <v>6</v>
      </c>
      <c r="C68" s="572"/>
      <c r="D68" s="573"/>
      <c r="E68" s="639"/>
      <c r="F68" s="639"/>
      <c r="G68" s="640"/>
      <c r="H68" s="576"/>
      <c r="I68" s="577"/>
      <c r="J68" s="577"/>
      <c r="K68" s="666"/>
      <c r="L68" s="579"/>
      <c r="O68" s="538"/>
    </row>
    <row r="69" spans="1:15" ht="15.75" customHeight="1" x14ac:dyDescent="0.25">
      <c r="A69" s="817">
        <v>10</v>
      </c>
      <c r="B69" s="647">
        <v>1</v>
      </c>
      <c r="C69" s="590" t="s">
        <v>243</v>
      </c>
      <c r="D69" s="591"/>
      <c r="E69" s="595">
        <v>2004</v>
      </c>
      <c r="F69" s="595">
        <v>1</v>
      </c>
      <c r="G69" s="649" t="s">
        <v>134</v>
      </c>
      <c r="H69" s="594"/>
      <c r="I69" s="595">
        <v>63</v>
      </c>
      <c r="J69" s="595" t="s">
        <v>517</v>
      </c>
      <c r="K69" s="596">
        <v>13.15</v>
      </c>
      <c r="L69" s="597" t="s">
        <v>135</v>
      </c>
      <c r="O69" s="547">
        <v>13.15</v>
      </c>
    </row>
    <row r="70" spans="1:15" ht="15.75" customHeight="1" x14ac:dyDescent="0.25">
      <c r="A70" s="818"/>
      <c r="B70" s="546">
        <v>2</v>
      </c>
      <c r="C70" s="540" t="s">
        <v>365</v>
      </c>
      <c r="D70" s="541"/>
      <c r="E70" s="545">
        <v>2005</v>
      </c>
      <c r="F70" s="545">
        <v>1</v>
      </c>
      <c r="G70" s="630" t="s">
        <v>226</v>
      </c>
      <c r="H70" s="544"/>
      <c r="I70" s="545">
        <v>63</v>
      </c>
      <c r="J70" s="545" t="s">
        <v>517</v>
      </c>
      <c r="K70" s="547">
        <v>13.15</v>
      </c>
      <c r="L70" s="667" t="s">
        <v>266</v>
      </c>
      <c r="O70" s="547">
        <v>13.15</v>
      </c>
    </row>
    <row r="71" spans="1:15" ht="15.75" customHeight="1" x14ac:dyDescent="0.25">
      <c r="A71" s="818"/>
      <c r="B71" s="546">
        <v>3</v>
      </c>
      <c r="C71" s="540" t="s">
        <v>478</v>
      </c>
      <c r="D71" s="541"/>
      <c r="E71" s="545">
        <v>1999</v>
      </c>
      <c r="F71" s="545" t="s">
        <v>3</v>
      </c>
      <c r="G71" s="630" t="s">
        <v>226</v>
      </c>
      <c r="H71" s="544"/>
      <c r="I71" s="545">
        <v>63</v>
      </c>
      <c r="J71" s="545" t="s">
        <v>517</v>
      </c>
      <c r="K71" s="547">
        <v>13.15</v>
      </c>
      <c r="L71" s="667" t="s">
        <v>480</v>
      </c>
      <c r="O71" s="547">
        <v>13.15</v>
      </c>
    </row>
    <row r="72" spans="1:15" ht="15.75" customHeight="1" x14ac:dyDescent="0.25">
      <c r="A72" s="818"/>
      <c r="B72" s="546">
        <v>4</v>
      </c>
      <c r="C72" s="540" t="s">
        <v>479</v>
      </c>
      <c r="D72" s="541"/>
      <c r="E72" s="545">
        <v>2005</v>
      </c>
      <c r="F72" s="545">
        <v>1</v>
      </c>
      <c r="G72" s="630" t="s">
        <v>307</v>
      </c>
      <c r="H72" s="544"/>
      <c r="I72" s="545">
        <v>63</v>
      </c>
      <c r="J72" s="545" t="s">
        <v>517</v>
      </c>
      <c r="K72" s="547">
        <v>13.15</v>
      </c>
      <c r="L72" s="667" t="s">
        <v>481</v>
      </c>
      <c r="O72" s="547">
        <v>13.15</v>
      </c>
    </row>
    <row r="73" spans="1:15" ht="15.75" customHeight="1" x14ac:dyDescent="0.25">
      <c r="A73" s="818"/>
      <c r="B73" s="546">
        <v>5</v>
      </c>
      <c r="C73" s="540" t="s">
        <v>349</v>
      </c>
      <c r="D73" s="541"/>
      <c r="E73" s="545">
        <v>2005</v>
      </c>
      <c r="F73" s="545">
        <v>1</v>
      </c>
      <c r="G73" s="630" t="s">
        <v>226</v>
      </c>
      <c r="H73" s="544"/>
      <c r="I73" s="545">
        <v>63</v>
      </c>
      <c r="J73" s="545" t="s">
        <v>517</v>
      </c>
      <c r="K73" s="547">
        <v>13.15</v>
      </c>
      <c r="L73" s="667" t="s">
        <v>229</v>
      </c>
      <c r="O73" s="547">
        <v>13.15</v>
      </c>
    </row>
    <row r="74" spans="1:15" ht="15.75" customHeight="1" thickBot="1" x14ac:dyDescent="0.3">
      <c r="A74" s="819"/>
      <c r="B74" s="613">
        <v>6</v>
      </c>
      <c r="C74" s="600"/>
      <c r="D74" s="601"/>
      <c r="E74" s="605"/>
      <c r="F74" s="605"/>
      <c r="G74" s="654"/>
      <c r="H74" s="604"/>
      <c r="I74" s="605"/>
      <c r="J74" s="605"/>
      <c r="K74" s="606"/>
      <c r="L74" s="607"/>
      <c r="O74" s="547">
        <v>13.15</v>
      </c>
    </row>
    <row r="75" spans="1:15" ht="15.75" customHeight="1" x14ac:dyDescent="0.25">
      <c r="A75" s="814">
        <v>11</v>
      </c>
      <c r="B75" s="561">
        <v>1</v>
      </c>
      <c r="C75" s="562"/>
      <c r="D75" s="563"/>
      <c r="E75" s="564"/>
      <c r="F75" s="567"/>
      <c r="G75" s="635"/>
      <c r="H75" s="566"/>
      <c r="I75" s="567"/>
      <c r="J75" s="567"/>
      <c r="K75" s="568"/>
      <c r="L75" s="569"/>
    </row>
    <row r="76" spans="1:15" ht="15.75" customHeight="1" x14ac:dyDescent="0.25">
      <c r="A76" s="815"/>
      <c r="B76" s="537">
        <v>2</v>
      </c>
      <c r="C76" s="531" t="s">
        <v>482</v>
      </c>
      <c r="D76" s="532"/>
      <c r="E76" s="536">
        <v>1989</v>
      </c>
      <c r="F76" s="536" t="s">
        <v>4</v>
      </c>
      <c r="G76" s="556" t="s">
        <v>226</v>
      </c>
      <c r="H76" s="535" t="s">
        <v>291</v>
      </c>
      <c r="I76" s="536">
        <v>68</v>
      </c>
      <c r="J76" s="536" t="s">
        <v>517</v>
      </c>
      <c r="K76" s="538">
        <v>13.3</v>
      </c>
      <c r="L76" s="570" t="s">
        <v>228</v>
      </c>
    </row>
    <row r="77" spans="1:15" ht="15.75" customHeight="1" x14ac:dyDescent="0.25">
      <c r="A77" s="815"/>
      <c r="B77" s="537">
        <v>3</v>
      </c>
      <c r="C77" s="531" t="s">
        <v>483</v>
      </c>
      <c r="D77" s="532"/>
      <c r="E77" s="536">
        <v>2002</v>
      </c>
      <c r="F77" s="536" t="s">
        <v>5</v>
      </c>
      <c r="G77" s="556" t="s">
        <v>226</v>
      </c>
      <c r="H77" s="535"/>
      <c r="I77" s="536">
        <v>68</v>
      </c>
      <c r="J77" s="536" t="s">
        <v>517</v>
      </c>
      <c r="K77" s="538">
        <v>13.3</v>
      </c>
      <c r="L77" s="570" t="s">
        <v>292</v>
      </c>
    </row>
    <row r="78" spans="1:15" ht="15.75" customHeight="1" x14ac:dyDescent="0.25">
      <c r="A78" s="815"/>
      <c r="B78" s="537">
        <v>4</v>
      </c>
      <c r="C78" s="531" t="s">
        <v>484</v>
      </c>
      <c r="D78" s="532"/>
      <c r="E78" s="536">
        <v>1999</v>
      </c>
      <c r="F78" s="536" t="s">
        <v>4</v>
      </c>
      <c r="G78" s="556" t="s">
        <v>226</v>
      </c>
      <c r="H78" s="535"/>
      <c r="I78" s="536">
        <v>73</v>
      </c>
      <c r="J78" s="536" t="s">
        <v>517</v>
      </c>
      <c r="K78" s="538">
        <v>13.3</v>
      </c>
      <c r="L78" s="570" t="s">
        <v>485</v>
      </c>
    </row>
    <row r="79" spans="1:15" ht="15.75" customHeight="1" x14ac:dyDescent="0.25">
      <c r="A79" s="815"/>
      <c r="B79" s="537">
        <v>5</v>
      </c>
      <c r="C79" s="531" t="s">
        <v>244</v>
      </c>
      <c r="D79" s="532"/>
      <c r="E79" s="536">
        <v>1995</v>
      </c>
      <c r="F79" s="536" t="s">
        <v>5</v>
      </c>
      <c r="G79" s="556" t="s">
        <v>134</v>
      </c>
      <c r="H79" s="535"/>
      <c r="I79" s="536">
        <v>73</v>
      </c>
      <c r="J79" s="536" t="s">
        <v>517</v>
      </c>
      <c r="K79" s="538">
        <v>13.3</v>
      </c>
      <c r="L79" s="570" t="s">
        <v>135</v>
      </c>
    </row>
    <row r="80" spans="1:15" ht="15.75" customHeight="1" thickBot="1" x14ac:dyDescent="0.3">
      <c r="A80" s="816"/>
      <c r="B80" s="577">
        <v>6</v>
      </c>
      <c r="C80" s="572"/>
      <c r="D80" s="573"/>
      <c r="E80" s="639"/>
      <c r="F80" s="639"/>
      <c r="G80" s="640"/>
      <c r="H80" s="576"/>
      <c r="I80" s="577"/>
      <c r="J80" s="577"/>
      <c r="K80" s="666"/>
      <c r="L80" s="579"/>
    </row>
    <row r="81" spans="1:12" ht="15.75" customHeight="1" x14ac:dyDescent="0.25">
      <c r="A81" s="817">
        <v>12</v>
      </c>
      <c r="B81" s="647">
        <v>1</v>
      </c>
      <c r="C81" s="590" t="s">
        <v>489</v>
      </c>
      <c r="D81" s="591"/>
      <c r="E81" s="595">
        <v>2002</v>
      </c>
      <c r="F81" s="595">
        <v>1</v>
      </c>
      <c r="G81" s="649" t="s">
        <v>226</v>
      </c>
      <c r="H81" s="594"/>
      <c r="I81" s="595">
        <v>78</v>
      </c>
      <c r="J81" s="595" t="s">
        <v>517</v>
      </c>
      <c r="K81" s="596">
        <v>13.45</v>
      </c>
      <c r="L81" s="678" t="s">
        <v>292</v>
      </c>
    </row>
    <row r="82" spans="1:12" ht="15.75" customHeight="1" x14ac:dyDescent="0.25">
      <c r="A82" s="818"/>
      <c r="B82" s="546">
        <v>2</v>
      </c>
      <c r="C82" s="540" t="s">
        <v>488</v>
      </c>
      <c r="D82" s="541"/>
      <c r="E82" s="545">
        <v>1991</v>
      </c>
      <c r="F82" s="545" t="s">
        <v>5</v>
      </c>
      <c r="G82" s="630" t="s">
        <v>307</v>
      </c>
      <c r="H82" s="544"/>
      <c r="I82" s="545">
        <v>78</v>
      </c>
      <c r="J82" s="545" t="s">
        <v>517</v>
      </c>
      <c r="K82" s="547">
        <v>13.45</v>
      </c>
      <c r="L82" s="667" t="s">
        <v>308</v>
      </c>
    </row>
    <row r="83" spans="1:12" ht="15.75" customHeight="1" x14ac:dyDescent="0.25">
      <c r="A83" s="818"/>
      <c r="B83" s="546">
        <v>3</v>
      </c>
      <c r="C83" s="540" t="s">
        <v>486</v>
      </c>
      <c r="D83" s="541"/>
      <c r="E83" s="545">
        <v>2000</v>
      </c>
      <c r="F83" s="545" t="s">
        <v>4</v>
      </c>
      <c r="G83" s="630" t="s">
        <v>226</v>
      </c>
      <c r="H83" s="544"/>
      <c r="I83" s="545">
        <v>78</v>
      </c>
      <c r="J83" s="545" t="s">
        <v>517</v>
      </c>
      <c r="K83" s="547">
        <v>13.45</v>
      </c>
      <c r="L83" s="667" t="s">
        <v>490</v>
      </c>
    </row>
    <row r="84" spans="1:12" ht="15.75" customHeight="1" x14ac:dyDescent="0.25">
      <c r="A84" s="818"/>
      <c r="B84" s="546">
        <v>4</v>
      </c>
      <c r="C84" s="540" t="s">
        <v>487</v>
      </c>
      <c r="D84" s="541"/>
      <c r="E84" s="545">
        <v>2002</v>
      </c>
      <c r="F84" s="545">
        <v>1</v>
      </c>
      <c r="G84" s="630" t="s">
        <v>226</v>
      </c>
      <c r="H84" s="544"/>
      <c r="I84" s="545">
        <v>78</v>
      </c>
      <c r="J84" s="545" t="s">
        <v>517</v>
      </c>
      <c r="K84" s="547">
        <v>13.45</v>
      </c>
      <c r="L84" s="667" t="s">
        <v>491</v>
      </c>
    </row>
    <row r="85" spans="1:12" ht="15.75" customHeight="1" x14ac:dyDescent="0.25">
      <c r="A85" s="818"/>
      <c r="B85" s="546">
        <v>5</v>
      </c>
      <c r="C85" s="540" t="s">
        <v>497</v>
      </c>
      <c r="D85" s="541"/>
      <c r="E85" s="545">
        <v>1999</v>
      </c>
      <c r="F85" s="545">
        <v>1</v>
      </c>
      <c r="G85" s="630" t="s">
        <v>496</v>
      </c>
      <c r="H85" s="544"/>
      <c r="I85" s="545">
        <v>85</v>
      </c>
      <c r="J85" s="545" t="s">
        <v>517</v>
      </c>
      <c r="K85" s="547">
        <v>13.45</v>
      </c>
      <c r="L85" s="667" t="s">
        <v>501</v>
      </c>
    </row>
    <row r="86" spans="1:12" ht="15.75" customHeight="1" thickBot="1" x14ac:dyDescent="0.3">
      <c r="A86" s="819"/>
      <c r="B86" s="613">
        <v>6</v>
      </c>
      <c r="C86" s="600" t="s">
        <v>344</v>
      </c>
      <c r="D86" s="601"/>
      <c r="E86" s="605">
        <v>2002</v>
      </c>
      <c r="F86" s="605">
        <v>1</v>
      </c>
      <c r="G86" s="654" t="s">
        <v>226</v>
      </c>
      <c r="H86" s="604"/>
      <c r="I86" s="605">
        <v>85</v>
      </c>
      <c r="J86" s="605" t="s">
        <v>517</v>
      </c>
      <c r="K86" s="606">
        <v>13.45</v>
      </c>
      <c r="L86" s="607" t="s">
        <v>229</v>
      </c>
    </row>
    <row r="87" spans="1:12" ht="15.75" customHeight="1" x14ac:dyDescent="0.25">
      <c r="A87" s="668"/>
      <c r="B87" s="616"/>
      <c r="C87" s="669"/>
      <c r="D87" s="669"/>
      <c r="E87" s="670"/>
      <c r="F87" s="670"/>
      <c r="G87" s="671"/>
      <c r="H87" s="672"/>
      <c r="I87" s="670"/>
      <c r="J87" s="670"/>
      <c r="K87" s="674"/>
      <c r="L87" s="527"/>
    </row>
    <row r="88" spans="1:12" ht="15.75" customHeight="1" thickBot="1" x14ac:dyDescent="0.3">
      <c r="A88" s="668"/>
      <c r="B88" s="616"/>
      <c r="C88" s="669"/>
      <c r="D88" s="669"/>
      <c r="E88" s="670"/>
      <c r="F88" s="670"/>
      <c r="G88" s="671"/>
      <c r="H88" s="672"/>
      <c r="I88" s="670"/>
      <c r="J88" s="670"/>
      <c r="K88" s="674"/>
      <c r="L88" s="527"/>
    </row>
    <row r="89" spans="1:12" ht="15.75" customHeight="1" x14ac:dyDescent="0.25">
      <c r="A89" s="814">
        <v>13</v>
      </c>
      <c r="B89" s="561">
        <v>1</v>
      </c>
      <c r="C89" s="562" t="s">
        <v>495</v>
      </c>
      <c r="D89" s="563"/>
      <c r="E89" s="564">
        <v>1997</v>
      </c>
      <c r="F89" s="567" t="s">
        <v>5</v>
      </c>
      <c r="G89" s="635" t="s">
        <v>468</v>
      </c>
      <c r="H89" s="566"/>
      <c r="I89" s="567">
        <v>85</v>
      </c>
      <c r="J89" s="567" t="s">
        <v>517</v>
      </c>
      <c r="K89" s="568">
        <v>14</v>
      </c>
      <c r="L89" s="569" t="s">
        <v>500</v>
      </c>
    </row>
    <row r="90" spans="1:12" ht="15.75" customHeight="1" x14ac:dyDescent="0.25">
      <c r="A90" s="815"/>
      <c r="B90" s="537">
        <v>2</v>
      </c>
      <c r="C90" s="531" t="s">
        <v>386</v>
      </c>
      <c r="D90" s="532"/>
      <c r="E90" s="536">
        <v>2002</v>
      </c>
      <c r="F90" s="536" t="s">
        <v>5</v>
      </c>
      <c r="G90" s="556" t="s">
        <v>226</v>
      </c>
      <c r="H90" s="535"/>
      <c r="I90" s="536">
        <v>85</v>
      </c>
      <c r="J90" s="536" t="s">
        <v>517</v>
      </c>
      <c r="K90" s="538">
        <v>14</v>
      </c>
      <c r="L90" s="570" t="s">
        <v>499</v>
      </c>
    </row>
    <row r="91" spans="1:12" ht="15.75" customHeight="1" x14ac:dyDescent="0.25">
      <c r="A91" s="815"/>
      <c r="B91" s="537">
        <v>3</v>
      </c>
      <c r="C91" s="531" t="s">
        <v>492</v>
      </c>
      <c r="D91" s="532"/>
      <c r="E91" s="536">
        <v>1990</v>
      </c>
      <c r="F91" s="536" t="s">
        <v>5</v>
      </c>
      <c r="G91" s="556" t="s">
        <v>468</v>
      </c>
      <c r="H91" s="535"/>
      <c r="I91" s="536">
        <v>85</v>
      </c>
      <c r="J91" s="536" t="s">
        <v>517</v>
      </c>
      <c r="K91" s="538">
        <v>14</v>
      </c>
      <c r="L91" s="570" t="s">
        <v>498</v>
      </c>
    </row>
    <row r="92" spans="1:12" ht="15.75" customHeight="1" x14ac:dyDescent="0.25">
      <c r="A92" s="815"/>
      <c r="B92" s="537">
        <v>4</v>
      </c>
      <c r="C92" s="531" t="s">
        <v>493</v>
      </c>
      <c r="D92" s="532"/>
      <c r="E92" s="536">
        <v>1984</v>
      </c>
      <c r="F92" s="536" t="s">
        <v>5</v>
      </c>
      <c r="G92" s="556" t="s">
        <v>468</v>
      </c>
      <c r="H92" s="535"/>
      <c r="I92" s="536">
        <v>85</v>
      </c>
      <c r="J92" s="536" t="s">
        <v>517</v>
      </c>
      <c r="K92" s="538">
        <v>14</v>
      </c>
      <c r="L92" s="570" t="s">
        <v>126</v>
      </c>
    </row>
    <row r="93" spans="1:12" ht="15.75" customHeight="1" x14ac:dyDescent="0.25">
      <c r="A93" s="815"/>
      <c r="B93" s="537">
        <v>5</v>
      </c>
      <c r="C93" s="531" t="s">
        <v>232</v>
      </c>
      <c r="D93" s="532"/>
      <c r="E93" s="536">
        <v>1991</v>
      </c>
      <c r="F93" s="536" t="s">
        <v>5</v>
      </c>
      <c r="G93" s="556" t="s">
        <v>134</v>
      </c>
      <c r="H93" s="535" t="s">
        <v>494</v>
      </c>
      <c r="I93" s="536">
        <v>85</v>
      </c>
      <c r="J93" s="536" t="s">
        <v>517</v>
      </c>
      <c r="K93" s="538">
        <v>14</v>
      </c>
      <c r="L93" s="570" t="s">
        <v>135</v>
      </c>
    </row>
    <row r="94" spans="1:12" ht="15.75" customHeight="1" thickBot="1" x14ac:dyDescent="0.3">
      <c r="A94" s="816"/>
      <c r="B94" s="577">
        <v>6</v>
      </c>
      <c r="C94" s="572" t="s">
        <v>170</v>
      </c>
      <c r="D94" s="573"/>
      <c r="E94" s="639">
        <v>1991</v>
      </c>
      <c r="F94" s="639" t="s">
        <v>5</v>
      </c>
      <c r="G94" s="640" t="s">
        <v>496</v>
      </c>
      <c r="H94" s="576"/>
      <c r="I94" s="577">
        <v>85</v>
      </c>
      <c r="J94" s="577" t="s">
        <v>517</v>
      </c>
      <c r="K94" s="679">
        <v>14</v>
      </c>
      <c r="L94" s="680" t="s">
        <v>501</v>
      </c>
    </row>
    <row r="95" spans="1:12" ht="15.75" customHeight="1" x14ac:dyDescent="0.25">
      <c r="A95" s="817">
        <v>14</v>
      </c>
      <c r="B95" s="647">
        <v>1</v>
      </c>
      <c r="C95" s="590" t="s">
        <v>505</v>
      </c>
      <c r="D95" s="591"/>
      <c r="E95" s="595">
        <v>1997</v>
      </c>
      <c r="F95" s="595">
        <v>1</v>
      </c>
      <c r="G95" s="649" t="s">
        <v>452</v>
      </c>
      <c r="H95" s="594"/>
      <c r="I95" s="595">
        <v>95</v>
      </c>
      <c r="J95" s="595" t="s">
        <v>517</v>
      </c>
      <c r="K95" s="596">
        <v>14.15</v>
      </c>
      <c r="L95" s="678" t="s">
        <v>311</v>
      </c>
    </row>
    <row r="96" spans="1:12" ht="15.75" customHeight="1" x14ac:dyDescent="0.25">
      <c r="A96" s="818"/>
      <c r="B96" s="546">
        <v>2</v>
      </c>
      <c r="C96" s="540" t="s">
        <v>342</v>
      </c>
      <c r="D96" s="541"/>
      <c r="E96" s="545">
        <v>2003</v>
      </c>
      <c r="F96" s="545">
        <v>1</v>
      </c>
      <c r="G96" s="630" t="s">
        <v>226</v>
      </c>
      <c r="H96" s="544"/>
      <c r="I96" s="545">
        <v>95</v>
      </c>
      <c r="J96" s="545" t="s">
        <v>517</v>
      </c>
      <c r="K96" s="547">
        <v>14.15</v>
      </c>
      <c r="L96" s="667" t="s">
        <v>229</v>
      </c>
    </row>
    <row r="97" spans="1:12" ht="15.75" customHeight="1" x14ac:dyDescent="0.25">
      <c r="A97" s="818"/>
      <c r="B97" s="546">
        <v>3</v>
      </c>
      <c r="C97" s="540" t="s">
        <v>502</v>
      </c>
      <c r="D97" s="541"/>
      <c r="E97" s="545">
        <v>2008</v>
      </c>
      <c r="F97" s="545" t="s">
        <v>5</v>
      </c>
      <c r="G97" s="630" t="s">
        <v>307</v>
      </c>
      <c r="H97" s="544" t="s">
        <v>463</v>
      </c>
      <c r="I97" s="545">
        <v>95</v>
      </c>
      <c r="J97" s="545" t="s">
        <v>517</v>
      </c>
      <c r="K97" s="547">
        <v>14.15</v>
      </c>
      <c r="L97" s="667" t="s">
        <v>473</v>
      </c>
    </row>
    <row r="98" spans="1:12" ht="15.75" customHeight="1" x14ac:dyDescent="0.25">
      <c r="A98" s="818"/>
      <c r="B98" s="546">
        <v>4</v>
      </c>
      <c r="C98" s="540" t="s">
        <v>503</v>
      </c>
      <c r="D98" s="541"/>
      <c r="E98" s="545">
        <v>1982</v>
      </c>
      <c r="F98" s="545" t="s">
        <v>5</v>
      </c>
      <c r="G98" s="630" t="s">
        <v>452</v>
      </c>
      <c r="H98" s="544"/>
      <c r="I98" s="545">
        <v>95</v>
      </c>
      <c r="J98" s="545" t="s">
        <v>517</v>
      </c>
      <c r="K98" s="547">
        <v>14.15</v>
      </c>
      <c r="L98" s="667" t="s">
        <v>241</v>
      </c>
    </row>
    <row r="99" spans="1:12" ht="15.75" customHeight="1" x14ac:dyDescent="0.25">
      <c r="A99" s="818"/>
      <c r="B99" s="546">
        <v>5</v>
      </c>
      <c r="C99" s="540" t="s">
        <v>504</v>
      </c>
      <c r="D99" s="541"/>
      <c r="E99" s="545">
        <v>1995</v>
      </c>
      <c r="F99" s="545" t="s">
        <v>5</v>
      </c>
      <c r="G99" s="630" t="s">
        <v>468</v>
      </c>
      <c r="H99" s="544"/>
      <c r="I99" s="545">
        <v>95</v>
      </c>
      <c r="J99" s="545" t="s">
        <v>517</v>
      </c>
      <c r="K99" s="547">
        <v>14.15</v>
      </c>
      <c r="L99" s="667" t="s">
        <v>506</v>
      </c>
    </row>
    <row r="100" spans="1:12" ht="15.75" customHeight="1" thickBot="1" x14ac:dyDescent="0.3">
      <c r="A100" s="819"/>
      <c r="B100" s="613">
        <v>6</v>
      </c>
      <c r="C100" s="600" t="s">
        <v>531</v>
      </c>
      <c r="D100" s="601"/>
      <c r="E100" s="605">
        <v>1993</v>
      </c>
      <c r="F100" s="605" t="s">
        <v>5</v>
      </c>
      <c r="G100" s="654" t="s">
        <v>226</v>
      </c>
      <c r="H100" s="604"/>
      <c r="I100" s="605">
        <v>95</v>
      </c>
      <c r="J100" s="605" t="s">
        <v>517</v>
      </c>
      <c r="K100" s="606">
        <v>12</v>
      </c>
      <c r="L100" s="607" t="s">
        <v>532</v>
      </c>
    </row>
    <row r="101" spans="1:12" ht="15.75" customHeight="1" x14ac:dyDescent="0.25">
      <c r="A101" s="814">
        <v>15</v>
      </c>
      <c r="B101" s="561">
        <v>1</v>
      </c>
      <c r="C101" s="562" t="s">
        <v>511</v>
      </c>
      <c r="D101" s="563"/>
      <c r="E101" s="564">
        <v>1994</v>
      </c>
      <c r="F101" s="567">
        <v>1</v>
      </c>
      <c r="G101" s="635" t="s">
        <v>226</v>
      </c>
      <c r="H101" s="566"/>
      <c r="I101" s="567" t="s">
        <v>434</v>
      </c>
      <c r="J101" s="567" t="s">
        <v>517</v>
      </c>
      <c r="K101" s="568">
        <v>14.3</v>
      </c>
      <c r="L101" s="569" t="s">
        <v>229</v>
      </c>
    </row>
    <row r="102" spans="1:12" ht="15.75" customHeight="1" x14ac:dyDescent="0.25">
      <c r="A102" s="815"/>
      <c r="B102" s="537">
        <v>2</v>
      </c>
      <c r="C102" s="531" t="s">
        <v>509</v>
      </c>
      <c r="D102" s="532"/>
      <c r="E102" s="536">
        <v>1976</v>
      </c>
      <c r="F102" s="536" t="s">
        <v>5</v>
      </c>
      <c r="G102" s="556" t="s">
        <v>468</v>
      </c>
      <c r="H102" s="535"/>
      <c r="I102" s="536" t="s">
        <v>434</v>
      </c>
      <c r="J102" s="536" t="s">
        <v>517</v>
      </c>
      <c r="K102" s="538">
        <v>14.3</v>
      </c>
      <c r="L102" s="570" t="s">
        <v>513</v>
      </c>
    </row>
    <row r="103" spans="1:12" ht="15.75" customHeight="1" x14ac:dyDescent="0.25">
      <c r="A103" s="815"/>
      <c r="B103" s="537">
        <v>3</v>
      </c>
      <c r="C103" s="531" t="s">
        <v>507</v>
      </c>
      <c r="D103" s="532"/>
      <c r="E103" s="536">
        <v>1995</v>
      </c>
      <c r="F103" s="536" t="s">
        <v>3</v>
      </c>
      <c r="G103" s="556" t="s">
        <v>226</v>
      </c>
      <c r="H103" s="535"/>
      <c r="I103" s="536" t="s">
        <v>434</v>
      </c>
      <c r="J103" s="536" t="s">
        <v>517</v>
      </c>
      <c r="K103" s="538">
        <v>14.3</v>
      </c>
      <c r="L103" s="570" t="s">
        <v>512</v>
      </c>
    </row>
    <row r="104" spans="1:12" ht="15.75" customHeight="1" x14ac:dyDescent="0.25">
      <c r="A104" s="815"/>
      <c r="B104" s="537">
        <v>4</v>
      </c>
      <c r="C104" s="531" t="s">
        <v>508</v>
      </c>
      <c r="D104" s="532"/>
      <c r="E104" s="536">
        <v>2004</v>
      </c>
      <c r="F104" s="536" t="s">
        <v>5</v>
      </c>
      <c r="G104" s="556" t="s">
        <v>307</v>
      </c>
      <c r="H104" s="535" t="s">
        <v>463</v>
      </c>
      <c r="I104" s="536" t="s">
        <v>434</v>
      </c>
      <c r="J104" s="536" t="s">
        <v>517</v>
      </c>
      <c r="K104" s="538">
        <v>14.3</v>
      </c>
      <c r="L104" s="570" t="s">
        <v>475</v>
      </c>
    </row>
    <row r="105" spans="1:12" ht="15.75" customHeight="1" x14ac:dyDescent="0.25">
      <c r="A105" s="815"/>
      <c r="B105" s="537">
        <v>5</v>
      </c>
      <c r="C105" s="531" t="s">
        <v>510</v>
      </c>
      <c r="D105" s="532"/>
      <c r="E105" s="536">
        <v>1985</v>
      </c>
      <c r="F105" s="536">
        <v>1</v>
      </c>
      <c r="G105" s="556" t="s">
        <v>452</v>
      </c>
      <c r="H105" s="535"/>
      <c r="I105" s="536" t="s">
        <v>434</v>
      </c>
      <c r="J105" s="536" t="s">
        <v>517</v>
      </c>
      <c r="K105" s="538">
        <v>14.3</v>
      </c>
      <c r="L105" s="570" t="s">
        <v>514</v>
      </c>
    </row>
    <row r="106" spans="1:12" ht="15.75" customHeight="1" thickBot="1" x14ac:dyDescent="0.3">
      <c r="A106" s="816"/>
      <c r="B106" s="577">
        <v>6</v>
      </c>
      <c r="C106" s="572"/>
      <c r="D106" s="573"/>
      <c r="E106" s="639"/>
      <c r="F106" s="639"/>
      <c r="G106" s="640"/>
      <c r="H106" s="576"/>
      <c r="I106" s="577"/>
      <c r="J106" s="577"/>
      <c r="K106" s="666"/>
      <c r="L106" s="579"/>
    </row>
    <row r="107" spans="1:12" ht="15.75" customHeight="1" x14ac:dyDescent="0.25">
      <c r="A107" s="818">
        <v>16</v>
      </c>
      <c r="B107" s="681">
        <v>1</v>
      </c>
      <c r="C107" s="675"/>
      <c r="D107" s="676"/>
      <c r="E107" s="682"/>
      <c r="F107" s="682"/>
      <c r="G107" s="683"/>
      <c r="H107" s="684"/>
      <c r="I107" s="685"/>
      <c r="J107" s="685"/>
      <c r="K107" s="677"/>
      <c r="L107" s="686"/>
    </row>
    <row r="108" spans="1:12" ht="15.75" customHeight="1" x14ac:dyDescent="0.25">
      <c r="A108" s="818"/>
      <c r="B108" s="539">
        <v>2</v>
      </c>
      <c r="C108" s="540"/>
      <c r="D108" s="541"/>
      <c r="E108" s="542"/>
      <c r="F108" s="542"/>
      <c r="G108" s="543"/>
      <c r="H108" s="544"/>
      <c r="I108" s="545"/>
      <c r="J108" s="545"/>
      <c r="K108" s="547"/>
      <c r="L108" s="667"/>
    </row>
    <row r="109" spans="1:12" ht="15.75" customHeight="1" x14ac:dyDescent="0.25">
      <c r="A109" s="818"/>
      <c r="B109" s="539">
        <v>3</v>
      </c>
      <c r="C109" s="540"/>
      <c r="D109" s="541"/>
      <c r="E109" s="542"/>
      <c r="F109" s="542"/>
      <c r="G109" s="543"/>
      <c r="H109" s="544"/>
      <c r="I109" s="545"/>
      <c r="J109" s="545"/>
      <c r="K109" s="547"/>
      <c r="L109" s="667"/>
    </row>
    <row r="110" spans="1:12" ht="15.75" customHeight="1" x14ac:dyDescent="0.25">
      <c r="A110" s="818"/>
      <c r="B110" s="539">
        <v>4</v>
      </c>
      <c r="C110" s="540"/>
      <c r="D110" s="541"/>
      <c r="E110" s="542"/>
      <c r="F110" s="542"/>
      <c r="G110" s="543"/>
      <c r="H110" s="544"/>
      <c r="I110" s="545"/>
      <c r="J110" s="545"/>
      <c r="K110" s="547"/>
      <c r="L110" s="667"/>
    </row>
    <row r="111" spans="1:12" ht="15.75" customHeight="1" x14ac:dyDescent="0.25">
      <c r="A111" s="818"/>
      <c r="B111" s="539">
        <v>5</v>
      </c>
      <c r="C111" s="540"/>
      <c r="D111" s="541"/>
      <c r="E111" s="542"/>
      <c r="F111" s="542"/>
      <c r="G111" s="543"/>
      <c r="H111" s="544"/>
      <c r="I111" s="545"/>
      <c r="J111" s="545"/>
      <c r="K111" s="547"/>
      <c r="L111" s="667"/>
    </row>
    <row r="112" spans="1:12" ht="15.75" customHeight="1" thickBot="1" x14ac:dyDescent="0.3">
      <c r="A112" s="819"/>
      <c r="B112" s="599">
        <v>6</v>
      </c>
      <c r="C112" s="600"/>
      <c r="D112" s="601"/>
      <c r="E112" s="602"/>
      <c r="F112" s="602"/>
      <c r="G112" s="603"/>
      <c r="H112" s="604"/>
      <c r="I112" s="605"/>
      <c r="J112" s="605"/>
      <c r="K112" s="606"/>
      <c r="L112" s="687"/>
    </row>
    <row r="113" spans="1:12" ht="15.75" customHeight="1" x14ac:dyDescent="0.25">
      <c r="A113" s="814">
        <v>17</v>
      </c>
      <c r="B113" s="530">
        <v>1</v>
      </c>
      <c r="C113" s="549"/>
      <c r="D113" s="550"/>
      <c r="E113" s="551"/>
      <c r="F113" s="551"/>
      <c r="G113" s="552"/>
      <c r="H113" s="553"/>
      <c r="I113" s="555"/>
      <c r="J113" s="555"/>
      <c r="K113" s="538"/>
      <c r="L113" s="688"/>
    </row>
    <row r="114" spans="1:12" ht="15.75" customHeight="1" x14ac:dyDescent="0.25">
      <c r="A114" s="815"/>
      <c r="B114" s="530">
        <v>2</v>
      </c>
      <c r="C114" s="531"/>
      <c r="D114" s="532"/>
      <c r="E114" s="533"/>
      <c r="F114" s="533"/>
      <c r="G114" s="534"/>
      <c r="H114" s="535"/>
      <c r="I114" s="537"/>
      <c r="J114" s="537"/>
      <c r="K114" s="538"/>
      <c r="L114" s="688"/>
    </row>
    <row r="115" spans="1:12" ht="15.75" customHeight="1" x14ac:dyDescent="0.25">
      <c r="A115" s="815"/>
      <c r="B115" s="530">
        <v>3</v>
      </c>
      <c r="C115" s="531"/>
      <c r="D115" s="532"/>
      <c r="E115" s="533"/>
      <c r="F115" s="533"/>
      <c r="G115" s="534"/>
      <c r="H115" s="535"/>
      <c r="I115" s="537"/>
      <c r="J115" s="537"/>
      <c r="K115" s="538"/>
      <c r="L115" s="688"/>
    </row>
    <row r="116" spans="1:12" ht="15.75" customHeight="1" x14ac:dyDescent="0.25">
      <c r="A116" s="815"/>
      <c r="B116" s="530">
        <v>4</v>
      </c>
      <c r="C116" s="531"/>
      <c r="D116" s="532"/>
      <c r="E116" s="533"/>
      <c r="F116" s="533"/>
      <c r="G116" s="534"/>
      <c r="H116" s="535"/>
      <c r="I116" s="537"/>
      <c r="J116" s="537"/>
      <c r="K116" s="538"/>
      <c r="L116" s="688"/>
    </row>
    <row r="117" spans="1:12" ht="15.75" customHeight="1" x14ac:dyDescent="0.25">
      <c r="A117" s="815"/>
      <c r="B117" s="530">
        <v>5</v>
      </c>
      <c r="C117" s="531"/>
      <c r="D117" s="532"/>
      <c r="E117" s="533"/>
      <c r="F117" s="533"/>
      <c r="G117" s="534"/>
      <c r="H117" s="535"/>
      <c r="I117" s="537"/>
      <c r="J117" s="537"/>
      <c r="K117" s="538"/>
      <c r="L117" s="688"/>
    </row>
    <row r="118" spans="1:12" ht="15.75" customHeight="1" thickBot="1" x14ac:dyDescent="0.3">
      <c r="A118" s="816"/>
      <c r="B118" s="530">
        <v>6</v>
      </c>
      <c r="C118" s="549"/>
      <c r="D118" s="550"/>
      <c r="E118" s="551"/>
      <c r="F118" s="551"/>
      <c r="G118" s="552"/>
      <c r="H118" s="553"/>
      <c r="I118" s="555"/>
      <c r="J118" s="555"/>
      <c r="K118" s="538"/>
      <c r="L118" s="688"/>
    </row>
    <row r="119" spans="1:12" ht="15.75" customHeight="1" x14ac:dyDescent="0.25">
      <c r="A119" s="817">
        <v>18</v>
      </c>
      <c r="B119" s="539">
        <v>1</v>
      </c>
      <c r="C119" s="540"/>
      <c r="D119" s="541"/>
      <c r="E119" s="542"/>
      <c r="F119" s="542"/>
      <c r="G119" s="543"/>
      <c r="H119" s="544"/>
      <c r="I119" s="546"/>
      <c r="J119" s="546"/>
      <c r="K119" s="547"/>
      <c r="L119" s="689"/>
    </row>
    <row r="120" spans="1:12" ht="15.75" customHeight="1" x14ac:dyDescent="0.25">
      <c r="A120" s="818"/>
      <c r="B120" s="539">
        <v>2</v>
      </c>
      <c r="C120" s="540"/>
      <c r="D120" s="541"/>
      <c r="E120" s="542"/>
      <c r="F120" s="542"/>
      <c r="G120" s="543"/>
      <c r="H120" s="544"/>
      <c r="I120" s="546"/>
      <c r="J120" s="546"/>
      <c r="K120" s="547"/>
      <c r="L120" s="689"/>
    </row>
    <row r="121" spans="1:12" ht="15.75" customHeight="1" x14ac:dyDescent="0.25">
      <c r="A121" s="818"/>
      <c r="B121" s="539">
        <v>3</v>
      </c>
      <c r="C121" s="540"/>
      <c r="D121" s="541"/>
      <c r="E121" s="542"/>
      <c r="F121" s="542"/>
      <c r="G121" s="543"/>
      <c r="H121" s="544"/>
      <c r="I121" s="546"/>
      <c r="J121" s="546"/>
      <c r="K121" s="547"/>
      <c r="L121" s="689"/>
    </row>
    <row r="122" spans="1:12" ht="15.75" customHeight="1" x14ac:dyDescent="0.25">
      <c r="A122" s="818"/>
      <c r="B122" s="539">
        <v>4</v>
      </c>
      <c r="C122" s="540"/>
      <c r="D122" s="541"/>
      <c r="E122" s="542"/>
      <c r="F122" s="542"/>
      <c r="G122" s="543"/>
      <c r="H122" s="544"/>
      <c r="I122" s="546"/>
      <c r="J122" s="546"/>
      <c r="K122" s="547"/>
      <c r="L122" s="689"/>
    </row>
    <row r="123" spans="1:12" ht="15.75" customHeight="1" x14ac:dyDescent="0.25">
      <c r="A123" s="818"/>
      <c r="B123" s="539">
        <v>5</v>
      </c>
      <c r="C123" s="540"/>
      <c r="D123" s="541"/>
      <c r="E123" s="542"/>
      <c r="F123" s="542"/>
      <c r="G123" s="543"/>
      <c r="H123" s="544"/>
      <c r="I123" s="546"/>
      <c r="J123" s="546"/>
      <c r="K123" s="547"/>
      <c r="L123" s="689"/>
    </row>
    <row r="124" spans="1:12" ht="15.75" customHeight="1" thickBot="1" x14ac:dyDescent="0.3">
      <c r="A124" s="819"/>
      <c r="B124" s="539">
        <v>6</v>
      </c>
      <c r="C124" s="540"/>
      <c r="D124" s="541"/>
      <c r="E124" s="542"/>
      <c r="F124" s="542"/>
      <c r="G124" s="543"/>
      <c r="H124" s="544"/>
      <c r="I124" s="546"/>
      <c r="J124" s="546"/>
      <c r="K124" s="547"/>
      <c r="L124" s="689"/>
    </row>
    <row r="125" spans="1:12" ht="15.75" x14ac:dyDescent="0.25">
      <c r="A125" s="807">
        <v>19</v>
      </c>
      <c r="B125" s="530">
        <v>1</v>
      </c>
      <c r="C125" s="531"/>
      <c r="D125" s="532"/>
      <c r="E125" s="533"/>
      <c r="F125" s="533"/>
      <c r="G125" s="534"/>
      <c r="H125" s="535"/>
      <c r="I125" s="537"/>
      <c r="J125" s="537"/>
      <c r="K125" s="538"/>
      <c r="L125" s="688"/>
    </row>
    <row r="126" spans="1:12" ht="15.75" x14ac:dyDescent="0.25">
      <c r="A126" s="808"/>
      <c r="B126" s="530">
        <v>2</v>
      </c>
      <c r="C126" s="531"/>
      <c r="D126" s="532"/>
      <c r="E126" s="533"/>
      <c r="F126" s="533"/>
      <c r="G126" s="534"/>
      <c r="H126" s="535"/>
      <c r="I126" s="537"/>
      <c r="J126" s="537"/>
      <c r="K126" s="538"/>
      <c r="L126" s="688"/>
    </row>
    <row r="127" spans="1:12" ht="15.75" x14ac:dyDescent="0.25">
      <c r="A127" s="808"/>
      <c r="B127" s="530">
        <v>3</v>
      </c>
      <c r="C127" s="531"/>
      <c r="D127" s="532"/>
      <c r="E127" s="533"/>
      <c r="F127" s="533"/>
      <c r="G127" s="534"/>
      <c r="H127" s="535"/>
      <c r="I127" s="537"/>
      <c r="J127" s="537"/>
      <c r="K127" s="538"/>
      <c r="L127" s="688"/>
    </row>
    <row r="128" spans="1:12" ht="15.75" x14ac:dyDescent="0.25">
      <c r="A128" s="808"/>
      <c r="B128" s="530">
        <v>4</v>
      </c>
      <c r="C128" s="531"/>
      <c r="D128" s="532"/>
      <c r="E128" s="533"/>
      <c r="F128" s="533"/>
      <c r="G128" s="534"/>
      <c r="H128" s="535"/>
      <c r="I128" s="537"/>
      <c r="J128" s="537"/>
      <c r="K128" s="538"/>
      <c r="L128" s="688"/>
    </row>
    <row r="129" spans="1:12" ht="15.75" x14ac:dyDescent="0.25">
      <c r="A129" s="808"/>
      <c r="B129" s="530">
        <v>5</v>
      </c>
      <c r="C129" s="531"/>
      <c r="D129" s="532"/>
      <c r="E129" s="533"/>
      <c r="F129" s="533"/>
      <c r="G129" s="534"/>
      <c r="H129" s="535"/>
      <c r="I129" s="537"/>
      <c r="J129" s="537"/>
      <c r="K129" s="538"/>
      <c r="L129" s="688"/>
    </row>
    <row r="130" spans="1:12" ht="15.75" x14ac:dyDescent="0.25">
      <c r="A130" s="820"/>
      <c r="B130" s="530">
        <v>6</v>
      </c>
      <c r="C130" s="531"/>
      <c r="D130" s="532"/>
      <c r="E130" s="533"/>
      <c r="F130" s="533"/>
      <c r="G130" s="534"/>
      <c r="H130" s="535"/>
      <c r="I130" s="537"/>
      <c r="J130" s="537"/>
      <c r="K130" s="538"/>
      <c r="L130" s="688"/>
    </row>
    <row r="131" spans="1:12" ht="15.75" customHeight="1" x14ac:dyDescent="0.25">
      <c r="A131" s="811">
        <v>20</v>
      </c>
      <c r="B131" s="539">
        <v>1</v>
      </c>
      <c r="C131" s="540"/>
      <c r="D131" s="541"/>
      <c r="E131" s="542"/>
      <c r="F131" s="542"/>
      <c r="G131" s="543"/>
      <c r="H131" s="544"/>
      <c r="I131" s="546"/>
      <c r="J131" s="546"/>
      <c r="K131" s="547"/>
      <c r="L131" s="688"/>
    </row>
    <row r="132" spans="1:12" ht="15.75" customHeight="1" x14ac:dyDescent="0.25">
      <c r="A132" s="812"/>
      <c r="B132" s="539">
        <v>2</v>
      </c>
      <c r="C132" s="540"/>
      <c r="D132" s="541"/>
      <c r="E132" s="542"/>
      <c r="F132" s="542"/>
      <c r="G132" s="543"/>
      <c r="H132" s="544"/>
      <c r="I132" s="546"/>
      <c r="J132" s="546"/>
      <c r="K132" s="547"/>
      <c r="L132" s="688"/>
    </row>
    <row r="133" spans="1:12" ht="15.75" customHeight="1" x14ac:dyDescent="0.25">
      <c r="A133" s="812"/>
      <c r="B133" s="539">
        <v>3</v>
      </c>
      <c r="C133" s="540"/>
      <c r="D133" s="541"/>
      <c r="E133" s="542"/>
      <c r="F133" s="542"/>
      <c r="G133" s="543"/>
      <c r="H133" s="544"/>
      <c r="I133" s="546"/>
      <c r="J133" s="546"/>
      <c r="K133" s="547"/>
      <c r="L133" s="688"/>
    </row>
    <row r="134" spans="1:12" ht="15.75" customHeight="1" x14ac:dyDescent="0.25">
      <c r="A134" s="812"/>
      <c r="B134" s="539">
        <v>4</v>
      </c>
      <c r="C134" s="540"/>
      <c r="D134" s="541"/>
      <c r="E134" s="542"/>
      <c r="F134" s="542"/>
      <c r="G134" s="543"/>
      <c r="H134" s="544"/>
      <c r="I134" s="546"/>
      <c r="J134" s="546"/>
      <c r="K134" s="547"/>
      <c r="L134" s="688"/>
    </row>
    <row r="135" spans="1:12" ht="15.75" customHeight="1" x14ac:dyDescent="0.25">
      <c r="A135" s="812"/>
      <c r="B135" s="539">
        <v>5</v>
      </c>
      <c r="C135" s="540"/>
      <c r="D135" s="541"/>
      <c r="E135" s="542"/>
      <c r="F135" s="542"/>
      <c r="G135" s="543"/>
      <c r="H135" s="544"/>
      <c r="I135" s="546"/>
      <c r="J135" s="546"/>
      <c r="K135" s="547"/>
      <c r="L135" s="688"/>
    </row>
    <row r="136" spans="1:12" ht="15.75" customHeight="1" x14ac:dyDescent="0.25">
      <c r="A136" s="821"/>
      <c r="B136" s="539">
        <v>6</v>
      </c>
      <c r="C136" s="540"/>
      <c r="D136" s="541"/>
      <c r="E136" s="542"/>
      <c r="F136" s="542"/>
      <c r="G136" s="543"/>
      <c r="H136" s="544"/>
      <c r="I136" s="546"/>
      <c r="J136" s="546"/>
      <c r="K136" s="547"/>
      <c r="L136" s="688"/>
    </row>
    <row r="137" spans="1:12" ht="15.75" x14ac:dyDescent="0.25">
      <c r="A137" s="807">
        <v>21</v>
      </c>
      <c r="B137" s="530">
        <v>1</v>
      </c>
      <c r="C137" s="531"/>
      <c r="D137" s="532"/>
      <c r="E137" s="533"/>
      <c r="F137" s="533"/>
      <c r="G137" s="534"/>
      <c r="H137" s="535"/>
      <c r="I137" s="537"/>
      <c r="J137" s="537"/>
      <c r="K137" s="538"/>
      <c r="L137" s="688"/>
    </row>
    <row r="138" spans="1:12" ht="15.75" x14ac:dyDescent="0.25">
      <c r="A138" s="808"/>
      <c r="B138" s="530">
        <v>2</v>
      </c>
      <c r="C138" s="531"/>
      <c r="D138" s="532"/>
      <c r="E138" s="533"/>
      <c r="F138" s="533"/>
      <c r="G138" s="534"/>
      <c r="H138" s="535"/>
      <c r="I138" s="537"/>
      <c r="J138" s="537"/>
      <c r="K138" s="538"/>
      <c r="L138" s="688"/>
    </row>
    <row r="139" spans="1:12" ht="15.75" x14ac:dyDescent="0.25">
      <c r="A139" s="808"/>
      <c r="B139" s="530">
        <v>3</v>
      </c>
      <c r="C139" s="531"/>
      <c r="D139" s="532"/>
      <c r="E139" s="533"/>
      <c r="F139" s="533"/>
      <c r="G139" s="534"/>
      <c r="H139" s="535"/>
      <c r="I139" s="537"/>
      <c r="J139" s="537"/>
      <c r="K139" s="538"/>
      <c r="L139" s="688"/>
    </row>
    <row r="140" spans="1:12" ht="15.75" x14ac:dyDescent="0.25">
      <c r="A140" s="808"/>
      <c r="B140" s="530">
        <v>4</v>
      </c>
      <c r="C140" s="531"/>
      <c r="D140" s="532"/>
      <c r="E140" s="533"/>
      <c r="F140" s="533"/>
      <c r="G140" s="534"/>
      <c r="H140" s="535"/>
      <c r="I140" s="537"/>
      <c r="J140" s="537"/>
      <c r="K140" s="538"/>
      <c r="L140" s="688"/>
    </row>
    <row r="141" spans="1:12" ht="15.75" x14ac:dyDescent="0.25">
      <c r="A141" s="808"/>
      <c r="B141" s="530">
        <v>5</v>
      </c>
      <c r="C141" s="531"/>
      <c r="D141" s="532"/>
      <c r="E141" s="533"/>
      <c r="F141" s="533"/>
      <c r="G141" s="534"/>
      <c r="H141" s="535"/>
      <c r="I141" s="537"/>
      <c r="J141" s="537"/>
      <c r="K141" s="538"/>
      <c r="L141" s="688"/>
    </row>
    <row r="142" spans="1:12" ht="15.75" x14ac:dyDescent="0.25">
      <c r="A142" s="820"/>
      <c r="B142" s="530">
        <v>6</v>
      </c>
      <c r="C142" s="531"/>
      <c r="D142" s="532"/>
      <c r="E142" s="533"/>
      <c r="F142" s="533"/>
      <c r="G142" s="534"/>
      <c r="H142" s="535"/>
      <c r="I142" s="537"/>
      <c r="J142" s="537"/>
      <c r="K142" s="538"/>
      <c r="L142" s="688"/>
    </row>
    <row r="143" spans="1:12" ht="15.75" customHeight="1" x14ac:dyDescent="0.25">
      <c r="A143" s="811">
        <v>22</v>
      </c>
      <c r="B143" s="539">
        <v>1</v>
      </c>
      <c r="C143" s="540"/>
      <c r="D143" s="541"/>
      <c r="E143" s="542"/>
      <c r="F143" s="542"/>
      <c r="G143" s="543"/>
      <c r="H143" s="544"/>
      <c r="I143" s="546"/>
      <c r="J143" s="546"/>
      <c r="K143" s="547"/>
      <c r="L143" s="688"/>
    </row>
    <row r="144" spans="1:12" ht="15.75" customHeight="1" x14ac:dyDescent="0.25">
      <c r="A144" s="812"/>
      <c r="B144" s="539">
        <v>2</v>
      </c>
      <c r="C144" s="540"/>
      <c r="D144" s="541"/>
      <c r="E144" s="542"/>
      <c r="F144" s="542"/>
      <c r="G144" s="543"/>
      <c r="H144" s="544"/>
      <c r="I144" s="546"/>
      <c r="J144" s="546"/>
      <c r="K144" s="547"/>
      <c r="L144" s="688"/>
    </row>
    <row r="145" spans="1:12" ht="15.75" customHeight="1" x14ac:dyDescent="0.25">
      <c r="A145" s="812"/>
      <c r="B145" s="539">
        <v>3</v>
      </c>
      <c r="C145" s="540"/>
      <c r="D145" s="541"/>
      <c r="E145" s="542"/>
      <c r="F145" s="542"/>
      <c r="G145" s="543"/>
      <c r="H145" s="544"/>
      <c r="I145" s="546"/>
      <c r="J145" s="546"/>
      <c r="K145" s="547"/>
      <c r="L145" s="688"/>
    </row>
    <row r="146" spans="1:12" ht="15.75" customHeight="1" x14ac:dyDescent="0.25">
      <c r="A146" s="812"/>
      <c r="B146" s="539">
        <v>4</v>
      </c>
      <c r="C146" s="540"/>
      <c r="D146" s="541"/>
      <c r="E146" s="542"/>
      <c r="F146" s="542"/>
      <c r="G146" s="543"/>
      <c r="H146" s="544"/>
      <c r="I146" s="546"/>
      <c r="J146" s="546"/>
      <c r="K146" s="547"/>
      <c r="L146" s="688"/>
    </row>
    <row r="147" spans="1:12" ht="15.75" customHeight="1" x14ac:dyDescent="0.25">
      <c r="A147" s="812"/>
      <c r="B147" s="539">
        <v>5</v>
      </c>
      <c r="C147" s="540"/>
      <c r="D147" s="541"/>
      <c r="E147" s="542"/>
      <c r="F147" s="542"/>
      <c r="G147" s="543"/>
      <c r="H147" s="544"/>
      <c r="I147" s="546"/>
      <c r="J147" s="546"/>
      <c r="K147" s="547">
        <v>16.149999999999999</v>
      </c>
      <c r="L147" s="688"/>
    </row>
    <row r="148" spans="1:12" ht="15.75" customHeight="1" x14ac:dyDescent="0.25">
      <c r="A148" s="821"/>
      <c r="B148" s="539">
        <v>6</v>
      </c>
      <c r="C148" s="540"/>
      <c r="D148" s="541"/>
      <c r="E148" s="542"/>
      <c r="F148" s="542"/>
      <c r="G148" s="543"/>
      <c r="H148" s="544"/>
      <c r="I148" s="546"/>
      <c r="J148" s="546"/>
      <c r="K148" s="547">
        <v>16.149999999999999</v>
      </c>
      <c r="L148" s="688"/>
    </row>
    <row r="149" spans="1:12" ht="15.75" x14ac:dyDescent="0.25">
      <c r="A149" s="807">
        <v>23</v>
      </c>
      <c r="B149" s="530">
        <v>1</v>
      </c>
      <c r="C149" s="531"/>
      <c r="D149" s="532"/>
      <c r="E149" s="533"/>
      <c r="F149" s="533"/>
      <c r="G149" s="534"/>
      <c r="H149" s="535"/>
      <c r="I149" s="537"/>
      <c r="J149" s="537"/>
      <c r="K149" s="538">
        <v>16.3</v>
      </c>
      <c r="L149" s="688"/>
    </row>
    <row r="150" spans="1:12" ht="15.75" x14ac:dyDescent="0.25">
      <c r="A150" s="808"/>
      <c r="B150" s="530">
        <v>2</v>
      </c>
      <c r="C150" s="531"/>
      <c r="D150" s="532"/>
      <c r="E150" s="533"/>
      <c r="F150" s="533"/>
      <c r="G150" s="534"/>
      <c r="H150" s="535"/>
      <c r="I150" s="537"/>
      <c r="J150" s="537"/>
      <c r="K150" s="538">
        <v>16.3</v>
      </c>
      <c r="L150" s="688"/>
    </row>
    <row r="151" spans="1:12" ht="15.75" x14ac:dyDescent="0.25">
      <c r="A151" s="808"/>
      <c r="B151" s="530">
        <v>3</v>
      </c>
      <c r="C151" s="531"/>
      <c r="D151" s="532"/>
      <c r="E151" s="533"/>
      <c r="F151" s="533"/>
      <c r="G151" s="534"/>
      <c r="H151" s="535"/>
      <c r="I151" s="537"/>
      <c r="J151" s="537"/>
      <c r="K151" s="538">
        <v>16.3</v>
      </c>
      <c r="L151" s="688"/>
    </row>
    <row r="152" spans="1:12" ht="15.75" x14ac:dyDescent="0.25">
      <c r="A152" s="808"/>
      <c r="B152" s="530">
        <v>4</v>
      </c>
      <c r="C152" s="531"/>
      <c r="D152" s="532"/>
      <c r="E152" s="533"/>
      <c r="F152" s="533"/>
      <c r="G152" s="534"/>
      <c r="H152" s="535"/>
      <c r="I152" s="537"/>
      <c r="J152" s="537"/>
      <c r="K152" s="538">
        <v>16.3</v>
      </c>
      <c r="L152" s="688"/>
    </row>
    <row r="153" spans="1:12" ht="15.75" x14ac:dyDescent="0.25">
      <c r="A153" s="808"/>
      <c r="B153" s="530">
        <v>5</v>
      </c>
      <c r="C153" s="531"/>
      <c r="D153" s="532"/>
      <c r="E153" s="533"/>
      <c r="F153" s="533"/>
      <c r="G153" s="534"/>
      <c r="H153" s="535"/>
      <c r="I153" s="537"/>
      <c r="J153" s="537"/>
      <c r="K153" s="538">
        <v>16.3</v>
      </c>
      <c r="L153" s="688"/>
    </row>
    <row r="154" spans="1:12" ht="15.75" x14ac:dyDescent="0.25">
      <c r="A154" s="820"/>
      <c r="B154" s="530">
        <v>6</v>
      </c>
      <c r="C154" s="531"/>
      <c r="D154" s="532"/>
      <c r="E154" s="533"/>
      <c r="F154" s="533"/>
      <c r="G154" s="534"/>
      <c r="H154" s="535"/>
      <c r="I154" s="537"/>
      <c r="J154" s="537"/>
      <c r="K154" s="538">
        <v>16.3</v>
      </c>
      <c r="L154" s="688"/>
    </row>
    <row r="155" spans="1:12" ht="15.75" customHeight="1" x14ac:dyDescent="0.25">
      <c r="A155" s="811">
        <v>24</v>
      </c>
      <c r="B155" s="539">
        <v>1</v>
      </c>
      <c r="C155" s="540"/>
      <c r="D155" s="541"/>
      <c r="E155" s="542"/>
      <c r="F155" s="542"/>
      <c r="G155" s="543"/>
      <c r="H155" s="544"/>
      <c r="I155" s="546"/>
      <c r="J155" s="546"/>
      <c r="K155" s="547">
        <v>16.45</v>
      </c>
      <c r="L155" s="688"/>
    </row>
    <row r="156" spans="1:12" ht="15.75" customHeight="1" x14ac:dyDescent="0.25">
      <c r="A156" s="812"/>
      <c r="B156" s="539">
        <v>2</v>
      </c>
      <c r="C156" s="540"/>
      <c r="D156" s="541"/>
      <c r="E156" s="542"/>
      <c r="F156" s="542"/>
      <c r="G156" s="543"/>
      <c r="H156" s="544"/>
      <c r="I156" s="546"/>
      <c r="J156" s="546"/>
      <c r="K156" s="547">
        <v>16.45</v>
      </c>
      <c r="L156" s="688"/>
    </row>
    <row r="157" spans="1:12" ht="15.75" customHeight="1" x14ac:dyDescent="0.25">
      <c r="A157" s="812"/>
      <c r="B157" s="539">
        <v>3</v>
      </c>
      <c r="C157" s="540"/>
      <c r="D157" s="541"/>
      <c r="E157" s="542"/>
      <c r="F157" s="542"/>
      <c r="G157" s="543"/>
      <c r="H157" s="544"/>
      <c r="I157" s="546"/>
      <c r="J157" s="546"/>
      <c r="K157" s="547">
        <v>16.45</v>
      </c>
      <c r="L157" s="688"/>
    </row>
    <row r="158" spans="1:12" ht="15.75" customHeight="1" x14ac:dyDescent="0.25">
      <c r="A158" s="812"/>
      <c r="B158" s="539">
        <v>4</v>
      </c>
      <c r="C158" s="540"/>
      <c r="D158" s="541"/>
      <c r="E158" s="542"/>
      <c r="F158" s="542"/>
      <c r="G158" s="543"/>
      <c r="H158" s="544"/>
      <c r="I158" s="546"/>
      <c r="J158" s="546"/>
      <c r="K158" s="547">
        <v>16.45</v>
      </c>
      <c r="L158" s="688"/>
    </row>
    <row r="159" spans="1:12" ht="15.75" customHeight="1" x14ac:dyDescent="0.25">
      <c r="A159" s="812"/>
      <c r="B159" s="539">
        <v>5</v>
      </c>
      <c r="C159" s="540"/>
      <c r="D159" s="541"/>
      <c r="E159" s="542"/>
      <c r="F159" s="542"/>
      <c r="G159" s="543"/>
      <c r="H159" s="544"/>
      <c r="I159" s="546"/>
      <c r="J159" s="546"/>
      <c r="K159" s="547">
        <v>16.45</v>
      </c>
      <c r="L159" s="688"/>
    </row>
    <row r="160" spans="1:12" ht="15.75" customHeight="1" x14ac:dyDescent="0.25">
      <c r="A160" s="821"/>
      <c r="B160" s="539">
        <v>6</v>
      </c>
      <c r="C160" s="540"/>
      <c r="D160" s="541"/>
      <c r="E160" s="542"/>
      <c r="F160" s="542"/>
      <c r="G160" s="543"/>
      <c r="H160" s="544"/>
      <c r="I160" s="546"/>
      <c r="J160" s="546"/>
      <c r="K160" s="547">
        <v>16.45</v>
      </c>
      <c r="L160" s="688"/>
    </row>
    <row r="161" spans="1:12" ht="15.75" customHeight="1" x14ac:dyDescent="0.25">
      <c r="A161" s="807">
        <v>25</v>
      </c>
      <c r="B161" s="530">
        <v>1</v>
      </c>
      <c r="C161" s="531"/>
      <c r="D161" s="532"/>
      <c r="E161" s="533"/>
      <c r="F161" s="533"/>
      <c r="G161" s="534"/>
      <c r="H161" s="535"/>
      <c r="I161" s="537"/>
      <c r="J161" s="537"/>
      <c r="K161" s="538">
        <v>17</v>
      </c>
      <c r="L161" s="688"/>
    </row>
    <row r="162" spans="1:12" ht="15.75" customHeight="1" x14ac:dyDescent="0.25">
      <c r="A162" s="808"/>
      <c r="B162" s="530">
        <v>2</v>
      </c>
      <c r="C162" s="531"/>
      <c r="D162" s="532"/>
      <c r="E162" s="533"/>
      <c r="F162" s="533"/>
      <c r="G162" s="534"/>
      <c r="H162" s="535"/>
      <c r="I162" s="537"/>
      <c r="J162" s="537"/>
      <c r="K162" s="538">
        <v>17</v>
      </c>
      <c r="L162" s="688"/>
    </row>
    <row r="163" spans="1:12" ht="15.75" customHeight="1" x14ac:dyDescent="0.25">
      <c r="A163" s="808"/>
      <c r="B163" s="530">
        <v>3</v>
      </c>
      <c r="C163" s="531"/>
      <c r="D163" s="532"/>
      <c r="E163" s="533"/>
      <c r="F163" s="533"/>
      <c r="G163" s="534"/>
      <c r="H163" s="535"/>
      <c r="I163" s="537"/>
      <c r="J163" s="537"/>
      <c r="K163" s="538">
        <v>17</v>
      </c>
      <c r="L163" s="688"/>
    </row>
    <row r="164" spans="1:12" ht="15.75" customHeight="1" x14ac:dyDescent="0.25">
      <c r="A164" s="808"/>
      <c r="B164" s="530">
        <v>4</v>
      </c>
      <c r="C164" s="531" t="s">
        <v>346</v>
      </c>
      <c r="D164" s="532"/>
      <c r="E164" s="533">
        <v>2000</v>
      </c>
      <c r="F164" s="533" t="s">
        <v>5</v>
      </c>
      <c r="G164" s="534" t="s">
        <v>329</v>
      </c>
      <c r="H164" s="535">
        <v>82.55</v>
      </c>
      <c r="I164" s="537" t="s">
        <v>407</v>
      </c>
      <c r="J164" s="537"/>
      <c r="K164" s="538">
        <v>17</v>
      </c>
      <c r="L164" s="688"/>
    </row>
    <row r="165" spans="1:12" ht="15.75" customHeight="1" x14ac:dyDescent="0.25">
      <c r="A165" s="808"/>
      <c r="B165" s="530">
        <v>5</v>
      </c>
      <c r="C165" s="531" t="s">
        <v>408</v>
      </c>
      <c r="D165" s="532"/>
      <c r="E165" s="533">
        <v>1996</v>
      </c>
      <c r="F165" s="533" t="s">
        <v>4</v>
      </c>
      <c r="G165" s="534" t="s">
        <v>409</v>
      </c>
      <c r="H165" s="535">
        <v>76.7</v>
      </c>
      <c r="I165" s="537" t="s">
        <v>407</v>
      </c>
      <c r="J165" s="537"/>
      <c r="K165" s="538">
        <v>17</v>
      </c>
      <c r="L165" s="688"/>
    </row>
    <row r="166" spans="1:12" ht="15.75" customHeight="1" x14ac:dyDescent="0.25">
      <c r="A166" s="820"/>
      <c r="B166" s="530">
        <v>6</v>
      </c>
      <c r="C166" s="531" t="s">
        <v>410</v>
      </c>
      <c r="D166" s="532"/>
      <c r="E166" s="533">
        <v>2002</v>
      </c>
      <c r="F166" s="533" t="s">
        <v>5</v>
      </c>
      <c r="G166" s="534" t="s">
        <v>411</v>
      </c>
      <c r="H166" s="535">
        <v>79.25</v>
      </c>
      <c r="I166" s="537" t="s">
        <v>407</v>
      </c>
      <c r="J166" s="537"/>
      <c r="K166" s="538">
        <v>17</v>
      </c>
      <c r="L166" s="688"/>
    </row>
    <row r="167" spans="1:12" ht="15.75" customHeight="1" x14ac:dyDescent="0.25">
      <c r="A167" s="811">
        <v>26</v>
      </c>
      <c r="B167" s="539">
        <v>1</v>
      </c>
      <c r="C167" s="540" t="s">
        <v>412</v>
      </c>
      <c r="D167" s="541"/>
      <c r="E167" s="542">
        <v>2002</v>
      </c>
      <c r="F167" s="542" t="s">
        <v>413</v>
      </c>
      <c r="G167" s="543" t="s">
        <v>329</v>
      </c>
      <c r="H167" s="544">
        <v>85.6</v>
      </c>
      <c r="I167" s="546" t="s">
        <v>414</v>
      </c>
      <c r="J167" s="546"/>
      <c r="K167" s="547">
        <v>17.149999999999999</v>
      </c>
      <c r="L167" s="688"/>
    </row>
    <row r="168" spans="1:12" ht="15.75" customHeight="1" x14ac:dyDescent="0.25">
      <c r="A168" s="812"/>
      <c r="B168" s="539">
        <v>2</v>
      </c>
      <c r="C168" s="540" t="s">
        <v>415</v>
      </c>
      <c r="D168" s="541"/>
      <c r="E168" s="542">
        <v>1985</v>
      </c>
      <c r="F168" s="542" t="s">
        <v>5</v>
      </c>
      <c r="G168" s="543" t="s">
        <v>409</v>
      </c>
      <c r="H168" s="544">
        <v>86.65</v>
      </c>
      <c r="I168" s="546" t="s">
        <v>414</v>
      </c>
      <c r="J168" s="546"/>
      <c r="K168" s="547">
        <v>17.149999999999999</v>
      </c>
      <c r="L168" s="688"/>
    </row>
    <row r="169" spans="1:12" ht="15.75" customHeight="1" x14ac:dyDescent="0.25">
      <c r="A169" s="812"/>
      <c r="B169" s="539">
        <v>3</v>
      </c>
      <c r="C169" s="540" t="s">
        <v>416</v>
      </c>
      <c r="D169" s="541"/>
      <c r="E169" s="542">
        <v>2005</v>
      </c>
      <c r="F169" s="542" t="s">
        <v>253</v>
      </c>
      <c r="G169" s="543" t="s">
        <v>417</v>
      </c>
      <c r="H169" s="544">
        <v>88.1</v>
      </c>
      <c r="I169" s="546" t="s">
        <v>414</v>
      </c>
      <c r="J169" s="546"/>
      <c r="K169" s="547">
        <v>17.149999999999999</v>
      </c>
      <c r="L169" s="688"/>
    </row>
    <row r="170" spans="1:12" ht="15.75" customHeight="1" x14ac:dyDescent="0.25">
      <c r="A170" s="812"/>
      <c r="B170" s="539">
        <v>4</v>
      </c>
      <c r="C170" s="540" t="s">
        <v>418</v>
      </c>
      <c r="D170" s="541"/>
      <c r="E170" s="542">
        <v>1976</v>
      </c>
      <c r="F170" s="542" t="s">
        <v>413</v>
      </c>
      <c r="G170" s="543" t="s">
        <v>377</v>
      </c>
      <c r="H170" s="544">
        <v>90.55</v>
      </c>
      <c r="I170" s="546" t="s">
        <v>414</v>
      </c>
      <c r="J170" s="546"/>
      <c r="K170" s="547">
        <v>17.149999999999999</v>
      </c>
      <c r="L170" s="688"/>
    </row>
    <row r="171" spans="1:12" ht="15.75" customHeight="1" x14ac:dyDescent="0.25">
      <c r="A171" s="812"/>
      <c r="B171" s="539">
        <v>5</v>
      </c>
      <c r="C171" s="540" t="s">
        <v>419</v>
      </c>
      <c r="D171" s="541"/>
      <c r="E171" s="542">
        <v>2002</v>
      </c>
      <c r="F171" s="542">
        <v>3</v>
      </c>
      <c r="G171" s="543" t="s">
        <v>420</v>
      </c>
      <c r="H171" s="544">
        <v>96.85</v>
      </c>
      <c r="I171" s="546" t="s">
        <v>414</v>
      </c>
      <c r="J171" s="546"/>
      <c r="K171" s="547">
        <v>17.149999999999999</v>
      </c>
      <c r="L171" s="688"/>
    </row>
    <row r="172" spans="1:12" ht="15.75" customHeight="1" x14ac:dyDescent="0.25">
      <c r="A172" s="821"/>
      <c r="B172" s="539">
        <v>6</v>
      </c>
      <c r="C172" s="540"/>
      <c r="D172" s="541"/>
      <c r="E172" s="542"/>
      <c r="F172" s="542"/>
      <c r="G172" s="543"/>
      <c r="H172" s="544"/>
      <c r="I172" s="546"/>
      <c r="J172" s="546"/>
      <c r="K172" s="547"/>
      <c r="L172" s="688"/>
    </row>
    <row r="173" spans="1:12" ht="15.75" x14ac:dyDescent="0.25">
      <c r="A173" s="807">
        <v>27</v>
      </c>
      <c r="B173" s="530">
        <v>1</v>
      </c>
      <c r="C173" s="531"/>
      <c r="D173" s="532"/>
      <c r="E173" s="533"/>
      <c r="F173" s="533"/>
      <c r="G173" s="534"/>
      <c r="H173" s="535"/>
      <c r="I173" s="537"/>
      <c r="J173" s="537"/>
      <c r="K173" s="538"/>
      <c r="L173" s="688"/>
    </row>
    <row r="174" spans="1:12" ht="15.75" x14ac:dyDescent="0.25">
      <c r="A174" s="808"/>
      <c r="B174" s="530">
        <v>2</v>
      </c>
      <c r="C174" s="531" t="s">
        <v>421</v>
      </c>
      <c r="D174" s="532"/>
      <c r="E174" s="533">
        <v>2002</v>
      </c>
      <c r="F174" s="533" t="s">
        <v>253</v>
      </c>
      <c r="G174" s="534" t="s">
        <v>422</v>
      </c>
      <c r="H174" s="535">
        <v>104.25</v>
      </c>
      <c r="I174" s="537" t="s">
        <v>414</v>
      </c>
      <c r="J174" s="537"/>
      <c r="K174" s="538">
        <v>17.3</v>
      </c>
      <c r="L174" s="688"/>
    </row>
    <row r="175" spans="1:12" ht="15.75" x14ac:dyDescent="0.25">
      <c r="A175" s="808"/>
      <c r="B175" s="530">
        <v>3</v>
      </c>
      <c r="C175" s="531" t="s">
        <v>423</v>
      </c>
      <c r="D175" s="532"/>
      <c r="E175" s="533">
        <v>1994</v>
      </c>
      <c r="F175" s="533">
        <v>2</v>
      </c>
      <c r="G175" s="534" t="s">
        <v>424</v>
      </c>
      <c r="H175" s="535">
        <v>104.65</v>
      </c>
      <c r="I175" s="537" t="s">
        <v>414</v>
      </c>
      <c r="J175" s="537"/>
      <c r="K175" s="538">
        <v>17.3</v>
      </c>
      <c r="L175" s="688"/>
    </row>
    <row r="176" spans="1:12" ht="15.75" x14ac:dyDescent="0.25">
      <c r="A176" s="808"/>
      <c r="B176" s="530">
        <v>4</v>
      </c>
      <c r="C176" s="531" t="s">
        <v>425</v>
      </c>
      <c r="D176" s="532"/>
      <c r="E176" s="533">
        <v>1980</v>
      </c>
      <c r="F176" s="533" t="s">
        <v>253</v>
      </c>
      <c r="G176" s="534" t="s">
        <v>411</v>
      </c>
      <c r="H176" s="535">
        <v>109.3</v>
      </c>
      <c r="I176" s="537" t="s">
        <v>414</v>
      </c>
      <c r="J176" s="537"/>
      <c r="K176" s="538">
        <v>17.3</v>
      </c>
      <c r="L176" s="688"/>
    </row>
    <row r="177" spans="1:12" ht="15.75" x14ac:dyDescent="0.25">
      <c r="A177" s="808"/>
      <c r="B177" s="530">
        <v>5</v>
      </c>
      <c r="C177" s="531" t="s">
        <v>426</v>
      </c>
      <c r="D177" s="532"/>
      <c r="E177" s="533">
        <v>2001</v>
      </c>
      <c r="F177" s="533" t="s">
        <v>253</v>
      </c>
      <c r="G177" s="534" t="s">
        <v>404</v>
      </c>
      <c r="H177" s="535">
        <v>136.44999999999999</v>
      </c>
      <c r="I177" s="537" t="s">
        <v>414</v>
      </c>
      <c r="J177" s="537"/>
      <c r="K177" s="538">
        <v>17.3</v>
      </c>
      <c r="L177" s="688"/>
    </row>
    <row r="178" spans="1:12" ht="15.75" x14ac:dyDescent="0.25">
      <c r="A178" s="820"/>
      <c r="B178" s="530">
        <v>6</v>
      </c>
      <c r="C178" s="531"/>
      <c r="D178" s="532"/>
      <c r="E178" s="533"/>
      <c r="F178" s="533"/>
      <c r="G178" s="534"/>
      <c r="H178" s="535"/>
      <c r="I178" s="537"/>
      <c r="J178" s="537"/>
      <c r="K178" s="538"/>
      <c r="L178" s="688"/>
    </row>
    <row r="179" spans="1:12" ht="15.75" customHeight="1" x14ac:dyDescent="0.25">
      <c r="A179" s="811">
        <v>28</v>
      </c>
      <c r="B179" s="539">
        <v>1</v>
      </c>
      <c r="C179" s="540" t="s">
        <v>427</v>
      </c>
      <c r="D179" s="541"/>
      <c r="E179" s="542"/>
      <c r="F179" s="542" t="s">
        <v>5</v>
      </c>
      <c r="G179" s="543" t="s">
        <v>428</v>
      </c>
      <c r="H179" s="544">
        <v>86.2</v>
      </c>
      <c r="I179" s="546" t="s">
        <v>414</v>
      </c>
      <c r="J179" s="546"/>
      <c r="K179" s="547">
        <v>17.45</v>
      </c>
      <c r="L179" s="688"/>
    </row>
    <row r="180" spans="1:12" ht="15.75" customHeight="1" x14ac:dyDescent="0.25">
      <c r="A180" s="812"/>
      <c r="B180" s="539">
        <v>2</v>
      </c>
      <c r="C180" s="540" t="s">
        <v>429</v>
      </c>
      <c r="D180" s="541"/>
      <c r="E180" s="542">
        <v>1974</v>
      </c>
      <c r="F180" s="542" t="s">
        <v>5</v>
      </c>
      <c r="G180" s="543" t="s">
        <v>339</v>
      </c>
      <c r="H180" s="544">
        <v>86.2</v>
      </c>
      <c r="I180" s="546" t="s">
        <v>414</v>
      </c>
      <c r="J180" s="546"/>
      <c r="K180" s="547">
        <v>17.45</v>
      </c>
      <c r="L180" s="688"/>
    </row>
    <row r="181" spans="1:12" ht="15.75" customHeight="1" x14ac:dyDescent="0.25">
      <c r="A181" s="812"/>
      <c r="B181" s="539">
        <v>3</v>
      </c>
      <c r="C181" s="540" t="s">
        <v>342</v>
      </c>
      <c r="D181" s="541"/>
      <c r="E181" s="542">
        <v>2003</v>
      </c>
      <c r="F181" s="542" t="s">
        <v>5</v>
      </c>
      <c r="G181" s="543" t="s">
        <v>327</v>
      </c>
      <c r="H181" s="544">
        <v>86.6</v>
      </c>
      <c r="I181" s="546" t="s">
        <v>414</v>
      </c>
      <c r="J181" s="546"/>
      <c r="K181" s="547">
        <v>17.45</v>
      </c>
      <c r="L181" s="688"/>
    </row>
    <row r="182" spans="1:12" ht="15.75" customHeight="1" x14ac:dyDescent="0.25">
      <c r="A182" s="812"/>
      <c r="B182" s="539">
        <v>4</v>
      </c>
      <c r="C182" s="540" t="s">
        <v>430</v>
      </c>
      <c r="D182" s="541"/>
      <c r="E182" s="542">
        <v>1993</v>
      </c>
      <c r="F182" s="542" t="s">
        <v>4</v>
      </c>
      <c r="G182" s="543" t="s">
        <v>409</v>
      </c>
      <c r="H182" s="544">
        <v>99.95</v>
      </c>
      <c r="I182" s="546" t="s">
        <v>414</v>
      </c>
      <c r="J182" s="546"/>
      <c r="K182" s="547">
        <v>17.45</v>
      </c>
      <c r="L182" s="688"/>
    </row>
    <row r="183" spans="1:12" ht="15.75" customHeight="1" x14ac:dyDescent="0.25">
      <c r="A183" s="812"/>
      <c r="B183" s="539">
        <v>5</v>
      </c>
      <c r="C183" s="540" t="s">
        <v>431</v>
      </c>
      <c r="D183" s="541"/>
      <c r="E183" s="542">
        <v>2002</v>
      </c>
      <c r="F183" s="542" t="s">
        <v>4</v>
      </c>
      <c r="G183" s="543" t="s">
        <v>432</v>
      </c>
      <c r="H183" s="544">
        <v>103</v>
      </c>
      <c r="I183" s="546" t="s">
        <v>414</v>
      </c>
      <c r="J183" s="546"/>
      <c r="K183" s="547">
        <v>17.45</v>
      </c>
      <c r="L183" s="688"/>
    </row>
    <row r="184" spans="1:12" ht="15.75" customHeight="1" x14ac:dyDescent="0.25">
      <c r="A184" s="821"/>
      <c r="B184" s="539">
        <v>6</v>
      </c>
      <c r="C184" s="540" t="s">
        <v>433</v>
      </c>
      <c r="D184" s="541"/>
      <c r="E184" s="542">
        <v>1982</v>
      </c>
      <c r="F184" s="542" t="s">
        <v>4</v>
      </c>
      <c r="G184" s="543" t="s">
        <v>409</v>
      </c>
      <c r="H184" s="544">
        <v>105.3</v>
      </c>
      <c r="I184" s="546" t="s">
        <v>414</v>
      </c>
      <c r="J184" s="546"/>
      <c r="K184" s="547">
        <v>17.45</v>
      </c>
      <c r="L184" s="688"/>
    </row>
    <row r="185" spans="1:12" ht="15.75" x14ac:dyDescent="0.25">
      <c r="A185" s="807">
        <v>29</v>
      </c>
      <c r="B185" s="530">
        <v>1</v>
      </c>
      <c r="C185" s="531"/>
      <c r="D185" s="532"/>
      <c r="E185" s="533"/>
      <c r="F185" s="533"/>
      <c r="G185" s="534"/>
      <c r="H185" s="535"/>
      <c r="I185" s="537"/>
      <c r="J185" s="537"/>
      <c r="K185" s="538"/>
      <c r="L185" s="688"/>
    </row>
    <row r="186" spans="1:12" ht="15.75" x14ac:dyDescent="0.25">
      <c r="A186" s="808"/>
      <c r="B186" s="530">
        <v>2</v>
      </c>
      <c r="C186" s="531"/>
      <c r="D186" s="532"/>
      <c r="E186" s="533"/>
      <c r="F186" s="533"/>
      <c r="G186" s="534"/>
      <c r="H186" s="535"/>
      <c r="I186" s="537"/>
      <c r="J186" s="537"/>
      <c r="K186" s="538"/>
      <c r="L186" s="688"/>
    </row>
    <row r="187" spans="1:12" ht="15.75" x14ac:dyDescent="0.25">
      <c r="A187" s="808"/>
      <c r="B187" s="530">
        <v>3</v>
      </c>
      <c r="C187" s="531"/>
      <c r="D187" s="532"/>
      <c r="E187" s="533"/>
      <c r="F187" s="533"/>
      <c r="G187" s="534"/>
      <c r="H187" s="535"/>
      <c r="I187" s="537"/>
      <c r="J187" s="537"/>
      <c r="K187" s="538"/>
      <c r="L187" s="688"/>
    </row>
    <row r="188" spans="1:12" ht="15.75" x14ac:dyDescent="0.25">
      <c r="A188" s="808"/>
      <c r="B188" s="530">
        <v>4</v>
      </c>
      <c r="C188" s="531"/>
      <c r="D188" s="532"/>
      <c r="E188" s="533"/>
      <c r="F188" s="533"/>
      <c r="G188" s="534"/>
      <c r="H188" s="535"/>
      <c r="I188" s="537"/>
      <c r="J188" s="537"/>
      <c r="K188" s="538"/>
      <c r="L188" s="688"/>
    </row>
    <row r="189" spans="1:12" ht="15.75" x14ac:dyDescent="0.25">
      <c r="A189" s="808"/>
      <c r="B189" s="530">
        <v>5</v>
      </c>
      <c r="C189" s="531"/>
      <c r="D189" s="532"/>
      <c r="E189" s="533"/>
      <c r="F189" s="533"/>
      <c r="G189" s="534"/>
      <c r="H189" s="535"/>
      <c r="I189" s="537"/>
      <c r="J189" s="537"/>
      <c r="K189" s="538"/>
      <c r="L189" s="688"/>
    </row>
    <row r="190" spans="1:12" ht="15.75" x14ac:dyDescent="0.25">
      <c r="A190" s="820"/>
      <c r="B190" s="530">
        <v>6</v>
      </c>
      <c r="C190" s="531"/>
      <c r="D190" s="532"/>
      <c r="E190" s="533"/>
      <c r="F190" s="533"/>
      <c r="G190" s="534"/>
      <c r="H190" s="535"/>
      <c r="I190" s="537"/>
      <c r="J190" s="537"/>
      <c r="K190" s="538"/>
      <c r="L190" s="688"/>
    </row>
    <row r="191" spans="1:12" ht="15.75" x14ac:dyDescent="0.25">
      <c r="A191" s="807">
        <v>30</v>
      </c>
      <c r="B191" s="539"/>
      <c r="C191" s="540"/>
      <c r="D191" s="541"/>
      <c r="E191" s="542"/>
      <c r="F191" s="542"/>
      <c r="G191" s="543"/>
      <c r="H191" s="544"/>
      <c r="I191" s="546"/>
      <c r="J191" s="546"/>
      <c r="K191" s="547"/>
      <c r="L191" s="688"/>
    </row>
    <row r="192" spans="1:12" ht="15.75" x14ac:dyDescent="0.25">
      <c r="A192" s="808"/>
      <c r="B192" s="539"/>
      <c r="C192" s="540"/>
      <c r="D192" s="541"/>
      <c r="E192" s="542"/>
      <c r="F192" s="542"/>
      <c r="G192" s="543"/>
      <c r="H192" s="544"/>
      <c r="I192" s="546"/>
      <c r="J192" s="546"/>
      <c r="K192" s="547"/>
      <c r="L192" s="688"/>
    </row>
    <row r="193" spans="1:12" ht="15.75" x14ac:dyDescent="0.25">
      <c r="A193" s="808"/>
      <c r="B193" s="539"/>
      <c r="C193" s="540"/>
      <c r="D193" s="541"/>
      <c r="E193" s="542"/>
      <c r="F193" s="542"/>
      <c r="G193" s="543"/>
      <c r="H193" s="544"/>
      <c r="I193" s="546"/>
      <c r="J193" s="546"/>
      <c r="K193" s="547"/>
      <c r="L193" s="688"/>
    </row>
    <row r="194" spans="1:12" ht="15.75" x14ac:dyDescent="0.25">
      <c r="A194" s="808"/>
      <c r="B194" s="539"/>
      <c r="C194" s="540"/>
      <c r="D194" s="541"/>
      <c r="E194" s="542"/>
      <c r="F194" s="542"/>
      <c r="G194" s="543"/>
      <c r="H194" s="544"/>
      <c r="I194" s="546"/>
      <c r="J194" s="546"/>
      <c r="K194" s="547"/>
      <c r="L194" s="688"/>
    </row>
    <row r="195" spans="1:12" ht="15.75" x14ac:dyDescent="0.25">
      <c r="A195" s="808"/>
      <c r="B195" s="539"/>
      <c r="C195" s="540"/>
      <c r="D195" s="541"/>
      <c r="E195" s="542"/>
      <c r="F195" s="542"/>
      <c r="G195" s="543"/>
      <c r="H195" s="544"/>
      <c r="I195" s="546"/>
      <c r="J195" s="546"/>
      <c r="K195" s="547"/>
      <c r="L195" s="529"/>
    </row>
    <row r="196" spans="1:12" ht="15.75" x14ac:dyDescent="0.25">
      <c r="A196" s="820"/>
      <c r="B196" s="539"/>
      <c r="C196" s="540"/>
      <c r="D196" s="541"/>
      <c r="E196" s="542"/>
      <c r="F196" s="542"/>
      <c r="G196" s="543"/>
      <c r="H196" s="544"/>
      <c r="I196" s="546"/>
      <c r="J196" s="546"/>
      <c r="K196" s="547"/>
      <c r="L196" s="529"/>
    </row>
    <row r="197" spans="1:12" ht="15.75" x14ac:dyDescent="0.25">
      <c r="A197" s="807">
        <v>31</v>
      </c>
      <c r="B197" s="530"/>
      <c r="C197" s="531"/>
      <c r="D197" s="532"/>
      <c r="E197" s="533"/>
      <c r="F197" s="533"/>
      <c r="G197" s="534"/>
      <c r="H197" s="535"/>
      <c r="I197" s="537"/>
      <c r="J197" s="537"/>
      <c r="K197" s="538"/>
      <c r="L197" s="529"/>
    </row>
    <row r="198" spans="1:12" ht="15.75" x14ac:dyDescent="0.25">
      <c r="A198" s="808"/>
      <c r="B198" s="530"/>
      <c r="C198" s="531"/>
      <c r="D198" s="532"/>
      <c r="E198" s="533"/>
      <c r="F198" s="533"/>
      <c r="G198" s="534"/>
      <c r="H198" s="535"/>
      <c r="I198" s="537"/>
      <c r="J198" s="537"/>
      <c r="K198" s="538"/>
      <c r="L198" s="529"/>
    </row>
    <row r="199" spans="1:12" ht="15.75" x14ac:dyDescent="0.25">
      <c r="A199" s="808"/>
      <c r="B199" s="530"/>
      <c r="C199" s="531"/>
      <c r="D199" s="532"/>
      <c r="E199" s="533"/>
      <c r="F199" s="533"/>
      <c r="G199" s="534"/>
      <c r="H199" s="535"/>
      <c r="I199" s="537"/>
      <c r="J199" s="537"/>
      <c r="K199" s="538"/>
      <c r="L199" s="529"/>
    </row>
    <row r="200" spans="1:12" ht="15.75" x14ac:dyDescent="0.25">
      <c r="A200" s="808"/>
      <c r="B200" s="530"/>
      <c r="C200" s="531"/>
      <c r="D200" s="532"/>
      <c r="E200" s="533"/>
      <c r="F200" s="533"/>
      <c r="G200" s="534"/>
      <c r="H200" s="535"/>
      <c r="I200" s="537"/>
      <c r="J200" s="537"/>
      <c r="K200" s="538"/>
      <c r="L200" s="529"/>
    </row>
    <row r="201" spans="1:12" ht="15.75" x14ac:dyDescent="0.25">
      <c r="A201" s="808"/>
      <c r="B201" s="530"/>
      <c r="C201" s="531"/>
      <c r="D201" s="532"/>
      <c r="E201" s="533"/>
      <c r="F201" s="533"/>
      <c r="G201" s="534"/>
      <c r="H201" s="535"/>
      <c r="I201" s="537"/>
      <c r="J201" s="537"/>
      <c r="K201" s="538"/>
      <c r="L201" s="529"/>
    </row>
    <row r="202" spans="1:12" ht="15.75" x14ac:dyDescent="0.25">
      <c r="A202" s="820"/>
      <c r="B202" s="530"/>
      <c r="C202" s="531"/>
      <c r="D202" s="532"/>
      <c r="E202" s="533"/>
      <c r="F202" s="533"/>
      <c r="G202" s="534"/>
      <c r="H202" s="535"/>
      <c r="I202" s="537"/>
      <c r="J202" s="537"/>
      <c r="K202" s="538"/>
      <c r="L202" s="529"/>
    </row>
    <row r="203" spans="1:12" ht="15.75" x14ac:dyDescent="0.25">
      <c r="A203" s="807">
        <v>32</v>
      </c>
      <c r="B203" s="539"/>
      <c r="C203" s="540"/>
      <c r="D203" s="541"/>
      <c r="E203" s="542"/>
      <c r="F203" s="542"/>
      <c r="G203" s="543"/>
      <c r="H203" s="544"/>
      <c r="I203" s="546"/>
      <c r="J203" s="546"/>
      <c r="K203" s="538"/>
      <c r="L203" s="529"/>
    </row>
    <row r="204" spans="1:12" ht="15.75" x14ac:dyDescent="0.25">
      <c r="A204" s="808"/>
      <c r="B204" s="539"/>
      <c r="C204" s="540"/>
      <c r="D204" s="541"/>
      <c r="E204" s="542"/>
      <c r="F204" s="542"/>
      <c r="G204" s="543"/>
      <c r="H204" s="544"/>
      <c r="I204" s="546"/>
      <c r="J204" s="546"/>
      <c r="K204" s="538"/>
      <c r="L204" s="529"/>
    </row>
    <row r="205" spans="1:12" ht="15.75" x14ac:dyDescent="0.25">
      <c r="A205" s="808"/>
      <c r="B205" s="539"/>
      <c r="C205" s="540"/>
      <c r="D205" s="541"/>
      <c r="E205" s="542"/>
      <c r="F205" s="542"/>
      <c r="G205" s="543"/>
      <c r="H205" s="544"/>
      <c r="I205" s="546"/>
      <c r="J205" s="546"/>
      <c r="K205" s="538"/>
      <c r="L205" s="529"/>
    </row>
    <row r="206" spans="1:12" ht="15.75" x14ac:dyDescent="0.25">
      <c r="A206" s="808"/>
      <c r="B206" s="539"/>
      <c r="C206" s="540"/>
      <c r="D206" s="541"/>
      <c r="E206" s="542"/>
      <c r="F206" s="542"/>
      <c r="G206" s="543"/>
      <c r="H206" s="544"/>
      <c r="I206" s="546"/>
      <c r="J206" s="546"/>
      <c r="K206" s="538"/>
      <c r="L206" s="529"/>
    </row>
    <row r="207" spans="1:12" ht="15.75" x14ac:dyDescent="0.25">
      <c r="A207" s="808"/>
      <c r="B207" s="539"/>
      <c r="C207" s="540"/>
      <c r="D207" s="541"/>
      <c r="E207" s="542"/>
      <c r="F207" s="542"/>
      <c r="G207" s="543"/>
      <c r="H207" s="544"/>
      <c r="I207" s="546"/>
      <c r="J207" s="546"/>
      <c r="K207" s="538"/>
      <c r="L207" s="529"/>
    </row>
    <row r="208" spans="1:12" ht="15.75" x14ac:dyDescent="0.25">
      <c r="A208" s="820"/>
      <c r="B208" s="539"/>
      <c r="C208" s="540"/>
      <c r="D208" s="541"/>
      <c r="E208" s="542"/>
      <c r="F208" s="542"/>
      <c r="G208" s="543"/>
      <c r="H208" s="544"/>
      <c r="I208" s="546"/>
      <c r="J208" s="546"/>
      <c r="K208" s="538"/>
      <c r="L208" s="529"/>
    </row>
    <row r="209" spans="1:12" ht="15.75" x14ac:dyDescent="0.25">
      <c r="A209" s="537"/>
      <c r="B209" s="530"/>
      <c r="C209" s="559"/>
      <c r="D209" s="560"/>
      <c r="E209" s="533"/>
      <c r="F209" s="533"/>
      <c r="G209" s="534"/>
      <c r="H209" s="535"/>
      <c r="I209" s="537"/>
      <c r="J209" s="537"/>
      <c r="K209" s="538"/>
      <c r="L209" s="529"/>
    </row>
    <row r="210" spans="1:12" ht="15.75" x14ac:dyDescent="0.25">
      <c r="A210" s="537"/>
      <c r="B210" s="530"/>
      <c r="C210" s="559"/>
      <c r="D210" s="560"/>
      <c r="E210" s="533"/>
      <c r="F210" s="533"/>
      <c r="G210" s="534"/>
      <c r="H210" s="535"/>
      <c r="I210" s="537"/>
      <c r="J210" s="537"/>
      <c r="K210" s="538"/>
      <c r="L210" s="529"/>
    </row>
    <row r="211" spans="1:12" ht="15.75" x14ac:dyDescent="0.25">
      <c r="A211" s="537"/>
      <c r="B211" s="530"/>
      <c r="C211" s="559"/>
      <c r="D211" s="560"/>
      <c r="E211" s="533"/>
      <c r="F211" s="533"/>
      <c r="G211" s="534"/>
      <c r="H211" s="535"/>
      <c r="I211" s="537"/>
      <c r="J211" s="537"/>
      <c r="K211" s="538"/>
      <c r="L211" s="529"/>
    </row>
    <row r="212" spans="1:12" ht="15.75" x14ac:dyDescent="0.25">
      <c r="A212" s="537"/>
      <c r="B212" s="530"/>
      <c r="C212" s="559"/>
      <c r="D212" s="560"/>
      <c r="E212" s="533"/>
      <c r="F212" s="533"/>
      <c r="G212" s="534"/>
      <c r="H212" s="535"/>
      <c r="I212" s="537"/>
      <c r="J212" s="537"/>
      <c r="K212" s="538"/>
      <c r="L212" s="529"/>
    </row>
    <row r="213" spans="1:12" ht="15.75" x14ac:dyDescent="0.25">
      <c r="A213" s="537"/>
      <c r="B213" s="530"/>
      <c r="C213" s="559"/>
      <c r="D213" s="560"/>
      <c r="E213" s="533"/>
      <c r="F213" s="533"/>
      <c r="G213" s="534"/>
      <c r="H213" s="535"/>
      <c r="I213" s="537"/>
      <c r="J213" s="537"/>
      <c r="K213" s="538"/>
      <c r="L213" s="529"/>
    </row>
    <row r="214" spans="1:12" ht="15.75" x14ac:dyDescent="0.25">
      <c r="A214" s="537"/>
      <c r="B214" s="530"/>
      <c r="C214" s="559"/>
      <c r="D214" s="560"/>
      <c r="E214" s="533"/>
      <c r="F214" s="533"/>
      <c r="G214" s="534"/>
      <c r="H214" s="535"/>
      <c r="I214" s="537"/>
      <c r="J214" s="537"/>
      <c r="K214" s="538"/>
      <c r="L214" s="529"/>
    </row>
    <row r="215" spans="1:12" ht="15.75" x14ac:dyDescent="0.25">
      <c r="A215" s="537"/>
      <c r="B215" s="530"/>
      <c r="C215" s="559"/>
      <c r="D215" s="560"/>
      <c r="E215" s="533"/>
      <c r="F215" s="533"/>
      <c r="G215" s="534"/>
      <c r="H215" s="535"/>
      <c r="I215" s="537"/>
      <c r="J215" s="537"/>
      <c r="K215" s="538"/>
      <c r="L215" s="529"/>
    </row>
    <row r="216" spans="1:12" ht="15.75" x14ac:dyDescent="0.25">
      <c r="A216" s="537"/>
      <c r="B216" s="530"/>
      <c r="C216" s="559"/>
      <c r="D216" s="560"/>
      <c r="E216" s="533"/>
      <c r="F216" s="533"/>
      <c r="G216" s="534"/>
      <c r="H216" s="535"/>
      <c r="I216" s="537"/>
      <c r="J216" s="537"/>
      <c r="K216" s="538"/>
      <c r="L216" s="529"/>
    </row>
    <row r="217" spans="1:12" ht="15.75" x14ac:dyDescent="0.25">
      <c r="A217" s="537"/>
      <c r="B217" s="530"/>
      <c r="C217" s="559"/>
      <c r="D217" s="560"/>
      <c r="E217" s="533"/>
      <c r="F217" s="533"/>
      <c r="G217" s="534"/>
      <c r="H217" s="535"/>
      <c r="I217" s="537"/>
      <c r="J217" s="537"/>
      <c r="K217" s="538"/>
      <c r="L217" s="529"/>
    </row>
    <row r="218" spans="1:12" ht="15.75" x14ac:dyDescent="0.25">
      <c r="A218" s="537"/>
      <c r="B218" s="530"/>
      <c r="C218" s="559"/>
      <c r="D218" s="560"/>
      <c r="E218" s="533"/>
      <c r="F218" s="533"/>
      <c r="G218" s="534"/>
      <c r="H218" s="535"/>
      <c r="I218" s="537"/>
      <c r="J218" s="537"/>
      <c r="K218" s="538"/>
      <c r="L218" s="529"/>
    </row>
    <row r="219" spans="1:12" ht="15.75" x14ac:dyDescent="0.25">
      <c r="A219" s="537"/>
      <c r="B219" s="530"/>
      <c r="C219" s="559"/>
      <c r="D219" s="560"/>
      <c r="E219" s="533"/>
      <c r="F219" s="533"/>
      <c r="G219" s="534"/>
      <c r="H219" s="535"/>
      <c r="I219" s="537"/>
      <c r="J219" s="537"/>
      <c r="K219" s="538"/>
      <c r="L219" s="529"/>
    </row>
    <row r="220" spans="1:12" ht="15.75" x14ac:dyDescent="0.25">
      <c r="A220" s="537"/>
      <c r="B220" s="530"/>
      <c r="C220" s="559"/>
      <c r="D220" s="560"/>
      <c r="E220" s="533"/>
      <c r="F220" s="533"/>
      <c r="G220" s="534"/>
      <c r="H220" s="535"/>
      <c r="I220" s="537"/>
      <c r="J220" s="537"/>
      <c r="K220" s="538"/>
      <c r="L220" s="529"/>
    </row>
    <row r="221" spans="1:12" ht="15.75" x14ac:dyDescent="0.25">
      <c r="A221" s="537"/>
      <c r="B221" s="530"/>
      <c r="C221" s="559"/>
      <c r="D221" s="560"/>
      <c r="E221" s="533"/>
      <c r="F221" s="533"/>
      <c r="G221" s="534"/>
      <c r="H221" s="535"/>
      <c r="I221" s="537"/>
      <c r="J221" s="537"/>
      <c r="K221" s="538"/>
      <c r="L221" s="529"/>
    </row>
    <row r="222" spans="1:12" ht="15.75" x14ac:dyDescent="0.25">
      <c r="A222" s="537"/>
      <c r="B222" s="530"/>
      <c r="C222" s="559"/>
      <c r="D222" s="560"/>
      <c r="E222" s="533"/>
      <c r="F222" s="533"/>
      <c r="G222" s="534"/>
      <c r="H222" s="535"/>
      <c r="I222" s="537"/>
      <c r="J222" s="537"/>
      <c r="K222" s="538"/>
      <c r="L222" s="529"/>
    </row>
    <row r="223" spans="1:12" ht="15.75" x14ac:dyDescent="0.25">
      <c r="A223" s="537"/>
      <c r="B223" s="530"/>
      <c r="C223" s="559"/>
      <c r="D223" s="560"/>
      <c r="E223" s="533"/>
      <c r="F223" s="533"/>
      <c r="G223" s="534"/>
      <c r="H223" s="535"/>
      <c r="I223" s="537"/>
      <c r="J223" s="537"/>
      <c r="K223" s="538"/>
      <c r="L223" s="529"/>
    </row>
    <row r="224" spans="1:12" ht="15.75" x14ac:dyDescent="0.25">
      <c r="A224" s="537"/>
      <c r="B224" s="530"/>
      <c r="C224" s="559"/>
      <c r="D224" s="560"/>
      <c r="E224" s="533"/>
      <c r="F224" s="533"/>
      <c r="G224" s="534"/>
      <c r="H224" s="535"/>
      <c r="I224" s="537"/>
      <c r="J224" s="537"/>
      <c r="K224" s="538"/>
      <c r="L224" s="529"/>
    </row>
    <row r="225" spans="1:12" ht="15.75" x14ac:dyDescent="0.25">
      <c r="A225" s="537"/>
      <c r="B225" s="530"/>
      <c r="C225" s="559"/>
      <c r="D225" s="560"/>
      <c r="E225" s="533"/>
      <c r="F225" s="533"/>
      <c r="G225" s="534"/>
      <c r="H225" s="535"/>
      <c r="I225" s="537"/>
      <c r="J225" s="537"/>
      <c r="K225" s="538"/>
      <c r="L225" s="529"/>
    </row>
    <row r="226" spans="1:12" ht="15.75" x14ac:dyDescent="0.25">
      <c r="A226" s="537"/>
      <c r="B226" s="530"/>
      <c r="C226" s="559"/>
      <c r="D226" s="560"/>
      <c r="E226" s="533"/>
      <c r="F226" s="533"/>
      <c r="G226" s="534"/>
      <c r="H226" s="535"/>
      <c r="I226" s="537"/>
      <c r="J226" s="537"/>
      <c r="K226" s="538"/>
      <c r="L226" s="529"/>
    </row>
    <row r="227" spans="1:12" ht="15.75" x14ac:dyDescent="0.25">
      <c r="A227" s="537"/>
      <c r="B227" s="530"/>
      <c r="C227" s="559"/>
      <c r="D227" s="560"/>
      <c r="E227" s="533"/>
      <c r="F227" s="533"/>
      <c r="G227" s="534"/>
      <c r="H227" s="535"/>
      <c r="I227" s="537"/>
      <c r="J227" s="537"/>
      <c r="K227" s="538"/>
      <c r="L227" s="529"/>
    </row>
    <row r="228" spans="1:12" ht="15.75" x14ac:dyDescent="0.25">
      <c r="A228" s="537"/>
      <c r="B228" s="530"/>
      <c r="C228" s="559"/>
      <c r="D228" s="560"/>
      <c r="E228" s="533"/>
      <c r="F228" s="533"/>
      <c r="G228" s="534"/>
      <c r="H228" s="535"/>
      <c r="I228" s="537"/>
      <c r="J228" s="537"/>
      <c r="K228" s="538"/>
      <c r="L228" s="529"/>
    </row>
  </sheetData>
  <mergeCells count="40">
    <mergeCell ref="A7:L7"/>
    <mergeCell ref="A1:L1"/>
    <mergeCell ref="A2:L2"/>
    <mergeCell ref="A3:L3"/>
    <mergeCell ref="A4:L4"/>
    <mergeCell ref="A6:L6"/>
    <mergeCell ref="A69:A74"/>
    <mergeCell ref="A8:L8"/>
    <mergeCell ref="A9:C9"/>
    <mergeCell ref="A12:A17"/>
    <mergeCell ref="A18:A23"/>
    <mergeCell ref="A24:A29"/>
    <mergeCell ref="A30:A35"/>
    <mergeCell ref="A36:A41"/>
    <mergeCell ref="A45:A50"/>
    <mergeCell ref="A51:A56"/>
    <mergeCell ref="A57:A62"/>
    <mergeCell ref="A63:A68"/>
    <mergeCell ref="A143:A148"/>
    <mergeCell ref="A75:A80"/>
    <mergeCell ref="A81:A86"/>
    <mergeCell ref="A89:A94"/>
    <mergeCell ref="A95:A100"/>
    <mergeCell ref="A101:A106"/>
    <mergeCell ref="A107:A112"/>
    <mergeCell ref="A113:A118"/>
    <mergeCell ref="A119:A124"/>
    <mergeCell ref="A125:A130"/>
    <mergeCell ref="A131:A136"/>
    <mergeCell ref="A137:A142"/>
    <mergeCell ref="A185:A190"/>
    <mergeCell ref="A191:A196"/>
    <mergeCell ref="A197:A202"/>
    <mergeCell ref="A203:A208"/>
    <mergeCell ref="A149:A154"/>
    <mergeCell ref="A155:A160"/>
    <mergeCell ref="A161:A166"/>
    <mergeCell ref="A167:A172"/>
    <mergeCell ref="A173:A178"/>
    <mergeCell ref="A179:A184"/>
  </mergeCells>
  <printOptions horizontalCentered="1"/>
  <pageMargins left="0.23622047244094491" right="0.23622047244094491" top="0.36" bottom="0.28000000000000003" header="0.34" footer="0.16"/>
  <pageSetup paperSize="9" scale="81" fitToHeight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P223"/>
  <sheetViews>
    <sheetView zoomScale="60" zoomScaleNormal="60" workbookViewId="0">
      <selection activeCell="L32" sqref="L32"/>
    </sheetView>
  </sheetViews>
  <sheetFormatPr defaultRowHeight="15" x14ac:dyDescent="0.25"/>
  <cols>
    <col min="1" max="1" width="8.85546875" style="526" customWidth="1"/>
    <col min="2" max="2" width="9.42578125" style="526" customWidth="1"/>
    <col min="3" max="3" width="14.42578125" style="527" customWidth="1"/>
    <col min="4" max="4" width="10.5703125" style="526" customWidth="1"/>
    <col min="5" max="5" width="12" style="526" customWidth="1"/>
    <col min="6" max="6" width="9.140625" style="526" bestFit="1" customWidth="1"/>
    <col min="7" max="7" width="32.85546875" style="526" bestFit="1" customWidth="1"/>
    <col min="8" max="8" width="8.7109375" style="526" hidden="1" customWidth="1"/>
    <col min="9" max="9" width="11" style="526" customWidth="1"/>
    <col min="10" max="10" width="24.7109375" style="526" bestFit="1" customWidth="1"/>
    <col min="11" max="11" width="8" style="528" customWidth="1"/>
    <col min="12" max="12" width="35.28515625" style="526" customWidth="1"/>
    <col min="13" max="13" width="20.85546875" style="526" customWidth="1"/>
    <col min="14" max="255" width="9.140625" style="526"/>
    <col min="256" max="256" width="8.85546875" style="526" customWidth="1"/>
    <col min="257" max="257" width="9.42578125" style="526" customWidth="1"/>
    <col min="258" max="258" width="14.42578125" style="526" customWidth="1"/>
    <col min="259" max="259" width="10.5703125" style="526" customWidth="1"/>
    <col min="260" max="260" width="8.85546875" style="526" customWidth="1"/>
    <col min="261" max="261" width="7.85546875" style="526" customWidth="1"/>
    <col min="262" max="262" width="32.85546875" style="526" bestFit="1" customWidth="1"/>
    <col min="263" max="263" width="12" style="526" customWidth="1"/>
    <col min="264" max="264" width="7.85546875" style="526" customWidth="1"/>
    <col min="265" max="265" width="13.85546875" style="526" customWidth="1"/>
    <col min="266" max="266" width="8" style="526" customWidth="1"/>
    <col min="267" max="267" width="11" style="526" customWidth="1"/>
    <col min="268" max="268" width="16.7109375" style="526" customWidth="1"/>
    <col min="269" max="511" width="9.140625" style="526"/>
    <col min="512" max="512" width="8.85546875" style="526" customWidth="1"/>
    <col min="513" max="513" width="9.42578125" style="526" customWidth="1"/>
    <col min="514" max="514" width="14.42578125" style="526" customWidth="1"/>
    <col min="515" max="515" width="10.5703125" style="526" customWidth="1"/>
    <col min="516" max="516" width="8.85546875" style="526" customWidth="1"/>
    <col min="517" max="517" width="7.85546875" style="526" customWidth="1"/>
    <col min="518" max="518" width="32.85546875" style="526" bestFit="1" customWidth="1"/>
    <col min="519" max="519" width="12" style="526" customWidth="1"/>
    <col min="520" max="520" width="7.85546875" style="526" customWidth="1"/>
    <col min="521" max="521" width="13.85546875" style="526" customWidth="1"/>
    <col min="522" max="522" width="8" style="526" customWidth="1"/>
    <col min="523" max="523" width="11" style="526" customWidth="1"/>
    <col min="524" max="524" width="16.7109375" style="526" customWidth="1"/>
    <col min="525" max="767" width="9.140625" style="526"/>
    <col min="768" max="768" width="8.85546875" style="526" customWidth="1"/>
    <col min="769" max="769" width="9.42578125" style="526" customWidth="1"/>
    <col min="770" max="770" width="14.42578125" style="526" customWidth="1"/>
    <col min="771" max="771" width="10.5703125" style="526" customWidth="1"/>
    <col min="772" max="772" width="8.85546875" style="526" customWidth="1"/>
    <col min="773" max="773" width="7.85546875" style="526" customWidth="1"/>
    <col min="774" max="774" width="32.85546875" style="526" bestFit="1" customWidth="1"/>
    <col min="775" max="775" width="12" style="526" customWidth="1"/>
    <col min="776" max="776" width="7.85546875" style="526" customWidth="1"/>
    <col min="777" max="777" width="13.85546875" style="526" customWidth="1"/>
    <col min="778" max="778" width="8" style="526" customWidth="1"/>
    <col min="779" max="779" width="11" style="526" customWidth="1"/>
    <col min="780" max="780" width="16.7109375" style="526" customWidth="1"/>
    <col min="781" max="1023" width="9.140625" style="526"/>
    <col min="1024" max="1024" width="8.85546875" style="526" customWidth="1"/>
    <col min="1025" max="1025" width="9.42578125" style="526" customWidth="1"/>
    <col min="1026" max="1026" width="14.42578125" style="526" customWidth="1"/>
    <col min="1027" max="1027" width="10.5703125" style="526" customWidth="1"/>
    <col min="1028" max="1028" width="8.85546875" style="526" customWidth="1"/>
    <col min="1029" max="1029" width="7.85546875" style="526" customWidth="1"/>
    <col min="1030" max="1030" width="32.85546875" style="526" bestFit="1" customWidth="1"/>
    <col min="1031" max="1031" width="12" style="526" customWidth="1"/>
    <col min="1032" max="1032" width="7.85546875" style="526" customWidth="1"/>
    <col min="1033" max="1033" width="13.85546875" style="526" customWidth="1"/>
    <col min="1034" max="1034" width="8" style="526" customWidth="1"/>
    <col min="1035" max="1035" width="11" style="526" customWidth="1"/>
    <col min="1036" max="1036" width="16.7109375" style="526" customWidth="1"/>
    <col min="1037" max="1279" width="9.140625" style="526"/>
    <col min="1280" max="1280" width="8.85546875" style="526" customWidth="1"/>
    <col min="1281" max="1281" width="9.42578125" style="526" customWidth="1"/>
    <col min="1282" max="1282" width="14.42578125" style="526" customWidth="1"/>
    <col min="1283" max="1283" width="10.5703125" style="526" customWidth="1"/>
    <col min="1284" max="1284" width="8.85546875" style="526" customWidth="1"/>
    <col min="1285" max="1285" width="7.85546875" style="526" customWidth="1"/>
    <col min="1286" max="1286" width="32.85546875" style="526" bestFit="1" customWidth="1"/>
    <col min="1287" max="1287" width="12" style="526" customWidth="1"/>
    <col min="1288" max="1288" width="7.85546875" style="526" customWidth="1"/>
    <col min="1289" max="1289" width="13.85546875" style="526" customWidth="1"/>
    <col min="1290" max="1290" width="8" style="526" customWidth="1"/>
    <col min="1291" max="1291" width="11" style="526" customWidth="1"/>
    <col min="1292" max="1292" width="16.7109375" style="526" customWidth="1"/>
    <col min="1293" max="1535" width="9.140625" style="526"/>
    <col min="1536" max="1536" width="8.85546875" style="526" customWidth="1"/>
    <col min="1537" max="1537" width="9.42578125" style="526" customWidth="1"/>
    <col min="1538" max="1538" width="14.42578125" style="526" customWidth="1"/>
    <col min="1539" max="1539" width="10.5703125" style="526" customWidth="1"/>
    <col min="1540" max="1540" width="8.85546875" style="526" customWidth="1"/>
    <col min="1541" max="1541" width="7.85546875" style="526" customWidth="1"/>
    <col min="1542" max="1542" width="32.85546875" style="526" bestFit="1" customWidth="1"/>
    <col min="1543" max="1543" width="12" style="526" customWidth="1"/>
    <col min="1544" max="1544" width="7.85546875" style="526" customWidth="1"/>
    <col min="1545" max="1545" width="13.85546875" style="526" customWidth="1"/>
    <col min="1546" max="1546" width="8" style="526" customWidth="1"/>
    <col min="1547" max="1547" width="11" style="526" customWidth="1"/>
    <col min="1548" max="1548" width="16.7109375" style="526" customWidth="1"/>
    <col min="1549" max="1791" width="9.140625" style="526"/>
    <col min="1792" max="1792" width="8.85546875" style="526" customWidth="1"/>
    <col min="1793" max="1793" width="9.42578125" style="526" customWidth="1"/>
    <col min="1794" max="1794" width="14.42578125" style="526" customWidth="1"/>
    <col min="1795" max="1795" width="10.5703125" style="526" customWidth="1"/>
    <col min="1796" max="1796" width="8.85546875" style="526" customWidth="1"/>
    <col min="1797" max="1797" width="7.85546875" style="526" customWidth="1"/>
    <col min="1798" max="1798" width="32.85546875" style="526" bestFit="1" customWidth="1"/>
    <col min="1799" max="1799" width="12" style="526" customWidth="1"/>
    <col min="1800" max="1800" width="7.85546875" style="526" customWidth="1"/>
    <col min="1801" max="1801" width="13.85546875" style="526" customWidth="1"/>
    <col min="1802" max="1802" width="8" style="526" customWidth="1"/>
    <col min="1803" max="1803" width="11" style="526" customWidth="1"/>
    <col min="1804" max="1804" width="16.7109375" style="526" customWidth="1"/>
    <col min="1805" max="2047" width="9.140625" style="526"/>
    <col min="2048" max="2048" width="8.85546875" style="526" customWidth="1"/>
    <col min="2049" max="2049" width="9.42578125" style="526" customWidth="1"/>
    <col min="2050" max="2050" width="14.42578125" style="526" customWidth="1"/>
    <col min="2051" max="2051" width="10.5703125" style="526" customWidth="1"/>
    <col min="2052" max="2052" width="8.85546875" style="526" customWidth="1"/>
    <col min="2053" max="2053" width="7.85546875" style="526" customWidth="1"/>
    <col min="2054" max="2054" width="32.85546875" style="526" bestFit="1" customWidth="1"/>
    <col min="2055" max="2055" width="12" style="526" customWidth="1"/>
    <col min="2056" max="2056" width="7.85546875" style="526" customWidth="1"/>
    <col min="2057" max="2057" width="13.85546875" style="526" customWidth="1"/>
    <col min="2058" max="2058" width="8" style="526" customWidth="1"/>
    <col min="2059" max="2059" width="11" style="526" customWidth="1"/>
    <col min="2060" max="2060" width="16.7109375" style="526" customWidth="1"/>
    <col min="2061" max="2303" width="9.140625" style="526"/>
    <col min="2304" max="2304" width="8.85546875" style="526" customWidth="1"/>
    <col min="2305" max="2305" width="9.42578125" style="526" customWidth="1"/>
    <col min="2306" max="2306" width="14.42578125" style="526" customWidth="1"/>
    <col min="2307" max="2307" width="10.5703125" style="526" customWidth="1"/>
    <col min="2308" max="2308" width="8.85546875" style="526" customWidth="1"/>
    <col min="2309" max="2309" width="7.85546875" style="526" customWidth="1"/>
    <col min="2310" max="2310" width="32.85546875" style="526" bestFit="1" customWidth="1"/>
    <col min="2311" max="2311" width="12" style="526" customWidth="1"/>
    <col min="2312" max="2312" width="7.85546875" style="526" customWidth="1"/>
    <col min="2313" max="2313" width="13.85546875" style="526" customWidth="1"/>
    <col min="2314" max="2314" width="8" style="526" customWidth="1"/>
    <col min="2315" max="2315" width="11" style="526" customWidth="1"/>
    <col min="2316" max="2316" width="16.7109375" style="526" customWidth="1"/>
    <col min="2317" max="2559" width="9.140625" style="526"/>
    <col min="2560" max="2560" width="8.85546875" style="526" customWidth="1"/>
    <col min="2561" max="2561" width="9.42578125" style="526" customWidth="1"/>
    <col min="2562" max="2562" width="14.42578125" style="526" customWidth="1"/>
    <col min="2563" max="2563" width="10.5703125" style="526" customWidth="1"/>
    <col min="2564" max="2564" width="8.85546875" style="526" customWidth="1"/>
    <col min="2565" max="2565" width="7.85546875" style="526" customWidth="1"/>
    <col min="2566" max="2566" width="32.85546875" style="526" bestFit="1" customWidth="1"/>
    <col min="2567" max="2567" width="12" style="526" customWidth="1"/>
    <col min="2568" max="2568" width="7.85546875" style="526" customWidth="1"/>
    <col min="2569" max="2569" width="13.85546875" style="526" customWidth="1"/>
    <col min="2570" max="2570" width="8" style="526" customWidth="1"/>
    <col min="2571" max="2571" width="11" style="526" customWidth="1"/>
    <col min="2572" max="2572" width="16.7109375" style="526" customWidth="1"/>
    <col min="2573" max="2815" width="9.140625" style="526"/>
    <col min="2816" max="2816" width="8.85546875" style="526" customWidth="1"/>
    <col min="2817" max="2817" width="9.42578125" style="526" customWidth="1"/>
    <col min="2818" max="2818" width="14.42578125" style="526" customWidth="1"/>
    <col min="2819" max="2819" width="10.5703125" style="526" customWidth="1"/>
    <col min="2820" max="2820" width="8.85546875" style="526" customWidth="1"/>
    <col min="2821" max="2821" width="7.85546875" style="526" customWidth="1"/>
    <col min="2822" max="2822" width="32.85546875" style="526" bestFit="1" customWidth="1"/>
    <col min="2823" max="2823" width="12" style="526" customWidth="1"/>
    <col min="2824" max="2824" width="7.85546875" style="526" customWidth="1"/>
    <col min="2825" max="2825" width="13.85546875" style="526" customWidth="1"/>
    <col min="2826" max="2826" width="8" style="526" customWidth="1"/>
    <col min="2827" max="2827" width="11" style="526" customWidth="1"/>
    <col min="2828" max="2828" width="16.7109375" style="526" customWidth="1"/>
    <col min="2829" max="3071" width="9.140625" style="526"/>
    <col min="3072" max="3072" width="8.85546875" style="526" customWidth="1"/>
    <col min="3073" max="3073" width="9.42578125" style="526" customWidth="1"/>
    <col min="3074" max="3074" width="14.42578125" style="526" customWidth="1"/>
    <col min="3075" max="3075" width="10.5703125" style="526" customWidth="1"/>
    <col min="3076" max="3076" width="8.85546875" style="526" customWidth="1"/>
    <col min="3077" max="3077" width="7.85546875" style="526" customWidth="1"/>
    <col min="3078" max="3078" width="32.85546875" style="526" bestFit="1" customWidth="1"/>
    <col min="3079" max="3079" width="12" style="526" customWidth="1"/>
    <col min="3080" max="3080" width="7.85546875" style="526" customWidth="1"/>
    <col min="3081" max="3081" width="13.85546875" style="526" customWidth="1"/>
    <col min="3082" max="3082" width="8" style="526" customWidth="1"/>
    <col min="3083" max="3083" width="11" style="526" customWidth="1"/>
    <col min="3084" max="3084" width="16.7109375" style="526" customWidth="1"/>
    <col min="3085" max="3327" width="9.140625" style="526"/>
    <col min="3328" max="3328" width="8.85546875" style="526" customWidth="1"/>
    <col min="3329" max="3329" width="9.42578125" style="526" customWidth="1"/>
    <col min="3330" max="3330" width="14.42578125" style="526" customWidth="1"/>
    <col min="3331" max="3331" width="10.5703125" style="526" customWidth="1"/>
    <col min="3332" max="3332" width="8.85546875" style="526" customWidth="1"/>
    <col min="3333" max="3333" width="7.85546875" style="526" customWidth="1"/>
    <col min="3334" max="3334" width="32.85546875" style="526" bestFit="1" customWidth="1"/>
    <col min="3335" max="3335" width="12" style="526" customWidth="1"/>
    <col min="3336" max="3336" width="7.85546875" style="526" customWidth="1"/>
    <col min="3337" max="3337" width="13.85546875" style="526" customWidth="1"/>
    <col min="3338" max="3338" width="8" style="526" customWidth="1"/>
    <col min="3339" max="3339" width="11" style="526" customWidth="1"/>
    <col min="3340" max="3340" width="16.7109375" style="526" customWidth="1"/>
    <col min="3341" max="3583" width="9.140625" style="526"/>
    <col min="3584" max="3584" width="8.85546875" style="526" customWidth="1"/>
    <col min="3585" max="3585" width="9.42578125" style="526" customWidth="1"/>
    <col min="3586" max="3586" width="14.42578125" style="526" customWidth="1"/>
    <col min="3587" max="3587" width="10.5703125" style="526" customWidth="1"/>
    <col min="3588" max="3588" width="8.85546875" style="526" customWidth="1"/>
    <col min="3589" max="3589" width="7.85546875" style="526" customWidth="1"/>
    <col min="3590" max="3590" width="32.85546875" style="526" bestFit="1" customWidth="1"/>
    <col min="3591" max="3591" width="12" style="526" customWidth="1"/>
    <col min="3592" max="3592" width="7.85546875" style="526" customWidth="1"/>
    <col min="3593" max="3593" width="13.85546875" style="526" customWidth="1"/>
    <col min="3594" max="3594" width="8" style="526" customWidth="1"/>
    <col min="3595" max="3595" width="11" style="526" customWidth="1"/>
    <col min="3596" max="3596" width="16.7109375" style="526" customWidth="1"/>
    <col min="3597" max="3839" width="9.140625" style="526"/>
    <col min="3840" max="3840" width="8.85546875" style="526" customWidth="1"/>
    <col min="3841" max="3841" width="9.42578125" style="526" customWidth="1"/>
    <col min="3842" max="3842" width="14.42578125" style="526" customWidth="1"/>
    <col min="3843" max="3843" width="10.5703125" style="526" customWidth="1"/>
    <col min="3844" max="3844" width="8.85546875" style="526" customWidth="1"/>
    <col min="3845" max="3845" width="7.85546875" style="526" customWidth="1"/>
    <col min="3846" max="3846" width="32.85546875" style="526" bestFit="1" customWidth="1"/>
    <col min="3847" max="3847" width="12" style="526" customWidth="1"/>
    <col min="3848" max="3848" width="7.85546875" style="526" customWidth="1"/>
    <col min="3849" max="3849" width="13.85546875" style="526" customWidth="1"/>
    <col min="3850" max="3850" width="8" style="526" customWidth="1"/>
    <col min="3851" max="3851" width="11" style="526" customWidth="1"/>
    <col min="3852" max="3852" width="16.7109375" style="526" customWidth="1"/>
    <col min="3853" max="4095" width="9.140625" style="526"/>
    <col min="4096" max="4096" width="8.85546875" style="526" customWidth="1"/>
    <col min="4097" max="4097" width="9.42578125" style="526" customWidth="1"/>
    <col min="4098" max="4098" width="14.42578125" style="526" customWidth="1"/>
    <col min="4099" max="4099" width="10.5703125" style="526" customWidth="1"/>
    <col min="4100" max="4100" width="8.85546875" style="526" customWidth="1"/>
    <col min="4101" max="4101" width="7.85546875" style="526" customWidth="1"/>
    <col min="4102" max="4102" width="32.85546875" style="526" bestFit="1" customWidth="1"/>
    <col min="4103" max="4103" width="12" style="526" customWidth="1"/>
    <col min="4104" max="4104" width="7.85546875" style="526" customWidth="1"/>
    <col min="4105" max="4105" width="13.85546875" style="526" customWidth="1"/>
    <col min="4106" max="4106" width="8" style="526" customWidth="1"/>
    <col min="4107" max="4107" width="11" style="526" customWidth="1"/>
    <col min="4108" max="4108" width="16.7109375" style="526" customWidth="1"/>
    <col min="4109" max="4351" width="9.140625" style="526"/>
    <col min="4352" max="4352" width="8.85546875" style="526" customWidth="1"/>
    <col min="4353" max="4353" width="9.42578125" style="526" customWidth="1"/>
    <col min="4354" max="4354" width="14.42578125" style="526" customWidth="1"/>
    <col min="4355" max="4355" width="10.5703125" style="526" customWidth="1"/>
    <col min="4356" max="4356" width="8.85546875" style="526" customWidth="1"/>
    <col min="4357" max="4357" width="7.85546875" style="526" customWidth="1"/>
    <col min="4358" max="4358" width="32.85546875" style="526" bestFit="1" customWidth="1"/>
    <col min="4359" max="4359" width="12" style="526" customWidth="1"/>
    <col min="4360" max="4360" width="7.85546875" style="526" customWidth="1"/>
    <col min="4361" max="4361" width="13.85546875" style="526" customWidth="1"/>
    <col min="4362" max="4362" width="8" style="526" customWidth="1"/>
    <col min="4363" max="4363" width="11" style="526" customWidth="1"/>
    <col min="4364" max="4364" width="16.7109375" style="526" customWidth="1"/>
    <col min="4365" max="4607" width="9.140625" style="526"/>
    <col min="4608" max="4608" width="8.85546875" style="526" customWidth="1"/>
    <col min="4609" max="4609" width="9.42578125" style="526" customWidth="1"/>
    <col min="4610" max="4610" width="14.42578125" style="526" customWidth="1"/>
    <col min="4611" max="4611" width="10.5703125" style="526" customWidth="1"/>
    <col min="4612" max="4612" width="8.85546875" style="526" customWidth="1"/>
    <col min="4613" max="4613" width="7.85546875" style="526" customWidth="1"/>
    <col min="4614" max="4614" width="32.85546875" style="526" bestFit="1" customWidth="1"/>
    <col min="4615" max="4615" width="12" style="526" customWidth="1"/>
    <col min="4616" max="4616" width="7.85546875" style="526" customWidth="1"/>
    <col min="4617" max="4617" width="13.85546875" style="526" customWidth="1"/>
    <col min="4618" max="4618" width="8" style="526" customWidth="1"/>
    <col min="4619" max="4619" width="11" style="526" customWidth="1"/>
    <col min="4620" max="4620" width="16.7109375" style="526" customWidth="1"/>
    <col min="4621" max="4863" width="9.140625" style="526"/>
    <col min="4864" max="4864" width="8.85546875" style="526" customWidth="1"/>
    <col min="4865" max="4865" width="9.42578125" style="526" customWidth="1"/>
    <col min="4866" max="4866" width="14.42578125" style="526" customWidth="1"/>
    <col min="4867" max="4867" width="10.5703125" style="526" customWidth="1"/>
    <col min="4868" max="4868" width="8.85546875" style="526" customWidth="1"/>
    <col min="4869" max="4869" width="7.85546875" style="526" customWidth="1"/>
    <col min="4870" max="4870" width="32.85546875" style="526" bestFit="1" customWidth="1"/>
    <col min="4871" max="4871" width="12" style="526" customWidth="1"/>
    <col min="4872" max="4872" width="7.85546875" style="526" customWidth="1"/>
    <col min="4873" max="4873" width="13.85546875" style="526" customWidth="1"/>
    <col min="4874" max="4874" width="8" style="526" customWidth="1"/>
    <col min="4875" max="4875" width="11" style="526" customWidth="1"/>
    <col min="4876" max="4876" width="16.7109375" style="526" customWidth="1"/>
    <col min="4877" max="5119" width="9.140625" style="526"/>
    <col min="5120" max="5120" width="8.85546875" style="526" customWidth="1"/>
    <col min="5121" max="5121" width="9.42578125" style="526" customWidth="1"/>
    <col min="5122" max="5122" width="14.42578125" style="526" customWidth="1"/>
    <col min="5123" max="5123" width="10.5703125" style="526" customWidth="1"/>
    <col min="5124" max="5124" width="8.85546875" style="526" customWidth="1"/>
    <col min="5125" max="5125" width="7.85546875" style="526" customWidth="1"/>
    <col min="5126" max="5126" width="32.85546875" style="526" bestFit="1" customWidth="1"/>
    <col min="5127" max="5127" width="12" style="526" customWidth="1"/>
    <col min="5128" max="5128" width="7.85546875" style="526" customWidth="1"/>
    <col min="5129" max="5129" width="13.85546875" style="526" customWidth="1"/>
    <col min="5130" max="5130" width="8" style="526" customWidth="1"/>
    <col min="5131" max="5131" width="11" style="526" customWidth="1"/>
    <col min="5132" max="5132" width="16.7109375" style="526" customWidth="1"/>
    <col min="5133" max="5375" width="9.140625" style="526"/>
    <col min="5376" max="5376" width="8.85546875" style="526" customWidth="1"/>
    <col min="5377" max="5377" width="9.42578125" style="526" customWidth="1"/>
    <col min="5378" max="5378" width="14.42578125" style="526" customWidth="1"/>
    <col min="5379" max="5379" width="10.5703125" style="526" customWidth="1"/>
    <col min="5380" max="5380" width="8.85546875" style="526" customWidth="1"/>
    <col min="5381" max="5381" width="7.85546875" style="526" customWidth="1"/>
    <col min="5382" max="5382" width="32.85546875" style="526" bestFit="1" customWidth="1"/>
    <col min="5383" max="5383" width="12" style="526" customWidth="1"/>
    <col min="5384" max="5384" width="7.85546875" style="526" customWidth="1"/>
    <col min="5385" max="5385" width="13.85546875" style="526" customWidth="1"/>
    <col min="5386" max="5386" width="8" style="526" customWidth="1"/>
    <col min="5387" max="5387" width="11" style="526" customWidth="1"/>
    <col min="5388" max="5388" width="16.7109375" style="526" customWidth="1"/>
    <col min="5389" max="5631" width="9.140625" style="526"/>
    <col min="5632" max="5632" width="8.85546875" style="526" customWidth="1"/>
    <col min="5633" max="5633" width="9.42578125" style="526" customWidth="1"/>
    <col min="5634" max="5634" width="14.42578125" style="526" customWidth="1"/>
    <col min="5635" max="5635" width="10.5703125" style="526" customWidth="1"/>
    <col min="5636" max="5636" width="8.85546875" style="526" customWidth="1"/>
    <col min="5637" max="5637" width="7.85546875" style="526" customWidth="1"/>
    <col min="5638" max="5638" width="32.85546875" style="526" bestFit="1" customWidth="1"/>
    <col min="5639" max="5639" width="12" style="526" customWidth="1"/>
    <col min="5640" max="5640" width="7.85546875" style="526" customWidth="1"/>
    <col min="5641" max="5641" width="13.85546875" style="526" customWidth="1"/>
    <col min="5642" max="5642" width="8" style="526" customWidth="1"/>
    <col min="5643" max="5643" width="11" style="526" customWidth="1"/>
    <col min="5644" max="5644" width="16.7109375" style="526" customWidth="1"/>
    <col min="5645" max="5887" width="9.140625" style="526"/>
    <col min="5888" max="5888" width="8.85546875" style="526" customWidth="1"/>
    <col min="5889" max="5889" width="9.42578125" style="526" customWidth="1"/>
    <col min="5890" max="5890" width="14.42578125" style="526" customWidth="1"/>
    <col min="5891" max="5891" width="10.5703125" style="526" customWidth="1"/>
    <col min="5892" max="5892" width="8.85546875" style="526" customWidth="1"/>
    <col min="5893" max="5893" width="7.85546875" style="526" customWidth="1"/>
    <col min="5894" max="5894" width="32.85546875" style="526" bestFit="1" customWidth="1"/>
    <col min="5895" max="5895" width="12" style="526" customWidth="1"/>
    <col min="5896" max="5896" width="7.85546875" style="526" customWidth="1"/>
    <col min="5897" max="5897" width="13.85546875" style="526" customWidth="1"/>
    <col min="5898" max="5898" width="8" style="526" customWidth="1"/>
    <col min="5899" max="5899" width="11" style="526" customWidth="1"/>
    <col min="5900" max="5900" width="16.7109375" style="526" customWidth="1"/>
    <col min="5901" max="6143" width="9.140625" style="526"/>
    <col min="6144" max="6144" width="8.85546875" style="526" customWidth="1"/>
    <col min="6145" max="6145" width="9.42578125" style="526" customWidth="1"/>
    <col min="6146" max="6146" width="14.42578125" style="526" customWidth="1"/>
    <col min="6147" max="6147" width="10.5703125" style="526" customWidth="1"/>
    <col min="6148" max="6148" width="8.85546875" style="526" customWidth="1"/>
    <col min="6149" max="6149" width="7.85546875" style="526" customWidth="1"/>
    <col min="6150" max="6150" width="32.85546875" style="526" bestFit="1" customWidth="1"/>
    <col min="6151" max="6151" width="12" style="526" customWidth="1"/>
    <col min="6152" max="6152" width="7.85546875" style="526" customWidth="1"/>
    <col min="6153" max="6153" width="13.85546875" style="526" customWidth="1"/>
    <col min="6154" max="6154" width="8" style="526" customWidth="1"/>
    <col min="6155" max="6155" width="11" style="526" customWidth="1"/>
    <col min="6156" max="6156" width="16.7109375" style="526" customWidth="1"/>
    <col min="6157" max="6399" width="9.140625" style="526"/>
    <col min="6400" max="6400" width="8.85546875" style="526" customWidth="1"/>
    <col min="6401" max="6401" width="9.42578125" style="526" customWidth="1"/>
    <col min="6402" max="6402" width="14.42578125" style="526" customWidth="1"/>
    <col min="6403" max="6403" width="10.5703125" style="526" customWidth="1"/>
    <col min="6404" max="6404" width="8.85546875" style="526" customWidth="1"/>
    <col min="6405" max="6405" width="7.85546875" style="526" customWidth="1"/>
    <col min="6406" max="6406" width="32.85546875" style="526" bestFit="1" customWidth="1"/>
    <col min="6407" max="6407" width="12" style="526" customWidth="1"/>
    <col min="6408" max="6408" width="7.85546875" style="526" customWidth="1"/>
    <col min="6409" max="6409" width="13.85546875" style="526" customWidth="1"/>
    <col min="6410" max="6410" width="8" style="526" customWidth="1"/>
    <col min="6411" max="6411" width="11" style="526" customWidth="1"/>
    <col min="6412" max="6412" width="16.7109375" style="526" customWidth="1"/>
    <col min="6413" max="6655" width="9.140625" style="526"/>
    <col min="6656" max="6656" width="8.85546875" style="526" customWidth="1"/>
    <col min="6657" max="6657" width="9.42578125" style="526" customWidth="1"/>
    <col min="6658" max="6658" width="14.42578125" style="526" customWidth="1"/>
    <col min="6659" max="6659" width="10.5703125" style="526" customWidth="1"/>
    <col min="6660" max="6660" width="8.85546875" style="526" customWidth="1"/>
    <col min="6661" max="6661" width="7.85546875" style="526" customWidth="1"/>
    <col min="6662" max="6662" width="32.85546875" style="526" bestFit="1" customWidth="1"/>
    <col min="6663" max="6663" width="12" style="526" customWidth="1"/>
    <col min="6664" max="6664" width="7.85546875" style="526" customWidth="1"/>
    <col min="6665" max="6665" width="13.85546875" style="526" customWidth="1"/>
    <col min="6666" max="6666" width="8" style="526" customWidth="1"/>
    <col min="6667" max="6667" width="11" style="526" customWidth="1"/>
    <col min="6668" max="6668" width="16.7109375" style="526" customWidth="1"/>
    <col min="6669" max="6911" width="9.140625" style="526"/>
    <col min="6912" max="6912" width="8.85546875" style="526" customWidth="1"/>
    <col min="6913" max="6913" width="9.42578125" style="526" customWidth="1"/>
    <col min="6914" max="6914" width="14.42578125" style="526" customWidth="1"/>
    <col min="6915" max="6915" width="10.5703125" style="526" customWidth="1"/>
    <col min="6916" max="6916" width="8.85546875" style="526" customWidth="1"/>
    <col min="6917" max="6917" width="7.85546875" style="526" customWidth="1"/>
    <col min="6918" max="6918" width="32.85546875" style="526" bestFit="1" customWidth="1"/>
    <col min="6919" max="6919" width="12" style="526" customWidth="1"/>
    <col min="6920" max="6920" width="7.85546875" style="526" customWidth="1"/>
    <col min="6921" max="6921" width="13.85546875" style="526" customWidth="1"/>
    <col min="6922" max="6922" width="8" style="526" customWidth="1"/>
    <col min="6923" max="6923" width="11" style="526" customWidth="1"/>
    <col min="6924" max="6924" width="16.7109375" style="526" customWidth="1"/>
    <col min="6925" max="7167" width="9.140625" style="526"/>
    <col min="7168" max="7168" width="8.85546875" style="526" customWidth="1"/>
    <col min="7169" max="7169" width="9.42578125" style="526" customWidth="1"/>
    <col min="7170" max="7170" width="14.42578125" style="526" customWidth="1"/>
    <col min="7171" max="7171" width="10.5703125" style="526" customWidth="1"/>
    <col min="7172" max="7172" width="8.85546875" style="526" customWidth="1"/>
    <col min="7173" max="7173" width="7.85546875" style="526" customWidth="1"/>
    <col min="7174" max="7174" width="32.85546875" style="526" bestFit="1" customWidth="1"/>
    <col min="7175" max="7175" width="12" style="526" customWidth="1"/>
    <col min="7176" max="7176" width="7.85546875" style="526" customWidth="1"/>
    <col min="7177" max="7177" width="13.85546875" style="526" customWidth="1"/>
    <col min="7178" max="7178" width="8" style="526" customWidth="1"/>
    <col min="7179" max="7179" width="11" style="526" customWidth="1"/>
    <col min="7180" max="7180" width="16.7109375" style="526" customWidth="1"/>
    <col min="7181" max="7423" width="9.140625" style="526"/>
    <col min="7424" max="7424" width="8.85546875" style="526" customWidth="1"/>
    <col min="7425" max="7425" width="9.42578125" style="526" customWidth="1"/>
    <col min="7426" max="7426" width="14.42578125" style="526" customWidth="1"/>
    <col min="7427" max="7427" width="10.5703125" style="526" customWidth="1"/>
    <col min="7428" max="7428" width="8.85546875" style="526" customWidth="1"/>
    <col min="7429" max="7429" width="7.85546875" style="526" customWidth="1"/>
    <col min="7430" max="7430" width="32.85546875" style="526" bestFit="1" customWidth="1"/>
    <col min="7431" max="7431" width="12" style="526" customWidth="1"/>
    <col min="7432" max="7432" width="7.85546875" style="526" customWidth="1"/>
    <col min="7433" max="7433" width="13.85546875" style="526" customWidth="1"/>
    <col min="7434" max="7434" width="8" style="526" customWidth="1"/>
    <col min="7435" max="7435" width="11" style="526" customWidth="1"/>
    <col min="7436" max="7436" width="16.7109375" style="526" customWidth="1"/>
    <col min="7437" max="7679" width="9.140625" style="526"/>
    <col min="7680" max="7680" width="8.85546875" style="526" customWidth="1"/>
    <col min="7681" max="7681" width="9.42578125" style="526" customWidth="1"/>
    <col min="7682" max="7682" width="14.42578125" style="526" customWidth="1"/>
    <col min="7683" max="7683" width="10.5703125" style="526" customWidth="1"/>
    <col min="7684" max="7684" width="8.85546875" style="526" customWidth="1"/>
    <col min="7685" max="7685" width="7.85546875" style="526" customWidth="1"/>
    <col min="7686" max="7686" width="32.85546875" style="526" bestFit="1" customWidth="1"/>
    <col min="7687" max="7687" width="12" style="526" customWidth="1"/>
    <col min="7688" max="7688" width="7.85546875" style="526" customWidth="1"/>
    <col min="7689" max="7689" width="13.85546875" style="526" customWidth="1"/>
    <col min="7690" max="7690" width="8" style="526" customWidth="1"/>
    <col min="7691" max="7691" width="11" style="526" customWidth="1"/>
    <col min="7692" max="7692" width="16.7109375" style="526" customWidth="1"/>
    <col min="7693" max="7935" width="9.140625" style="526"/>
    <col min="7936" max="7936" width="8.85546875" style="526" customWidth="1"/>
    <col min="7937" max="7937" width="9.42578125" style="526" customWidth="1"/>
    <col min="7938" max="7938" width="14.42578125" style="526" customWidth="1"/>
    <col min="7939" max="7939" width="10.5703125" style="526" customWidth="1"/>
    <col min="7940" max="7940" width="8.85546875" style="526" customWidth="1"/>
    <col min="7941" max="7941" width="7.85546875" style="526" customWidth="1"/>
    <col min="7942" max="7942" width="32.85546875" style="526" bestFit="1" customWidth="1"/>
    <col min="7943" max="7943" width="12" style="526" customWidth="1"/>
    <col min="7944" max="7944" width="7.85546875" style="526" customWidth="1"/>
    <col min="7945" max="7945" width="13.85546875" style="526" customWidth="1"/>
    <col min="7946" max="7946" width="8" style="526" customWidth="1"/>
    <col min="7947" max="7947" width="11" style="526" customWidth="1"/>
    <col min="7948" max="7948" width="16.7109375" style="526" customWidth="1"/>
    <col min="7949" max="8191" width="9.140625" style="526"/>
    <col min="8192" max="8192" width="8.85546875" style="526" customWidth="1"/>
    <col min="8193" max="8193" width="9.42578125" style="526" customWidth="1"/>
    <col min="8194" max="8194" width="14.42578125" style="526" customWidth="1"/>
    <col min="8195" max="8195" width="10.5703125" style="526" customWidth="1"/>
    <col min="8196" max="8196" width="8.85546875" style="526" customWidth="1"/>
    <col min="8197" max="8197" width="7.85546875" style="526" customWidth="1"/>
    <col min="8198" max="8198" width="32.85546875" style="526" bestFit="1" customWidth="1"/>
    <col min="8199" max="8199" width="12" style="526" customWidth="1"/>
    <col min="8200" max="8200" width="7.85546875" style="526" customWidth="1"/>
    <col min="8201" max="8201" width="13.85546875" style="526" customWidth="1"/>
    <col min="8202" max="8202" width="8" style="526" customWidth="1"/>
    <col min="8203" max="8203" width="11" style="526" customWidth="1"/>
    <col min="8204" max="8204" width="16.7109375" style="526" customWidth="1"/>
    <col min="8205" max="8447" width="9.140625" style="526"/>
    <col min="8448" max="8448" width="8.85546875" style="526" customWidth="1"/>
    <col min="8449" max="8449" width="9.42578125" style="526" customWidth="1"/>
    <col min="8450" max="8450" width="14.42578125" style="526" customWidth="1"/>
    <col min="8451" max="8451" width="10.5703125" style="526" customWidth="1"/>
    <col min="8452" max="8452" width="8.85546875" style="526" customWidth="1"/>
    <col min="8453" max="8453" width="7.85546875" style="526" customWidth="1"/>
    <col min="8454" max="8454" width="32.85546875" style="526" bestFit="1" customWidth="1"/>
    <col min="8455" max="8455" width="12" style="526" customWidth="1"/>
    <col min="8456" max="8456" width="7.85546875" style="526" customWidth="1"/>
    <col min="8457" max="8457" width="13.85546875" style="526" customWidth="1"/>
    <col min="8458" max="8458" width="8" style="526" customWidth="1"/>
    <col min="8459" max="8459" width="11" style="526" customWidth="1"/>
    <col min="8460" max="8460" width="16.7109375" style="526" customWidth="1"/>
    <col min="8461" max="8703" width="9.140625" style="526"/>
    <col min="8704" max="8704" width="8.85546875" style="526" customWidth="1"/>
    <col min="8705" max="8705" width="9.42578125" style="526" customWidth="1"/>
    <col min="8706" max="8706" width="14.42578125" style="526" customWidth="1"/>
    <col min="8707" max="8707" width="10.5703125" style="526" customWidth="1"/>
    <col min="8708" max="8708" width="8.85546875" style="526" customWidth="1"/>
    <col min="8709" max="8709" width="7.85546875" style="526" customWidth="1"/>
    <col min="8710" max="8710" width="32.85546875" style="526" bestFit="1" customWidth="1"/>
    <col min="8711" max="8711" width="12" style="526" customWidth="1"/>
    <col min="8712" max="8712" width="7.85546875" style="526" customWidth="1"/>
    <col min="8713" max="8713" width="13.85546875" style="526" customWidth="1"/>
    <col min="8714" max="8714" width="8" style="526" customWidth="1"/>
    <col min="8715" max="8715" width="11" style="526" customWidth="1"/>
    <col min="8716" max="8716" width="16.7109375" style="526" customWidth="1"/>
    <col min="8717" max="8959" width="9.140625" style="526"/>
    <col min="8960" max="8960" width="8.85546875" style="526" customWidth="1"/>
    <col min="8961" max="8961" width="9.42578125" style="526" customWidth="1"/>
    <col min="8962" max="8962" width="14.42578125" style="526" customWidth="1"/>
    <col min="8963" max="8963" width="10.5703125" style="526" customWidth="1"/>
    <col min="8964" max="8964" width="8.85546875" style="526" customWidth="1"/>
    <col min="8965" max="8965" width="7.85546875" style="526" customWidth="1"/>
    <col min="8966" max="8966" width="32.85546875" style="526" bestFit="1" customWidth="1"/>
    <col min="8967" max="8967" width="12" style="526" customWidth="1"/>
    <col min="8968" max="8968" width="7.85546875" style="526" customWidth="1"/>
    <col min="8969" max="8969" width="13.85546875" style="526" customWidth="1"/>
    <col min="8970" max="8970" width="8" style="526" customWidth="1"/>
    <col min="8971" max="8971" width="11" style="526" customWidth="1"/>
    <col min="8972" max="8972" width="16.7109375" style="526" customWidth="1"/>
    <col min="8973" max="9215" width="9.140625" style="526"/>
    <col min="9216" max="9216" width="8.85546875" style="526" customWidth="1"/>
    <col min="9217" max="9217" width="9.42578125" style="526" customWidth="1"/>
    <col min="9218" max="9218" width="14.42578125" style="526" customWidth="1"/>
    <col min="9219" max="9219" width="10.5703125" style="526" customWidth="1"/>
    <col min="9220" max="9220" width="8.85546875" style="526" customWidth="1"/>
    <col min="9221" max="9221" width="7.85546875" style="526" customWidth="1"/>
    <col min="9222" max="9222" width="32.85546875" style="526" bestFit="1" customWidth="1"/>
    <col min="9223" max="9223" width="12" style="526" customWidth="1"/>
    <col min="9224" max="9224" width="7.85546875" style="526" customWidth="1"/>
    <col min="9225" max="9225" width="13.85546875" style="526" customWidth="1"/>
    <col min="9226" max="9226" width="8" style="526" customWidth="1"/>
    <col min="9227" max="9227" width="11" style="526" customWidth="1"/>
    <col min="9228" max="9228" width="16.7109375" style="526" customWidth="1"/>
    <col min="9229" max="9471" width="9.140625" style="526"/>
    <col min="9472" max="9472" width="8.85546875" style="526" customWidth="1"/>
    <col min="9473" max="9473" width="9.42578125" style="526" customWidth="1"/>
    <col min="9474" max="9474" width="14.42578125" style="526" customWidth="1"/>
    <col min="9475" max="9475" width="10.5703125" style="526" customWidth="1"/>
    <col min="9476" max="9476" width="8.85546875" style="526" customWidth="1"/>
    <col min="9477" max="9477" width="7.85546875" style="526" customWidth="1"/>
    <col min="9478" max="9478" width="32.85546875" style="526" bestFit="1" customWidth="1"/>
    <col min="9479" max="9479" width="12" style="526" customWidth="1"/>
    <col min="9480" max="9480" width="7.85546875" style="526" customWidth="1"/>
    <col min="9481" max="9481" width="13.85546875" style="526" customWidth="1"/>
    <col min="9482" max="9482" width="8" style="526" customWidth="1"/>
    <col min="9483" max="9483" width="11" style="526" customWidth="1"/>
    <col min="9484" max="9484" width="16.7109375" style="526" customWidth="1"/>
    <col min="9485" max="9727" width="9.140625" style="526"/>
    <col min="9728" max="9728" width="8.85546875" style="526" customWidth="1"/>
    <col min="9729" max="9729" width="9.42578125" style="526" customWidth="1"/>
    <col min="9730" max="9730" width="14.42578125" style="526" customWidth="1"/>
    <col min="9731" max="9731" width="10.5703125" style="526" customWidth="1"/>
    <col min="9732" max="9732" width="8.85546875" style="526" customWidth="1"/>
    <col min="9733" max="9733" width="7.85546875" style="526" customWidth="1"/>
    <col min="9734" max="9734" width="32.85546875" style="526" bestFit="1" customWidth="1"/>
    <col min="9735" max="9735" width="12" style="526" customWidth="1"/>
    <col min="9736" max="9736" width="7.85546875" style="526" customWidth="1"/>
    <col min="9737" max="9737" width="13.85546875" style="526" customWidth="1"/>
    <col min="9738" max="9738" width="8" style="526" customWidth="1"/>
    <col min="9739" max="9739" width="11" style="526" customWidth="1"/>
    <col min="9740" max="9740" width="16.7109375" style="526" customWidth="1"/>
    <col min="9741" max="9983" width="9.140625" style="526"/>
    <col min="9984" max="9984" width="8.85546875" style="526" customWidth="1"/>
    <col min="9985" max="9985" width="9.42578125" style="526" customWidth="1"/>
    <col min="9986" max="9986" width="14.42578125" style="526" customWidth="1"/>
    <col min="9987" max="9987" width="10.5703125" style="526" customWidth="1"/>
    <col min="9988" max="9988" width="8.85546875" style="526" customWidth="1"/>
    <col min="9989" max="9989" width="7.85546875" style="526" customWidth="1"/>
    <col min="9990" max="9990" width="32.85546875" style="526" bestFit="1" customWidth="1"/>
    <col min="9991" max="9991" width="12" style="526" customWidth="1"/>
    <col min="9992" max="9992" width="7.85546875" style="526" customWidth="1"/>
    <col min="9993" max="9993" width="13.85546875" style="526" customWidth="1"/>
    <col min="9994" max="9994" width="8" style="526" customWidth="1"/>
    <col min="9995" max="9995" width="11" style="526" customWidth="1"/>
    <col min="9996" max="9996" width="16.7109375" style="526" customWidth="1"/>
    <col min="9997" max="10239" width="9.140625" style="526"/>
    <col min="10240" max="10240" width="8.85546875" style="526" customWidth="1"/>
    <col min="10241" max="10241" width="9.42578125" style="526" customWidth="1"/>
    <col min="10242" max="10242" width="14.42578125" style="526" customWidth="1"/>
    <col min="10243" max="10243" width="10.5703125" style="526" customWidth="1"/>
    <col min="10244" max="10244" width="8.85546875" style="526" customWidth="1"/>
    <col min="10245" max="10245" width="7.85546875" style="526" customWidth="1"/>
    <col min="10246" max="10246" width="32.85546875" style="526" bestFit="1" customWidth="1"/>
    <col min="10247" max="10247" width="12" style="526" customWidth="1"/>
    <col min="10248" max="10248" width="7.85546875" style="526" customWidth="1"/>
    <col min="10249" max="10249" width="13.85546875" style="526" customWidth="1"/>
    <col min="10250" max="10250" width="8" style="526" customWidth="1"/>
    <col min="10251" max="10251" width="11" style="526" customWidth="1"/>
    <col min="10252" max="10252" width="16.7109375" style="526" customWidth="1"/>
    <col min="10253" max="10495" width="9.140625" style="526"/>
    <col min="10496" max="10496" width="8.85546875" style="526" customWidth="1"/>
    <col min="10497" max="10497" width="9.42578125" style="526" customWidth="1"/>
    <col min="10498" max="10498" width="14.42578125" style="526" customWidth="1"/>
    <col min="10499" max="10499" width="10.5703125" style="526" customWidth="1"/>
    <col min="10500" max="10500" width="8.85546875" style="526" customWidth="1"/>
    <col min="10501" max="10501" width="7.85546875" style="526" customWidth="1"/>
    <col min="10502" max="10502" width="32.85546875" style="526" bestFit="1" customWidth="1"/>
    <col min="10503" max="10503" width="12" style="526" customWidth="1"/>
    <col min="10504" max="10504" width="7.85546875" style="526" customWidth="1"/>
    <col min="10505" max="10505" width="13.85546875" style="526" customWidth="1"/>
    <col min="10506" max="10506" width="8" style="526" customWidth="1"/>
    <col min="10507" max="10507" width="11" style="526" customWidth="1"/>
    <col min="10508" max="10508" width="16.7109375" style="526" customWidth="1"/>
    <col min="10509" max="10751" width="9.140625" style="526"/>
    <col min="10752" max="10752" width="8.85546875" style="526" customWidth="1"/>
    <col min="10753" max="10753" width="9.42578125" style="526" customWidth="1"/>
    <col min="10754" max="10754" width="14.42578125" style="526" customWidth="1"/>
    <col min="10755" max="10755" width="10.5703125" style="526" customWidth="1"/>
    <col min="10756" max="10756" width="8.85546875" style="526" customWidth="1"/>
    <col min="10757" max="10757" width="7.85546875" style="526" customWidth="1"/>
    <col min="10758" max="10758" width="32.85546875" style="526" bestFit="1" customWidth="1"/>
    <col min="10759" max="10759" width="12" style="526" customWidth="1"/>
    <col min="10760" max="10760" width="7.85546875" style="526" customWidth="1"/>
    <col min="10761" max="10761" width="13.85546875" style="526" customWidth="1"/>
    <col min="10762" max="10762" width="8" style="526" customWidth="1"/>
    <col min="10763" max="10763" width="11" style="526" customWidth="1"/>
    <col min="10764" max="10764" width="16.7109375" style="526" customWidth="1"/>
    <col min="10765" max="11007" width="9.140625" style="526"/>
    <col min="11008" max="11008" width="8.85546875" style="526" customWidth="1"/>
    <col min="11009" max="11009" width="9.42578125" style="526" customWidth="1"/>
    <col min="11010" max="11010" width="14.42578125" style="526" customWidth="1"/>
    <col min="11011" max="11011" width="10.5703125" style="526" customWidth="1"/>
    <col min="11012" max="11012" width="8.85546875" style="526" customWidth="1"/>
    <col min="11013" max="11013" width="7.85546875" style="526" customWidth="1"/>
    <col min="11014" max="11014" width="32.85546875" style="526" bestFit="1" customWidth="1"/>
    <col min="11015" max="11015" width="12" style="526" customWidth="1"/>
    <col min="11016" max="11016" width="7.85546875" style="526" customWidth="1"/>
    <col min="11017" max="11017" width="13.85546875" style="526" customWidth="1"/>
    <col min="11018" max="11018" width="8" style="526" customWidth="1"/>
    <col min="11019" max="11019" width="11" style="526" customWidth="1"/>
    <col min="11020" max="11020" width="16.7109375" style="526" customWidth="1"/>
    <col min="11021" max="11263" width="9.140625" style="526"/>
    <col min="11264" max="11264" width="8.85546875" style="526" customWidth="1"/>
    <col min="11265" max="11265" width="9.42578125" style="526" customWidth="1"/>
    <col min="11266" max="11266" width="14.42578125" style="526" customWidth="1"/>
    <col min="11267" max="11267" width="10.5703125" style="526" customWidth="1"/>
    <col min="11268" max="11268" width="8.85546875" style="526" customWidth="1"/>
    <col min="11269" max="11269" width="7.85546875" style="526" customWidth="1"/>
    <col min="11270" max="11270" width="32.85546875" style="526" bestFit="1" customWidth="1"/>
    <col min="11271" max="11271" width="12" style="526" customWidth="1"/>
    <col min="11272" max="11272" width="7.85546875" style="526" customWidth="1"/>
    <col min="11273" max="11273" width="13.85546875" style="526" customWidth="1"/>
    <col min="11274" max="11274" width="8" style="526" customWidth="1"/>
    <col min="11275" max="11275" width="11" style="526" customWidth="1"/>
    <col min="11276" max="11276" width="16.7109375" style="526" customWidth="1"/>
    <col min="11277" max="11519" width="9.140625" style="526"/>
    <col min="11520" max="11520" width="8.85546875" style="526" customWidth="1"/>
    <col min="11521" max="11521" width="9.42578125" style="526" customWidth="1"/>
    <col min="11522" max="11522" width="14.42578125" style="526" customWidth="1"/>
    <col min="11523" max="11523" width="10.5703125" style="526" customWidth="1"/>
    <col min="11524" max="11524" width="8.85546875" style="526" customWidth="1"/>
    <col min="11525" max="11525" width="7.85546875" style="526" customWidth="1"/>
    <col min="11526" max="11526" width="32.85546875" style="526" bestFit="1" customWidth="1"/>
    <col min="11527" max="11527" width="12" style="526" customWidth="1"/>
    <col min="11528" max="11528" width="7.85546875" style="526" customWidth="1"/>
    <col min="11529" max="11529" width="13.85546875" style="526" customWidth="1"/>
    <col min="11530" max="11530" width="8" style="526" customWidth="1"/>
    <col min="11531" max="11531" width="11" style="526" customWidth="1"/>
    <col min="11532" max="11532" width="16.7109375" style="526" customWidth="1"/>
    <col min="11533" max="11775" width="9.140625" style="526"/>
    <col min="11776" max="11776" width="8.85546875" style="526" customWidth="1"/>
    <col min="11777" max="11777" width="9.42578125" style="526" customWidth="1"/>
    <col min="11778" max="11778" width="14.42578125" style="526" customWidth="1"/>
    <col min="11779" max="11779" width="10.5703125" style="526" customWidth="1"/>
    <col min="11780" max="11780" width="8.85546875" style="526" customWidth="1"/>
    <col min="11781" max="11781" width="7.85546875" style="526" customWidth="1"/>
    <col min="11782" max="11782" width="32.85546875" style="526" bestFit="1" customWidth="1"/>
    <col min="11783" max="11783" width="12" style="526" customWidth="1"/>
    <col min="11784" max="11784" width="7.85546875" style="526" customWidth="1"/>
    <col min="11785" max="11785" width="13.85546875" style="526" customWidth="1"/>
    <col min="11786" max="11786" width="8" style="526" customWidth="1"/>
    <col min="11787" max="11787" width="11" style="526" customWidth="1"/>
    <col min="11788" max="11788" width="16.7109375" style="526" customWidth="1"/>
    <col min="11789" max="12031" width="9.140625" style="526"/>
    <col min="12032" max="12032" width="8.85546875" style="526" customWidth="1"/>
    <col min="12033" max="12033" width="9.42578125" style="526" customWidth="1"/>
    <col min="12034" max="12034" width="14.42578125" style="526" customWidth="1"/>
    <col min="12035" max="12035" width="10.5703125" style="526" customWidth="1"/>
    <col min="12036" max="12036" width="8.85546875" style="526" customWidth="1"/>
    <col min="12037" max="12037" width="7.85546875" style="526" customWidth="1"/>
    <col min="12038" max="12038" width="32.85546875" style="526" bestFit="1" customWidth="1"/>
    <col min="12039" max="12039" width="12" style="526" customWidth="1"/>
    <col min="12040" max="12040" width="7.85546875" style="526" customWidth="1"/>
    <col min="12041" max="12041" width="13.85546875" style="526" customWidth="1"/>
    <col min="12042" max="12042" width="8" style="526" customWidth="1"/>
    <col min="12043" max="12043" width="11" style="526" customWidth="1"/>
    <col min="12044" max="12044" width="16.7109375" style="526" customWidth="1"/>
    <col min="12045" max="12287" width="9.140625" style="526"/>
    <col min="12288" max="12288" width="8.85546875" style="526" customWidth="1"/>
    <col min="12289" max="12289" width="9.42578125" style="526" customWidth="1"/>
    <col min="12290" max="12290" width="14.42578125" style="526" customWidth="1"/>
    <col min="12291" max="12291" width="10.5703125" style="526" customWidth="1"/>
    <col min="12292" max="12292" width="8.85546875" style="526" customWidth="1"/>
    <col min="12293" max="12293" width="7.85546875" style="526" customWidth="1"/>
    <col min="12294" max="12294" width="32.85546875" style="526" bestFit="1" customWidth="1"/>
    <col min="12295" max="12295" width="12" style="526" customWidth="1"/>
    <col min="12296" max="12296" width="7.85546875" style="526" customWidth="1"/>
    <col min="12297" max="12297" width="13.85546875" style="526" customWidth="1"/>
    <col min="12298" max="12298" width="8" style="526" customWidth="1"/>
    <col min="12299" max="12299" width="11" style="526" customWidth="1"/>
    <col min="12300" max="12300" width="16.7109375" style="526" customWidth="1"/>
    <col min="12301" max="12543" width="9.140625" style="526"/>
    <col min="12544" max="12544" width="8.85546875" style="526" customWidth="1"/>
    <col min="12545" max="12545" width="9.42578125" style="526" customWidth="1"/>
    <col min="12546" max="12546" width="14.42578125" style="526" customWidth="1"/>
    <col min="12547" max="12547" width="10.5703125" style="526" customWidth="1"/>
    <col min="12548" max="12548" width="8.85546875" style="526" customWidth="1"/>
    <col min="12549" max="12549" width="7.85546875" style="526" customWidth="1"/>
    <col min="12550" max="12550" width="32.85546875" style="526" bestFit="1" customWidth="1"/>
    <col min="12551" max="12551" width="12" style="526" customWidth="1"/>
    <col min="12552" max="12552" width="7.85546875" style="526" customWidth="1"/>
    <col min="12553" max="12553" width="13.85546875" style="526" customWidth="1"/>
    <col min="12554" max="12554" width="8" style="526" customWidth="1"/>
    <col min="12555" max="12555" width="11" style="526" customWidth="1"/>
    <col min="12556" max="12556" width="16.7109375" style="526" customWidth="1"/>
    <col min="12557" max="12799" width="9.140625" style="526"/>
    <col min="12800" max="12800" width="8.85546875" style="526" customWidth="1"/>
    <col min="12801" max="12801" width="9.42578125" style="526" customWidth="1"/>
    <col min="12802" max="12802" width="14.42578125" style="526" customWidth="1"/>
    <col min="12803" max="12803" width="10.5703125" style="526" customWidth="1"/>
    <col min="12804" max="12804" width="8.85546875" style="526" customWidth="1"/>
    <col min="12805" max="12805" width="7.85546875" style="526" customWidth="1"/>
    <col min="12806" max="12806" width="32.85546875" style="526" bestFit="1" customWidth="1"/>
    <col min="12807" max="12807" width="12" style="526" customWidth="1"/>
    <col min="12808" max="12808" width="7.85546875" style="526" customWidth="1"/>
    <col min="12809" max="12809" width="13.85546875" style="526" customWidth="1"/>
    <col min="12810" max="12810" width="8" style="526" customWidth="1"/>
    <col min="12811" max="12811" width="11" style="526" customWidth="1"/>
    <col min="12812" max="12812" width="16.7109375" style="526" customWidth="1"/>
    <col min="12813" max="13055" width="9.140625" style="526"/>
    <col min="13056" max="13056" width="8.85546875" style="526" customWidth="1"/>
    <col min="13057" max="13057" width="9.42578125" style="526" customWidth="1"/>
    <col min="13058" max="13058" width="14.42578125" style="526" customWidth="1"/>
    <col min="13059" max="13059" width="10.5703125" style="526" customWidth="1"/>
    <col min="13060" max="13060" width="8.85546875" style="526" customWidth="1"/>
    <col min="13061" max="13061" width="7.85546875" style="526" customWidth="1"/>
    <col min="13062" max="13062" width="32.85546875" style="526" bestFit="1" customWidth="1"/>
    <col min="13063" max="13063" width="12" style="526" customWidth="1"/>
    <col min="13064" max="13064" width="7.85546875" style="526" customWidth="1"/>
    <col min="13065" max="13065" width="13.85546875" style="526" customWidth="1"/>
    <col min="13066" max="13066" width="8" style="526" customWidth="1"/>
    <col min="13067" max="13067" width="11" style="526" customWidth="1"/>
    <col min="13068" max="13068" width="16.7109375" style="526" customWidth="1"/>
    <col min="13069" max="13311" width="9.140625" style="526"/>
    <col min="13312" max="13312" width="8.85546875" style="526" customWidth="1"/>
    <col min="13313" max="13313" width="9.42578125" style="526" customWidth="1"/>
    <col min="13314" max="13314" width="14.42578125" style="526" customWidth="1"/>
    <col min="13315" max="13315" width="10.5703125" style="526" customWidth="1"/>
    <col min="13316" max="13316" width="8.85546875" style="526" customWidth="1"/>
    <col min="13317" max="13317" width="7.85546875" style="526" customWidth="1"/>
    <col min="13318" max="13318" width="32.85546875" style="526" bestFit="1" customWidth="1"/>
    <col min="13319" max="13319" width="12" style="526" customWidth="1"/>
    <col min="13320" max="13320" width="7.85546875" style="526" customWidth="1"/>
    <col min="13321" max="13321" width="13.85546875" style="526" customWidth="1"/>
    <col min="13322" max="13322" width="8" style="526" customWidth="1"/>
    <col min="13323" max="13323" width="11" style="526" customWidth="1"/>
    <col min="13324" max="13324" width="16.7109375" style="526" customWidth="1"/>
    <col min="13325" max="13567" width="9.140625" style="526"/>
    <col min="13568" max="13568" width="8.85546875" style="526" customWidth="1"/>
    <col min="13569" max="13569" width="9.42578125" style="526" customWidth="1"/>
    <col min="13570" max="13570" width="14.42578125" style="526" customWidth="1"/>
    <col min="13571" max="13571" width="10.5703125" style="526" customWidth="1"/>
    <col min="13572" max="13572" width="8.85546875" style="526" customWidth="1"/>
    <col min="13573" max="13573" width="7.85546875" style="526" customWidth="1"/>
    <col min="13574" max="13574" width="32.85546875" style="526" bestFit="1" customWidth="1"/>
    <col min="13575" max="13575" width="12" style="526" customWidth="1"/>
    <col min="13576" max="13576" width="7.85546875" style="526" customWidth="1"/>
    <col min="13577" max="13577" width="13.85546875" style="526" customWidth="1"/>
    <col min="13578" max="13578" width="8" style="526" customWidth="1"/>
    <col min="13579" max="13579" width="11" style="526" customWidth="1"/>
    <col min="13580" max="13580" width="16.7109375" style="526" customWidth="1"/>
    <col min="13581" max="13823" width="9.140625" style="526"/>
    <col min="13824" max="13824" width="8.85546875" style="526" customWidth="1"/>
    <col min="13825" max="13825" width="9.42578125" style="526" customWidth="1"/>
    <col min="13826" max="13826" width="14.42578125" style="526" customWidth="1"/>
    <col min="13827" max="13827" width="10.5703125" style="526" customWidth="1"/>
    <col min="13828" max="13828" width="8.85546875" style="526" customWidth="1"/>
    <col min="13829" max="13829" width="7.85546875" style="526" customWidth="1"/>
    <col min="13830" max="13830" width="32.85546875" style="526" bestFit="1" customWidth="1"/>
    <col min="13831" max="13831" width="12" style="526" customWidth="1"/>
    <col min="13832" max="13832" width="7.85546875" style="526" customWidth="1"/>
    <col min="13833" max="13833" width="13.85546875" style="526" customWidth="1"/>
    <col min="13834" max="13834" width="8" style="526" customWidth="1"/>
    <col min="13835" max="13835" width="11" style="526" customWidth="1"/>
    <col min="13836" max="13836" width="16.7109375" style="526" customWidth="1"/>
    <col min="13837" max="14079" width="9.140625" style="526"/>
    <col min="14080" max="14080" width="8.85546875" style="526" customWidth="1"/>
    <col min="14081" max="14081" width="9.42578125" style="526" customWidth="1"/>
    <col min="14082" max="14082" width="14.42578125" style="526" customWidth="1"/>
    <col min="14083" max="14083" width="10.5703125" style="526" customWidth="1"/>
    <col min="14084" max="14084" width="8.85546875" style="526" customWidth="1"/>
    <col min="14085" max="14085" width="7.85546875" style="526" customWidth="1"/>
    <col min="14086" max="14086" width="32.85546875" style="526" bestFit="1" customWidth="1"/>
    <col min="14087" max="14087" width="12" style="526" customWidth="1"/>
    <col min="14088" max="14088" width="7.85546875" style="526" customWidth="1"/>
    <col min="14089" max="14089" width="13.85546875" style="526" customWidth="1"/>
    <col min="14090" max="14090" width="8" style="526" customWidth="1"/>
    <col min="14091" max="14091" width="11" style="526" customWidth="1"/>
    <col min="14092" max="14092" width="16.7109375" style="526" customWidth="1"/>
    <col min="14093" max="14335" width="9.140625" style="526"/>
    <col min="14336" max="14336" width="8.85546875" style="526" customWidth="1"/>
    <col min="14337" max="14337" width="9.42578125" style="526" customWidth="1"/>
    <col min="14338" max="14338" width="14.42578125" style="526" customWidth="1"/>
    <col min="14339" max="14339" width="10.5703125" style="526" customWidth="1"/>
    <col min="14340" max="14340" width="8.85546875" style="526" customWidth="1"/>
    <col min="14341" max="14341" width="7.85546875" style="526" customWidth="1"/>
    <col min="14342" max="14342" width="32.85546875" style="526" bestFit="1" customWidth="1"/>
    <col min="14343" max="14343" width="12" style="526" customWidth="1"/>
    <col min="14344" max="14344" width="7.85546875" style="526" customWidth="1"/>
    <col min="14345" max="14345" width="13.85546875" style="526" customWidth="1"/>
    <col min="14346" max="14346" width="8" style="526" customWidth="1"/>
    <col min="14347" max="14347" width="11" style="526" customWidth="1"/>
    <col min="14348" max="14348" width="16.7109375" style="526" customWidth="1"/>
    <col min="14349" max="14591" width="9.140625" style="526"/>
    <col min="14592" max="14592" width="8.85546875" style="526" customWidth="1"/>
    <col min="14593" max="14593" width="9.42578125" style="526" customWidth="1"/>
    <col min="14594" max="14594" width="14.42578125" style="526" customWidth="1"/>
    <col min="14595" max="14595" width="10.5703125" style="526" customWidth="1"/>
    <col min="14596" max="14596" width="8.85546875" style="526" customWidth="1"/>
    <col min="14597" max="14597" width="7.85546875" style="526" customWidth="1"/>
    <col min="14598" max="14598" width="32.85546875" style="526" bestFit="1" customWidth="1"/>
    <col min="14599" max="14599" width="12" style="526" customWidth="1"/>
    <col min="14600" max="14600" width="7.85546875" style="526" customWidth="1"/>
    <col min="14601" max="14601" width="13.85546875" style="526" customWidth="1"/>
    <col min="14602" max="14602" width="8" style="526" customWidth="1"/>
    <col min="14603" max="14603" width="11" style="526" customWidth="1"/>
    <col min="14604" max="14604" width="16.7109375" style="526" customWidth="1"/>
    <col min="14605" max="14847" width="9.140625" style="526"/>
    <col min="14848" max="14848" width="8.85546875" style="526" customWidth="1"/>
    <col min="14849" max="14849" width="9.42578125" style="526" customWidth="1"/>
    <col min="14850" max="14850" width="14.42578125" style="526" customWidth="1"/>
    <col min="14851" max="14851" width="10.5703125" style="526" customWidth="1"/>
    <col min="14852" max="14852" width="8.85546875" style="526" customWidth="1"/>
    <col min="14853" max="14853" width="7.85546875" style="526" customWidth="1"/>
    <col min="14854" max="14854" width="32.85546875" style="526" bestFit="1" customWidth="1"/>
    <col min="14855" max="14855" width="12" style="526" customWidth="1"/>
    <col min="14856" max="14856" width="7.85546875" style="526" customWidth="1"/>
    <col min="14857" max="14857" width="13.85546875" style="526" customWidth="1"/>
    <col min="14858" max="14858" width="8" style="526" customWidth="1"/>
    <col min="14859" max="14859" width="11" style="526" customWidth="1"/>
    <col min="14860" max="14860" width="16.7109375" style="526" customWidth="1"/>
    <col min="14861" max="15103" width="9.140625" style="526"/>
    <col min="15104" max="15104" width="8.85546875" style="526" customWidth="1"/>
    <col min="15105" max="15105" width="9.42578125" style="526" customWidth="1"/>
    <col min="15106" max="15106" width="14.42578125" style="526" customWidth="1"/>
    <col min="15107" max="15107" width="10.5703125" style="526" customWidth="1"/>
    <col min="15108" max="15108" width="8.85546875" style="526" customWidth="1"/>
    <col min="15109" max="15109" width="7.85546875" style="526" customWidth="1"/>
    <col min="15110" max="15110" width="32.85546875" style="526" bestFit="1" customWidth="1"/>
    <col min="15111" max="15111" width="12" style="526" customWidth="1"/>
    <col min="15112" max="15112" width="7.85546875" style="526" customWidth="1"/>
    <col min="15113" max="15113" width="13.85546875" style="526" customWidth="1"/>
    <col min="15114" max="15114" width="8" style="526" customWidth="1"/>
    <col min="15115" max="15115" width="11" style="526" customWidth="1"/>
    <col min="15116" max="15116" width="16.7109375" style="526" customWidth="1"/>
    <col min="15117" max="15359" width="9.140625" style="526"/>
    <col min="15360" max="15360" width="8.85546875" style="526" customWidth="1"/>
    <col min="15361" max="15361" width="9.42578125" style="526" customWidth="1"/>
    <col min="15362" max="15362" width="14.42578125" style="526" customWidth="1"/>
    <col min="15363" max="15363" width="10.5703125" style="526" customWidth="1"/>
    <col min="15364" max="15364" width="8.85546875" style="526" customWidth="1"/>
    <col min="15365" max="15365" width="7.85546875" style="526" customWidth="1"/>
    <col min="15366" max="15366" width="32.85546875" style="526" bestFit="1" customWidth="1"/>
    <col min="15367" max="15367" width="12" style="526" customWidth="1"/>
    <col min="15368" max="15368" width="7.85546875" style="526" customWidth="1"/>
    <col min="15369" max="15369" width="13.85546875" style="526" customWidth="1"/>
    <col min="15370" max="15370" width="8" style="526" customWidth="1"/>
    <col min="15371" max="15371" width="11" style="526" customWidth="1"/>
    <col min="15372" max="15372" width="16.7109375" style="526" customWidth="1"/>
    <col min="15373" max="15615" width="9.140625" style="526"/>
    <col min="15616" max="15616" width="8.85546875" style="526" customWidth="1"/>
    <col min="15617" max="15617" width="9.42578125" style="526" customWidth="1"/>
    <col min="15618" max="15618" width="14.42578125" style="526" customWidth="1"/>
    <col min="15619" max="15619" width="10.5703125" style="526" customWidth="1"/>
    <col min="15620" max="15620" width="8.85546875" style="526" customWidth="1"/>
    <col min="15621" max="15621" width="7.85546875" style="526" customWidth="1"/>
    <col min="15622" max="15622" width="32.85546875" style="526" bestFit="1" customWidth="1"/>
    <col min="15623" max="15623" width="12" style="526" customWidth="1"/>
    <col min="15624" max="15624" width="7.85546875" style="526" customWidth="1"/>
    <col min="15625" max="15625" width="13.85546875" style="526" customWidth="1"/>
    <col min="15626" max="15626" width="8" style="526" customWidth="1"/>
    <col min="15627" max="15627" width="11" style="526" customWidth="1"/>
    <col min="15628" max="15628" width="16.7109375" style="526" customWidth="1"/>
    <col min="15629" max="15871" width="9.140625" style="526"/>
    <col min="15872" max="15872" width="8.85546875" style="526" customWidth="1"/>
    <col min="15873" max="15873" width="9.42578125" style="526" customWidth="1"/>
    <col min="15874" max="15874" width="14.42578125" style="526" customWidth="1"/>
    <col min="15875" max="15875" width="10.5703125" style="526" customWidth="1"/>
    <col min="15876" max="15876" width="8.85546875" style="526" customWidth="1"/>
    <col min="15877" max="15877" width="7.85546875" style="526" customWidth="1"/>
    <col min="15878" max="15878" width="32.85546875" style="526" bestFit="1" customWidth="1"/>
    <col min="15879" max="15879" width="12" style="526" customWidth="1"/>
    <col min="15880" max="15880" width="7.85546875" style="526" customWidth="1"/>
    <col min="15881" max="15881" width="13.85546875" style="526" customWidth="1"/>
    <col min="15882" max="15882" width="8" style="526" customWidth="1"/>
    <col min="15883" max="15883" width="11" style="526" customWidth="1"/>
    <col min="15884" max="15884" width="16.7109375" style="526" customWidth="1"/>
    <col min="15885" max="16127" width="9.140625" style="526"/>
    <col min="16128" max="16128" width="8.85546875" style="526" customWidth="1"/>
    <col min="16129" max="16129" width="9.42578125" style="526" customWidth="1"/>
    <col min="16130" max="16130" width="14.42578125" style="526" customWidth="1"/>
    <col min="16131" max="16131" width="10.5703125" style="526" customWidth="1"/>
    <col min="16132" max="16132" width="8.85546875" style="526" customWidth="1"/>
    <col min="16133" max="16133" width="7.85546875" style="526" customWidth="1"/>
    <col min="16134" max="16134" width="32.85546875" style="526" bestFit="1" customWidth="1"/>
    <col min="16135" max="16135" width="12" style="526" customWidth="1"/>
    <col min="16136" max="16136" width="7.85546875" style="526" customWidth="1"/>
    <col min="16137" max="16137" width="13.85546875" style="526" customWidth="1"/>
    <col min="16138" max="16138" width="8" style="526" customWidth="1"/>
    <col min="16139" max="16139" width="11" style="526" customWidth="1"/>
    <col min="16140" max="16140" width="16.7109375" style="526" customWidth="1"/>
    <col min="16141" max="16384" width="9.140625" style="526"/>
  </cols>
  <sheetData>
    <row r="1" spans="1:16" s="104" customFormat="1" ht="12.75" x14ac:dyDescent="0.2">
      <c r="A1" s="804" t="s">
        <v>37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323"/>
      <c r="N1" s="323"/>
      <c r="O1" s="323"/>
      <c r="P1" s="323"/>
    </row>
    <row r="2" spans="1:16" s="104" customFormat="1" ht="12.75" x14ac:dyDescent="0.2">
      <c r="A2" s="804" t="s">
        <v>279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323"/>
      <c r="N2" s="323"/>
      <c r="O2" s="323"/>
      <c r="P2" s="323"/>
    </row>
    <row r="3" spans="1:16" s="104" customFormat="1" ht="12.75" customHeight="1" x14ac:dyDescent="0.2">
      <c r="A3" s="804" t="s">
        <v>277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323"/>
      <c r="N3" s="323"/>
      <c r="O3" s="323"/>
      <c r="P3" s="323"/>
    </row>
    <row r="4" spans="1:16" s="104" customFormat="1" ht="12.75" x14ac:dyDescent="0.2">
      <c r="A4" s="804" t="s">
        <v>278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323"/>
      <c r="N4" s="323"/>
      <c r="O4" s="323"/>
      <c r="P4" s="323"/>
    </row>
    <row r="5" spans="1:16" s="104" customFormat="1" ht="9" customHeight="1" x14ac:dyDescent="0.2">
      <c r="N5" s="9"/>
      <c r="O5" s="9"/>
      <c r="P5" s="9"/>
    </row>
    <row r="6" spans="1:16" s="104" customFormat="1" ht="15" customHeight="1" x14ac:dyDescent="0.25">
      <c r="A6" s="805" t="s">
        <v>436</v>
      </c>
      <c r="B6" s="805"/>
      <c r="C6" s="805"/>
      <c r="D6" s="805"/>
      <c r="E6" s="805"/>
      <c r="F6" s="805"/>
      <c r="G6" s="805"/>
      <c r="H6" s="805"/>
      <c r="I6" s="805"/>
      <c r="J6" s="805"/>
      <c r="K6" s="805"/>
      <c r="L6" s="805"/>
      <c r="M6" s="247"/>
      <c r="N6" s="300"/>
      <c r="O6" s="300"/>
      <c r="P6" s="300"/>
    </row>
    <row r="7" spans="1:16" s="104" customFormat="1" ht="15.75" x14ac:dyDescent="0.2">
      <c r="A7" s="806" t="s">
        <v>215</v>
      </c>
      <c r="B7" s="806"/>
      <c r="C7" s="806"/>
      <c r="D7" s="806"/>
      <c r="E7" s="806"/>
      <c r="F7" s="806"/>
      <c r="G7" s="806"/>
      <c r="H7" s="806"/>
      <c r="I7" s="806"/>
      <c r="J7" s="806"/>
      <c r="K7" s="806"/>
      <c r="L7" s="806"/>
      <c r="M7" s="248"/>
      <c r="N7" s="300"/>
      <c r="O7" s="300"/>
      <c r="P7" s="300"/>
    </row>
    <row r="8" spans="1:16" x14ac:dyDescent="0.25">
      <c r="A8" s="803" t="s">
        <v>437</v>
      </c>
      <c r="B8" s="803"/>
      <c r="C8" s="803"/>
      <c r="D8" s="803"/>
      <c r="E8" s="803"/>
      <c r="F8" s="803"/>
      <c r="G8" s="803"/>
      <c r="H8" s="803"/>
      <c r="I8" s="803"/>
      <c r="J8" s="803"/>
      <c r="K8" s="803"/>
      <c r="L8" s="803"/>
      <c r="N8" s="527"/>
      <c r="O8" s="527"/>
      <c r="P8" s="527"/>
    </row>
    <row r="9" spans="1:16" x14ac:dyDescent="0.25">
      <c r="A9" s="810" t="s">
        <v>226</v>
      </c>
      <c r="B9" s="810"/>
      <c r="C9" s="810"/>
      <c r="N9" s="527"/>
      <c r="O9" s="527"/>
      <c r="P9" s="527"/>
    </row>
    <row r="10" spans="1:16" ht="15.75" thickBot="1" x14ac:dyDescent="0.3"/>
    <row r="11" spans="1:16" ht="31.5" customHeight="1" thickBot="1" x14ac:dyDescent="0.3">
      <c r="A11" s="608" t="s">
        <v>319</v>
      </c>
      <c r="B11" s="609" t="s">
        <v>320</v>
      </c>
      <c r="C11" s="609" t="s">
        <v>321</v>
      </c>
      <c r="D11" s="610"/>
      <c r="E11" s="610" t="s">
        <v>287</v>
      </c>
      <c r="F11" s="610" t="s">
        <v>322</v>
      </c>
      <c r="G11" s="611" t="s">
        <v>9</v>
      </c>
      <c r="H11" s="610" t="s">
        <v>323</v>
      </c>
      <c r="I11" s="611" t="s">
        <v>324</v>
      </c>
      <c r="J11" s="611" t="s">
        <v>447</v>
      </c>
      <c r="K11" s="612" t="s">
        <v>348</v>
      </c>
      <c r="L11" s="614" t="s">
        <v>325</v>
      </c>
    </row>
    <row r="12" spans="1:16" ht="15.75" x14ac:dyDescent="0.25">
      <c r="A12" s="814">
        <v>1</v>
      </c>
      <c r="B12" s="561">
        <v>1</v>
      </c>
      <c r="C12" s="562" t="s">
        <v>290</v>
      </c>
      <c r="D12" s="563"/>
      <c r="E12" s="564">
        <v>1999</v>
      </c>
      <c r="F12" s="564" t="s">
        <v>4</v>
      </c>
      <c r="G12" s="565" t="s">
        <v>226</v>
      </c>
      <c r="H12" s="566"/>
      <c r="I12" s="567">
        <v>63</v>
      </c>
      <c r="J12" s="567" t="s">
        <v>347</v>
      </c>
      <c r="K12" s="568">
        <v>11</v>
      </c>
      <c r="L12" s="569" t="s">
        <v>292</v>
      </c>
    </row>
    <row r="13" spans="1:16" ht="15.75" x14ac:dyDescent="0.25">
      <c r="A13" s="815"/>
      <c r="B13" s="530">
        <v>2</v>
      </c>
      <c r="C13" s="531" t="s">
        <v>289</v>
      </c>
      <c r="D13" s="532"/>
      <c r="E13" s="533">
        <v>1994</v>
      </c>
      <c r="F13" s="533" t="s">
        <v>4</v>
      </c>
      <c r="G13" s="534" t="s">
        <v>226</v>
      </c>
      <c r="H13" s="535"/>
      <c r="I13" s="536">
        <v>63</v>
      </c>
      <c r="J13" s="536" t="s">
        <v>347</v>
      </c>
      <c r="K13" s="538">
        <v>11</v>
      </c>
      <c r="L13" s="570" t="s">
        <v>228</v>
      </c>
    </row>
    <row r="14" spans="1:16" ht="15.75" x14ac:dyDescent="0.25">
      <c r="A14" s="815"/>
      <c r="B14" s="530">
        <v>3</v>
      </c>
      <c r="C14" s="531" t="s">
        <v>288</v>
      </c>
      <c r="D14" s="532"/>
      <c r="E14" s="533">
        <v>1986</v>
      </c>
      <c r="F14" s="533" t="s">
        <v>4</v>
      </c>
      <c r="G14" s="534" t="s">
        <v>226</v>
      </c>
      <c r="H14" s="535"/>
      <c r="I14" s="536">
        <v>63</v>
      </c>
      <c r="J14" s="536" t="s">
        <v>347</v>
      </c>
      <c r="K14" s="538">
        <v>11</v>
      </c>
      <c r="L14" s="570" t="s">
        <v>229</v>
      </c>
    </row>
    <row r="15" spans="1:16" ht="15.75" x14ac:dyDescent="0.25">
      <c r="A15" s="815"/>
      <c r="B15" s="530">
        <v>4</v>
      </c>
      <c r="C15" s="531" t="s">
        <v>293</v>
      </c>
      <c r="D15" s="532"/>
      <c r="E15" s="533">
        <v>2002</v>
      </c>
      <c r="F15" s="533" t="s">
        <v>3</v>
      </c>
      <c r="G15" s="534" t="s">
        <v>226</v>
      </c>
      <c r="H15" s="535"/>
      <c r="I15" s="536">
        <v>68</v>
      </c>
      <c r="J15" s="536" t="s">
        <v>347</v>
      </c>
      <c r="K15" s="538">
        <v>11</v>
      </c>
      <c r="L15" s="570" t="s">
        <v>270</v>
      </c>
    </row>
    <row r="16" spans="1:16" ht="15.75" x14ac:dyDescent="0.25">
      <c r="A16" s="815"/>
      <c r="B16" s="530">
        <v>5</v>
      </c>
      <c r="C16" s="531" t="s">
        <v>294</v>
      </c>
      <c r="D16" s="532"/>
      <c r="E16" s="533">
        <v>2001</v>
      </c>
      <c r="F16" s="533" t="s">
        <v>4</v>
      </c>
      <c r="G16" s="534" t="s">
        <v>226</v>
      </c>
      <c r="H16" s="535"/>
      <c r="I16" s="536">
        <v>73</v>
      </c>
      <c r="J16" s="536" t="s">
        <v>347</v>
      </c>
      <c r="K16" s="538">
        <v>11</v>
      </c>
      <c r="L16" s="570" t="s">
        <v>295</v>
      </c>
    </row>
    <row r="17" spans="1:12" ht="16.5" thickBot="1" x14ac:dyDescent="0.3">
      <c r="A17" s="816"/>
      <c r="B17" s="571">
        <v>6</v>
      </c>
      <c r="C17" s="572"/>
      <c r="D17" s="573"/>
      <c r="E17" s="574"/>
      <c r="F17" s="574"/>
      <c r="G17" s="575"/>
      <c r="H17" s="576"/>
      <c r="I17" s="577"/>
      <c r="J17" s="615"/>
      <c r="K17" s="578"/>
      <c r="L17" s="579"/>
    </row>
    <row r="18" spans="1:12" ht="15.75" x14ac:dyDescent="0.25">
      <c r="A18" s="817">
        <v>2</v>
      </c>
      <c r="B18" s="589">
        <v>1</v>
      </c>
      <c r="C18" s="590" t="s">
        <v>296</v>
      </c>
      <c r="D18" s="591"/>
      <c r="E18" s="592">
        <v>2004</v>
      </c>
      <c r="F18" s="592" t="s">
        <v>4</v>
      </c>
      <c r="G18" s="593" t="s">
        <v>226</v>
      </c>
      <c r="H18" s="594"/>
      <c r="I18" s="595">
        <v>78</v>
      </c>
      <c r="J18" s="595" t="s">
        <v>347</v>
      </c>
      <c r="K18" s="596">
        <v>11.15</v>
      </c>
      <c r="L18" s="597" t="s">
        <v>299</v>
      </c>
    </row>
    <row r="19" spans="1:12" ht="15.75" x14ac:dyDescent="0.25">
      <c r="A19" s="818"/>
      <c r="B19" s="539">
        <v>2</v>
      </c>
      <c r="C19" s="540" t="s">
        <v>297</v>
      </c>
      <c r="D19" s="541"/>
      <c r="E19" s="542">
        <v>2005</v>
      </c>
      <c r="F19" s="542" t="s">
        <v>4</v>
      </c>
      <c r="G19" s="543" t="s">
        <v>226</v>
      </c>
      <c r="H19" s="544"/>
      <c r="I19" s="545">
        <v>78</v>
      </c>
      <c r="J19" s="545" t="s">
        <v>347</v>
      </c>
      <c r="K19" s="547">
        <v>11.15</v>
      </c>
      <c r="L19" s="598" t="s">
        <v>270</v>
      </c>
    </row>
    <row r="20" spans="1:12" ht="15.75" x14ac:dyDescent="0.25">
      <c r="A20" s="818"/>
      <c r="B20" s="539">
        <v>3</v>
      </c>
      <c r="C20" s="540" t="s">
        <v>298</v>
      </c>
      <c r="D20" s="541"/>
      <c r="E20" s="542">
        <v>2004</v>
      </c>
      <c r="F20" s="542" t="s">
        <v>4</v>
      </c>
      <c r="G20" s="543" t="s">
        <v>226</v>
      </c>
      <c r="H20" s="544"/>
      <c r="I20" s="545">
        <v>78</v>
      </c>
      <c r="J20" s="545" t="s">
        <v>347</v>
      </c>
      <c r="K20" s="547">
        <v>11.15</v>
      </c>
      <c r="L20" s="598" t="s">
        <v>300</v>
      </c>
    </row>
    <row r="21" spans="1:12" ht="15.75" x14ac:dyDescent="0.25">
      <c r="A21" s="818"/>
      <c r="B21" s="539">
        <v>4</v>
      </c>
      <c r="C21" s="540" t="s">
        <v>301</v>
      </c>
      <c r="D21" s="541"/>
      <c r="E21" s="542">
        <v>1997</v>
      </c>
      <c r="F21" s="542" t="s">
        <v>3</v>
      </c>
      <c r="G21" s="543" t="s">
        <v>226</v>
      </c>
      <c r="H21" s="544"/>
      <c r="I21" s="545">
        <v>85</v>
      </c>
      <c r="J21" s="545" t="s">
        <v>347</v>
      </c>
      <c r="K21" s="547">
        <v>11.15</v>
      </c>
      <c r="L21" s="598" t="s">
        <v>303</v>
      </c>
    </row>
    <row r="22" spans="1:12" ht="15.75" x14ac:dyDescent="0.25">
      <c r="A22" s="818"/>
      <c r="B22" s="539">
        <v>5</v>
      </c>
      <c r="C22" s="540" t="s">
        <v>274</v>
      </c>
      <c r="D22" s="541"/>
      <c r="E22" s="542">
        <v>1984</v>
      </c>
      <c r="F22" s="542" t="s">
        <v>3</v>
      </c>
      <c r="G22" s="543" t="s">
        <v>205</v>
      </c>
      <c r="H22" s="544"/>
      <c r="I22" s="545">
        <v>85</v>
      </c>
      <c r="J22" s="545" t="s">
        <v>347</v>
      </c>
      <c r="K22" s="547">
        <v>11.15</v>
      </c>
      <c r="L22" s="598" t="s">
        <v>304</v>
      </c>
    </row>
    <row r="23" spans="1:12" ht="16.5" thickBot="1" x14ac:dyDescent="0.3">
      <c r="A23" s="819"/>
      <c r="B23" s="599">
        <v>6</v>
      </c>
      <c r="C23" s="600" t="s">
        <v>302</v>
      </c>
      <c r="D23" s="601"/>
      <c r="E23" s="602">
        <v>1990</v>
      </c>
      <c r="F23" s="602" t="s">
        <v>4</v>
      </c>
      <c r="G23" s="603" t="s">
        <v>205</v>
      </c>
      <c r="H23" s="604"/>
      <c r="I23" s="605">
        <v>85</v>
      </c>
      <c r="J23" s="605" t="s">
        <v>347</v>
      </c>
      <c r="K23" s="606">
        <v>11.15</v>
      </c>
      <c r="L23" s="607" t="s">
        <v>305</v>
      </c>
    </row>
    <row r="24" spans="1:12" ht="15.75" customHeight="1" x14ac:dyDescent="0.25">
      <c r="A24" s="814">
        <v>3</v>
      </c>
      <c r="B24" s="561">
        <v>1</v>
      </c>
      <c r="C24" s="562"/>
      <c r="D24" s="563"/>
      <c r="E24" s="564"/>
      <c r="F24" s="564"/>
      <c r="G24" s="565"/>
      <c r="H24" s="566"/>
      <c r="I24" s="567"/>
      <c r="J24" s="567"/>
      <c r="K24" s="568"/>
      <c r="L24" s="569"/>
    </row>
    <row r="25" spans="1:12" ht="15.75" customHeight="1" x14ac:dyDescent="0.25">
      <c r="A25" s="815"/>
      <c r="B25" s="530">
        <v>2</v>
      </c>
      <c r="C25" s="531" t="s">
        <v>306</v>
      </c>
      <c r="D25" s="532"/>
      <c r="E25" s="533">
        <v>1998</v>
      </c>
      <c r="F25" s="533" t="s">
        <v>4</v>
      </c>
      <c r="G25" s="534" t="s">
        <v>307</v>
      </c>
      <c r="H25" s="535"/>
      <c r="I25" s="536">
        <v>95</v>
      </c>
      <c r="J25" s="536" t="s">
        <v>347</v>
      </c>
      <c r="K25" s="538">
        <v>11.3</v>
      </c>
      <c r="L25" s="570" t="s">
        <v>308</v>
      </c>
    </row>
    <row r="26" spans="1:12" ht="15.75" customHeight="1" x14ac:dyDescent="0.25">
      <c r="A26" s="815"/>
      <c r="B26" s="530">
        <v>3</v>
      </c>
      <c r="C26" s="531" t="s">
        <v>262</v>
      </c>
      <c r="D26" s="532"/>
      <c r="E26" s="533">
        <v>1996</v>
      </c>
      <c r="F26" s="533" t="s">
        <v>3</v>
      </c>
      <c r="G26" s="534" t="s">
        <v>226</v>
      </c>
      <c r="H26" s="535"/>
      <c r="I26" s="536" t="s">
        <v>434</v>
      </c>
      <c r="J26" s="536" t="s">
        <v>347</v>
      </c>
      <c r="K26" s="538">
        <v>11.3</v>
      </c>
      <c r="L26" s="570" t="s">
        <v>292</v>
      </c>
    </row>
    <row r="27" spans="1:12" ht="15.75" customHeight="1" x14ac:dyDescent="0.25">
      <c r="A27" s="815"/>
      <c r="B27" s="530">
        <v>4</v>
      </c>
      <c r="C27" s="531" t="s">
        <v>309</v>
      </c>
      <c r="D27" s="532"/>
      <c r="E27" s="533">
        <v>1988</v>
      </c>
      <c r="F27" s="533">
        <v>1</v>
      </c>
      <c r="G27" s="534" t="s">
        <v>226</v>
      </c>
      <c r="H27" s="535"/>
      <c r="I27" s="536" t="s">
        <v>434</v>
      </c>
      <c r="J27" s="536" t="s">
        <v>347</v>
      </c>
      <c r="K27" s="538">
        <v>11.3</v>
      </c>
      <c r="L27" s="570" t="s">
        <v>311</v>
      </c>
    </row>
    <row r="28" spans="1:12" ht="15.75" customHeight="1" x14ac:dyDescent="0.25">
      <c r="A28" s="815"/>
      <c r="B28" s="530">
        <v>5</v>
      </c>
      <c r="C28" s="531" t="s">
        <v>310</v>
      </c>
      <c r="D28" s="532"/>
      <c r="E28" s="533">
        <v>1986</v>
      </c>
      <c r="F28" s="533" t="s">
        <v>5</v>
      </c>
      <c r="G28" s="534" t="s">
        <v>205</v>
      </c>
      <c r="H28" s="535"/>
      <c r="I28" s="536" t="s">
        <v>434</v>
      </c>
      <c r="J28" s="536" t="s">
        <v>347</v>
      </c>
      <c r="K28" s="538">
        <v>11.3</v>
      </c>
      <c r="L28" s="570" t="s">
        <v>207</v>
      </c>
    </row>
    <row r="29" spans="1:12" ht="15.75" customHeight="1" thickBot="1" x14ac:dyDescent="0.3">
      <c r="A29" s="816"/>
      <c r="B29" s="571">
        <v>6</v>
      </c>
      <c r="C29" s="572"/>
      <c r="D29" s="573"/>
      <c r="E29" s="574"/>
      <c r="F29" s="574"/>
      <c r="G29" s="575"/>
      <c r="H29" s="576"/>
      <c r="I29" s="577"/>
      <c r="J29" s="615"/>
      <c r="K29" s="578"/>
      <c r="L29" s="579"/>
    </row>
    <row r="30" spans="1:12" ht="15.75" customHeight="1" x14ac:dyDescent="0.25">
      <c r="A30" s="817">
        <v>4</v>
      </c>
      <c r="B30" s="589">
        <v>1</v>
      </c>
      <c r="C30" s="590"/>
      <c r="D30" s="591"/>
      <c r="E30" s="592"/>
      <c r="F30" s="592"/>
      <c r="G30" s="593"/>
      <c r="H30" s="594"/>
      <c r="I30" s="595"/>
      <c r="J30" s="595"/>
      <c r="K30" s="596"/>
      <c r="L30" s="597"/>
    </row>
    <row r="31" spans="1:12" ht="15.75" customHeight="1" x14ac:dyDescent="0.25">
      <c r="A31" s="818"/>
      <c r="B31" s="539">
        <v>2</v>
      </c>
      <c r="C31" s="540" t="s">
        <v>312</v>
      </c>
      <c r="D31" s="541"/>
      <c r="E31" s="542">
        <v>1991</v>
      </c>
      <c r="F31" s="542" t="s">
        <v>3</v>
      </c>
      <c r="G31" s="543" t="s">
        <v>226</v>
      </c>
      <c r="H31" s="544"/>
      <c r="I31" s="545">
        <v>58</v>
      </c>
      <c r="J31" s="545" t="s">
        <v>448</v>
      </c>
      <c r="K31" s="547">
        <v>11.45</v>
      </c>
      <c r="L31" s="598" t="s">
        <v>317</v>
      </c>
    </row>
    <row r="32" spans="1:12" ht="15.75" customHeight="1" x14ac:dyDescent="0.25">
      <c r="A32" s="818"/>
      <c r="B32" s="539">
        <v>3</v>
      </c>
      <c r="C32" s="540" t="s">
        <v>313</v>
      </c>
      <c r="D32" s="541"/>
      <c r="E32" s="542">
        <v>1991</v>
      </c>
      <c r="F32" s="542">
        <v>1</v>
      </c>
      <c r="G32" s="543" t="s">
        <v>226</v>
      </c>
      <c r="H32" s="544"/>
      <c r="I32" s="545">
        <v>68</v>
      </c>
      <c r="J32" s="545" t="s">
        <v>347</v>
      </c>
      <c r="K32" s="547">
        <v>11.45</v>
      </c>
      <c r="L32" s="598" t="s">
        <v>318</v>
      </c>
    </row>
    <row r="33" spans="1:15" ht="15.75" customHeight="1" x14ac:dyDescent="0.25">
      <c r="A33" s="818"/>
      <c r="B33" s="539">
        <v>4</v>
      </c>
      <c r="C33" s="540" t="s">
        <v>314</v>
      </c>
      <c r="D33" s="541"/>
      <c r="E33" s="542">
        <v>1996</v>
      </c>
      <c r="F33" s="542" t="s">
        <v>5</v>
      </c>
      <c r="G33" s="543" t="s">
        <v>315</v>
      </c>
      <c r="H33" s="544"/>
      <c r="I33" s="545" t="s">
        <v>316</v>
      </c>
      <c r="J33" s="545" t="s">
        <v>347</v>
      </c>
      <c r="K33" s="547">
        <v>11.45</v>
      </c>
      <c r="L33" s="598" t="s">
        <v>435</v>
      </c>
    </row>
    <row r="34" spans="1:15" ht="15.75" customHeight="1" x14ac:dyDescent="0.25">
      <c r="A34" s="818"/>
      <c r="B34" s="539">
        <v>5</v>
      </c>
      <c r="C34" s="540"/>
      <c r="D34" s="541"/>
      <c r="E34" s="542"/>
      <c r="F34" s="542"/>
      <c r="G34" s="543"/>
      <c r="H34" s="544"/>
      <c r="I34" s="545"/>
      <c r="J34" s="545"/>
      <c r="K34" s="547"/>
      <c r="L34" s="598"/>
    </row>
    <row r="35" spans="1:15" ht="15.75" customHeight="1" thickBot="1" x14ac:dyDescent="0.3">
      <c r="A35" s="818"/>
      <c r="B35" s="618">
        <v>6</v>
      </c>
      <c r="C35" s="619"/>
      <c r="D35" s="620"/>
      <c r="E35" s="621"/>
      <c r="F35" s="621"/>
      <c r="G35" s="622"/>
      <c r="H35" s="623"/>
      <c r="I35" s="624"/>
      <c r="J35" s="624"/>
      <c r="K35" s="625"/>
      <c r="L35" s="626"/>
    </row>
    <row r="36" spans="1:15" ht="15.75" customHeight="1" x14ac:dyDescent="0.25">
      <c r="A36" s="632"/>
      <c r="B36" s="633"/>
      <c r="C36" s="634" t="s">
        <v>438</v>
      </c>
      <c r="D36" s="634"/>
      <c r="E36" s="567">
        <v>1976</v>
      </c>
      <c r="F36" s="567">
        <v>3</v>
      </c>
      <c r="G36" s="635" t="s">
        <v>226</v>
      </c>
      <c r="H36" s="566"/>
      <c r="I36" s="567"/>
      <c r="J36" s="567" t="s">
        <v>454</v>
      </c>
      <c r="K36" s="568"/>
      <c r="L36" s="569" t="s">
        <v>209</v>
      </c>
      <c r="O36" s="538">
        <v>12</v>
      </c>
    </row>
    <row r="37" spans="1:15" ht="15.75" customHeight="1" x14ac:dyDescent="0.25">
      <c r="A37" s="636"/>
      <c r="B37" s="537"/>
      <c r="C37" s="627" t="s">
        <v>439</v>
      </c>
      <c r="D37" s="627"/>
      <c r="E37" s="536">
        <v>1978</v>
      </c>
      <c r="F37" s="536" t="s">
        <v>4</v>
      </c>
      <c r="G37" s="556" t="s">
        <v>226</v>
      </c>
      <c r="H37" s="535"/>
      <c r="I37" s="536"/>
      <c r="J37" s="536" t="s">
        <v>454</v>
      </c>
      <c r="K37" s="538"/>
      <c r="L37" s="570" t="s">
        <v>209</v>
      </c>
      <c r="O37" s="538">
        <v>12</v>
      </c>
    </row>
    <row r="38" spans="1:15" ht="15.75" customHeight="1" x14ac:dyDescent="0.25">
      <c r="A38" s="636"/>
      <c r="B38" s="537"/>
      <c r="C38" s="627" t="s">
        <v>440</v>
      </c>
      <c r="D38" s="627"/>
      <c r="E38" s="536">
        <v>2003</v>
      </c>
      <c r="F38" s="536">
        <v>3</v>
      </c>
      <c r="G38" s="556" t="s">
        <v>226</v>
      </c>
      <c r="H38" s="535"/>
      <c r="I38" s="536"/>
      <c r="J38" s="536" t="s">
        <v>454</v>
      </c>
      <c r="K38" s="538"/>
      <c r="L38" s="570" t="s">
        <v>209</v>
      </c>
      <c r="O38" s="538">
        <v>12</v>
      </c>
    </row>
    <row r="39" spans="1:15" ht="15.75" customHeight="1" x14ac:dyDescent="0.25">
      <c r="A39" s="636"/>
      <c r="B39" s="537"/>
      <c r="C39" s="627" t="s">
        <v>441</v>
      </c>
      <c r="D39" s="627"/>
      <c r="E39" s="536">
        <v>1997</v>
      </c>
      <c r="F39" s="536">
        <v>3</v>
      </c>
      <c r="G39" s="556" t="s">
        <v>226</v>
      </c>
      <c r="H39" s="535"/>
      <c r="I39" s="536"/>
      <c r="J39" s="536" t="s">
        <v>454</v>
      </c>
      <c r="K39" s="538"/>
      <c r="L39" s="570" t="s">
        <v>209</v>
      </c>
      <c r="O39" s="538">
        <v>12</v>
      </c>
    </row>
    <row r="40" spans="1:15" ht="15.75" customHeight="1" x14ac:dyDescent="0.25">
      <c r="A40" s="636"/>
      <c r="B40" s="537"/>
      <c r="C40" s="627" t="s">
        <v>442</v>
      </c>
      <c r="D40" s="627"/>
      <c r="E40" s="536">
        <v>1980</v>
      </c>
      <c r="F40" s="536">
        <v>2</v>
      </c>
      <c r="G40" s="556" t="s">
        <v>226</v>
      </c>
      <c r="H40" s="535"/>
      <c r="I40" s="536"/>
      <c r="J40" s="536" t="s">
        <v>454</v>
      </c>
      <c r="K40" s="538"/>
      <c r="L40" s="570" t="s">
        <v>209</v>
      </c>
      <c r="O40" s="538">
        <v>12</v>
      </c>
    </row>
    <row r="41" spans="1:15" ht="15.75" customHeight="1" x14ac:dyDescent="0.25">
      <c r="A41" s="636"/>
      <c r="B41" s="537"/>
      <c r="C41" s="627" t="s">
        <v>257</v>
      </c>
      <c r="D41" s="627"/>
      <c r="E41" s="536">
        <v>1978</v>
      </c>
      <c r="F41" s="536">
        <v>3</v>
      </c>
      <c r="G41" s="556" t="s">
        <v>226</v>
      </c>
      <c r="H41" s="535"/>
      <c r="I41" s="537"/>
      <c r="J41" s="537" t="s">
        <v>454</v>
      </c>
      <c r="K41" s="628"/>
      <c r="L41" s="570" t="s">
        <v>209</v>
      </c>
      <c r="O41" s="538">
        <v>12</v>
      </c>
    </row>
    <row r="42" spans="1:15" ht="15.75" customHeight="1" x14ac:dyDescent="0.25">
      <c r="A42" s="636"/>
      <c r="B42" s="537"/>
      <c r="C42" s="627" t="s">
        <v>443</v>
      </c>
      <c r="D42" s="627"/>
      <c r="E42" s="536">
        <v>1987</v>
      </c>
      <c r="F42" s="536" t="s">
        <v>4</v>
      </c>
      <c r="G42" s="556" t="s">
        <v>226</v>
      </c>
      <c r="H42" s="535"/>
      <c r="I42" s="536"/>
      <c r="J42" s="536" t="s">
        <v>454</v>
      </c>
      <c r="K42" s="538"/>
      <c r="L42" s="570" t="s">
        <v>209</v>
      </c>
      <c r="O42" s="547">
        <v>12.15</v>
      </c>
    </row>
    <row r="43" spans="1:15" ht="15.75" customHeight="1" x14ac:dyDescent="0.25">
      <c r="A43" s="636"/>
      <c r="B43" s="537"/>
      <c r="C43" s="627" t="s">
        <v>444</v>
      </c>
      <c r="D43" s="627"/>
      <c r="E43" s="536">
        <v>1980</v>
      </c>
      <c r="F43" s="536" t="s">
        <v>5</v>
      </c>
      <c r="G43" s="556" t="s">
        <v>226</v>
      </c>
      <c r="H43" s="535"/>
      <c r="I43" s="536"/>
      <c r="J43" s="536" t="s">
        <v>454</v>
      </c>
      <c r="K43" s="538"/>
      <c r="L43" s="570" t="s">
        <v>145</v>
      </c>
      <c r="O43" s="547">
        <v>12.15</v>
      </c>
    </row>
    <row r="44" spans="1:15" ht="15.75" customHeight="1" thickBot="1" x14ac:dyDescent="0.3">
      <c r="A44" s="656"/>
      <c r="B44" s="657"/>
      <c r="C44" s="658" t="s">
        <v>445</v>
      </c>
      <c r="D44" s="658"/>
      <c r="E44" s="659">
        <v>1988</v>
      </c>
      <c r="F44" s="659">
        <v>3</v>
      </c>
      <c r="G44" s="660" t="s">
        <v>226</v>
      </c>
      <c r="H44" s="661"/>
      <c r="I44" s="659"/>
      <c r="J44" s="659" t="s">
        <v>454</v>
      </c>
      <c r="K44" s="662"/>
      <c r="L44" s="663" t="s">
        <v>446</v>
      </c>
      <c r="O44" s="547">
        <v>12.15</v>
      </c>
    </row>
    <row r="45" spans="1:15" ht="15.75" customHeight="1" x14ac:dyDescent="0.25">
      <c r="A45" s="646"/>
      <c r="B45" s="647"/>
      <c r="C45" s="648" t="s">
        <v>449</v>
      </c>
      <c r="D45" s="648"/>
      <c r="E45" s="595">
        <v>2002</v>
      </c>
      <c r="F45" s="595">
        <v>1</v>
      </c>
      <c r="G45" s="649" t="s">
        <v>226</v>
      </c>
      <c r="H45" s="594"/>
      <c r="I45" s="595"/>
      <c r="J45" s="595" t="s">
        <v>455</v>
      </c>
      <c r="K45" s="596"/>
      <c r="L45" s="664" t="s">
        <v>450</v>
      </c>
      <c r="O45" s="547">
        <v>12.15</v>
      </c>
    </row>
    <row r="46" spans="1:15" ht="15.75" customHeight="1" x14ac:dyDescent="0.25">
      <c r="A46" s="650"/>
      <c r="B46" s="546"/>
      <c r="C46" s="629" t="s">
        <v>451</v>
      </c>
      <c r="D46" s="629"/>
      <c r="E46" s="545">
        <v>1979</v>
      </c>
      <c r="F46" s="545">
        <v>2</v>
      </c>
      <c r="G46" s="630" t="s">
        <v>226</v>
      </c>
      <c r="H46" s="544"/>
      <c r="I46" s="545"/>
      <c r="J46" s="545" t="s">
        <v>455</v>
      </c>
      <c r="K46" s="547"/>
      <c r="L46" s="651" t="s">
        <v>209</v>
      </c>
      <c r="O46" s="547">
        <v>12.15</v>
      </c>
    </row>
    <row r="47" spans="1:15" ht="16.5" customHeight="1" x14ac:dyDescent="0.25">
      <c r="A47" s="650"/>
      <c r="B47" s="546"/>
      <c r="C47" s="629" t="s">
        <v>255</v>
      </c>
      <c r="D47" s="629"/>
      <c r="E47" s="545">
        <v>2005</v>
      </c>
      <c r="F47" s="545">
        <v>1</v>
      </c>
      <c r="G47" s="630" t="s">
        <v>452</v>
      </c>
      <c r="H47" s="544"/>
      <c r="I47" s="545"/>
      <c r="J47" s="545" t="s">
        <v>455</v>
      </c>
      <c r="K47" s="547"/>
      <c r="L47" s="651" t="s">
        <v>160</v>
      </c>
      <c r="O47" s="547">
        <v>12.15</v>
      </c>
    </row>
    <row r="48" spans="1:15" ht="15.75" customHeight="1" x14ac:dyDescent="0.25">
      <c r="A48" s="650"/>
      <c r="B48" s="546"/>
      <c r="C48" s="629" t="s">
        <v>405</v>
      </c>
      <c r="D48" s="629"/>
      <c r="E48" s="545">
        <v>1986</v>
      </c>
      <c r="F48" s="545" t="s">
        <v>4</v>
      </c>
      <c r="G48" s="630" t="s">
        <v>226</v>
      </c>
      <c r="H48" s="544"/>
      <c r="I48" s="545"/>
      <c r="J48" s="545" t="s">
        <v>455</v>
      </c>
      <c r="K48" s="547"/>
      <c r="L48" s="651" t="s">
        <v>209</v>
      </c>
      <c r="O48" s="538">
        <v>12.3</v>
      </c>
    </row>
    <row r="49" spans="1:15" ht="15.75" customHeight="1" thickBot="1" x14ac:dyDescent="0.3">
      <c r="A49" s="652"/>
      <c r="B49" s="613"/>
      <c r="C49" s="653" t="s">
        <v>259</v>
      </c>
      <c r="D49" s="653"/>
      <c r="E49" s="605">
        <v>1972</v>
      </c>
      <c r="F49" s="605">
        <v>3</v>
      </c>
      <c r="G49" s="654" t="s">
        <v>226</v>
      </c>
      <c r="H49" s="604"/>
      <c r="I49" s="605"/>
      <c r="J49" s="605" t="s">
        <v>455</v>
      </c>
      <c r="K49" s="606"/>
      <c r="L49" s="655" t="s">
        <v>209</v>
      </c>
      <c r="O49" s="538">
        <v>12.3</v>
      </c>
    </row>
    <row r="50" spans="1:15" ht="15.75" customHeight="1" x14ac:dyDescent="0.25">
      <c r="A50" s="632"/>
      <c r="B50" s="633"/>
      <c r="C50" s="634" t="s">
        <v>439</v>
      </c>
      <c r="D50" s="634"/>
      <c r="E50" s="567">
        <v>1978</v>
      </c>
      <c r="F50" s="567" t="s">
        <v>4</v>
      </c>
      <c r="G50" s="635" t="s">
        <v>226</v>
      </c>
      <c r="H50" s="566"/>
      <c r="I50" s="567"/>
      <c r="J50" s="567" t="s">
        <v>453</v>
      </c>
      <c r="K50" s="568"/>
      <c r="L50" s="569" t="s">
        <v>209</v>
      </c>
      <c r="O50" s="538">
        <v>12.3</v>
      </c>
    </row>
    <row r="51" spans="1:15" ht="15.75" customHeight="1" x14ac:dyDescent="0.25">
      <c r="A51" s="636"/>
      <c r="B51" s="537"/>
      <c r="C51" s="627" t="s">
        <v>440</v>
      </c>
      <c r="D51" s="627"/>
      <c r="E51" s="536">
        <v>2003</v>
      </c>
      <c r="F51" s="536">
        <v>3</v>
      </c>
      <c r="G51" s="556" t="s">
        <v>226</v>
      </c>
      <c r="H51" s="535"/>
      <c r="I51" s="536"/>
      <c r="J51" s="536" t="s">
        <v>453</v>
      </c>
      <c r="K51" s="538"/>
      <c r="L51" s="570" t="s">
        <v>209</v>
      </c>
      <c r="O51" s="538">
        <v>12.3</v>
      </c>
    </row>
    <row r="52" spans="1:15" ht="15.75" customHeight="1" x14ac:dyDescent="0.25">
      <c r="A52" s="636"/>
      <c r="B52" s="537"/>
      <c r="C52" s="627" t="s">
        <v>449</v>
      </c>
      <c r="D52" s="627"/>
      <c r="E52" s="536">
        <v>2002</v>
      </c>
      <c r="F52" s="536">
        <v>1</v>
      </c>
      <c r="G52" s="556" t="s">
        <v>226</v>
      </c>
      <c r="H52" s="535"/>
      <c r="I52" s="536"/>
      <c r="J52" s="536" t="s">
        <v>453</v>
      </c>
      <c r="K52" s="538"/>
      <c r="L52" s="570" t="s">
        <v>450</v>
      </c>
      <c r="O52" s="538">
        <v>12.3</v>
      </c>
    </row>
    <row r="53" spans="1:15" ht="15.75" customHeight="1" x14ac:dyDescent="0.25">
      <c r="A53" s="636"/>
      <c r="B53" s="537"/>
      <c r="C53" s="627" t="s">
        <v>443</v>
      </c>
      <c r="D53" s="627"/>
      <c r="E53" s="536">
        <v>1987</v>
      </c>
      <c r="F53" s="536" t="s">
        <v>5</v>
      </c>
      <c r="G53" s="556" t="s">
        <v>226</v>
      </c>
      <c r="H53" s="535"/>
      <c r="I53" s="537"/>
      <c r="J53" s="537" t="s">
        <v>453</v>
      </c>
      <c r="K53" s="628"/>
      <c r="L53" s="570" t="s">
        <v>209</v>
      </c>
      <c r="O53" s="538">
        <v>12.3</v>
      </c>
    </row>
    <row r="54" spans="1:15" ht="15.75" customHeight="1" x14ac:dyDescent="0.25">
      <c r="A54" s="636"/>
      <c r="B54" s="537"/>
      <c r="C54" s="627" t="s">
        <v>451</v>
      </c>
      <c r="D54" s="627"/>
      <c r="E54" s="536">
        <v>1979</v>
      </c>
      <c r="F54" s="536">
        <v>2</v>
      </c>
      <c r="G54" s="556" t="s">
        <v>226</v>
      </c>
      <c r="H54" s="535"/>
      <c r="I54" s="536"/>
      <c r="J54" s="536" t="s">
        <v>453</v>
      </c>
      <c r="K54" s="538"/>
      <c r="L54" s="570" t="s">
        <v>209</v>
      </c>
      <c r="O54" s="547">
        <v>12.45</v>
      </c>
    </row>
    <row r="55" spans="1:15" ht="15.75" customHeight="1" x14ac:dyDescent="0.25">
      <c r="A55" s="636"/>
      <c r="B55" s="537"/>
      <c r="C55" s="627" t="s">
        <v>444</v>
      </c>
      <c r="D55" s="627"/>
      <c r="E55" s="536">
        <v>1980</v>
      </c>
      <c r="F55" s="536" t="s">
        <v>5</v>
      </c>
      <c r="G55" s="556" t="s">
        <v>226</v>
      </c>
      <c r="H55" s="535"/>
      <c r="I55" s="536"/>
      <c r="J55" s="536" t="s">
        <v>453</v>
      </c>
      <c r="K55" s="538"/>
      <c r="L55" s="570" t="s">
        <v>145</v>
      </c>
      <c r="O55" s="547">
        <v>12.45</v>
      </c>
    </row>
    <row r="56" spans="1:15" ht="15.75" customHeight="1" x14ac:dyDescent="0.25">
      <c r="A56" s="636"/>
      <c r="B56" s="537"/>
      <c r="C56" s="627" t="s">
        <v>405</v>
      </c>
      <c r="D56" s="627"/>
      <c r="E56" s="536">
        <v>1986</v>
      </c>
      <c r="F56" s="536" t="s">
        <v>4</v>
      </c>
      <c r="G56" s="556" t="s">
        <v>226</v>
      </c>
      <c r="H56" s="535"/>
      <c r="I56" s="536"/>
      <c r="J56" s="536" t="s">
        <v>453</v>
      </c>
      <c r="K56" s="538"/>
      <c r="L56" s="570" t="s">
        <v>209</v>
      </c>
      <c r="O56" s="547">
        <v>12.45</v>
      </c>
    </row>
    <row r="57" spans="1:15" ht="15.75" customHeight="1" thickBot="1" x14ac:dyDescent="0.3">
      <c r="A57" s="637"/>
      <c r="B57" s="577"/>
      <c r="C57" s="638" t="s">
        <v>259</v>
      </c>
      <c r="D57" s="638"/>
      <c r="E57" s="639">
        <v>1972</v>
      </c>
      <c r="F57" s="639">
        <v>3</v>
      </c>
      <c r="G57" s="640" t="s">
        <v>226</v>
      </c>
      <c r="H57" s="576"/>
      <c r="I57" s="639"/>
      <c r="J57" s="639" t="s">
        <v>453</v>
      </c>
      <c r="K57" s="641"/>
      <c r="L57" s="665" t="s">
        <v>209</v>
      </c>
      <c r="O57" s="547">
        <v>12.45</v>
      </c>
    </row>
    <row r="58" spans="1:15" ht="15.75" customHeight="1" x14ac:dyDescent="0.25">
      <c r="A58" s="642"/>
      <c r="B58" s="586"/>
      <c r="C58" s="643"/>
      <c r="D58" s="643"/>
      <c r="E58" s="644"/>
      <c r="F58" s="644"/>
      <c r="G58" s="645"/>
      <c r="H58" s="585"/>
      <c r="I58" s="644"/>
      <c r="J58" s="644"/>
      <c r="K58" s="587"/>
      <c r="L58" s="588"/>
      <c r="O58" s="547">
        <v>12.45</v>
      </c>
    </row>
    <row r="59" spans="1:15" ht="15.75" customHeight="1" x14ac:dyDescent="0.25">
      <c r="A59" s="631"/>
      <c r="B59" s="537"/>
      <c r="C59" s="627"/>
      <c r="D59" s="627"/>
      <c r="E59" s="536"/>
      <c r="F59" s="536"/>
      <c r="G59" s="556"/>
      <c r="H59" s="535"/>
      <c r="I59" s="536"/>
      <c r="J59" s="536"/>
      <c r="K59" s="538"/>
      <c r="L59" s="529"/>
      <c r="O59" s="547">
        <v>12.45</v>
      </c>
    </row>
    <row r="60" spans="1:15" ht="15.75" x14ac:dyDescent="0.25">
      <c r="A60" s="808">
        <v>9</v>
      </c>
      <c r="B60" s="580">
        <v>1</v>
      </c>
      <c r="C60" s="581"/>
      <c r="D60" s="582"/>
      <c r="E60" s="583"/>
      <c r="F60" s="583"/>
      <c r="G60" s="584"/>
      <c r="H60" s="585"/>
      <c r="I60" s="586"/>
      <c r="J60" s="616"/>
      <c r="L60" s="588"/>
      <c r="O60" s="538">
        <v>13</v>
      </c>
    </row>
    <row r="61" spans="1:15" ht="15.75" x14ac:dyDescent="0.25">
      <c r="A61" s="808"/>
      <c r="B61" s="530">
        <v>2</v>
      </c>
      <c r="C61" s="531"/>
      <c r="D61" s="532"/>
      <c r="E61" s="533"/>
      <c r="F61" s="533"/>
      <c r="G61" s="534"/>
      <c r="H61" s="535"/>
      <c r="I61" s="537"/>
      <c r="J61" s="616"/>
      <c r="L61" s="529"/>
      <c r="O61" s="538">
        <v>13</v>
      </c>
    </row>
    <row r="62" spans="1:15" ht="15.75" x14ac:dyDescent="0.25">
      <c r="A62" s="808"/>
      <c r="B62" s="530">
        <v>3</v>
      </c>
      <c r="C62" s="531"/>
      <c r="D62" s="532"/>
      <c r="E62" s="533"/>
      <c r="F62" s="533"/>
      <c r="G62" s="534"/>
      <c r="H62" s="535"/>
      <c r="I62" s="537"/>
      <c r="J62" s="616"/>
      <c r="L62" s="529"/>
      <c r="O62" s="538">
        <v>13</v>
      </c>
    </row>
    <row r="63" spans="1:15" ht="15.75" x14ac:dyDescent="0.25">
      <c r="A63" s="808"/>
      <c r="B63" s="530">
        <v>4</v>
      </c>
      <c r="C63" s="531"/>
      <c r="D63" s="532"/>
      <c r="E63" s="533"/>
      <c r="F63" s="533"/>
      <c r="G63" s="534"/>
      <c r="H63" s="535"/>
      <c r="I63" s="537"/>
      <c r="J63" s="616"/>
      <c r="L63" s="529"/>
      <c r="O63" s="538">
        <v>13</v>
      </c>
    </row>
    <row r="64" spans="1:15" ht="15.75" x14ac:dyDescent="0.25">
      <c r="A64" s="808"/>
      <c r="B64" s="530">
        <v>5</v>
      </c>
      <c r="C64" s="531"/>
      <c r="D64" s="532"/>
      <c r="E64" s="533"/>
      <c r="F64" s="533"/>
      <c r="G64" s="534"/>
      <c r="H64" s="535"/>
      <c r="I64" s="537"/>
      <c r="J64" s="616"/>
      <c r="L64" s="529"/>
      <c r="O64" s="538">
        <v>13</v>
      </c>
    </row>
    <row r="65" spans="1:15" ht="15.75" x14ac:dyDescent="0.25">
      <c r="A65" s="809"/>
      <c r="B65" s="530">
        <v>6</v>
      </c>
      <c r="C65" s="531"/>
      <c r="D65" s="532"/>
      <c r="E65" s="533"/>
      <c r="F65" s="533"/>
      <c r="G65" s="534"/>
      <c r="H65" s="535"/>
      <c r="I65" s="537"/>
      <c r="J65" s="616"/>
      <c r="L65" s="529"/>
      <c r="O65" s="538"/>
    </row>
    <row r="66" spans="1:15" ht="15.75" x14ac:dyDescent="0.25">
      <c r="A66" s="811">
        <v>10</v>
      </c>
      <c r="B66" s="539">
        <v>1</v>
      </c>
      <c r="C66" s="540"/>
      <c r="D66" s="541"/>
      <c r="E66" s="542"/>
      <c r="F66" s="542"/>
      <c r="G66" s="543"/>
      <c r="H66" s="544"/>
      <c r="I66" s="546"/>
      <c r="J66" s="617"/>
      <c r="L66" s="548"/>
      <c r="O66" s="547">
        <v>13.15</v>
      </c>
    </row>
    <row r="67" spans="1:15" ht="15.75" x14ac:dyDescent="0.25">
      <c r="A67" s="812"/>
      <c r="B67" s="539">
        <v>2</v>
      </c>
      <c r="C67" s="540"/>
      <c r="D67" s="541"/>
      <c r="E67" s="542"/>
      <c r="F67" s="542"/>
      <c r="G67" s="543"/>
      <c r="H67" s="544"/>
      <c r="I67" s="546"/>
      <c r="J67" s="617"/>
      <c r="L67" s="548"/>
      <c r="O67" s="547">
        <v>13.15</v>
      </c>
    </row>
    <row r="68" spans="1:15" ht="15.75" x14ac:dyDescent="0.25">
      <c r="A68" s="812"/>
      <c r="B68" s="539">
        <v>3</v>
      </c>
      <c r="C68" s="540"/>
      <c r="D68" s="541"/>
      <c r="E68" s="542"/>
      <c r="F68" s="542"/>
      <c r="G68" s="543"/>
      <c r="H68" s="544"/>
      <c r="I68" s="546"/>
      <c r="J68" s="617"/>
      <c r="L68" s="548"/>
      <c r="O68" s="547">
        <v>13.15</v>
      </c>
    </row>
    <row r="69" spans="1:15" ht="15.75" x14ac:dyDescent="0.25">
      <c r="A69" s="812"/>
      <c r="B69" s="539">
        <v>4</v>
      </c>
      <c r="C69" s="540"/>
      <c r="D69" s="541"/>
      <c r="E69" s="542"/>
      <c r="F69" s="542"/>
      <c r="G69" s="543"/>
      <c r="H69" s="544"/>
      <c r="I69" s="546"/>
      <c r="J69" s="617"/>
      <c r="L69" s="548"/>
      <c r="O69" s="547">
        <v>13.15</v>
      </c>
    </row>
    <row r="70" spans="1:15" ht="15.75" x14ac:dyDescent="0.25">
      <c r="A70" s="812"/>
      <c r="B70" s="539">
        <v>5</v>
      </c>
      <c r="C70" s="540"/>
      <c r="D70" s="541"/>
      <c r="E70" s="542"/>
      <c r="F70" s="542"/>
      <c r="G70" s="543"/>
      <c r="H70" s="544"/>
      <c r="I70" s="546"/>
      <c r="J70" s="617"/>
      <c r="L70" s="548"/>
      <c r="O70" s="547">
        <v>13.15</v>
      </c>
    </row>
    <row r="71" spans="1:15" ht="15.75" x14ac:dyDescent="0.25">
      <c r="A71" s="813"/>
      <c r="B71" s="539">
        <v>6</v>
      </c>
      <c r="C71" s="540"/>
      <c r="D71" s="541"/>
      <c r="E71" s="542"/>
      <c r="F71" s="542"/>
      <c r="G71" s="543"/>
      <c r="H71" s="544"/>
      <c r="I71" s="546"/>
      <c r="J71" s="617"/>
      <c r="L71" s="548"/>
      <c r="O71" s="547">
        <v>13.15</v>
      </c>
    </row>
    <row r="72" spans="1:15" ht="15.75" x14ac:dyDescent="0.25">
      <c r="A72" s="807">
        <v>11</v>
      </c>
      <c r="B72" s="537">
        <v>1</v>
      </c>
      <c r="C72" s="531"/>
      <c r="D72" s="532"/>
      <c r="E72" s="536"/>
      <c r="F72" s="536"/>
      <c r="G72" s="556"/>
      <c r="H72" s="535"/>
      <c r="I72" s="537"/>
      <c r="J72" s="537"/>
      <c r="K72" s="538">
        <v>13.3</v>
      </c>
      <c r="L72" s="529"/>
    </row>
    <row r="73" spans="1:15" ht="15.75" x14ac:dyDescent="0.25">
      <c r="A73" s="808"/>
      <c r="B73" s="537">
        <v>2</v>
      </c>
      <c r="C73" s="531"/>
      <c r="D73" s="532"/>
      <c r="E73" s="536"/>
      <c r="F73" s="536"/>
      <c r="G73" s="556"/>
      <c r="H73" s="535"/>
      <c r="I73" s="537"/>
      <c r="J73" s="537"/>
      <c r="K73" s="538">
        <v>13.3</v>
      </c>
      <c r="L73" s="529"/>
    </row>
    <row r="74" spans="1:15" ht="15.75" x14ac:dyDescent="0.25">
      <c r="A74" s="808"/>
      <c r="B74" s="537">
        <v>3</v>
      </c>
      <c r="C74" s="531"/>
      <c r="D74" s="532"/>
      <c r="E74" s="536"/>
      <c r="F74" s="536"/>
      <c r="G74" s="556"/>
      <c r="H74" s="535"/>
      <c r="I74" s="537"/>
      <c r="J74" s="537"/>
      <c r="K74" s="538">
        <v>13.3</v>
      </c>
      <c r="L74" s="529"/>
    </row>
    <row r="75" spans="1:15" ht="15.75" x14ac:dyDescent="0.25">
      <c r="A75" s="808"/>
      <c r="B75" s="537">
        <v>4</v>
      </c>
      <c r="C75" s="531"/>
      <c r="D75" s="532"/>
      <c r="E75" s="536"/>
      <c r="F75" s="536"/>
      <c r="G75" s="556"/>
      <c r="H75" s="535"/>
      <c r="I75" s="537"/>
      <c r="J75" s="537"/>
      <c r="K75" s="538">
        <v>13.3</v>
      </c>
      <c r="L75" s="529"/>
    </row>
    <row r="76" spans="1:15" ht="15.75" x14ac:dyDescent="0.25">
      <c r="A76" s="808"/>
      <c r="B76" s="537">
        <v>5</v>
      </c>
      <c r="C76" s="531"/>
      <c r="D76" s="532"/>
      <c r="E76" s="554"/>
      <c r="F76" s="554"/>
      <c r="G76" s="557"/>
      <c r="H76" s="553"/>
      <c r="I76" s="555"/>
      <c r="J76" s="555"/>
      <c r="K76" s="538">
        <v>13.3</v>
      </c>
      <c r="L76" s="529"/>
    </row>
    <row r="77" spans="1:15" ht="15.75" x14ac:dyDescent="0.25">
      <c r="A77" s="809"/>
      <c r="B77" s="537">
        <v>6</v>
      </c>
      <c r="C77" s="531"/>
      <c r="D77" s="532"/>
      <c r="E77" s="536"/>
      <c r="F77" s="536"/>
      <c r="G77" s="556"/>
      <c r="H77" s="535"/>
      <c r="I77" s="537"/>
      <c r="J77" s="537"/>
      <c r="K77" s="538"/>
      <c r="L77" s="529"/>
    </row>
    <row r="78" spans="1:15" ht="15.75" x14ac:dyDescent="0.25">
      <c r="A78" s="811">
        <v>12</v>
      </c>
      <c r="B78" s="539">
        <v>1</v>
      </c>
      <c r="C78" s="540"/>
      <c r="D78" s="541"/>
      <c r="E78" s="542"/>
      <c r="F78" s="542"/>
      <c r="G78" s="543"/>
      <c r="H78" s="544"/>
      <c r="I78" s="546"/>
      <c r="J78" s="546"/>
      <c r="K78" s="547"/>
      <c r="L78" s="548"/>
    </row>
    <row r="79" spans="1:15" ht="15.75" x14ac:dyDescent="0.25">
      <c r="A79" s="812"/>
      <c r="B79" s="539">
        <v>2</v>
      </c>
      <c r="C79" s="540"/>
      <c r="D79" s="541"/>
      <c r="E79" s="542"/>
      <c r="F79" s="542"/>
      <c r="G79" s="543"/>
      <c r="H79" s="544"/>
      <c r="I79" s="546"/>
      <c r="J79" s="546"/>
      <c r="K79" s="547" t="s">
        <v>406</v>
      </c>
      <c r="L79" s="548"/>
    </row>
    <row r="80" spans="1:15" ht="15.75" x14ac:dyDescent="0.25">
      <c r="A80" s="812"/>
      <c r="B80" s="539">
        <v>3</v>
      </c>
      <c r="C80" s="540"/>
      <c r="D80" s="541"/>
      <c r="E80" s="542"/>
      <c r="F80" s="542"/>
      <c r="G80" s="543"/>
      <c r="H80" s="544"/>
      <c r="I80" s="546"/>
      <c r="J80" s="546"/>
      <c r="K80" s="547" t="s">
        <v>406</v>
      </c>
      <c r="L80" s="548"/>
    </row>
    <row r="81" spans="1:12" ht="15.75" x14ac:dyDescent="0.25">
      <c r="A81" s="812"/>
      <c r="B81" s="539">
        <v>4</v>
      </c>
      <c r="C81" s="540"/>
      <c r="D81" s="541"/>
      <c r="E81" s="542"/>
      <c r="F81" s="542"/>
      <c r="G81" s="543"/>
      <c r="H81" s="544"/>
      <c r="I81" s="546"/>
      <c r="J81" s="546"/>
      <c r="K81" s="547" t="s">
        <v>406</v>
      </c>
      <c r="L81" s="548"/>
    </row>
    <row r="82" spans="1:12" ht="15.75" x14ac:dyDescent="0.25">
      <c r="A82" s="812"/>
      <c r="B82" s="539">
        <v>5</v>
      </c>
      <c r="C82" s="540"/>
      <c r="D82" s="541"/>
      <c r="E82" s="542"/>
      <c r="F82" s="542"/>
      <c r="G82" s="543"/>
      <c r="H82" s="544"/>
      <c r="I82" s="546"/>
      <c r="J82" s="546"/>
      <c r="K82" s="547" t="s">
        <v>406</v>
      </c>
      <c r="L82" s="548"/>
    </row>
    <row r="83" spans="1:12" ht="15.75" x14ac:dyDescent="0.25">
      <c r="A83" s="813"/>
      <c r="B83" s="539">
        <v>6</v>
      </c>
      <c r="C83" s="540"/>
      <c r="D83" s="541"/>
      <c r="E83" s="542"/>
      <c r="F83" s="542"/>
      <c r="G83" s="543"/>
      <c r="H83" s="544"/>
      <c r="I83" s="546"/>
      <c r="J83" s="546"/>
      <c r="K83" s="547"/>
      <c r="L83" s="548"/>
    </row>
    <row r="84" spans="1:12" ht="15.75" x14ac:dyDescent="0.25">
      <c r="A84" s="807">
        <v>13</v>
      </c>
      <c r="B84" s="530">
        <v>1</v>
      </c>
      <c r="C84" s="531" t="s">
        <v>349</v>
      </c>
      <c r="D84" s="532"/>
      <c r="E84" s="533">
        <v>2005</v>
      </c>
      <c r="F84" s="533">
        <v>1</v>
      </c>
      <c r="G84" s="534" t="s">
        <v>350</v>
      </c>
      <c r="H84" s="535">
        <v>53.85</v>
      </c>
      <c r="I84" s="537" t="s">
        <v>326</v>
      </c>
      <c r="J84" s="537"/>
      <c r="K84" s="538">
        <v>14</v>
      </c>
      <c r="L84" s="529"/>
    </row>
    <row r="85" spans="1:12" ht="15.75" x14ac:dyDescent="0.25">
      <c r="A85" s="808"/>
      <c r="B85" s="530">
        <v>2</v>
      </c>
      <c r="C85" s="531" t="s">
        <v>351</v>
      </c>
      <c r="D85" s="532"/>
      <c r="E85" s="533">
        <v>2004</v>
      </c>
      <c r="F85" s="533">
        <v>1</v>
      </c>
      <c r="G85" s="534" t="s">
        <v>329</v>
      </c>
      <c r="H85" s="535">
        <v>60.05</v>
      </c>
      <c r="I85" s="537" t="s">
        <v>326</v>
      </c>
      <c r="J85" s="537"/>
      <c r="K85" s="538">
        <v>14</v>
      </c>
      <c r="L85" s="529"/>
    </row>
    <row r="86" spans="1:12" ht="15.75" x14ac:dyDescent="0.25">
      <c r="A86" s="808"/>
      <c r="B86" s="530">
        <v>3</v>
      </c>
      <c r="C86" s="531" t="s">
        <v>352</v>
      </c>
      <c r="D86" s="532"/>
      <c r="E86" s="533">
        <v>1990</v>
      </c>
      <c r="F86" s="533" t="s">
        <v>54</v>
      </c>
      <c r="G86" s="534" t="s">
        <v>353</v>
      </c>
      <c r="H86" s="535">
        <v>63</v>
      </c>
      <c r="I86" s="537" t="s">
        <v>326</v>
      </c>
      <c r="J86" s="537"/>
      <c r="K86" s="538">
        <v>14</v>
      </c>
      <c r="L86" s="529"/>
    </row>
    <row r="87" spans="1:12" ht="15.75" x14ac:dyDescent="0.25">
      <c r="A87" s="808"/>
      <c r="B87" s="530">
        <v>4</v>
      </c>
      <c r="C87" s="531" t="s">
        <v>354</v>
      </c>
      <c r="D87" s="532"/>
      <c r="E87" s="533">
        <v>2006</v>
      </c>
      <c r="F87" s="533" t="s">
        <v>177</v>
      </c>
      <c r="G87" s="534" t="s">
        <v>355</v>
      </c>
      <c r="H87" s="535">
        <v>64.25</v>
      </c>
      <c r="I87" s="537" t="s">
        <v>328</v>
      </c>
      <c r="J87" s="537"/>
      <c r="K87" s="538">
        <v>14</v>
      </c>
      <c r="L87" s="529"/>
    </row>
    <row r="88" spans="1:12" ht="15.75" x14ac:dyDescent="0.25">
      <c r="A88" s="808"/>
      <c r="B88" s="530">
        <v>5</v>
      </c>
      <c r="C88" s="531" t="s">
        <v>356</v>
      </c>
      <c r="D88" s="532"/>
      <c r="E88" s="533">
        <v>2004</v>
      </c>
      <c r="F88" s="533" t="s">
        <v>177</v>
      </c>
      <c r="G88" s="534" t="s">
        <v>327</v>
      </c>
      <c r="H88" s="535">
        <v>66.25</v>
      </c>
      <c r="I88" s="537" t="s">
        <v>328</v>
      </c>
      <c r="J88" s="537"/>
      <c r="K88" s="538">
        <v>14</v>
      </c>
      <c r="L88" s="529"/>
    </row>
    <row r="89" spans="1:12" ht="15.75" x14ac:dyDescent="0.25">
      <c r="A89" s="809"/>
      <c r="B89" s="530">
        <v>6</v>
      </c>
      <c r="C89" s="531" t="s">
        <v>357</v>
      </c>
      <c r="D89" s="532"/>
      <c r="E89" s="533">
        <v>2006</v>
      </c>
      <c r="F89" s="533" t="s">
        <v>177</v>
      </c>
      <c r="G89" s="534" t="s">
        <v>358</v>
      </c>
      <c r="H89" s="535">
        <v>67.099999999999994</v>
      </c>
      <c r="I89" s="537" t="s">
        <v>328</v>
      </c>
      <c r="J89" s="537"/>
      <c r="K89" s="538">
        <v>14</v>
      </c>
      <c r="L89" s="529"/>
    </row>
    <row r="90" spans="1:12" ht="15.75" x14ac:dyDescent="0.25">
      <c r="A90" s="811">
        <v>14</v>
      </c>
      <c r="B90" s="539">
        <v>1</v>
      </c>
      <c r="C90" s="540" t="s">
        <v>359</v>
      </c>
      <c r="D90" s="541"/>
      <c r="E90" s="542">
        <v>2004</v>
      </c>
      <c r="F90" s="542" t="s">
        <v>177</v>
      </c>
      <c r="G90" s="543" t="s">
        <v>327</v>
      </c>
      <c r="H90" s="544">
        <v>67.55</v>
      </c>
      <c r="I90" s="546" t="s">
        <v>328</v>
      </c>
      <c r="J90" s="546"/>
      <c r="K90" s="547">
        <v>14.15</v>
      </c>
      <c r="L90" s="548"/>
    </row>
    <row r="91" spans="1:12" ht="15.75" x14ac:dyDescent="0.25">
      <c r="A91" s="812"/>
      <c r="B91" s="539">
        <v>2</v>
      </c>
      <c r="C91" s="540" t="s">
        <v>331</v>
      </c>
      <c r="D91" s="541"/>
      <c r="E91" s="542">
        <v>2004</v>
      </c>
      <c r="F91" s="542" t="s">
        <v>177</v>
      </c>
      <c r="G91" s="543" t="s">
        <v>327</v>
      </c>
      <c r="H91" s="544">
        <v>73.5</v>
      </c>
      <c r="I91" s="546" t="s">
        <v>337</v>
      </c>
      <c r="J91" s="546"/>
      <c r="K91" s="547">
        <v>14.15</v>
      </c>
      <c r="L91" s="548"/>
    </row>
    <row r="92" spans="1:12" ht="15.75" x14ac:dyDescent="0.25">
      <c r="A92" s="812"/>
      <c r="B92" s="539">
        <v>3</v>
      </c>
      <c r="C92" s="540" t="s">
        <v>360</v>
      </c>
      <c r="D92" s="541"/>
      <c r="E92" s="542">
        <v>2004</v>
      </c>
      <c r="F92" s="542" t="s">
        <v>177</v>
      </c>
      <c r="G92" s="543" t="s">
        <v>329</v>
      </c>
      <c r="H92" s="544">
        <v>81.2</v>
      </c>
      <c r="I92" s="546" t="s">
        <v>340</v>
      </c>
      <c r="J92" s="546"/>
      <c r="K92" s="547">
        <v>14.15</v>
      </c>
      <c r="L92" s="548"/>
    </row>
    <row r="93" spans="1:12" ht="15.75" x14ac:dyDescent="0.25">
      <c r="A93" s="812"/>
      <c r="B93" s="539">
        <v>4</v>
      </c>
      <c r="C93" s="540" t="s">
        <v>361</v>
      </c>
      <c r="D93" s="541"/>
      <c r="E93" s="542">
        <v>1997</v>
      </c>
      <c r="F93" s="542" t="s">
        <v>177</v>
      </c>
      <c r="G93" s="543" t="s">
        <v>327</v>
      </c>
      <c r="H93" s="544">
        <v>72.5</v>
      </c>
      <c r="I93" s="546" t="s">
        <v>333</v>
      </c>
      <c r="J93" s="546"/>
      <c r="K93" s="547">
        <v>14.15</v>
      </c>
      <c r="L93" s="548"/>
    </row>
    <row r="94" spans="1:12" ht="15.75" x14ac:dyDescent="0.25">
      <c r="A94" s="812"/>
      <c r="B94" s="539">
        <v>5</v>
      </c>
      <c r="C94" s="540" t="s">
        <v>362</v>
      </c>
      <c r="D94" s="541"/>
      <c r="E94" s="542">
        <v>2002</v>
      </c>
      <c r="F94" s="542" t="s">
        <v>177</v>
      </c>
      <c r="G94" s="543" t="s">
        <v>327</v>
      </c>
      <c r="H94" s="544">
        <v>72.55</v>
      </c>
      <c r="I94" s="546" t="s">
        <v>333</v>
      </c>
      <c r="J94" s="546"/>
      <c r="K94" s="547">
        <v>14.15</v>
      </c>
      <c r="L94" s="548"/>
    </row>
    <row r="95" spans="1:12" ht="15.75" x14ac:dyDescent="0.25">
      <c r="A95" s="813"/>
      <c r="B95" s="539">
        <v>6</v>
      </c>
      <c r="C95" s="540" t="s">
        <v>363</v>
      </c>
      <c r="D95" s="541"/>
      <c r="E95" s="542">
        <v>2001</v>
      </c>
      <c r="F95" s="542" t="s">
        <v>5</v>
      </c>
      <c r="G95" s="543" t="s">
        <v>327</v>
      </c>
      <c r="H95" s="544">
        <v>79.900000000000006</v>
      </c>
      <c r="I95" s="546" t="s">
        <v>340</v>
      </c>
      <c r="J95" s="546"/>
      <c r="K95" s="547">
        <v>14.15</v>
      </c>
      <c r="L95" s="548"/>
    </row>
    <row r="96" spans="1:12" ht="15.75" x14ac:dyDescent="0.25">
      <c r="A96" s="807">
        <v>15</v>
      </c>
      <c r="B96" s="530">
        <v>1</v>
      </c>
      <c r="C96" s="531" t="s">
        <v>364</v>
      </c>
      <c r="D96" s="532"/>
      <c r="E96" s="533">
        <v>2009</v>
      </c>
      <c r="F96" s="533">
        <v>2</v>
      </c>
      <c r="G96" s="534" t="s">
        <v>350</v>
      </c>
      <c r="H96" s="535">
        <v>63.45</v>
      </c>
      <c r="I96" s="537" t="s">
        <v>328</v>
      </c>
      <c r="J96" s="537"/>
      <c r="K96" s="538">
        <v>14.3</v>
      </c>
      <c r="L96" s="529"/>
    </row>
    <row r="97" spans="1:12" ht="15.75" x14ac:dyDescent="0.25">
      <c r="A97" s="808"/>
      <c r="B97" s="530">
        <v>2</v>
      </c>
      <c r="C97" s="531" t="s">
        <v>330</v>
      </c>
      <c r="D97" s="532"/>
      <c r="E97" s="533">
        <v>2002</v>
      </c>
      <c r="F97" s="533">
        <v>1</v>
      </c>
      <c r="G97" s="534" t="s">
        <v>329</v>
      </c>
      <c r="H97" s="535">
        <v>65.400000000000006</v>
      </c>
      <c r="I97" s="537" t="s">
        <v>328</v>
      </c>
      <c r="J97" s="537"/>
      <c r="K97" s="538">
        <v>14.3</v>
      </c>
      <c r="L97" s="529"/>
    </row>
    <row r="98" spans="1:12" ht="15.75" x14ac:dyDescent="0.25">
      <c r="A98" s="808"/>
      <c r="B98" s="530">
        <v>3</v>
      </c>
      <c r="C98" s="531" t="s">
        <v>365</v>
      </c>
      <c r="D98" s="532"/>
      <c r="E98" s="533">
        <v>2005</v>
      </c>
      <c r="F98" s="533">
        <v>1</v>
      </c>
      <c r="G98" s="534" t="s">
        <v>350</v>
      </c>
      <c r="H98" s="535">
        <v>67.05</v>
      </c>
      <c r="I98" s="537" t="s">
        <v>328</v>
      </c>
      <c r="J98" s="537"/>
      <c r="K98" s="538">
        <v>14.3</v>
      </c>
      <c r="L98" s="529"/>
    </row>
    <row r="99" spans="1:12" ht="15.75" x14ac:dyDescent="0.25">
      <c r="A99" s="808"/>
      <c r="B99" s="530">
        <v>4</v>
      </c>
      <c r="C99" s="531" t="s">
        <v>334</v>
      </c>
      <c r="D99" s="532"/>
      <c r="E99" s="533">
        <v>2003</v>
      </c>
      <c r="F99" s="533">
        <v>1</v>
      </c>
      <c r="G99" s="534" t="s">
        <v>350</v>
      </c>
      <c r="H99" s="535">
        <v>67.05</v>
      </c>
      <c r="I99" s="537" t="s">
        <v>328</v>
      </c>
      <c r="J99" s="537"/>
      <c r="K99" s="538">
        <v>14.3</v>
      </c>
      <c r="L99" s="529"/>
    </row>
    <row r="100" spans="1:12" ht="15.75" x14ac:dyDescent="0.25">
      <c r="A100" s="808"/>
      <c r="B100" s="530">
        <v>5</v>
      </c>
      <c r="C100" s="531" t="s">
        <v>332</v>
      </c>
      <c r="D100" s="532"/>
      <c r="E100" s="533">
        <v>2004</v>
      </c>
      <c r="F100" s="533" t="s">
        <v>5</v>
      </c>
      <c r="G100" s="534" t="s">
        <v>327</v>
      </c>
      <c r="H100" s="535">
        <v>67.349999999999994</v>
      </c>
      <c r="I100" s="537" t="s">
        <v>328</v>
      </c>
      <c r="J100" s="537"/>
      <c r="K100" s="538">
        <v>14.3</v>
      </c>
      <c r="L100" s="529"/>
    </row>
    <row r="101" spans="1:12" ht="15.75" x14ac:dyDescent="0.25">
      <c r="A101" s="809"/>
      <c r="B101" s="530">
        <v>6</v>
      </c>
      <c r="C101" s="531" t="s">
        <v>366</v>
      </c>
      <c r="D101" s="532"/>
      <c r="E101" s="533">
        <v>2002</v>
      </c>
      <c r="F101" s="533" t="s">
        <v>177</v>
      </c>
      <c r="G101" s="534" t="s">
        <v>329</v>
      </c>
      <c r="H101" s="535">
        <v>67.45</v>
      </c>
      <c r="I101" s="537" t="s">
        <v>328</v>
      </c>
      <c r="J101" s="537"/>
      <c r="K101" s="538">
        <v>14.3</v>
      </c>
      <c r="L101" s="529"/>
    </row>
    <row r="102" spans="1:12" ht="15.75" x14ac:dyDescent="0.25">
      <c r="A102" s="811">
        <v>16</v>
      </c>
      <c r="B102" s="539">
        <v>1</v>
      </c>
      <c r="C102" s="540" t="s">
        <v>335</v>
      </c>
      <c r="D102" s="541"/>
      <c r="E102" s="542">
        <v>2000</v>
      </c>
      <c r="F102" s="542">
        <v>1</v>
      </c>
      <c r="G102" s="543" t="s">
        <v>327</v>
      </c>
      <c r="H102" s="544">
        <v>70.7</v>
      </c>
      <c r="I102" s="546" t="s">
        <v>333</v>
      </c>
      <c r="J102" s="546"/>
      <c r="K102" s="547">
        <v>14.45</v>
      </c>
      <c r="L102" s="548"/>
    </row>
    <row r="103" spans="1:12" ht="15.75" x14ac:dyDescent="0.25">
      <c r="A103" s="812"/>
      <c r="B103" s="539">
        <v>2</v>
      </c>
      <c r="C103" s="540" t="s">
        <v>367</v>
      </c>
      <c r="D103" s="541"/>
      <c r="E103" s="542">
        <v>2004</v>
      </c>
      <c r="F103" s="542">
        <v>1</v>
      </c>
      <c r="G103" s="543" t="s">
        <v>350</v>
      </c>
      <c r="H103" s="544">
        <v>71.55</v>
      </c>
      <c r="I103" s="546" t="s">
        <v>333</v>
      </c>
      <c r="J103" s="546"/>
      <c r="K103" s="547">
        <v>14.45</v>
      </c>
      <c r="L103" s="548"/>
    </row>
    <row r="104" spans="1:12" ht="15.75" x14ac:dyDescent="0.25">
      <c r="A104" s="812"/>
      <c r="B104" s="539">
        <v>3</v>
      </c>
      <c r="C104" s="558" t="s">
        <v>338</v>
      </c>
      <c r="D104" s="541"/>
      <c r="E104" s="542">
        <v>2002</v>
      </c>
      <c r="F104" s="542" t="s">
        <v>5</v>
      </c>
      <c r="G104" s="543" t="s">
        <v>368</v>
      </c>
      <c r="H104" s="544">
        <v>71.7</v>
      </c>
      <c r="I104" s="546" t="s">
        <v>333</v>
      </c>
      <c r="J104" s="546"/>
      <c r="K104" s="547">
        <v>14.45</v>
      </c>
      <c r="L104" s="548"/>
    </row>
    <row r="105" spans="1:12" ht="15.75" x14ac:dyDescent="0.25">
      <c r="A105" s="812"/>
      <c r="B105" s="539">
        <v>4</v>
      </c>
      <c r="C105" s="540" t="s">
        <v>369</v>
      </c>
      <c r="D105" s="541"/>
      <c r="E105" s="542">
        <v>2001</v>
      </c>
      <c r="F105" s="542" t="s">
        <v>5</v>
      </c>
      <c r="G105" s="543" t="s">
        <v>329</v>
      </c>
      <c r="H105" s="544">
        <v>72.3</v>
      </c>
      <c r="I105" s="546" t="s">
        <v>333</v>
      </c>
      <c r="J105" s="546"/>
      <c r="K105" s="547">
        <v>14.45</v>
      </c>
      <c r="L105" s="548"/>
    </row>
    <row r="106" spans="1:12" ht="15.75" x14ac:dyDescent="0.25">
      <c r="A106" s="812"/>
      <c r="B106" s="539">
        <v>5</v>
      </c>
      <c r="C106" s="540" t="s">
        <v>370</v>
      </c>
      <c r="D106" s="541"/>
      <c r="E106" s="542">
        <v>2004</v>
      </c>
      <c r="F106" s="542">
        <v>1</v>
      </c>
      <c r="G106" s="543" t="s">
        <v>329</v>
      </c>
      <c r="H106" s="544">
        <v>72.400000000000006</v>
      </c>
      <c r="I106" s="546" t="s">
        <v>333</v>
      </c>
      <c r="J106" s="546"/>
      <c r="K106" s="547">
        <v>14.45</v>
      </c>
    </row>
    <row r="107" spans="1:12" ht="15.75" x14ac:dyDescent="0.25">
      <c r="A107" s="813"/>
      <c r="B107" s="539">
        <v>6</v>
      </c>
      <c r="C107" s="540" t="s">
        <v>371</v>
      </c>
      <c r="D107" s="541"/>
      <c r="E107" s="542">
        <v>2001</v>
      </c>
      <c r="F107" s="542" t="s">
        <v>5</v>
      </c>
      <c r="G107" s="543" t="s">
        <v>329</v>
      </c>
      <c r="H107" s="544">
        <v>72.900000000000006</v>
      </c>
      <c r="I107" s="546" t="s">
        <v>333</v>
      </c>
      <c r="J107" s="546"/>
      <c r="K107" s="547"/>
      <c r="L107" s="548"/>
    </row>
    <row r="108" spans="1:12" ht="15.75" x14ac:dyDescent="0.25">
      <c r="A108" s="807">
        <v>17</v>
      </c>
      <c r="B108" s="530">
        <v>1</v>
      </c>
      <c r="C108" s="549" t="s">
        <v>372</v>
      </c>
      <c r="D108" s="550"/>
      <c r="E108" s="551">
        <v>2003</v>
      </c>
      <c r="F108" s="551" t="s">
        <v>177</v>
      </c>
      <c r="G108" s="552" t="s">
        <v>329</v>
      </c>
      <c r="H108" s="553">
        <v>73.8</v>
      </c>
      <c r="I108" s="555" t="s">
        <v>337</v>
      </c>
      <c r="J108" s="555"/>
      <c r="K108" s="538">
        <v>15</v>
      </c>
      <c r="L108" s="529"/>
    </row>
    <row r="109" spans="1:12" ht="15.75" x14ac:dyDescent="0.25">
      <c r="A109" s="808"/>
      <c r="B109" s="530">
        <v>2</v>
      </c>
      <c r="C109" s="531" t="s">
        <v>336</v>
      </c>
      <c r="D109" s="532"/>
      <c r="E109" s="533">
        <v>2001</v>
      </c>
      <c r="F109" s="533" t="s">
        <v>5</v>
      </c>
      <c r="G109" s="534" t="s">
        <v>368</v>
      </c>
      <c r="H109" s="535">
        <v>74</v>
      </c>
      <c r="I109" s="537" t="s">
        <v>337</v>
      </c>
      <c r="J109" s="537"/>
      <c r="K109" s="538">
        <v>15</v>
      </c>
      <c r="L109" s="529"/>
    </row>
    <row r="110" spans="1:12" ht="15.75" x14ac:dyDescent="0.25">
      <c r="A110" s="808"/>
      <c r="B110" s="530">
        <v>3</v>
      </c>
      <c r="C110" s="531" t="s">
        <v>373</v>
      </c>
      <c r="D110" s="532"/>
      <c r="E110" s="533">
        <v>1990</v>
      </c>
      <c r="F110" s="533">
        <v>1</v>
      </c>
      <c r="G110" s="534" t="s">
        <v>374</v>
      </c>
      <c r="H110" s="535">
        <v>75.25</v>
      </c>
      <c r="I110" s="537" t="s">
        <v>337</v>
      </c>
      <c r="J110" s="537"/>
      <c r="K110" s="538">
        <v>15</v>
      </c>
      <c r="L110" s="529"/>
    </row>
    <row r="111" spans="1:12" ht="15.75" x14ac:dyDescent="0.25">
      <c r="A111" s="808"/>
      <c r="B111" s="530">
        <v>4</v>
      </c>
      <c r="C111" s="531" t="s">
        <v>341</v>
      </c>
      <c r="D111" s="532"/>
      <c r="E111" s="533">
        <v>2002</v>
      </c>
      <c r="F111" s="533" t="s">
        <v>177</v>
      </c>
      <c r="G111" s="534" t="s">
        <v>374</v>
      </c>
      <c r="H111" s="535">
        <v>76.599999999999994</v>
      </c>
      <c r="I111" s="537" t="s">
        <v>337</v>
      </c>
      <c r="J111" s="537"/>
      <c r="K111" s="538">
        <v>15</v>
      </c>
      <c r="L111" s="529"/>
    </row>
    <row r="112" spans="1:12" ht="15.75" x14ac:dyDescent="0.25">
      <c r="A112" s="808"/>
      <c r="B112" s="530">
        <v>5</v>
      </c>
      <c r="C112" s="531" t="s">
        <v>375</v>
      </c>
      <c r="D112" s="532"/>
      <c r="E112" s="533">
        <v>2004</v>
      </c>
      <c r="F112" s="533" t="s">
        <v>177</v>
      </c>
      <c r="G112" s="534" t="s">
        <v>345</v>
      </c>
      <c r="H112" s="535">
        <v>76.95</v>
      </c>
      <c r="I112" s="537" t="s">
        <v>337</v>
      </c>
      <c r="J112" s="537"/>
      <c r="K112" s="538">
        <v>15</v>
      </c>
      <c r="L112" s="529"/>
    </row>
    <row r="113" spans="1:12" ht="15.75" x14ac:dyDescent="0.25">
      <c r="A113" s="809"/>
      <c r="B113" s="530">
        <v>6</v>
      </c>
      <c r="C113" s="549" t="s">
        <v>376</v>
      </c>
      <c r="D113" s="550"/>
      <c r="E113" s="551">
        <v>1980</v>
      </c>
      <c r="F113" s="551" t="s">
        <v>177</v>
      </c>
      <c r="G113" s="552" t="s">
        <v>377</v>
      </c>
      <c r="H113" s="553">
        <v>77.55</v>
      </c>
      <c r="I113" s="555" t="s">
        <v>337</v>
      </c>
      <c r="J113" s="555"/>
      <c r="K113" s="538">
        <v>15</v>
      </c>
      <c r="L113" s="529"/>
    </row>
    <row r="114" spans="1:12" ht="15.75" x14ac:dyDescent="0.25">
      <c r="A114" s="811">
        <v>18</v>
      </c>
      <c r="B114" s="539">
        <v>1</v>
      </c>
      <c r="C114" s="540" t="s">
        <v>378</v>
      </c>
      <c r="D114" s="541"/>
      <c r="E114" s="542">
        <v>2001</v>
      </c>
      <c r="F114" s="542" t="s">
        <v>177</v>
      </c>
      <c r="G114" s="543" t="s">
        <v>374</v>
      </c>
      <c r="H114" s="544">
        <v>79.599999999999994</v>
      </c>
      <c r="I114" s="546" t="s">
        <v>340</v>
      </c>
      <c r="J114" s="546"/>
      <c r="K114" s="547">
        <v>15.15</v>
      </c>
      <c r="L114" s="548"/>
    </row>
    <row r="115" spans="1:12" ht="15.75" x14ac:dyDescent="0.25">
      <c r="A115" s="812"/>
      <c r="B115" s="539">
        <v>2</v>
      </c>
      <c r="C115" s="540" t="s">
        <v>379</v>
      </c>
      <c r="D115" s="541"/>
      <c r="E115" s="542">
        <v>2003</v>
      </c>
      <c r="F115" s="542" t="s">
        <v>177</v>
      </c>
      <c r="G115" s="543" t="s">
        <v>380</v>
      </c>
      <c r="H115" s="544">
        <v>84.7</v>
      </c>
      <c r="I115" s="546" t="s">
        <v>340</v>
      </c>
      <c r="J115" s="546"/>
      <c r="K115" s="547">
        <v>15.15</v>
      </c>
      <c r="L115" s="548"/>
    </row>
    <row r="116" spans="1:12" ht="15.75" x14ac:dyDescent="0.25">
      <c r="A116" s="812"/>
      <c r="B116" s="539">
        <v>3</v>
      </c>
      <c r="C116" s="540" t="s">
        <v>381</v>
      </c>
      <c r="D116" s="541"/>
      <c r="E116" s="542">
        <v>2004</v>
      </c>
      <c r="F116" s="542" t="s">
        <v>177</v>
      </c>
      <c r="G116" s="543" t="s">
        <v>380</v>
      </c>
      <c r="H116" s="544">
        <v>87.4</v>
      </c>
      <c r="I116" s="546" t="s">
        <v>343</v>
      </c>
      <c r="J116" s="546"/>
      <c r="K116" s="547">
        <v>15.15</v>
      </c>
      <c r="L116" s="548"/>
    </row>
    <row r="117" spans="1:12" ht="15.75" x14ac:dyDescent="0.25">
      <c r="A117" s="812"/>
      <c r="B117" s="539">
        <v>4</v>
      </c>
      <c r="C117" s="540" t="s">
        <v>382</v>
      </c>
      <c r="D117" s="541"/>
      <c r="E117" s="542">
        <v>1976</v>
      </c>
      <c r="F117" s="542" t="s">
        <v>177</v>
      </c>
      <c r="G117" s="543" t="s">
        <v>377</v>
      </c>
      <c r="H117" s="544">
        <v>89.65</v>
      </c>
      <c r="I117" s="546" t="s">
        <v>343</v>
      </c>
      <c r="J117" s="546"/>
      <c r="K117" s="547">
        <v>15.15</v>
      </c>
      <c r="L117" s="548"/>
    </row>
    <row r="118" spans="1:12" ht="15.75" x14ac:dyDescent="0.25">
      <c r="A118" s="812"/>
      <c r="B118" s="539">
        <v>5</v>
      </c>
      <c r="C118" s="540" t="s">
        <v>383</v>
      </c>
      <c r="D118" s="541"/>
      <c r="E118" s="542">
        <v>2002</v>
      </c>
      <c r="F118" s="542" t="s">
        <v>177</v>
      </c>
      <c r="G118" s="543" t="s">
        <v>345</v>
      </c>
      <c r="H118" s="544">
        <v>94.6</v>
      </c>
      <c r="I118" s="546" t="s">
        <v>343</v>
      </c>
      <c r="J118" s="546"/>
      <c r="K118" s="547">
        <v>15.15</v>
      </c>
      <c r="L118" s="548"/>
    </row>
    <row r="119" spans="1:12" ht="15.75" x14ac:dyDescent="0.25">
      <c r="A119" s="813"/>
      <c r="B119" s="539">
        <v>6</v>
      </c>
      <c r="C119" s="540"/>
      <c r="D119" s="541"/>
      <c r="E119" s="542"/>
      <c r="F119" s="542"/>
      <c r="G119" s="543"/>
      <c r="H119" s="544"/>
      <c r="I119" s="546"/>
      <c r="J119" s="546"/>
      <c r="K119" s="547">
        <v>15.15</v>
      </c>
      <c r="L119" s="548"/>
    </row>
    <row r="120" spans="1:12" ht="15.75" x14ac:dyDescent="0.25">
      <c r="A120" s="807">
        <v>19</v>
      </c>
      <c r="B120" s="530">
        <v>1</v>
      </c>
      <c r="C120" s="531" t="s">
        <v>384</v>
      </c>
      <c r="D120" s="532"/>
      <c r="E120" s="533">
        <v>1987</v>
      </c>
      <c r="F120" s="533">
        <v>3</v>
      </c>
      <c r="G120" s="534" t="s">
        <v>377</v>
      </c>
      <c r="H120" s="535">
        <v>83.05</v>
      </c>
      <c r="I120" s="537" t="s">
        <v>340</v>
      </c>
      <c r="J120" s="537"/>
      <c r="K120" s="538">
        <v>15.3</v>
      </c>
      <c r="L120" s="529"/>
    </row>
    <row r="121" spans="1:12" ht="15.75" x14ac:dyDescent="0.25">
      <c r="A121" s="808"/>
      <c r="B121" s="530">
        <v>2</v>
      </c>
      <c r="C121" s="531" t="s">
        <v>385</v>
      </c>
      <c r="D121" s="532"/>
      <c r="E121" s="533">
        <v>2001</v>
      </c>
      <c r="F121" s="533">
        <v>1</v>
      </c>
      <c r="G121" s="534" t="s">
        <v>345</v>
      </c>
      <c r="H121" s="535">
        <v>79.45</v>
      </c>
      <c r="I121" s="537" t="s">
        <v>340</v>
      </c>
      <c r="J121" s="537"/>
      <c r="K121" s="538">
        <v>15.3</v>
      </c>
      <c r="L121" s="529"/>
    </row>
    <row r="122" spans="1:12" ht="15.75" x14ac:dyDescent="0.25">
      <c r="A122" s="808"/>
      <c r="B122" s="530">
        <v>3</v>
      </c>
      <c r="C122" s="531" t="s">
        <v>386</v>
      </c>
      <c r="D122" s="532"/>
      <c r="E122" s="533">
        <v>2002</v>
      </c>
      <c r="F122" s="533" t="s">
        <v>5</v>
      </c>
      <c r="G122" s="534" t="s">
        <v>358</v>
      </c>
      <c r="H122" s="535">
        <v>80.650000000000006</v>
      </c>
      <c r="I122" s="537" t="s">
        <v>340</v>
      </c>
      <c r="J122" s="537"/>
      <c r="K122" s="538">
        <v>15.3</v>
      </c>
      <c r="L122" s="529"/>
    </row>
    <row r="123" spans="1:12" ht="15.75" x14ac:dyDescent="0.25">
      <c r="A123" s="808"/>
      <c r="B123" s="530">
        <v>4</v>
      </c>
      <c r="C123" s="531" t="s">
        <v>387</v>
      </c>
      <c r="D123" s="532"/>
      <c r="E123" s="533">
        <v>2005</v>
      </c>
      <c r="F123" s="533">
        <v>2</v>
      </c>
      <c r="G123" s="534" t="s">
        <v>355</v>
      </c>
      <c r="H123" s="535">
        <v>82.05</v>
      </c>
      <c r="I123" s="537" t="s">
        <v>340</v>
      </c>
      <c r="J123" s="537"/>
      <c r="K123" s="538">
        <v>15.3</v>
      </c>
      <c r="L123" s="529"/>
    </row>
    <row r="124" spans="1:12" ht="15.75" x14ac:dyDescent="0.25">
      <c r="A124" s="808"/>
      <c r="B124" s="530">
        <v>5</v>
      </c>
      <c r="C124" s="531" t="s">
        <v>388</v>
      </c>
      <c r="D124" s="532"/>
      <c r="E124" s="533">
        <v>2001</v>
      </c>
      <c r="F124" s="533">
        <v>1</v>
      </c>
      <c r="G124" s="534" t="s">
        <v>329</v>
      </c>
      <c r="H124" s="535">
        <v>84.5</v>
      </c>
      <c r="I124" s="537" t="s">
        <v>340</v>
      </c>
      <c r="J124" s="537"/>
      <c r="K124" s="538">
        <v>15.3</v>
      </c>
      <c r="L124" s="529"/>
    </row>
    <row r="125" spans="1:12" ht="15.75" x14ac:dyDescent="0.25">
      <c r="A125" s="809"/>
      <c r="B125" s="530">
        <v>6</v>
      </c>
      <c r="C125" s="531" t="s">
        <v>344</v>
      </c>
      <c r="D125" s="532"/>
      <c r="E125" s="533">
        <v>2004</v>
      </c>
      <c r="F125" s="533" t="s">
        <v>177</v>
      </c>
      <c r="G125" s="534" t="s">
        <v>327</v>
      </c>
      <c r="H125" s="535">
        <v>84.99</v>
      </c>
      <c r="I125" s="537" t="s">
        <v>340</v>
      </c>
      <c r="J125" s="537"/>
      <c r="K125" s="538">
        <v>15.3</v>
      </c>
      <c r="L125" s="529"/>
    </row>
    <row r="126" spans="1:12" ht="15.75" customHeight="1" x14ac:dyDescent="0.25">
      <c r="A126" s="811">
        <v>20</v>
      </c>
      <c r="B126" s="539">
        <v>1</v>
      </c>
      <c r="C126" s="540" t="s">
        <v>232</v>
      </c>
      <c r="D126" s="541"/>
      <c r="E126" s="542">
        <v>1991</v>
      </c>
      <c r="F126" s="542" t="s">
        <v>5</v>
      </c>
      <c r="G126" s="543" t="s">
        <v>389</v>
      </c>
      <c r="H126" s="544">
        <v>85.1</v>
      </c>
      <c r="I126" s="546" t="s">
        <v>343</v>
      </c>
      <c r="J126" s="546"/>
      <c r="K126" s="547">
        <v>15.45</v>
      </c>
      <c r="L126" s="529"/>
    </row>
    <row r="127" spans="1:12" ht="15.75" customHeight="1" x14ac:dyDescent="0.25">
      <c r="A127" s="812"/>
      <c r="B127" s="539">
        <v>2</v>
      </c>
      <c r="C127" s="540" t="s">
        <v>390</v>
      </c>
      <c r="D127" s="541"/>
      <c r="E127" s="542">
        <v>1998</v>
      </c>
      <c r="F127" s="542" t="s">
        <v>5</v>
      </c>
      <c r="G127" s="543" t="s">
        <v>391</v>
      </c>
      <c r="H127" s="544">
        <v>87.75</v>
      </c>
      <c r="I127" s="546" t="s">
        <v>343</v>
      </c>
      <c r="J127" s="546"/>
      <c r="K127" s="547">
        <v>15.45</v>
      </c>
      <c r="L127" s="529"/>
    </row>
    <row r="128" spans="1:12" ht="15.75" customHeight="1" x14ac:dyDescent="0.25">
      <c r="A128" s="812"/>
      <c r="B128" s="539">
        <v>3</v>
      </c>
      <c r="C128" s="540" t="s">
        <v>392</v>
      </c>
      <c r="D128" s="541"/>
      <c r="E128" s="542">
        <v>2003</v>
      </c>
      <c r="F128" s="542" t="s">
        <v>177</v>
      </c>
      <c r="G128" s="543" t="s">
        <v>350</v>
      </c>
      <c r="H128" s="544">
        <v>91.95</v>
      </c>
      <c r="I128" s="546" t="s">
        <v>343</v>
      </c>
      <c r="J128" s="546"/>
      <c r="K128" s="547">
        <v>15.45</v>
      </c>
      <c r="L128" s="529"/>
    </row>
    <row r="129" spans="1:12" ht="15.75" customHeight="1" x14ac:dyDescent="0.25">
      <c r="A129" s="812"/>
      <c r="B129" s="539">
        <v>4</v>
      </c>
      <c r="C129" s="540" t="s">
        <v>393</v>
      </c>
      <c r="D129" s="541"/>
      <c r="E129" s="542">
        <v>1982</v>
      </c>
      <c r="F129" s="542" t="s">
        <v>5</v>
      </c>
      <c r="G129" s="543" t="s">
        <v>394</v>
      </c>
      <c r="H129" s="544">
        <v>94.1</v>
      </c>
      <c r="I129" s="546" t="s">
        <v>343</v>
      </c>
      <c r="J129" s="546"/>
      <c r="K129" s="547">
        <v>15.45</v>
      </c>
      <c r="L129" s="529"/>
    </row>
    <row r="130" spans="1:12" ht="15.75" customHeight="1" x14ac:dyDescent="0.25">
      <c r="A130" s="812"/>
      <c r="B130" s="539">
        <v>5</v>
      </c>
      <c r="C130" s="540" t="s">
        <v>395</v>
      </c>
      <c r="D130" s="541"/>
      <c r="E130" s="542">
        <v>1993</v>
      </c>
      <c r="F130" s="542" t="s">
        <v>5</v>
      </c>
      <c r="G130" s="543" t="s">
        <v>374</v>
      </c>
      <c r="H130" s="544">
        <v>94.15</v>
      </c>
      <c r="I130" s="546" t="s">
        <v>343</v>
      </c>
      <c r="J130" s="546"/>
      <c r="K130" s="547">
        <v>15.45</v>
      </c>
      <c r="L130" s="529"/>
    </row>
    <row r="131" spans="1:12" ht="15.75" customHeight="1" x14ac:dyDescent="0.25">
      <c r="A131" s="813"/>
      <c r="B131" s="539">
        <v>6</v>
      </c>
      <c r="C131" s="540" t="s">
        <v>396</v>
      </c>
      <c r="D131" s="541"/>
      <c r="E131" s="542">
        <v>2001</v>
      </c>
      <c r="F131" s="542">
        <v>1</v>
      </c>
      <c r="G131" s="543" t="s">
        <v>329</v>
      </c>
      <c r="H131" s="544">
        <v>94.8</v>
      </c>
      <c r="I131" s="546" t="s">
        <v>343</v>
      </c>
      <c r="J131" s="546"/>
      <c r="K131" s="547">
        <v>15.45</v>
      </c>
      <c r="L131" s="529"/>
    </row>
    <row r="132" spans="1:12" ht="15.75" x14ac:dyDescent="0.25">
      <c r="A132" s="807">
        <v>21</v>
      </c>
      <c r="B132" s="530">
        <v>1</v>
      </c>
      <c r="C132" s="531" t="s">
        <v>397</v>
      </c>
      <c r="D132" s="532"/>
      <c r="E132" s="533">
        <v>2000</v>
      </c>
      <c r="F132" s="533" t="s">
        <v>177</v>
      </c>
      <c r="G132" s="534" t="s">
        <v>377</v>
      </c>
      <c r="H132" s="535">
        <v>95.35</v>
      </c>
      <c r="I132" s="537" t="s">
        <v>398</v>
      </c>
      <c r="J132" s="537"/>
      <c r="K132" s="538">
        <v>16</v>
      </c>
      <c r="L132" s="529"/>
    </row>
    <row r="133" spans="1:12" ht="15.75" x14ac:dyDescent="0.25">
      <c r="A133" s="808"/>
      <c r="B133" s="530">
        <v>2</v>
      </c>
      <c r="C133" s="531" t="s">
        <v>399</v>
      </c>
      <c r="D133" s="532"/>
      <c r="E133" s="533">
        <v>1989</v>
      </c>
      <c r="F133" s="533" t="s">
        <v>177</v>
      </c>
      <c r="G133" s="534" t="s">
        <v>377</v>
      </c>
      <c r="H133" s="535">
        <v>96.7</v>
      </c>
      <c r="I133" s="537" t="s">
        <v>398</v>
      </c>
      <c r="J133" s="537"/>
      <c r="K133" s="538">
        <v>16</v>
      </c>
      <c r="L133" s="529"/>
    </row>
    <row r="134" spans="1:12" ht="15.75" x14ac:dyDescent="0.25">
      <c r="A134" s="808"/>
      <c r="B134" s="530">
        <v>3</v>
      </c>
      <c r="C134" s="531" t="s">
        <v>400</v>
      </c>
      <c r="D134" s="532"/>
      <c r="E134" s="533">
        <v>1980</v>
      </c>
      <c r="F134" s="533" t="s">
        <v>177</v>
      </c>
      <c r="G134" s="534" t="s">
        <v>358</v>
      </c>
      <c r="H134" s="535">
        <v>97.3</v>
      </c>
      <c r="I134" s="537" t="s">
        <v>398</v>
      </c>
      <c r="J134" s="537"/>
      <c r="K134" s="538">
        <v>16</v>
      </c>
      <c r="L134" s="529"/>
    </row>
    <row r="135" spans="1:12" ht="15.75" x14ac:dyDescent="0.25">
      <c r="A135" s="808"/>
      <c r="B135" s="530">
        <v>4</v>
      </c>
      <c r="C135" s="531" t="s">
        <v>246</v>
      </c>
      <c r="D135" s="532"/>
      <c r="E135" s="533">
        <v>2000</v>
      </c>
      <c r="F135" s="533" t="s">
        <v>4</v>
      </c>
      <c r="G135" s="534" t="s">
        <v>368</v>
      </c>
      <c r="H135" s="535">
        <v>99.7</v>
      </c>
      <c r="I135" s="537" t="s">
        <v>398</v>
      </c>
      <c r="J135" s="537"/>
      <c r="K135" s="538">
        <v>16</v>
      </c>
      <c r="L135" s="529"/>
    </row>
    <row r="136" spans="1:12" ht="15.75" x14ac:dyDescent="0.25">
      <c r="A136" s="808"/>
      <c r="B136" s="530">
        <v>5</v>
      </c>
      <c r="C136" s="531" t="s">
        <v>401</v>
      </c>
      <c r="D136" s="532"/>
      <c r="E136" s="533">
        <v>1985</v>
      </c>
      <c r="F136" s="533" t="s">
        <v>177</v>
      </c>
      <c r="G136" s="534" t="s">
        <v>394</v>
      </c>
      <c r="H136" s="535">
        <v>106.9</v>
      </c>
      <c r="I136" s="537" t="s">
        <v>398</v>
      </c>
      <c r="J136" s="537"/>
      <c r="K136" s="538">
        <v>16</v>
      </c>
      <c r="L136" s="529"/>
    </row>
    <row r="137" spans="1:12" ht="15.75" x14ac:dyDescent="0.25">
      <c r="A137" s="809"/>
      <c r="B137" s="530">
        <v>6</v>
      </c>
      <c r="C137" s="531"/>
      <c r="D137" s="532"/>
      <c r="E137" s="533"/>
      <c r="F137" s="533"/>
      <c r="G137" s="534"/>
      <c r="H137" s="535"/>
      <c r="I137" s="537"/>
      <c r="J137" s="537"/>
      <c r="K137" s="538">
        <v>16</v>
      </c>
      <c r="L137" s="529"/>
    </row>
    <row r="138" spans="1:12" ht="15.75" customHeight="1" x14ac:dyDescent="0.25">
      <c r="A138" s="811">
        <v>22</v>
      </c>
      <c r="B138" s="539">
        <v>1</v>
      </c>
      <c r="C138" s="540"/>
      <c r="D138" s="541"/>
      <c r="E138" s="542"/>
      <c r="F138" s="542"/>
      <c r="G138" s="543"/>
      <c r="H138" s="544"/>
      <c r="I138" s="546"/>
      <c r="J138" s="546"/>
      <c r="K138" s="547">
        <v>16.149999999999999</v>
      </c>
      <c r="L138" s="529"/>
    </row>
    <row r="139" spans="1:12" ht="15.75" customHeight="1" x14ac:dyDescent="0.25">
      <c r="A139" s="812"/>
      <c r="B139" s="539">
        <v>2</v>
      </c>
      <c r="C139" s="540"/>
      <c r="D139" s="541"/>
      <c r="E139" s="542"/>
      <c r="F139" s="542"/>
      <c r="G139" s="543"/>
      <c r="H139" s="544"/>
      <c r="I139" s="546"/>
      <c r="J139" s="546"/>
      <c r="K139" s="547">
        <v>16.149999999999999</v>
      </c>
      <c r="L139" s="529"/>
    </row>
    <row r="140" spans="1:12" ht="15.75" customHeight="1" x14ac:dyDescent="0.25">
      <c r="A140" s="812"/>
      <c r="B140" s="539">
        <v>3</v>
      </c>
      <c r="C140" s="540"/>
      <c r="D140" s="541"/>
      <c r="E140" s="542"/>
      <c r="F140" s="542"/>
      <c r="G140" s="543"/>
      <c r="H140" s="544"/>
      <c r="I140" s="546"/>
      <c r="J140" s="546"/>
      <c r="K140" s="547">
        <v>16.149999999999999</v>
      </c>
      <c r="L140" s="529"/>
    </row>
    <row r="141" spans="1:12" ht="15.75" customHeight="1" x14ac:dyDescent="0.25">
      <c r="A141" s="812"/>
      <c r="B141" s="539">
        <v>4</v>
      </c>
      <c r="C141" s="540"/>
      <c r="D141" s="541"/>
      <c r="E141" s="542"/>
      <c r="F141" s="542"/>
      <c r="G141" s="543"/>
      <c r="H141" s="544"/>
      <c r="I141" s="546"/>
      <c r="J141" s="546"/>
      <c r="K141" s="547">
        <v>16.149999999999999</v>
      </c>
      <c r="L141" s="529"/>
    </row>
    <row r="142" spans="1:12" ht="15.75" customHeight="1" x14ac:dyDescent="0.25">
      <c r="A142" s="812"/>
      <c r="B142" s="539">
        <v>5</v>
      </c>
      <c r="C142" s="540"/>
      <c r="D142" s="541"/>
      <c r="E142" s="542"/>
      <c r="F142" s="542"/>
      <c r="G142" s="543"/>
      <c r="H142" s="544"/>
      <c r="I142" s="546"/>
      <c r="J142" s="546"/>
      <c r="K142" s="547">
        <v>16.149999999999999</v>
      </c>
      <c r="L142" s="529"/>
    </row>
    <row r="143" spans="1:12" ht="15.75" customHeight="1" x14ac:dyDescent="0.25">
      <c r="A143" s="813"/>
      <c r="B143" s="539">
        <v>6</v>
      </c>
      <c r="C143" s="540"/>
      <c r="D143" s="541"/>
      <c r="E143" s="542"/>
      <c r="F143" s="542"/>
      <c r="G143" s="543"/>
      <c r="H143" s="544"/>
      <c r="I143" s="546"/>
      <c r="J143" s="546"/>
      <c r="K143" s="547">
        <v>16.149999999999999</v>
      </c>
      <c r="L143" s="529"/>
    </row>
    <row r="144" spans="1:12" ht="15.75" x14ac:dyDescent="0.25">
      <c r="A144" s="807">
        <v>23</v>
      </c>
      <c r="B144" s="530">
        <v>1</v>
      </c>
      <c r="C144" s="531"/>
      <c r="D144" s="532"/>
      <c r="E144" s="533"/>
      <c r="F144" s="533"/>
      <c r="G144" s="534"/>
      <c r="H144" s="535"/>
      <c r="I144" s="537"/>
      <c r="J144" s="537"/>
      <c r="K144" s="538">
        <v>16.3</v>
      </c>
      <c r="L144" s="529"/>
    </row>
    <row r="145" spans="1:12" ht="15.75" x14ac:dyDescent="0.25">
      <c r="A145" s="808"/>
      <c r="B145" s="530">
        <v>2</v>
      </c>
      <c r="C145" s="531"/>
      <c r="D145" s="532"/>
      <c r="E145" s="533"/>
      <c r="F145" s="533"/>
      <c r="G145" s="534"/>
      <c r="H145" s="535"/>
      <c r="I145" s="537"/>
      <c r="J145" s="537"/>
      <c r="K145" s="538">
        <v>16.3</v>
      </c>
      <c r="L145" s="529"/>
    </row>
    <row r="146" spans="1:12" ht="15.75" x14ac:dyDescent="0.25">
      <c r="A146" s="808"/>
      <c r="B146" s="530">
        <v>3</v>
      </c>
      <c r="C146" s="531"/>
      <c r="D146" s="532"/>
      <c r="E146" s="533"/>
      <c r="F146" s="533"/>
      <c r="G146" s="534"/>
      <c r="H146" s="535"/>
      <c r="I146" s="537"/>
      <c r="J146" s="537"/>
      <c r="K146" s="538">
        <v>16.3</v>
      </c>
      <c r="L146" s="529"/>
    </row>
    <row r="147" spans="1:12" ht="15.75" x14ac:dyDescent="0.25">
      <c r="A147" s="808"/>
      <c r="B147" s="530">
        <v>4</v>
      </c>
      <c r="C147" s="531"/>
      <c r="D147" s="532"/>
      <c r="E147" s="533"/>
      <c r="F147" s="533"/>
      <c r="G147" s="534"/>
      <c r="H147" s="535"/>
      <c r="I147" s="537"/>
      <c r="J147" s="537"/>
      <c r="K147" s="538">
        <v>16.3</v>
      </c>
      <c r="L147" s="529"/>
    </row>
    <row r="148" spans="1:12" ht="15.75" x14ac:dyDescent="0.25">
      <c r="A148" s="808"/>
      <c r="B148" s="530">
        <v>5</v>
      </c>
      <c r="C148" s="531"/>
      <c r="D148" s="532"/>
      <c r="E148" s="533"/>
      <c r="F148" s="533"/>
      <c r="G148" s="534"/>
      <c r="H148" s="535"/>
      <c r="I148" s="537"/>
      <c r="J148" s="537"/>
      <c r="K148" s="538">
        <v>16.3</v>
      </c>
      <c r="L148" s="529"/>
    </row>
    <row r="149" spans="1:12" ht="15.75" x14ac:dyDescent="0.25">
      <c r="A149" s="809"/>
      <c r="B149" s="530">
        <v>6</v>
      </c>
      <c r="C149" s="531"/>
      <c r="D149" s="532"/>
      <c r="E149" s="533"/>
      <c r="F149" s="533"/>
      <c r="G149" s="534"/>
      <c r="H149" s="535"/>
      <c r="I149" s="537"/>
      <c r="J149" s="537"/>
      <c r="K149" s="538">
        <v>16.3</v>
      </c>
      <c r="L149" s="529"/>
    </row>
    <row r="150" spans="1:12" ht="15.75" customHeight="1" x14ac:dyDescent="0.25">
      <c r="A150" s="811">
        <v>24</v>
      </c>
      <c r="B150" s="539">
        <v>1</v>
      </c>
      <c r="C150" s="540"/>
      <c r="D150" s="541"/>
      <c r="E150" s="542"/>
      <c r="F150" s="542"/>
      <c r="G150" s="543"/>
      <c r="H150" s="544"/>
      <c r="I150" s="546"/>
      <c r="J150" s="546"/>
      <c r="K150" s="547">
        <v>16.45</v>
      </c>
      <c r="L150" s="529"/>
    </row>
    <row r="151" spans="1:12" ht="15.75" customHeight="1" x14ac:dyDescent="0.25">
      <c r="A151" s="812"/>
      <c r="B151" s="539">
        <v>2</v>
      </c>
      <c r="C151" s="540"/>
      <c r="D151" s="541"/>
      <c r="E151" s="542"/>
      <c r="F151" s="542"/>
      <c r="G151" s="543"/>
      <c r="H151" s="544"/>
      <c r="I151" s="546"/>
      <c r="J151" s="546"/>
      <c r="K151" s="547">
        <v>16.45</v>
      </c>
      <c r="L151" s="529"/>
    </row>
    <row r="152" spans="1:12" ht="15.75" customHeight="1" x14ac:dyDescent="0.25">
      <c r="A152" s="812"/>
      <c r="B152" s="539">
        <v>3</v>
      </c>
      <c r="C152" s="540"/>
      <c r="D152" s="541"/>
      <c r="E152" s="542"/>
      <c r="F152" s="542"/>
      <c r="G152" s="543"/>
      <c r="H152" s="544"/>
      <c r="I152" s="546"/>
      <c r="J152" s="546"/>
      <c r="K152" s="547">
        <v>16.45</v>
      </c>
      <c r="L152" s="529"/>
    </row>
    <row r="153" spans="1:12" ht="15.75" customHeight="1" x14ac:dyDescent="0.25">
      <c r="A153" s="812"/>
      <c r="B153" s="539">
        <v>4</v>
      </c>
      <c r="C153" s="540"/>
      <c r="D153" s="541"/>
      <c r="E153" s="542"/>
      <c r="F153" s="542"/>
      <c r="G153" s="543"/>
      <c r="H153" s="544"/>
      <c r="I153" s="546"/>
      <c r="J153" s="546"/>
      <c r="K153" s="547">
        <v>16.45</v>
      </c>
      <c r="L153" s="529"/>
    </row>
    <row r="154" spans="1:12" ht="15.75" customHeight="1" x14ac:dyDescent="0.25">
      <c r="A154" s="812"/>
      <c r="B154" s="539">
        <v>5</v>
      </c>
      <c r="C154" s="540"/>
      <c r="D154" s="541"/>
      <c r="E154" s="542"/>
      <c r="F154" s="542"/>
      <c r="G154" s="543"/>
      <c r="H154" s="544"/>
      <c r="I154" s="546"/>
      <c r="J154" s="546"/>
      <c r="K154" s="547">
        <v>16.45</v>
      </c>
      <c r="L154" s="529"/>
    </row>
    <row r="155" spans="1:12" ht="15.75" customHeight="1" x14ac:dyDescent="0.25">
      <c r="A155" s="813"/>
      <c r="B155" s="539">
        <v>6</v>
      </c>
      <c r="C155" s="540"/>
      <c r="D155" s="541"/>
      <c r="E155" s="542"/>
      <c r="F155" s="542"/>
      <c r="G155" s="543"/>
      <c r="H155" s="544"/>
      <c r="I155" s="546"/>
      <c r="J155" s="546"/>
      <c r="K155" s="547">
        <v>16.45</v>
      </c>
      <c r="L155" s="529"/>
    </row>
    <row r="156" spans="1:12" ht="15.75" customHeight="1" x14ac:dyDescent="0.25">
      <c r="A156" s="807">
        <v>25</v>
      </c>
      <c r="B156" s="530">
        <v>1</v>
      </c>
      <c r="C156" s="531"/>
      <c r="D156" s="532"/>
      <c r="E156" s="533"/>
      <c r="F156" s="533"/>
      <c r="G156" s="534"/>
      <c r="H156" s="535"/>
      <c r="I156" s="537"/>
      <c r="J156" s="537"/>
      <c r="K156" s="538">
        <v>17</v>
      </c>
      <c r="L156" s="529"/>
    </row>
    <row r="157" spans="1:12" ht="15.75" customHeight="1" x14ac:dyDescent="0.25">
      <c r="A157" s="808"/>
      <c r="B157" s="530">
        <v>2</v>
      </c>
      <c r="C157" s="531"/>
      <c r="D157" s="532"/>
      <c r="E157" s="533"/>
      <c r="F157" s="533"/>
      <c r="G157" s="534"/>
      <c r="H157" s="535"/>
      <c r="I157" s="537"/>
      <c r="J157" s="537"/>
      <c r="K157" s="538">
        <v>17</v>
      </c>
      <c r="L157" s="529"/>
    </row>
    <row r="158" spans="1:12" ht="15.75" customHeight="1" x14ac:dyDescent="0.25">
      <c r="A158" s="808"/>
      <c r="B158" s="530">
        <v>3</v>
      </c>
      <c r="C158" s="531"/>
      <c r="D158" s="532"/>
      <c r="E158" s="533"/>
      <c r="F158" s="533"/>
      <c r="G158" s="534"/>
      <c r="H158" s="535"/>
      <c r="I158" s="537"/>
      <c r="J158" s="537"/>
      <c r="K158" s="538">
        <v>17</v>
      </c>
      <c r="L158" s="529"/>
    </row>
    <row r="159" spans="1:12" ht="15.75" customHeight="1" x14ac:dyDescent="0.25">
      <c r="A159" s="808"/>
      <c r="B159" s="530">
        <v>4</v>
      </c>
      <c r="C159" s="531" t="s">
        <v>346</v>
      </c>
      <c r="D159" s="532"/>
      <c r="E159" s="533">
        <v>2000</v>
      </c>
      <c r="F159" s="533" t="s">
        <v>5</v>
      </c>
      <c r="G159" s="534" t="s">
        <v>329</v>
      </c>
      <c r="H159" s="535">
        <v>82.55</v>
      </c>
      <c r="I159" s="537" t="s">
        <v>407</v>
      </c>
      <c r="J159" s="537"/>
      <c r="K159" s="538">
        <v>17</v>
      </c>
      <c r="L159" s="529"/>
    </row>
    <row r="160" spans="1:12" ht="15.75" customHeight="1" x14ac:dyDescent="0.25">
      <c r="A160" s="808"/>
      <c r="B160" s="530">
        <v>5</v>
      </c>
      <c r="C160" s="531" t="s">
        <v>408</v>
      </c>
      <c r="D160" s="532"/>
      <c r="E160" s="533">
        <v>1996</v>
      </c>
      <c r="F160" s="533" t="s">
        <v>4</v>
      </c>
      <c r="G160" s="534" t="s">
        <v>409</v>
      </c>
      <c r="H160" s="535">
        <v>76.7</v>
      </c>
      <c r="I160" s="537" t="s">
        <v>407</v>
      </c>
      <c r="J160" s="537"/>
      <c r="K160" s="538">
        <v>17</v>
      </c>
      <c r="L160" s="529"/>
    </row>
    <row r="161" spans="1:12" ht="15.75" customHeight="1" x14ac:dyDescent="0.25">
      <c r="A161" s="809"/>
      <c r="B161" s="530">
        <v>6</v>
      </c>
      <c r="C161" s="531" t="s">
        <v>410</v>
      </c>
      <c r="D161" s="532"/>
      <c r="E161" s="533">
        <v>2002</v>
      </c>
      <c r="F161" s="533" t="s">
        <v>5</v>
      </c>
      <c r="G161" s="534" t="s">
        <v>411</v>
      </c>
      <c r="H161" s="535">
        <v>79.25</v>
      </c>
      <c r="I161" s="537" t="s">
        <v>407</v>
      </c>
      <c r="J161" s="537"/>
      <c r="K161" s="538">
        <v>17</v>
      </c>
      <c r="L161" s="529"/>
    </row>
    <row r="162" spans="1:12" ht="15.75" customHeight="1" x14ac:dyDescent="0.25">
      <c r="A162" s="811">
        <v>26</v>
      </c>
      <c r="B162" s="539">
        <v>1</v>
      </c>
      <c r="C162" s="540" t="s">
        <v>412</v>
      </c>
      <c r="D162" s="541"/>
      <c r="E162" s="542">
        <v>2002</v>
      </c>
      <c r="F162" s="542" t="s">
        <v>413</v>
      </c>
      <c r="G162" s="543" t="s">
        <v>329</v>
      </c>
      <c r="H162" s="544">
        <v>85.6</v>
      </c>
      <c r="I162" s="546" t="s">
        <v>414</v>
      </c>
      <c r="J162" s="546"/>
      <c r="K162" s="547">
        <v>17.149999999999999</v>
      </c>
      <c r="L162" s="529"/>
    </row>
    <row r="163" spans="1:12" ht="15.75" customHeight="1" x14ac:dyDescent="0.25">
      <c r="A163" s="812"/>
      <c r="B163" s="539">
        <v>2</v>
      </c>
      <c r="C163" s="540" t="s">
        <v>415</v>
      </c>
      <c r="D163" s="541"/>
      <c r="E163" s="542">
        <v>1985</v>
      </c>
      <c r="F163" s="542" t="s">
        <v>5</v>
      </c>
      <c r="G163" s="543" t="s">
        <v>409</v>
      </c>
      <c r="H163" s="544">
        <v>86.65</v>
      </c>
      <c r="I163" s="546" t="s">
        <v>414</v>
      </c>
      <c r="J163" s="546"/>
      <c r="K163" s="547">
        <v>17.149999999999999</v>
      </c>
      <c r="L163" s="529"/>
    </row>
    <row r="164" spans="1:12" ht="15.75" customHeight="1" x14ac:dyDescent="0.25">
      <c r="A164" s="812"/>
      <c r="B164" s="539">
        <v>3</v>
      </c>
      <c r="C164" s="540" t="s">
        <v>416</v>
      </c>
      <c r="D164" s="541"/>
      <c r="E164" s="542">
        <v>2005</v>
      </c>
      <c r="F164" s="542" t="s">
        <v>253</v>
      </c>
      <c r="G164" s="543" t="s">
        <v>417</v>
      </c>
      <c r="H164" s="544">
        <v>88.1</v>
      </c>
      <c r="I164" s="546" t="s">
        <v>414</v>
      </c>
      <c r="J164" s="546"/>
      <c r="K164" s="547">
        <v>17.149999999999999</v>
      </c>
      <c r="L164" s="529"/>
    </row>
    <row r="165" spans="1:12" ht="15.75" customHeight="1" x14ac:dyDescent="0.25">
      <c r="A165" s="812"/>
      <c r="B165" s="539">
        <v>4</v>
      </c>
      <c r="C165" s="540" t="s">
        <v>418</v>
      </c>
      <c r="D165" s="541"/>
      <c r="E165" s="542">
        <v>1976</v>
      </c>
      <c r="F165" s="542" t="s">
        <v>413</v>
      </c>
      <c r="G165" s="543" t="s">
        <v>377</v>
      </c>
      <c r="H165" s="544">
        <v>90.55</v>
      </c>
      <c r="I165" s="546" t="s">
        <v>414</v>
      </c>
      <c r="J165" s="546"/>
      <c r="K165" s="547">
        <v>17.149999999999999</v>
      </c>
      <c r="L165" s="529"/>
    </row>
    <row r="166" spans="1:12" ht="15.75" customHeight="1" x14ac:dyDescent="0.25">
      <c r="A166" s="812"/>
      <c r="B166" s="539">
        <v>5</v>
      </c>
      <c r="C166" s="540" t="s">
        <v>419</v>
      </c>
      <c r="D166" s="541"/>
      <c r="E166" s="542">
        <v>2002</v>
      </c>
      <c r="F166" s="542">
        <v>3</v>
      </c>
      <c r="G166" s="543" t="s">
        <v>420</v>
      </c>
      <c r="H166" s="544">
        <v>96.85</v>
      </c>
      <c r="I166" s="546" t="s">
        <v>414</v>
      </c>
      <c r="J166" s="546"/>
      <c r="K166" s="547">
        <v>17.149999999999999</v>
      </c>
      <c r="L166" s="529"/>
    </row>
    <row r="167" spans="1:12" ht="15.75" customHeight="1" x14ac:dyDescent="0.25">
      <c r="A167" s="813"/>
      <c r="B167" s="539">
        <v>6</v>
      </c>
      <c r="C167" s="540"/>
      <c r="D167" s="541"/>
      <c r="E167" s="542"/>
      <c r="F167" s="542"/>
      <c r="G167" s="543"/>
      <c r="H167" s="544"/>
      <c r="I167" s="546"/>
      <c r="J167" s="546"/>
      <c r="K167" s="547"/>
      <c r="L167" s="529"/>
    </row>
    <row r="168" spans="1:12" ht="15.75" x14ac:dyDescent="0.25">
      <c r="A168" s="807">
        <v>27</v>
      </c>
      <c r="B168" s="530">
        <v>1</v>
      </c>
      <c r="C168" s="531"/>
      <c r="D168" s="532"/>
      <c r="E168" s="533"/>
      <c r="F168" s="533"/>
      <c r="G168" s="534"/>
      <c r="H168" s="535"/>
      <c r="I168" s="537"/>
      <c r="J168" s="537"/>
      <c r="K168" s="538"/>
      <c r="L168" s="529"/>
    </row>
    <row r="169" spans="1:12" ht="15.75" x14ac:dyDescent="0.25">
      <c r="A169" s="808"/>
      <c r="B169" s="530">
        <v>2</v>
      </c>
      <c r="C169" s="531" t="s">
        <v>421</v>
      </c>
      <c r="D169" s="532"/>
      <c r="E169" s="533">
        <v>2002</v>
      </c>
      <c r="F169" s="533" t="s">
        <v>253</v>
      </c>
      <c r="G169" s="534" t="s">
        <v>422</v>
      </c>
      <c r="H169" s="535">
        <v>104.25</v>
      </c>
      <c r="I169" s="537" t="s">
        <v>414</v>
      </c>
      <c r="J169" s="537"/>
      <c r="K169" s="538">
        <v>17.3</v>
      </c>
      <c r="L169" s="529"/>
    </row>
    <row r="170" spans="1:12" ht="15.75" x14ac:dyDescent="0.25">
      <c r="A170" s="808"/>
      <c r="B170" s="530">
        <v>3</v>
      </c>
      <c r="C170" s="531" t="s">
        <v>423</v>
      </c>
      <c r="D170" s="532"/>
      <c r="E170" s="533">
        <v>1994</v>
      </c>
      <c r="F170" s="533">
        <v>2</v>
      </c>
      <c r="G170" s="534" t="s">
        <v>424</v>
      </c>
      <c r="H170" s="535">
        <v>104.65</v>
      </c>
      <c r="I170" s="537" t="s">
        <v>414</v>
      </c>
      <c r="J170" s="537"/>
      <c r="K170" s="538">
        <v>17.3</v>
      </c>
      <c r="L170" s="529"/>
    </row>
    <row r="171" spans="1:12" ht="15.75" x14ac:dyDescent="0.25">
      <c r="A171" s="808"/>
      <c r="B171" s="530">
        <v>4</v>
      </c>
      <c r="C171" s="531" t="s">
        <v>425</v>
      </c>
      <c r="D171" s="532"/>
      <c r="E171" s="533">
        <v>1980</v>
      </c>
      <c r="F171" s="533" t="s">
        <v>253</v>
      </c>
      <c r="G171" s="534" t="s">
        <v>411</v>
      </c>
      <c r="H171" s="535">
        <v>109.3</v>
      </c>
      <c r="I171" s="537" t="s">
        <v>414</v>
      </c>
      <c r="J171" s="537"/>
      <c r="K171" s="538">
        <v>17.3</v>
      </c>
      <c r="L171" s="529"/>
    </row>
    <row r="172" spans="1:12" ht="15.75" x14ac:dyDescent="0.25">
      <c r="A172" s="808"/>
      <c r="B172" s="530">
        <v>5</v>
      </c>
      <c r="C172" s="531" t="s">
        <v>426</v>
      </c>
      <c r="D172" s="532"/>
      <c r="E172" s="533">
        <v>2001</v>
      </c>
      <c r="F172" s="533" t="s">
        <v>253</v>
      </c>
      <c r="G172" s="534" t="s">
        <v>404</v>
      </c>
      <c r="H172" s="535">
        <v>136.44999999999999</v>
      </c>
      <c r="I172" s="537" t="s">
        <v>414</v>
      </c>
      <c r="J172" s="537"/>
      <c r="K172" s="538">
        <v>17.3</v>
      </c>
      <c r="L172" s="529"/>
    </row>
    <row r="173" spans="1:12" ht="15.75" x14ac:dyDescent="0.25">
      <c r="A173" s="809"/>
      <c r="B173" s="530">
        <v>6</v>
      </c>
      <c r="C173" s="531"/>
      <c r="D173" s="532"/>
      <c r="E173" s="533"/>
      <c r="F173" s="533"/>
      <c r="G173" s="534"/>
      <c r="H173" s="535"/>
      <c r="I173" s="537"/>
      <c r="J173" s="537"/>
      <c r="K173" s="538"/>
      <c r="L173" s="529"/>
    </row>
    <row r="174" spans="1:12" ht="15.75" customHeight="1" x14ac:dyDescent="0.25">
      <c r="A174" s="811">
        <v>28</v>
      </c>
      <c r="B174" s="539">
        <v>1</v>
      </c>
      <c r="C174" s="540" t="s">
        <v>427</v>
      </c>
      <c r="D174" s="541"/>
      <c r="E174" s="542"/>
      <c r="F174" s="542" t="s">
        <v>5</v>
      </c>
      <c r="G174" s="543" t="s">
        <v>428</v>
      </c>
      <c r="H174" s="544">
        <v>86.2</v>
      </c>
      <c r="I174" s="546" t="s">
        <v>414</v>
      </c>
      <c r="J174" s="546"/>
      <c r="K174" s="547">
        <v>17.45</v>
      </c>
      <c r="L174" s="529"/>
    </row>
    <row r="175" spans="1:12" ht="15.75" customHeight="1" x14ac:dyDescent="0.25">
      <c r="A175" s="812"/>
      <c r="B175" s="539">
        <v>2</v>
      </c>
      <c r="C175" s="540" t="s">
        <v>429</v>
      </c>
      <c r="D175" s="541"/>
      <c r="E175" s="542">
        <v>1974</v>
      </c>
      <c r="F175" s="542" t="s">
        <v>5</v>
      </c>
      <c r="G175" s="543" t="s">
        <v>339</v>
      </c>
      <c r="H175" s="544">
        <v>86.2</v>
      </c>
      <c r="I175" s="546" t="s">
        <v>414</v>
      </c>
      <c r="J175" s="546"/>
      <c r="K175" s="547">
        <v>17.45</v>
      </c>
      <c r="L175" s="529"/>
    </row>
    <row r="176" spans="1:12" ht="15.75" customHeight="1" x14ac:dyDescent="0.25">
      <c r="A176" s="812"/>
      <c r="B176" s="539">
        <v>3</v>
      </c>
      <c r="C176" s="540" t="s">
        <v>342</v>
      </c>
      <c r="D176" s="541"/>
      <c r="E176" s="542">
        <v>2003</v>
      </c>
      <c r="F176" s="542" t="s">
        <v>5</v>
      </c>
      <c r="G176" s="543" t="s">
        <v>327</v>
      </c>
      <c r="H176" s="544">
        <v>86.6</v>
      </c>
      <c r="I176" s="546" t="s">
        <v>414</v>
      </c>
      <c r="J176" s="546"/>
      <c r="K176" s="547">
        <v>17.45</v>
      </c>
      <c r="L176" s="529"/>
    </row>
    <row r="177" spans="1:12" ht="15.75" customHeight="1" x14ac:dyDescent="0.25">
      <c r="A177" s="812"/>
      <c r="B177" s="539">
        <v>4</v>
      </c>
      <c r="C177" s="540" t="s">
        <v>430</v>
      </c>
      <c r="D177" s="541"/>
      <c r="E177" s="542">
        <v>1993</v>
      </c>
      <c r="F177" s="542" t="s">
        <v>4</v>
      </c>
      <c r="G177" s="543" t="s">
        <v>409</v>
      </c>
      <c r="H177" s="544">
        <v>99.95</v>
      </c>
      <c r="I177" s="546" t="s">
        <v>414</v>
      </c>
      <c r="J177" s="546"/>
      <c r="K177" s="547">
        <v>17.45</v>
      </c>
      <c r="L177" s="529"/>
    </row>
    <row r="178" spans="1:12" ht="15.75" customHeight="1" x14ac:dyDescent="0.25">
      <c r="A178" s="812"/>
      <c r="B178" s="539">
        <v>5</v>
      </c>
      <c r="C178" s="540" t="s">
        <v>431</v>
      </c>
      <c r="D178" s="541"/>
      <c r="E178" s="542">
        <v>2002</v>
      </c>
      <c r="F178" s="542" t="s">
        <v>4</v>
      </c>
      <c r="G178" s="543" t="s">
        <v>432</v>
      </c>
      <c r="H178" s="544">
        <v>103</v>
      </c>
      <c r="I178" s="546" t="s">
        <v>414</v>
      </c>
      <c r="J178" s="546"/>
      <c r="K178" s="547">
        <v>17.45</v>
      </c>
      <c r="L178" s="529"/>
    </row>
    <row r="179" spans="1:12" ht="15.75" customHeight="1" x14ac:dyDescent="0.25">
      <c r="A179" s="813"/>
      <c r="B179" s="539">
        <v>6</v>
      </c>
      <c r="C179" s="540" t="s">
        <v>433</v>
      </c>
      <c r="D179" s="541"/>
      <c r="E179" s="542">
        <v>1982</v>
      </c>
      <c r="F179" s="542" t="s">
        <v>4</v>
      </c>
      <c r="G179" s="543" t="s">
        <v>409</v>
      </c>
      <c r="H179" s="544">
        <v>105.3</v>
      </c>
      <c r="I179" s="546" t="s">
        <v>414</v>
      </c>
      <c r="J179" s="546"/>
      <c r="K179" s="547">
        <v>17.45</v>
      </c>
      <c r="L179" s="529"/>
    </row>
    <row r="180" spans="1:12" ht="15.75" x14ac:dyDescent="0.25">
      <c r="A180" s="807">
        <v>29</v>
      </c>
      <c r="B180" s="530">
        <v>1</v>
      </c>
      <c r="C180" s="531"/>
      <c r="D180" s="532"/>
      <c r="E180" s="533"/>
      <c r="F180" s="533"/>
      <c r="G180" s="534"/>
      <c r="H180" s="535"/>
      <c r="I180" s="537"/>
      <c r="J180" s="537"/>
      <c r="K180" s="538"/>
      <c r="L180" s="529"/>
    </row>
    <row r="181" spans="1:12" ht="15.75" x14ac:dyDescent="0.25">
      <c r="A181" s="808"/>
      <c r="B181" s="530">
        <v>2</v>
      </c>
      <c r="C181" s="531"/>
      <c r="D181" s="532"/>
      <c r="E181" s="533"/>
      <c r="F181" s="533"/>
      <c r="G181" s="534"/>
      <c r="H181" s="535"/>
      <c r="I181" s="537"/>
      <c r="J181" s="537"/>
      <c r="K181" s="538"/>
      <c r="L181" s="529"/>
    </row>
    <row r="182" spans="1:12" ht="15.75" x14ac:dyDescent="0.25">
      <c r="A182" s="808"/>
      <c r="B182" s="530">
        <v>3</v>
      </c>
      <c r="C182" s="531"/>
      <c r="D182" s="532"/>
      <c r="E182" s="533"/>
      <c r="F182" s="533"/>
      <c r="G182" s="534"/>
      <c r="H182" s="535"/>
      <c r="I182" s="537"/>
      <c r="J182" s="537"/>
      <c r="K182" s="538"/>
      <c r="L182" s="529"/>
    </row>
    <row r="183" spans="1:12" ht="15.75" x14ac:dyDescent="0.25">
      <c r="A183" s="808"/>
      <c r="B183" s="530">
        <v>4</v>
      </c>
      <c r="C183" s="531"/>
      <c r="D183" s="532"/>
      <c r="E183" s="533"/>
      <c r="F183" s="533"/>
      <c r="G183" s="534"/>
      <c r="H183" s="535"/>
      <c r="I183" s="537"/>
      <c r="J183" s="537"/>
      <c r="K183" s="538"/>
      <c r="L183" s="529"/>
    </row>
    <row r="184" spans="1:12" ht="15.75" x14ac:dyDescent="0.25">
      <c r="A184" s="808"/>
      <c r="B184" s="530">
        <v>5</v>
      </c>
      <c r="C184" s="531"/>
      <c r="D184" s="532"/>
      <c r="E184" s="533"/>
      <c r="F184" s="533"/>
      <c r="G184" s="534"/>
      <c r="H184" s="535"/>
      <c r="I184" s="537"/>
      <c r="J184" s="537"/>
      <c r="K184" s="538"/>
      <c r="L184" s="529"/>
    </row>
    <row r="185" spans="1:12" ht="15.75" x14ac:dyDescent="0.25">
      <c r="A185" s="809"/>
      <c r="B185" s="530">
        <v>6</v>
      </c>
      <c r="C185" s="531"/>
      <c r="D185" s="532"/>
      <c r="E185" s="533"/>
      <c r="F185" s="533"/>
      <c r="G185" s="534"/>
      <c r="H185" s="535"/>
      <c r="I185" s="537"/>
      <c r="J185" s="537"/>
      <c r="K185" s="538"/>
      <c r="L185" s="529"/>
    </row>
    <row r="186" spans="1:12" ht="15.75" x14ac:dyDescent="0.25">
      <c r="A186" s="807">
        <v>30</v>
      </c>
      <c r="B186" s="539"/>
      <c r="C186" s="540"/>
      <c r="D186" s="541"/>
      <c r="E186" s="542"/>
      <c r="F186" s="542"/>
      <c r="G186" s="543"/>
      <c r="H186" s="544"/>
      <c r="I186" s="546"/>
      <c r="J186" s="546"/>
      <c r="K186" s="547"/>
      <c r="L186" s="529"/>
    </row>
    <row r="187" spans="1:12" ht="15.75" x14ac:dyDescent="0.25">
      <c r="A187" s="808"/>
      <c r="B187" s="539"/>
      <c r="C187" s="540"/>
      <c r="D187" s="541"/>
      <c r="E187" s="542"/>
      <c r="F187" s="542"/>
      <c r="G187" s="543"/>
      <c r="H187" s="544"/>
      <c r="I187" s="546"/>
      <c r="J187" s="546"/>
      <c r="K187" s="547"/>
      <c r="L187" s="529"/>
    </row>
    <row r="188" spans="1:12" ht="15.75" x14ac:dyDescent="0.25">
      <c r="A188" s="808"/>
      <c r="B188" s="539"/>
      <c r="C188" s="540"/>
      <c r="D188" s="541"/>
      <c r="E188" s="542"/>
      <c r="F188" s="542"/>
      <c r="G188" s="543"/>
      <c r="H188" s="544"/>
      <c r="I188" s="546"/>
      <c r="J188" s="546"/>
      <c r="K188" s="547"/>
      <c r="L188" s="529"/>
    </row>
    <row r="189" spans="1:12" ht="15.75" x14ac:dyDescent="0.25">
      <c r="A189" s="808"/>
      <c r="B189" s="539"/>
      <c r="C189" s="540"/>
      <c r="D189" s="541"/>
      <c r="E189" s="542"/>
      <c r="F189" s="542"/>
      <c r="G189" s="543"/>
      <c r="H189" s="544"/>
      <c r="I189" s="546"/>
      <c r="J189" s="546"/>
      <c r="K189" s="547"/>
      <c r="L189" s="529"/>
    </row>
    <row r="190" spans="1:12" ht="15.75" x14ac:dyDescent="0.25">
      <c r="A190" s="808"/>
      <c r="B190" s="539"/>
      <c r="C190" s="540"/>
      <c r="D190" s="541"/>
      <c r="E190" s="542"/>
      <c r="F190" s="542"/>
      <c r="G190" s="543"/>
      <c r="H190" s="544"/>
      <c r="I190" s="546"/>
      <c r="J190" s="546"/>
      <c r="K190" s="547"/>
      <c r="L190" s="529"/>
    </row>
    <row r="191" spans="1:12" ht="15.75" x14ac:dyDescent="0.25">
      <c r="A191" s="809"/>
      <c r="B191" s="539"/>
      <c r="C191" s="540"/>
      <c r="D191" s="541"/>
      <c r="E191" s="542"/>
      <c r="F191" s="542"/>
      <c r="G191" s="543"/>
      <c r="H191" s="544"/>
      <c r="I191" s="546"/>
      <c r="J191" s="546"/>
      <c r="K191" s="547"/>
      <c r="L191" s="529"/>
    </row>
    <row r="192" spans="1:12" ht="15.75" x14ac:dyDescent="0.25">
      <c r="A192" s="807">
        <v>31</v>
      </c>
      <c r="B192" s="530"/>
      <c r="C192" s="531"/>
      <c r="D192" s="532"/>
      <c r="E192" s="533"/>
      <c r="F192" s="533"/>
      <c r="G192" s="534"/>
      <c r="H192" s="535"/>
      <c r="I192" s="537"/>
      <c r="J192" s="537"/>
      <c r="K192" s="538"/>
      <c r="L192" s="529"/>
    </row>
    <row r="193" spans="1:12" ht="15.75" x14ac:dyDescent="0.25">
      <c r="A193" s="808"/>
      <c r="B193" s="530"/>
      <c r="C193" s="531"/>
      <c r="D193" s="532"/>
      <c r="E193" s="533"/>
      <c r="F193" s="533"/>
      <c r="G193" s="534"/>
      <c r="H193" s="535"/>
      <c r="I193" s="537"/>
      <c r="J193" s="537"/>
      <c r="K193" s="538"/>
      <c r="L193" s="529"/>
    </row>
    <row r="194" spans="1:12" ht="15.75" x14ac:dyDescent="0.25">
      <c r="A194" s="808"/>
      <c r="B194" s="530"/>
      <c r="C194" s="531"/>
      <c r="D194" s="532"/>
      <c r="E194" s="533"/>
      <c r="F194" s="533"/>
      <c r="G194" s="534"/>
      <c r="H194" s="535"/>
      <c r="I194" s="537"/>
      <c r="J194" s="537"/>
      <c r="K194" s="538"/>
      <c r="L194" s="529"/>
    </row>
    <row r="195" spans="1:12" ht="15.75" x14ac:dyDescent="0.25">
      <c r="A195" s="808"/>
      <c r="B195" s="530"/>
      <c r="C195" s="531"/>
      <c r="D195" s="532"/>
      <c r="E195" s="533"/>
      <c r="F195" s="533"/>
      <c r="G195" s="534"/>
      <c r="H195" s="535"/>
      <c r="I195" s="537"/>
      <c r="J195" s="537"/>
      <c r="K195" s="538"/>
      <c r="L195" s="529"/>
    </row>
    <row r="196" spans="1:12" ht="15.75" x14ac:dyDescent="0.25">
      <c r="A196" s="808"/>
      <c r="B196" s="530"/>
      <c r="C196" s="531"/>
      <c r="D196" s="532"/>
      <c r="E196" s="533"/>
      <c r="F196" s="533"/>
      <c r="G196" s="534"/>
      <c r="H196" s="535"/>
      <c r="I196" s="537"/>
      <c r="J196" s="537"/>
      <c r="K196" s="538"/>
      <c r="L196" s="529"/>
    </row>
    <row r="197" spans="1:12" ht="15.75" x14ac:dyDescent="0.25">
      <c r="A197" s="809"/>
      <c r="B197" s="530"/>
      <c r="C197" s="531"/>
      <c r="D197" s="532"/>
      <c r="E197" s="533"/>
      <c r="F197" s="533"/>
      <c r="G197" s="534"/>
      <c r="H197" s="535"/>
      <c r="I197" s="537"/>
      <c r="J197" s="537"/>
      <c r="K197" s="538"/>
      <c r="L197" s="529"/>
    </row>
    <row r="198" spans="1:12" ht="15.75" x14ac:dyDescent="0.25">
      <c r="A198" s="807">
        <v>32</v>
      </c>
      <c r="B198" s="539"/>
      <c r="C198" s="540"/>
      <c r="D198" s="541"/>
      <c r="E198" s="542"/>
      <c r="F198" s="542"/>
      <c r="G198" s="543"/>
      <c r="H198" s="544"/>
      <c r="I198" s="546"/>
      <c r="J198" s="546"/>
      <c r="K198" s="538"/>
      <c r="L198" s="529"/>
    </row>
    <row r="199" spans="1:12" ht="15.75" x14ac:dyDescent="0.25">
      <c r="A199" s="808"/>
      <c r="B199" s="539"/>
      <c r="C199" s="540"/>
      <c r="D199" s="541"/>
      <c r="E199" s="542"/>
      <c r="F199" s="542"/>
      <c r="G199" s="543"/>
      <c r="H199" s="544"/>
      <c r="I199" s="546"/>
      <c r="J199" s="546"/>
      <c r="K199" s="538"/>
      <c r="L199" s="529"/>
    </row>
    <row r="200" spans="1:12" ht="15.75" x14ac:dyDescent="0.25">
      <c r="A200" s="808"/>
      <c r="B200" s="539"/>
      <c r="C200" s="540"/>
      <c r="D200" s="541"/>
      <c r="E200" s="542"/>
      <c r="F200" s="542"/>
      <c r="G200" s="543"/>
      <c r="H200" s="544"/>
      <c r="I200" s="546"/>
      <c r="J200" s="546"/>
      <c r="K200" s="538"/>
      <c r="L200" s="529"/>
    </row>
    <row r="201" spans="1:12" ht="15.75" x14ac:dyDescent="0.25">
      <c r="A201" s="808"/>
      <c r="B201" s="539"/>
      <c r="C201" s="540"/>
      <c r="D201" s="541"/>
      <c r="E201" s="542"/>
      <c r="F201" s="542"/>
      <c r="G201" s="543"/>
      <c r="H201" s="544"/>
      <c r="I201" s="546"/>
      <c r="J201" s="546"/>
      <c r="K201" s="538"/>
      <c r="L201" s="529"/>
    </row>
    <row r="202" spans="1:12" ht="15.75" x14ac:dyDescent="0.25">
      <c r="A202" s="808"/>
      <c r="B202" s="539"/>
      <c r="C202" s="540"/>
      <c r="D202" s="541"/>
      <c r="E202" s="542"/>
      <c r="F202" s="542"/>
      <c r="G202" s="543"/>
      <c r="H202" s="544"/>
      <c r="I202" s="546"/>
      <c r="J202" s="546"/>
      <c r="K202" s="538"/>
      <c r="L202" s="529"/>
    </row>
    <row r="203" spans="1:12" ht="15.75" x14ac:dyDescent="0.25">
      <c r="A203" s="809"/>
      <c r="B203" s="539"/>
      <c r="C203" s="540"/>
      <c r="D203" s="541"/>
      <c r="E203" s="542"/>
      <c r="F203" s="542"/>
      <c r="G203" s="543"/>
      <c r="H203" s="544"/>
      <c r="I203" s="546"/>
      <c r="J203" s="546"/>
      <c r="K203" s="538"/>
      <c r="L203" s="529"/>
    </row>
    <row r="204" spans="1:12" ht="15.75" x14ac:dyDescent="0.25">
      <c r="A204" s="537"/>
      <c r="B204" s="530"/>
      <c r="C204" s="559"/>
      <c r="D204" s="560"/>
      <c r="E204" s="533"/>
      <c r="F204" s="533"/>
      <c r="G204" s="534"/>
      <c r="H204" s="535"/>
      <c r="I204" s="537"/>
      <c r="J204" s="537"/>
      <c r="K204" s="538"/>
      <c r="L204" s="529"/>
    </row>
    <row r="205" spans="1:12" ht="15.75" x14ac:dyDescent="0.25">
      <c r="A205" s="537"/>
      <c r="B205" s="530"/>
      <c r="C205" s="559"/>
      <c r="D205" s="560"/>
      <c r="E205" s="533"/>
      <c r="F205" s="533"/>
      <c r="G205" s="534"/>
      <c r="H205" s="535"/>
      <c r="I205" s="537"/>
      <c r="J205" s="537"/>
      <c r="K205" s="538"/>
      <c r="L205" s="529"/>
    </row>
    <row r="206" spans="1:12" ht="15.75" x14ac:dyDescent="0.25">
      <c r="A206" s="537"/>
      <c r="B206" s="530"/>
      <c r="C206" s="559"/>
      <c r="D206" s="560"/>
      <c r="E206" s="533"/>
      <c r="F206" s="533"/>
      <c r="G206" s="534"/>
      <c r="H206" s="535"/>
      <c r="I206" s="537"/>
      <c r="J206" s="537"/>
      <c r="K206" s="538"/>
      <c r="L206" s="529"/>
    </row>
    <row r="207" spans="1:12" ht="15.75" x14ac:dyDescent="0.25">
      <c r="A207" s="537"/>
      <c r="B207" s="530"/>
      <c r="C207" s="559"/>
      <c r="D207" s="560"/>
      <c r="E207" s="533"/>
      <c r="F207" s="533"/>
      <c r="G207" s="534"/>
      <c r="H207" s="535"/>
      <c r="I207" s="537"/>
      <c r="J207" s="537"/>
      <c r="K207" s="538"/>
      <c r="L207" s="529"/>
    </row>
    <row r="208" spans="1:12" ht="15.75" x14ac:dyDescent="0.25">
      <c r="A208" s="537"/>
      <c r="B208" s="530"/>
      <c r="C208" s="559"/>
      <c r="D208" s="560"/>
      <c r="E208" s="533"/>
      <c r="F208" s="533"/>
      <c r="G208" s="534"/>
      <c r="H208" s="535"/>
      <c r="I208" s="537"/>
      <c r="J208" s="537"/>
      <c r="K208" s="538"/>
      <c r="L208" s="529"/>
    </row>
    <row r="209" spans="1:12" ht="15.75" x14ac:dyDescent="0.25">
      <c r="A209" s="537"/>
      <c r="B209" s="530"/>
      <c r="C209" s="559"/>
      <c r="D209" s="560"/>
      <c r="E209" s="533"/>
      <c r="F209" s="533"/>
      <c r="G209" s="534"/>
      <c r="H209" s="535"/>
      <c r="I209" s="537"/>
      <c r="J209" s="537"/>
      <c r="K209" s="538"/>
      <c r="L209" s="529"/>
    </row>
    <row r="210" spans="1:12" ht="15.75" x14ac:dyDescent="0.25">
      <c r="A210" s="537"/>
      <c r="B210" s="530"/>
      <c r="C210" s="559"/>
      <c r="D210" s="560"/>
      <c r="E210" s="533"/>
      <c r="F210" s="533"/>
      <c r="G210" s="534"/>
      <c r="H210" s="535"/>
      <c r="I210" s="537"/>
      <c r="J210" s="537"/>
      <c r="K210" s="538"/>
      <c r="L210" s="529"/>
    </row>
    <row r="211" spans="1:12" ht="15.75" x14ac:dyDescent="0.25">
      <c r="A211" s="537"/>
      <c r="B211" s="530"/>
      <c r="C211" s="559"/>
      <c r="D211" s="560"/>
      <c r="E211" s="533"/>
      <c r="F211" s="533"/>
      <c r="G211" s="534"/>
      <c r="H211" s="535"/>
      <c r="I211" s="537"/>
      <c r="J211" s="537"/>
      <c r="K211" s="538"/>
      <c r="L211" s="529"/>
    </row>
    <row r="212" spans="1:12" ht="15.75" x14ac:dyDescent="0.25">
      <c r="A212" s="537"/>
      <c r="B212" s="530"/>
      <c r="C212" s="559"/>
      <c r="D212" s="560"/>
      <c r="E212" s="533"/>
      <c r="F212" s="533"/>
      <c r="G212" s="534"/>
      <c r="H212" s="535"/>
      <c r="I212" s="537"/>
      <c r="J212" s="537"/>
      <c r="K212" s="538"/>
      <c r="L212" s="529"/>
    </row>
    <row r="213" spans="1:12" ht="15.75" x14ac:dyDescent="0.25">
      <c r="A213" s="537"/>
      <c r="B213" s="530"/>
      <c r="C213" s="559"/>
      <c r="D213" s="560"/>
      <c r="E213" s="533"/>
      <c r="F213" s="533"/>
      <c r="G213" s="534"/>
      <c r="H213" s="535"/>
      <c r="I213" s="537"/>
      <c r="J213" s="537"/>
      <c r="K213" s="538"/>
      <c r="L213" s="529"/>
    </row>
    <row r="214" spans="1:12" ht="15.75" x14ac:dyDescent="0.25">
      <c r="A214" s="537"/>
      <c r="B214" s="530"/>
      <c r="C214" s="559"/>
      <c r="D214" s="560"/>
      <c r="E214" s="533"/>
      <c r="F214" s="533"/>
      <c r="G214" s="534"/>
      <c r="H214" s="535"/>
      <c r="I214" s="537"/>
      <c r="J214" s="537"/>
      <c r="K214" s="538"/>
      <c r="L214" s="529"/>
    </row>
    <row r="215" spans="1:12" ht="15.75" x14ac:dyDescent="0.25">
      <c r="A215" s="537"/>
      <c r="B215" s="530"/>
      <c r="C215" s="559"/>
      <c r="D215" s="560"/>
      <c r="E215" s="533"/>
      <c r="F215" s="533"/>
      <c r="G215" s="534"/>
      <c r="H215" s="535"/>
      <c r="I215" s="537"/>
      <c r="J215" s="537"/>
      <c r="K215" s="538"/>
      <c r="L215" s="529"/>
    </row>
    <row r="216" spans="1:12" ht="15.75" x14ac:dyDescent="0.25">
      <c r="A216" s="537"/>
      <c r="B216" s="530"/>
      <c r="C216" s="559"/>
      <c r="D216" s="560"/>
      <c r="E216" s="533"/>
      <c r="F216" s="533"/>
      <c r="G216" s="534"/>
      <c r="H216" s="535"/>
      <c r="I216" s="537"/>
      <c r="J216" s="537"/>
      <c r="K216" s="538"/>
      <c r="L216" s="529"/>
    </row>
    <row r="217" spans="1:12" ht="15.75" x14ac:dyDescent="0.25">
      <c r="A217" s="537"/>
      <c r="B217" s="530"/>
      <c r="C217" s="559"/>
      <c r="D217" s="560"/>
      <c r="E217" s="533"/>
      <c r="F217" s="533"/>
      <c r="G217" s="534"/>
      <c r="H217" s="535"/>
      <c r="I217" s="537"/>
      <c r="J217" s="537"/>
      <c r="K217" s="538"/>
      <c r="L217" s="529"/>
    </row>
    <row r="218" spans="1:12" ht="15.75" x14ac:dyDescent="0.25">
      <c r="A218" s="537"/>
      <c r="B218" s="530"/>
      <c r="C218" s="559"/>
      <c r="D218" s="560"/>
      <c r="E218" s="533"/>
      <c r="F218" s="533"/>
      <c r="G218" s="534"/>
      <c r="H218" s="535"/>
      <c r="I218" s="537"/>
      <c r="J218" s="537"/>
      <c r="K218" s="538"/>
      <c r="L218" s="529"/>
    </row>
    <row r="219" spans="1:12" ht="15.75" x14ac:dyDescent="0.25">
      <c r="A219" s="537"/>
      <c r="B219" s="530"/>
      <c r="C219" s="559"/>
      <c r="D219" s="560"/>
      <c r="E219" s="533"/>
      <c r="F219" s="533"/>
      <c r="G219" s="534"/>
      <c r="H219" s="535"/>
      <c r="I219" s="537"/>
      <c r="J219" s="537"/>
      <c r="K219" s="538"/>
      <c r="L219" s="529"/>
    </row>
    <row r="220" spans="1:12" ht="15.75" x14ac:dyDescent="0.25">
      <c r="A220" s="537"/>
      <c r="B220" s="530"/>
      <c r="C220" s="559"/>
      <c r="D220" s="560"/>
      <c r="E220" s="533"/>
      <c r="F220" s="533"/>
      <c r="G220" s="534"/>
      <c r="H220" s="535"/>
      <c r="I220" s="537"/>
      <c r="J220" s="537"/>
      <c r="K220" s="538"/>
      <c r="L220" s="529"/>
    </row>
    <row r="221" spans="1:12" ht="15.75" x14ac:dyDescent="0.25">
      <c r="A221" s="537"/>
      <c r="B221" s="530"/>
      <c r="C221" s="559"/>
      <c r="D221" s="560"/>
      <c r="E221" s="533"/>
      <c r="F221" s="533"/>
      <c r="G221" s="534"/>
      <c r="H221" s="535"/>
      <c r="I221" s="537"/>
      <c r="J221" s="537"/>
      <c r="K221" s="538"/>
      <c r="L221" s="529"/>
    </row>
    <row r="222" spans="1:12" ht="15.75" x14ac:dyDescent="0.25">
      <c r="A222" s="537"/>
      <c r="B222" s="530"/>
      <c r="C222" s="559"/>
      <c r="D222" s="560"/>
      <c r="E222" s="533"/>
      <c r="F222" s="533"/>
      <c r="G222" s="534"/>
      <c r="H222" s="535"/>
      <c r="I222" s="537"/>
      <c r="J222" s="537"/>
      <c r="K222" s="538"/>
      <c r="L222" s="529"/>
    </row>
    <row r="223" spans="1:12" ht="15.75" x14ac:dyDescent="0.25">
      <c r="A223" s="537"/>
      <c r="B223" s="530"/>
      <c r="C223" s="559"/>
      <c r="D223" s="560"/>
      <c r="E223" s="533"/>
      <c r="F223" s="533"/>
      <c r="G223" s="534"/>
      <c r="H223" s="535"/>
      <c r="I223" s="537"/>
      <c r="J223" s="537"/>
      <c r="K223" s="538"/>
      <c r="L223" s="529"/>
    </row>
  </sheetData>
  <mergeCells count="36">
    <mergeCell ref="A60:A65"/>
    <mergeCell ref="A66:A71"/>
    <mergeCell ref="A72:A77"/>
    <mergeCell ref="A78:A83"/>
    <mergeCell ref="A12:A17"/>
    <mergeCell ref="A18:A23"/>
    <mergeCell ref="A24:A29"/>
    <mergeCell ref="A30:A35"/>
    <mergeCell ref="A90:A95"/>
    <mergeCell ref="A96:A101"/>
    <mergeCell ref="A102:A107"/>
    <mergeCell ref="A108:A113"/>
    <mergeCell ref="A114:A119"/>
    <mergeCell ref="A192:A197"/>
    <mergeCell ref="A198:A203"/>
    <mergeCell ref="A9:C9"/>
    <mergeCell ref="A156:A161"/>
    <mergeCell ref="A162:A167"/>
    <mergeCell ref="A168:A173"/>
    <mergeCell ref="A174:A179"/>
    <mergeCell ref="A180:A185"/>
    <mergeCell ref="A186:A191"/>
    <mergeCell ref="A120:A125"/>
    <mergeCell ref="A126:A131"/>
    <mergeCell ref="A132:A137"/>
    <mergeCell ref="A138:A143"/>
    <mergeCell ref="A144:A149"/>
    <mergeCell ref="A150:A155"/>
    <mergeCell ref="A84:A89"/>
    <mergeCell ref="A8:L8"/>
    <mergeCell ref="A1:L1"/>
    <mergeCell ref="A2:L2"/>
    <mergeCell ref="A3:L3"/>
    <mergeCell ref="A4:L4"/>
    <mergeCell ref="A6:L6"/>
    <mergeCell ref="A7:L7"/>
  </mergeCells>
  <printOptions horizontalCentered="1"/>
  <pageMargins left="0.23622047244094491" right="0.23622047244094491" top="0.36" bottom="0.16" header="0.34" footer="0.16"/>
  <pageSetup paperSize="9" scale="82" fitToHeight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T27"/>
  <sheetViews>
    <sheetView zoomScaleNormal="100" zoomScaleSheetLayoutView="100" workbookViewId="0">
      <selection activeCell="K17" sqref="K17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5" width="4.7109375" style="11" hidden="1" customWidth="1"/>
    <col min="6" max="6" width="4.7109375" hidden="1" customWidth="1"/>
    <col min="7" max="7" width="4.7109375" style="11" customWidth="1"/>
    <col min="8" max="8" width="4.7109375" customWidth="1"/>
    <col min="9" max="13" width="4.7109375" style="11" customWidth="1"/>
    <col min="14" max="14" width="4.7109375" customWidth="1"/>
    <col min="15" max="17" width="4.7109375" style="11" customWidth="1"/>
    <col min="18" max="18" width="4.7109375" customWidth="1"/>
    <col min="19" max="19" width="4.7109375" style="11" customWidth="1"/>
    <col min="20" max="20" width="4.7109375" customWidth="1"/>
    <col min="21" max="23" width="4.7109375" style="11" customWidth="1"/>
    <col min="24" max="24" width="4.7109375" customWidth="1"/>
    <col min="25" max="26" width="4.7109375" style="11" customWidth="1"/>
    <col min="27" max="28" width="4.7109375" customWidth="1"/>
    <col min="29" max="29" width="4.7109375" style="11" customWidth="1"/>
    <col min="30" max="30" width="4.7109375" customWidth="1"/>
    <col min="31" max="35" width="4.7109375" style="11" customWidth="1"/>
    <col min="36" max="36" width="10.28515625" customWidth="1"/>
    <col min="37" max="37" width="9.140625" style="479" customWidth="1"/>
    <col min="38" max="233" width="9.140625" customWidth="1"/>
    <col min="234" max="234" width="5.5703125" customWidth="1"/>
    <col min="235" max="235" width="26.140625" customWidth="1"/>
    <col min="236" max="236" width="3.140625" customWidth="1"/>
    <col min="237" max="237" width="1.5703125" customWidth="1"/>
    <col min="238" max="238" width="0" hidden="1" customWidth="1"/>
    <col min="239" max="239" width="3.140625" customWidth="1"/>
    <col min="240" max="240" width="2.28515625" customWidth="1"/>
    <col min="241" max="241" width="0.7109375" customWidth="1"/>
    <col min="242" max="242" width="3.5703125" customWidth="1"/>
    <col min="243" max="243" width="1.140625" customWidth="1"/>
    <col min="244" max="244" width="3.140625" customWidth="1"/>
    <col min="245" max="245" width="2.85546875" customWidth="1"/>
    <col min="246" max="247" width="2.28515625" customWidth="1"/>
    <col min="248" max="248" width="2.7109375" customWidth="1"/>
  </cols>
  <sheetData>
    <row r="1" spans="1:46" s="104" customFormat="1" x14ac:dyDescent="0.2">
      <c r="A1" s="928" t="s">
        <v>37</v>
      </c>
      <c r="B1" s="928"/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928"/>
      <c r="R1" s="928"/>
      <c r="S1" s="928"/>
      <c r="T1" s="928"/>
      <c r="U1" s="928"/>
      <c r="V1" s="928"/>
      <c r="W1" s="928"/>
      <c r="X1" s="928"/>
      <c r="Y1" s="928"/>
      <c r="Z1" s="928"/>
      <c r="AA1" s="928"/>
      <c r="AB1" s="928"/>
      <c r="AC1" s="928"/>
      <c r="AD1" s="928"/>
      <c r="AE1" s="928"/>
      <c r="AF1" s="928"/>
      <c r="AG1" s="928"/>
      <c r="AH1" s="928"/>
      <c r="AI1" s="928"/>
      <c r="AJ1" s="928"/>
      <c r="AK1" s="928"/>
    </row>
    <row r="2" spans="1:46" s="104" customFormat="1" x14ac:dyDescent="0.2">
      <c r="A2" s="900" t="s">
        <v>116</v>
      </c>
      <c r="B2" s="900"/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900"/>
      <c r="N2" s="900"/>
      <c r="O2" s="900"/>
      <c r="P2" s="900"/>
      <c r="Q2" s="900"/>
      <c r="R2" s="900"/>
      <c r="S2" s="900"/>
      <c r="T2" s="900"/>
      <c r="U2" s="900"/>
      <c r="V2" s="900"/>
      <c r="W2" s="900"/>
      <c r="X2" s="900"/>
      <c r="Y2" s="900"/>
      <c r="Z2" s="900"/>
      <c r="AA2" s="900"/>
      <c r="AB2" s="900"/>
      <c r="AC2" s="900"/>
      <c r="AD2" s="900"/>
      <c r="AE2" s="900"/>
      <c r="AF2" s="900"/>
      <c r="AG2" s="900"/>
      <c r="AH2" s="900"/>
      <c r="AI2" s="900"/>
      <c r="AJ2" s="900"/>
      <c r="AK2" s="900"/>
    </row>
    <row r="3" spans="1:46" s="104" customFormat="1" ht="12.75" customHeight="1" x14ac:dyDescent="0.2">
      <c r="A3" s="928" t="s">
        <v>220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928"/>
      <c r="N3" s="928"/>
      <c r="O3" s="928"/>
      <c r="P3" s="928"/>
      <c r="Q3" s="928"/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  <c r="AD3" s="928"/>
      <c r="AE3" s="928"/>
      <c r="AF3" s="928"/>
      <c r="AG3" s="928"/>
      <c r="AH3" s="928"/>
      <c r="AI3" s="928"/>
      <c r="AJ3" s="928"/>
      <c r="AK3" s="928"/>
    </row>
    <row r="4" spans="1:46" s="104" customFormat="1" x14ac:dyDescent="0.2">
      <c r="A4" s="928" t="s">
        <v>221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928"/>
      <c r="N4" s="928"/>
      <c r="O4" s="928"/>
      <c r="P4" s="928"/>
      <c r="Q4" s="928"/>
      <c r="R4" s="928"/>
      <c r="S4" s="928"/>
      <c r="T4" s="928"/>
      <c r="U4" s="928"/>
      <c r="V4" s="928"/>
      <c r="W4" s="928"/>
      <c r="X4" s="928"/>
      <c r="Y4" s="928"/>
      <c r="Z4" s="928"/>
      <c r="AA4" s="928"/>
      <c r="AB4" s="928"/>
      <c r="AC4" s="928"/>
      <c r="AD4" s="928"/>
      <c r="AE4" s="928"/>
      <c r="AF4" s="928"/>
      <c r="AG4" s="928"/>
      <c r="AH4" s="928"/>
      <c r="AI4" s="928"/>
      <c r="AJ4" s="928"/>
      <c r="AK4" s="928"/>
    </row>
    <row r="5" spans="1:46" s="104" customFormat="1" x14ac:dyDescent="0.2">
      <c r="A5" s="882"/>
      <c r="B5" s="882"/>
      <c r="C5" s="882"/>
      <c r="D5" s="882"/>
      <c r="E5" s="882"/>
      <c r="F5" s="882"/>
      <c r="G5" s="882"/>
      <c r="H5" s="882"/>
      <c r="I5" s="882"/>
      <c r="J5" s="882"/>
      <c r="K5" s="882"/>
      <c r="L5" s="882"/>
      <c r="M5" s="882"/>
      <c r="N5" s="882"/>
      <c r="O5" s="882"/>
      <c r="P5" s="882"/>
      <c r="Q5" s="882"/>
      <c r="R5" s="882"/>
      <c r="S5" s="10"/>
      <c r="T5" s="105"/>
      <c r="U5" s="10"/>
      <c r="V5" s="10"/>
      <c r="W5" s="10"/>
      <c r="X5" s="105"/>
      <c r="Y5" s="10"/>
      <c r="Z5" s="10"/>
      <c r="AA5" s="105"/>
      <c r="AB5" s="105"/>
      <c r="AC5" s="10"/>
      <c r="AD5" s="105"/>
      <c r="AE5" s="10"/>
      <c r="AF5" s="10"/>
      <c r="AG5" s="10"/>
      <c r="AH5" s="10"/>
      <c r="AI5" s="10"/>
      <c r="AJ5" s="105"/>
      <c r="AK5" s="1"/>
    </row>
    <row r="6" spans="1:46" s="104" customFormat="1" ht="18" customHeight="1" x14ac:dyDescent="0.25">
      <c r="A6" s="485"/>
      <c r="B6" s="485"/>
      <c r="C6" s="485"/>
      <c r="D6" s="485"/>
      <c r="E6" s="246"/>
      <c r="K6" s="806" t="s">
        <v>104</v>
      </c>
      <c r="L6" s="806"/>
      <c r="M6" s="806"/>
      <c r="N6" s="806"/>
      <c r="O6" s="806"/>
      <c r="P6" s="806"/>
      <c r="Q6" s="806"/>
      <c r="R6" s="806"/>
      <c r="S6" s="806"/>
      <c r="T6" s="806"/>
      <c r="U6" s="806"/>
      <c r="V6" s="806"/>
      <c r="W6" s="806"/>
      <c r="X6" s="806"/>
      <c r="Y6" s="806"/>
      <c r="Z6" s="806"/>
      <c r="AA6" s="806"/>
      <c r="AB6" s="806"/>
      <c r="AC6" s="806"/>
      <c r="AD6" s="806"/>
      <c r="AE6" s="806"/>
    </row>
    <row r="7" spans="1:46" s="104" customFormat="1" ht="15.75" x14ac:dyDescent="0.2">
      <c r="A7" s="810" t="s">
        <v>216</v>
      </c>
      <c r="B7" s="810"/>
      <c r="C7" s="810"/>
      <c r="D7" s="476"/>
      <c r="E7" s="248"/>
      <c r="K7" s="806" t="s">
        <v>215</v>
      </c>
      <c r="L7" s="806"/>
      <c r="M7" s="806"/>
      <c r="N7" s="806"/>
      <c r="O7" s="806"/>
      <c r="P7" s="806"/>
      <c r="Q7" s="806"/>
      <c r="R7" s="806"/>
      <c r="S7" s="806"/>
      <c r="T7" s="806"/>
      <c r="U7" s="806"/>
      <c r="V7" s="806"/>
      <c r="W7" s="806"/>
      <c r="X7" s="806"/>
      <c r="Y7" s="806"/>
      <c r="Z7" s="806"/>
      <c r="AA7" s="806"/>
      <c r="AB7" s="806"/>
      <c r="AC7" s="806"/>
      <c r="AD7" s="806"/>
      <c r="AE7" s="806"/>
    </row>
    <row r="8" spans="1:46" s="104" customFormat="1" ht="15.75" x14ac:dyDescent="0.2">
      <c r="A8" s="810" t="s">
        <v>217</v>
      </c>
      <c r="B8" s="810"/>
      <c r="C8" s="810"/>
      <c r="D8" s="476"/>
      <c r="E8" s="248"/>
      <c r="K8" s="889" t="s">
        <v>224</v>
      </c>
      <c r="L8" s="889"/>
      <c r="M8" s="889"/>
      <c r="N8" s="889"/>
      <c r="O8" s="889"/>
      <c r="P8" s="889"/>
      <c r="Q8" s="889"/>
      <c r="R8" s="889"/>
      <c r="S8" s="889"/>
      <c r="T8" s="889"/>
      <c r="U8" s="889"/>
      <c r="V8" s="889"/>
      <c r="W8" s="889"/>
      <c r="X8" s="889"/>
      <c r="Y8" s="889"/>
      <c r="Z8" s="889"/>
      <c r="AA8" s="889"/>
      <c r="AB8" s="889"/>
      <c r="AC8" s="889"/>
      <c r="AD8" s="889"/>
      <c r="AE8" s="889"/>
    </row>
    <row r="9" spans="1:46" s="104" customFormat="1" ht="13.9" customHeight="1" thickBot="1" x14ac:dyDescent="0.25">
      <c r="E9" s="883"/>
      <c r="F9" s="883"/>
      <c r="G9" s="883"/>
      <c r="H9" s="883"/>
      <c r="I9" s="883"/>
      <c r="J9" s="883"/>
      <c r="K9" s="883"/>
      <c r="L9" s="883"/>
      <c r="M9" s="883"/>
      <c r="N9" s="883"/>
      <c r="O9" s="883"/>
      <c r="P9" s="883"/>
      <c r="Q9" s="897"/>
      <c r="R9" s="897"/>
      <c r="S9" s="56"/>
      <c r="T9" s="56"/>
      <c r="U9" s="56"/>
      <c r="V9" s="56"/>
      <c r="W9" s="56"/>
      <c r="X9" s="56"/>
      <c r="Y9" s="29"/>
      <c r="Z9" s="29"/>
      <c r="AA9" s="29"/>
      <c r="AB9" s="29"/>
      <c r="AC9" s="41"/>
      <c r="AD9" s="479"/>
      <c r="AE9" s="479"/>
      <c r="AF9" s="479"/>
      <c r="AG9" s="479"/>
      <c r="AH9" s="10"/>
      <c r="AI9" s="10"/>
      <c r="AJ9" s="105"/>
      <c r="AK9" s="1"/>
    </row>
    <row r="10" spans="1:46" s="104" customFormat="1" ht="33" customHeight="1" thickBot="1" x14ac:dyDescent="0.25">
      <c r="A10" s="952" t="s">
        <v>6</v>
      </c>
      <c r="B10" s="954" t="s">
        <v>24</v>
      </c>
      <c r="C10" s="965" t="s">
        <v>34</v>
      </c>
      <c r="D10" s="966"/>
      <c r="E10" s="966"/>
      <c r="F10" s="967"/>
      <c r="G10" s="956" t="s">
        <v>204</v>
      </c>
      <c r="H10" s="957"/>
      <c r="I10" s="957"/>
      <c r="J10" s="957"/>
      <c r="K10" s="956" t="s">
        <v>34</v>
      </c>
      <c r="L10" s="957"/>
      <c r="M10" s="957"/>
      <c r="N10" s="957"/>
      <c r="O10" s="930" t="s">
        <v>35</v>
      </c>
      <c r="P10" s="931"/>
      <c r="Q10" s="931"/>
      <c r="R10" s="931"/>
      <c r="S10" s="933"/>
      <c r="T10" s="933"/>
      <c r="U10" s="933"/>
      <c r="V10" s="933"/>
      <c r="W10" s="934"/>
      <c r="X10" s="934"/>
      <c r="Y10" s="930" t="s">
        <v>36</v>
      </c>
      <c r="Z10" s="931"/>
      <c r="AA10" s="931"/>
      <c r="AB10" s="931"/>
      <c r="AC10" s="933"/>
      <c r="AD10" s="933"/>
      <c r="AE10" s="933"/>
      <c r="AF10" s="933"/>
      <c r="AG10" s="933"/>
      <c r="AH10" s="934"/>
      <c r="AI10" s="934"/>
      <c r="AJ10" s="935" t="s">
        <v>199</v>
      </c>
      <c r="AK10" s="937" t="s">
        <v>23</v>
      </c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8" customHeight="1" thickBot="1" x14ac:dyDescent="0.25">
      <c r="A11" s="964"/>
      <c r="B11" s="955"/>
      <c r="C11" s="943">
        <v>63</v>
      </c>
      <c r="D11" s="942"/>
      <c r="E11" s="948" t="s">
        <v>31</v>
      </c>
      <c r="F11" s="942"/>
      <c r="G11" s="963">
        <v>63</v>
      </c>
      <c r="H11" s="939"/>
      <c r="I11" s="939" t="s">
        <v>31</v>
      </c>
      <c r="J11" s="940"/>
      <c r="K11" s="941">
        <v>63</v>
      </c>
      <c r="L11" s="939"/>
      <c r="M11" s="939" t="s">
        <v>31</v>
      </c>
      <c r="N11" s="940"/>
      <c r="O11" s="942">
        <v>63</v>
      </c>
      <c r="P11" s="942"/>
      <c r="Q11" s="944">
        <v>68</v>
      </c>
      <c r="R11" s="942"/>
      <c r="S11" s="944">
        <v>73</v>
      </c>
      <c r="T11" s="942"/>
      <c r="U11" s="948">
        <v>85</v>
      </c>
      <c r="V11" s="942"/>
      <c r="W11" s="948" t="s">
        <v>32</v>
      </c>
      <c r="X11" s="942"/>
      <c r="Y11" s="943">
        <v>63</v>
      </c>
      <c r="Z11" s="942"/>
      <c r="AA11" s="944">
        <v>68</v>
      </c>
      <c r="AB11" s="945"/>
      <c r="AC11" s="944">
        <v>73</v>
      </c>
      <c r="AD11" s="942"/>
      <c r="AE11" s="948">
        <v>85</v>
      </c>
      <c r="AF11" s="942"/>
      <c r="AG11" s="942"/>
      <c r="AH11" s="948" t="s">
        <v>32</v>
      </c>
      <c r="AI11" s="942"/>
      <c r="AJ11" s="936"/>
      <c r="AK11" s="962"/>
      <c r="AL11" s="4"/>
      <c r="AM11" s="373"/>
      <c r="AN11" s="373"/>
      <c r="AO11" s="373"/>
      <c r="AP11" s="373"/>
      <c r="AQ11" s="373"/>
      <c r="AR11" s="373"/>
      <c r="AS11" s="373"/>
    </row>
    <row r="12" spans="1:46" s="43" customFormat="1" x14ac:dyDescent="0.2">
      <c r="A12" s="454">
        <v>1</v>
      </c>
      <c r="B12" s="455" t="s">
        <v>226</v>
      </c>
      <c r="C12" s="456"/>
      <c r="D12" s="457"/>
      <c r="E12" s="458"/>
      <c r="F12" s="457"/>
      <c r="G12" s="456">
        <v>20</v>
      </c>
      <c r="H12" s="459"/>
      <c r="I12" s="458">
        <v>20</v>
      </c>
      <c r="J12" s="459"/>
      <c r="K12" s="458">
        <v>20</v>
      </c>
      <c r="L12" s="459"/>
      <c r="M12" s="458">
        <v>20</v>
      </c>
      <c r="N12" s="460"/>
      <c r="O12" s="457">
        <v>20</v>
      </c>
      <c r="P12" s="457"/>
      <c r="Q12" s="458">
        <v>20</v>
      </c>
      <c r="R12" s="457"/>
      <c r="S12" s="458">
        <v>20</v>
      </c>
      <c r="T12" s="457"/>
      <c r="U12" s="458">
        <v>20</v>
      </c>
      <c r="V12" s="457"/>
      <c r="W12" s="458">
        <v>18</v>
      </c>
      <c r="X12" s="457"/>
      <c r="Y12" s="456">
        <v>20</v>
      </c>
      <c r="Z12" s="461"/>
      <c r="AA12" s="458">
        <v>20</v>
      </c>
      <c r="AB12" s="457"/>
      <c r="AC12" s="453">
        <v>20</v>
      </c>
      <c r="AD12" s="461"/>
      <c r="AE12" s="453">
        <v>20</v>
      </c>
      <c r="AF12" s="461"/>
      <c r="AG12" s="461"/>
      <c r="AH12" s="453">
        <v>20</v>
      </c>
      <c r="AI12" s="461"/>
      <c r="AJ12" s="374">
        <v>20</v>
      </c>
      <c r="AK12" s="462">
        <f t="shared" ref="AK12:AK17" si="0">SUM(C12:AJ12)</f>
        <v>298</v>
      </c>
      <c r="AL12" s="104"/>
    </row>
    <row r="13" spans="1:46" s="43" customFormat="1" x14ac:dyDescent="0.2">
      <c r="A13" s="463">
        <v>2</v>
      </c>
      <c r="B13" s="464" t="s">
        <v>134</v>
      </c>
      <c r="C13" s="465"/>
      <c r="D13" s="466"/>
      <c r="E13" s="467"/>
      <c r="F13" s="466"/>
      <c r="G13" s="465"/>
      <c r="H13" s="468"/>
      <c r="I13" s="467">
        <v>18</v>
      </c>
      <c r="J13" s="468"/>
      <c r="K13" s="467">
        <v>15</v>
      </c>
      <c r="L13" s="468"/>
      <c r="M13" s="467">
        <v>16</v>
      </c>
      <c r="N13" s="469"/>
      <c r="O13" s="466"/>
      <c r="P13" s="466"/>
      <c r="Q13" s="467"/>
      <c r="R13" s="466"/>
      <c r="S13" s="467">
        <v>16</v>
      </c>
      <c r="T13" s="466"/>
      <c r="U13" s="467">
        <v>16</v>
      </c>
      <c r="V13" s="466"/>
      <c r="W13" s="467">
        <v>15</v>
      </c>
      <c r="X13" s="466"/>
      <c r="Y13" s="465">
        <v>15</v>
      </c>
      <c r="Z13" s="466"/>
      <c r="AA13" s="467"/>
      <c r="AB13" s="466"/>
      <c r="AC13" s="467">
        <v>18</v>
      </c>
      <c r="AD13" s="466">
        <v>16</v>
      </c>
      <c r="AE13" s="467">
        <v>18</v>
      </c>
      <c r="AF13" s="466"/>
      <c r="AG13" s="466"/>
      <c r="AH13" s="467">
        <v>15</v>
      </c>
      <c r="AI13" s="466"/>
      <c r="AJ13" s="375">
        <v>18</v>
      </c>
      <c r="AK13" s="293">
        <f t="shared" si="0"/>
        <v>196</v>
      </c>
      <c r="AL13" s="104"/>
    </row>
    <row r="14" spans="1:46" s="43" customFormat="1" x14ac:dyDescent="0.2">
      <c r="A14" s="463">
        <v>3</v>
      </c>
      <c r="B14" s="464" t="s">
        <v>212</v>
      </c>
      <c r="C14" s="465"/>
      <c r="D14" s="466"/>
      <c r="E14" s="467"/>
      <c r="F14" s="466"/>
      <c r="G14" s="465"/>
      <c r="H14" s="468"/>
      <c r="I14" s="467"/>
      <c r="J14" s="468"/>
      <c r="K14" s="467"/>
      <c r="L14" s="468"/>
      <c r="M14" s="467"/>
      <c r="N14" s="469"/>
      <c r="O14" s="466"/>
      <c r="P14" s="466"/>
      <c r="Q14" s="467"/>
      <c r="R14" s="466"/>
      <c r="S14" s="467"/>
      <c r="T14" s="466"/>
      <c r="U14" s="467"/>
      <c r="V14" s="466"/>
      <c r="W14" s="467"/>
      <c r="X14" s="466"/>
      <c r="Y14" s="465"/>
      <c r="Z14" s="466"/>
      <c r="AA14" s="467">
        <v>18</v>
      </c>
      <c r="AB14" s="466"/>
      <c r="AC14" s="467"/>
      <c r="AD14" s="468"/>
      <c r="AE14" s="467">
        <v>16</v>
      </c>
      <c r="AF14" s="466">
        <v>15</v>
      </c>
      <c r="AG14" s="466">
        <v>14</v>
      </c>
      <c r="AH14" s="467">
        <v>13</v>
      </c>
      <c r="AI14" s="466"/>
      <c r="AJ14" s="375">
        <v>16</v>
      </c>
      <c r="AK14" s="293">
        <f t="shared" si="0"/>
        <v>92</v>
      </c>
      <c r="AL14" s="104"/>
    </row>
    <row r="15" spans="1:46" s="43" customFormat="1" x14ac:dyDescent="0.2">
      <c r="A15" s="463">
        <v>4</v>
      </c>
      <c r="B15" s="470" t="s">
        <v>173</v>
      </c>
      <c r="C15" s="465"/>
      <c r="D15" s="466"/>
      <c r="E15" s="467"/>
      <c r="F15" s="466"/>
      <c r="G15" s="465"/>
      <c r="H15" s="468"/>
      <c r="I15" s="467"/>
      <c r="J15" s="468"/>
      <c r="K15" s="467"/>
      <c r="L15" s="468"/>
      <c r="M15" s="467"/>
      <c r="N15" s="469"/>
      <c r="O15" s="466"/>
      <c r="P15" s="466"/>
      <c r="Q15" s="467"/>
      <c r="R15" s="466"/>
      <c r="S15" s="467"/>
      <c r="T15" s="466"/>
      <c r="U15" s="467"/>
      <c r="V15" s="466"/>
      <c r="W15" s="467">
        <v>20</v>
      </c>
      <c r="X15" s="466"/>
      <c r="Y15" s="465"/>
      <c r="Z15" s="466"/>
      <c r="AA15" s="467"/>
      <c r="AB15" s="466"/>
      <c r="AC15" s="467"/>
      <c r="AD15" s="468"/>
      <c r="AE15" s="467"/>
      <c r="AF15" s="466"/>
      <c r="AG15" s="466"/>
      <c r="AH15" s="467">
        <v>18</v>
      </c>
      <c r="AI15" s="466"/>
      <c r="AJ15" s="375"/>
      <c r="AK15" s="293">
        <f t="shared" si="0"/>
        <v>38</v>
      </c>
      <c r="AL15" s="104"/>
    </row>
    <row r="16" spans="1:46" s="43" customFormat="1" x14ac:dyDescent="0.2">
      <c r="A16" s="463">
        <v>5</v>
      </c>
      <c r="B16" s="470" t="s">
        <v>205</v>
      </c>
      <c r="C16" s="465"/>
      <c r="D16" s="466"/>
      <c r="E16" s="467"/>
      <c r="F16" s="466"/>
      <c r="G16" s="465"/>
      <c r="H16" s="468"/>
      <c r="I16" s="467"/>
      <c r="J16" s="468"/>
      <c r="K16" s="467"/>
      <c r="L16" s="468"/>
      <c r="M16" s="467"/>
      <c r="N16" s="469"/>
      <c r="O16" s="466">
        <v>16</v>
      </c>
      <c r="P16" s="466"/>
      <c r="Q16" s="467"/>
      <c r="R16" s="466"/>
      <c r="S16" s="467"/>
      <c r="T16" s="466"/>
      <c r="U16" s="467"/>
      <c r="V16" s="466"/>
      <c r="W16" s="467"/>
      <c r="X16" s="466"/>
      <c r="Y16" s="465"/>
      <c r="Z16" s="466"/>
      <c r="AA16" s="467"/>
      <c r="AB16" s="466"/>
      <c r="AC16" s="467"/>
      <c r="AD16" s="466"/>
      <c r="AE16" s="467"/>
      <c r="AF16" s="466"/>
      <c r="AG16" s="466"/>
      <c r="AH16" s="467"/>
      <c r="AI16" s="466"/>
      <c r="AJ16" s="375">
        <v>15</v>
      </c>
      <c r="AK16" s="293">
        <f t="shared" si="0"/>
        <v>31</v>
      </c>
      <c r="AL16" s="104"/>
    </row>
    <row r="17" spans="1:38" s="43" customFormat="1" ht="13.5" thickBot="1" x14ac:dyDescent="0.25">
      <c r="A17" s="471">
        <v>6</v>
      </c>
      <c r="B17" s="428" t="s">
        <v>254</v>
      </c>
      <c r="C17" s="429"/>
      <c r="D17" s="472"/>
      <c r="E17" s="430"/>
      <c r="F17" s="472"/>
      <c r="G17" s="429"/>
      <c r="H17" s="473"/>
      <c r="I17" s="430"/>
      <c r="J17" s="473"/>
      <c r="K17" s="430"/>
      <c r="L17" s="473"/>
      <c r="M17" s="430"/>
      <c r="N17" s="474"/>
      <c r="O17" s="472"/>
      <c r="P17" s="472"/>
      <c r="Q17" s="430"/>
      <c r="R17" s="472"/>
      <c r="S17" s="430"/>
      <c r="T17" s="472"/>
      <c r="U17" s="430"/>
      <c r="V17" s="472"/>
      <c r="W17" s="430"/>
      <c r="X17" s="472"/>
      <c r="Y17" s="429"/>
      <c r="Z17" s="472"/>
      <c r="AA17" s="430"/>
      <c r="AB17" s="472"/>
      <c r="AC17" s="430"/>
      <c r="AD17" s="472"/>
      <c r="AE17" s="430"/>
      <c r="AF17" s="472"/>
      <c r="AG17" s="472"/>
      <c r="AH17" s="430"/>
      <c r="AI17" s="472"/>
      <c r="AJ17" s="475"/>
      <c r="AK17" s="427">
        <f t="shared" si="0"/>
        <v>0</v>
      </c>
      <c r="AL17" s="104"/>
    </row>
    <row r="18" spans="1:38" s="43" customFormat="1" ht="9" customHeight="1" x14ac:dyDescent="0.2">
      <c r="A18" s="51"/>
      <c r="B18" s="60"/>
      <c r="C18" s="58"/>
      <c r="D18" s="58"/>
      <c r="E18" s="58"/>
      <c r="F18" s="49"/>
      <c r="G18" s="58"/>
      <c r="H18" s="49"/>
      <c r="I18" s="58"/>
      <c r="J18" s="58"/>
      <c r="K18" s="58"/>
      <c r="L18" s="58"/>
      <c r="M18" s="58"/>
      <c r="N18" s="49"/>
      <c r="O18" s="57"/>
      <c r="P18" s="57"/>
      <c r="Q18" s="58"/>
      <c r="R18" s="49"/>
      <c r="S18" s="58"/>
      <c r="T18" s="49"/>
      <c r="U18" s="58"/>
      <c r="V18" s="58"/>
      <c r="W18" s="58"/>
      <c r="X18" s="49"/>
      <c r="Y18" s="58"/>
      <c r="Z18" s="58"/>
      <c r="AA18" s="49"/>
      <c r="AB18" s="49"/>
      <c r="AC18" s="58"/>
      <c r="AD18" s="49"/>
      <c r="AE18" s="58"/>
      <c r="AF18" s="58"/>
      <c r="AG18" s="58"/>
      <c r="AH18" s="58"/>
      <c r="AI18" s="58"/>
      <c r="AJ18" s="49"/>
      <c r="AK18" s="59"/>
    </row>
    <row r="19" spans="1:38" s="43" customFormat="1" ht="28.5" customHeight="1" thickBot="1" x14ac:dyDescent="0.25">
      <c r="A19" s="929" t="s">
        <v>206</v>
      </c>
      <c r="B19" s="929"/>
      <c r="C19" s="929"/>
      <c r="D19" s="929"/>
      <c r="E19" s="929"/>
      <c r="F19" s="929"/>
      <c r="G19" s="929"/>
      <c r="H19" s="929"/>
      <c r="I19" s="929"/>
      <c r="J19" s="929"/>
      <c r="K19" s="929"/>
      <c r="L19" s="929"/>
      <c r="M19" s="929"/>
      <c r="N19" s="929"/>
      <c r="O19" s="929"/>
      <c r="P19" s="929"/>
      <c r="Q19" s="929"/>
      <c r="R19" s="929"/>
      <c r="S19" s="929"/>
      <c r="T19" s="929"/>
      <c r="U19" s="929"/>
      <c r="V19" s="929"/>
      <c r="W19" s="929"/>
      <c r="X19" s="929"/>
      <c r="Y19" s="929"/>
      <c r="Z19" s="929"/>
      <c r="AA19" s="929"/>
      <c r="AB19" s="929"/>
      <c r="AC19" s="929"/>
      <c r="AD19" s="929"/>
      <c r="AE19" s="929"/>
      <c r="AF19" s="929"/>
      <c r="AG19" s="929"/>
      <c r="AH19" s="929"/>
      <c r="AI19" s="929"/>
      <c r="AJ19" s="929"/>
      <c r="AK19" s="929"/>
    </row>
    <row r="20" spans="1:38" s="43" customFormat="1" ht="20.45" customHeight="1" thickBot="1" x14ac:dyDescent="0.25">
      <c r="B20" s="61" t="s">
        <v>6</v>
      </c>
      <c r="C20" s="62">
        <v>1</v>
      </c>
      <c r="D20" s="62">
        <v>2</v>
      </c>
      <c r="E20" s="62">
        <v>3</v>
      </c>
      <c r="F20" s="62">
        <v>4</v>
      </c>
      <c r="G20" s="62">
        <v>1</v>
      </c>
      <c r="H20" s="62">
        <v>2</v>
      </c>
      <c r="I20" s="62">
        <v>3</v>
      </c>
      <c r="J20" s="62">
        <v>4</v>
      </c>
      <c r="K20" s="62">
        <v>5</v>
      </c>
      <c r="L20" s="62">
        <v>6</v>
      </c>
      <c r="M20" s="62">
        <v>7</v>
      </c>
      <c r="N20" s="62">
        <v>8</v>
      </c>
      <c r="O20" s="62">
        <v>9</v>
      </c>
      <c r="P20" s="62">
        <v>10</v>
      </c>
      <c r="Q20" s="62">
        <v>11</v>
      </c>
      <c r="R20" s="62">
        <v>13</v>
      </c>
      <c r="S20" s="62">
        <v>14</v>
      </c>
      <c r="T20" s="62">
        <v>15</v>
      </c>
      <c r="U20" s="62">
        <v>16</v>
      </c>
      <c r="V20" s="62">
        <v>17</v>
      </c>
      <c r="W20" s="395">
        <v>18</v>
      </c>
      <c r="X20" s="62">
        <v>19</v>
      </c>
      <c r="Y20" s="63">
        <v>20</v>
      </c>
      <c r="AA20" s="486"/>
      <c r="AB20" s="486"/>
      <c r="AC20" s="486"/>
      <c r="AD20" s="486"/>
      <c r="AE20" s="486"/>
      <c r="AF20" s="486"/>
      <c r="AG20" s="486"/>
      <c r="AH20" s="486"/>
      <c r="AI20" s="486"/>
      <c r="AJ20" s="486"/>
      <c r="AK20" s="486"/>
    </row>
    <row r="21" spans="1:38" s="43" customFormat="1" ht="20.45" customHeight="1" thickBot="1" x14ac:dyDescent="0.25">
      <c r="B21" s="414" t="s">
        <v>23</v>
      </c>
      <c r="C21" s="415">
        <v>20</v>
      </c>
      <c r="D21" s="415">
        <v>18</v>
      </c>
      <c r="E21" s="415">
        <v>16</v>
      </c>
      <c r="F21" s="415">
        <v>15</v>
      </c>
      <c r="G21" s="415">
        <v>20</v>
      </c>
      <c r="H21" s="415">
        <v>18</v>
      </c>
      <c r="I21" s="415">
        <v>16</v>
      </c>
      <c r="J21" s="415">
        <v>15</v>
      </c>
      <c r="K21" s="415">
        <v>14</v>
      </c>
      <c r="L21" s="415">
        <v>13</v>
      </c>
      <c r="M21" s="415">
        <v>12</v>
      </c>
      <c r="N21" s="415">
        <v>11</v>
      </c>
      <c r="O21" s="415">
        <v>10</v>
      </c>
      <c r="P21" s="415">
        <v>9</v>
      </c>
      <c r="Q21" s="415">
        <v>8</v>
      </c>
      <c r="R21" s="415">
        <v>6</v>
      </c>
      <c r="S21" s="415">
        <v>5</v>
      </c>
      <c r="T21" s="415">
        <v>4</v>
      </c>
      <c r="U21" s="415">
        <v>3</v>
      </c>
      <c r="V21" s="415">
        <v>2</v>
      </c>
      <c r="W21" s="415">
        <v>1</v>
      </c>
      <c r="X21" s="415">
        <v>1</v>
      </c>
      <c r="Y21" s="416">
        <v>1</v>
      </c>
      <c r="AA21" s="486"/>
      <c r="AB21" s="486"/>
      <c r="AC21" s="486"/>
      <c r="AD21" s="486"/>
      <c r="AE21" s="486"/>
      <c r="AF21" s="486"/>
      <c r="AG21" s="486"/>
      <c r="AH21" s="486"/>
      <c r="AI21" s="486"/>
      <c r="AJ21" s="486"/>
      <c r="AK21" s="486"/>
    </row>
    <row r="22" spans="1:38" s="43" customFormat="1" x14ac:dyDescent="0.2">
      <c r="B22" s="49"/>
      <c r="C22" s="49"/>
      <c r="D22" s="49"/>
      <c r="E22" s="49"/>
      <c r="F22" s="49"/>
    </row>
    <row r="23" spans="1:38" s="104" customFormat="1" x14ac:dyDescent="0.2">
      <c r="A23" s="204" t="s">
        <v>16</v>
      </c>
      <c r="B23" s="105"/>
      <c r="E23" s="261" t="s">
        <v>113</v>
      </c>
      <c r="F23" s="261" t="s">
        <v>113</v>
      </c>
      <c r="I23" s="105"/>
      <c r="J23" s="431" t="s">
        <v>113</v>
      </c>
      <c r="M23" s="432"/>
      <c r="N23" s="432"/>
      <c r="O23" s="432"/>
      <c r="P23" s="432"/>
      <c r="Q23" s="432"/>
      <c r="R23" s="432"/>
      <c r="S23" s="432"/>
      <c r="T23" s="204" t="s">
        <v>112</v>
      </c>
      <c r="AD23" s="261" t="s">
        <v>264</v>
      </c>
    </row>
    <row r="24" spans="1:38" s="104" customFormat="1" x14ac:dyDescent="0.2">
      <c r="A24" s="204"/>
      <c r="B24" s="105"/>
      <c r="E24" s="205"/>
      <c r="F24" s="205"/>
      <c r="I24" s="105"/>
      <c r="J24" s="433"/>
      <c r="M24" s="432"/>
      <c r="N24" s="432"/>
      <c r="O24" s="432"/>
      <c r="P24" s="432"/>
      <c r="Q24" s="432"/>
      <c r="R24" s="432"/>
      <c r="S24" s="432"/>
      <c r="T24" s="204"/>
      <c r="AD24" s="261"/>
    </row>
    <row r="25" spans="1:38" s="104" customFormat="1" x14ac:dyDescent="0.2">
      <c r="A25" s="204" t="s">
        <v>17</v>
      </c>
      <c r="B25" s="105"/>
      <c r="E25" s="104" t="s">
        <v>200</v>
      </c>
      <c r="F25" s="104" t="s">
        <v>200</v>
      </c>
      <c r="I25" s="105"/>
      <c r="J25" s="5" t="s">
        <v>114</v>
      </c>
      <c r="M25" s="432"/>
      <c r="N25" s="432"/>
      <c r="O25" s="432"/>
      <c r="P25" s="432"/>
      <c r="Q25" s="432"/>
      <c r="R25" s="432"/>
      <c r="S25" s="432"/>
      <c r="T25" s="204" t="s">
        <v>115</v>
      </c>
      <c r="AD25" s="104" t="s">
        <v>265</v>
      </c>
    </row>
    <row r="26" spans="1:38" s="43" customFormat="1" x14ac:dyDescent="0.2">
      <c r="A26" s="49"/>
      <c r="B26" s="49"/>
      <c r="C26" s="58"/>
      <c r="D26" s="58"/>
      <c r="E26" s="58"/>
      <c r="F26" s="49"/>
      <c r="G26" s="58"/>
      <c r="H26" s="49"/>
      <c r="I26" s="58"/>
      <c r="J26" s="58"/>
      <c r="K26" s="434"/>
      <c r="L26" s="434"/>
      <c r="M26" s="434"/>
      <c r="N26" s="329"/>
      <c r="O26" s="434"/>
      <c r="P26" s="434"/>
      <c r="Q26" s="434"/>
      <c r="R26" s="329"/>
      <c r="S26" s="434"/>
      <c r="T26" s="49"/>
      <c r="U26" s="58"/>
      <c r="V26" s="58"/>
      <c r="W26" s="58"/>
      <c r="X26" s="49"/>
      <c r="Y26" s="58"/>
      <c r="Z26" s="58"/>
      <c r="AA26" s="49"/>
      <c r="AB26" s="49"/>
      <c r="AC26" s="58"/>
      <c r="AD26" s="49"/>
      <c r="AE26" s="58"/>
      <c r="AF26" s="58"/>
      <c r="AG26" s="58"/>
      <c r="AH26" s="58"/>
      <c r="AI26" s="58"/>
      <c r="AJ26" s="49"/>
      <c r="AK26" s="59"/>
    </row>
    <row r="27" spans="1:38" x14ac:dyDescent="0.2">
      <c r="A27" s="5"/>
      <c r="B27" s="5"/>
      <c r="C27" s="15"/>
      <c r="D27" s="15"/>
      <c r="E27" s="15"/>
      <c r="F27" s="5"/>
      <c r="G27" s="15"/>
      <c r="H27" s="5"/>
      <c r="I27" s="15"/>
      <c r="J27" s="15"/>
      <c r="K27" s="15"/>
      <c r="L27" s="15"/>
      <c r="M27" s="15"/>
      <c r="N27" s="5"/>
      <c r="O27" s="15"/>
      <c r="P27" s="15"/>
      <c r="Q27" s="15"/>
      <c r="R27" s="5"/>
      <c r="S27" s="15"/>
      <c r="T27" s="5"/>
      <c r="U27" s="15"/>
      <c r="V27" s="15"/>
      <c r="W27" s="15"/>
      <c r="X27" s="5"/>
      <c r="Y27" s="15"/>
      <c r="Z27" s="15"/>
      <c r="AA27" s="5"/>
      <c r="AB27" s="5"/>
      <c r="AC27" s="15"/>
      <c r="AD27" s="5"/>
      <c r="AE27" s="15"/>
      <c r="AF27" s="15"/>
      <c r="AG27" s="15"/>
      <c r="AH27" s="15"/>
      <c r="AI27" s="15"/>
      <c r="AJ27" s="5"/>
    </row>
  </sheetData>
  <sheetProtection selectLockedCells="1" selectUnlockedCells="1"/>
  <autoFilter ref="A10:AK17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hiddenButton="1" showButton="0"/>
    <filterColumn colId="11" hiddenButton="1" showButton="0"/>
    <filterColumn colId="12" hiddenButton="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hiddenButton="1" showButton="0"/>
    <filterColumn colId="28" showButton="0"/>
    <filterColumn colId="29" showButton="0"/>
    <filterColumn colId="30" showButton="0"/>
    <filterColumn colId="31" hiddenButton="1" showButton="0"/>
    <filterColumn colId="32" hiddenButton="1" showButton="0"/>
    <filterColumn colId="33" showButton="0"/>
    <filterColumn colId="34" hiddenButton="1" showButton="0"/>
    <sortState ref="A13:AS42">
      <sortCondition ref="A11:A42"/>
    </sortState>
  </autoFilter>
  <mergeCells count="38">
    <mergeCell ref="K6:AE6"/>
    <mergeCell ref="A1:AK1"/>
    <mergeCell ref="A2:AK2"/>
    <mergeCell ref="A3:AK3"/>
    <mergeCell ref="A4:AK4"/>
    <mergeCell ref="A5:R5"/>
    <mergeCell ref="A7:C7"/>
    <mergeCell ref="K7:AE7"/>
    <mergeCell ref="A8:C8"/>
    <mergeCell ref="K8:AE8"/>
    <mergeCell ref="E9:P9"/>
    <mergeCell ref="Q9:R9"/>
    <mergeCell ref="O10:X10"/>
    <mergeCell ref="Q11:R11"/>
    <mergeCell ref="S11:T11"/>
    <mergeCell ref="U11:V11"/>
    <mergeCell ref="W11:X11"/>
    <mergeCell ref="A19:AK19"/>
    <mergeCell ref="Y10:AI10"/>
    <mergeCell ref="AJ10:AJ11"/>
    <mergeCell ref="AK10:AK11"/>
    <mergeCell ref="C11:D11"/>
    <mergeCell ref="E11:F11"/>
    <mergeCell ref="G11:H11"/>
    <mergeCell ref="I11:J11"/>
    <mergeCell ref="K11:L11"/>
    <mergeCell ref="M11:N11"/>
    <mergeCell ref="O11:P11"/>
    <mergeCell ref="A10:A11"/>
    <mergeCell ref="B10:B11"/>
    <mergeCell ref="C10:F10"/>
    <mergeCell ref="G10:J10"/>
    <mergeCell ref="K10:N10"/>
    <mergeCell ref="Y11:Z11"/>
    <mergeCell ref="AA11:AB11"/>
    <mergeCell ref="AC11:AD11"/>
    <mergeCell ref="AE11:AG11"/>
    <mergeCell ref="AH11:AI11"/>
  </mergeCells>
  <printOptions horizontalCentered="1"/>
  <pageMargins left="0.59055118110236227" right="0.19685039370078741" top="0.59055118110236227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89"/>
  <sheetViews>
    <sheetView view="pageBreakPreview" topLeftCell="A27" zoomScale="90" zoomScaleNormal="90" zoomScaleSheetLayoutView="90" workbookViewId="0">
      <selection activeCell="H38" sqref="H38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1.5703125" customWidth="1"/>
    <col min="7" max="7" width="10.7109375" customWidth="1"/>
    <col min="8" max="8" width="13" customWidth="1"/>
    <col min="9" max="9" width="11.42578125" customWidth="1"/>
    <col min="10" max="10" width="12.28515625" customWidth="1"/>
    <col min="11" max="11" width="11.28515625" customWidth="1"/>
    <col min="12" max="12" width="13" customWidth="1"/>
    <col min="13" max="14" width="0.140625" customWidth="1"/>
    <col min="15" max="16" width="19.140625" customWidth="1"/>
    <col min="17" max="17" width="8.7109375" customWidth="1"/>
    <col min="18" max="242" width="9.140625" customWidth="1"/>
    <col min="243" max="243" width="8.85546875" customWidth="1"/>
    <col min="244" max="244" width="8.42578125" customWidth="1"/>
    <col min="245" max="245" width="7" customWidth="1"/>
    <col min="246" max="246" width="22.7109375" customWidth="1"/>
    <col min="247" max="247" width="17" customWidth="1"/>
    <col min="248" max="248" width="10.85546875" customWidth="1"/>
    <col min="249" max="249" width="10.42578125" customWidth="1"/>
    <col min="250" max="250" width="11.7109375" customWidth="1"/>
  </cols>
  <sheetData>
    <row r="1" spans="1:14" x14ac:dyDescent="0.2">
      <c r="A1" s="881" t="s">
        <v>37</v>
      </c>
      <c r="B1" s="881"/>
      <c r="C1" s="881"/>
      <c r="D1" s="881"/>
      <c r="E1" s="881"/>
      <c r="F1" s="881"/>
      <c r="G1" s="881"/>
      <c r="H1" s="881"/>
      <c r="I1" s="881"/>
      <c r="J1" s="881"/>
      <c r="K1" s="881"/>
      <c r="L1" s="881"/>
      <c r="M1" s="479"/>
      <c r="N1" s="479"/>
    </row>
    <row r="2" spans="1:14" ht="10.5" customHeight="1" x14ac:dyDescent="0.2">
      <c r="A2" s="882" t="s">
        <v>116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480"/>
      <c r="N2" s="480"/>
    </row>
    <row r="3" spans="1:14" x14ac:dyDescent="0.2">
      <c r="A3" s="882" t="s">
        <v>220</v>
      </c>
      <c r="B3" s="882"/>
      <c r="C3" s="882"/>
      <c r="D3" s="882"/>
      <c r="E3" s="882"/>
      <c r="F3" s="882"/>
      <c r="G3" s="882"/>
      <c r="H3" s="882"/>
      <c r="I3" s="882"/>
      <c r="J3" s="882"/>
      <c r="K3" s="882"/>
      <c r="L3" s="882"/>
      <c r="M3" s="480"/>
      <c r="N3" s="480"/>
    </row>
    <row r="4" spans="1:14" x14ac:dyDescent="0.2">
      <c r="A4" s="883" t="s">
        <v>221</v>
      </c>
      <c r="B4" s="883"/>
      <c r="C4" s="883"/>
      <c r="D4" s="883"/>
      <c r="E4" s="883"/>
      <c r="F4" s="883"/>
      <c r="G4" s="883"/>
      <c r="H4" s="883"/>
      <c r="I4" s="883"/>
      <c r="J4" s="883"/>
      <c r="K4" s="883"/>
      <c r="L4" s="883"/>
      <c r="M4" s="481"/>
      <c r="N4" s="481"/>
    </row>
    <row r="5" spans="1:14" ht="11.25" customHeight="1" x14ac:dyDescent="0.2">
      <c r="A5" s="481"/>
      <c r="B5" s="481"/>
      <c r="C5" s="481"/>
      <c r="D5" s="481"/>
      <c r="E5" s="481"/>
      <c r="F5" s="481"/>
      <c r="G5" s="481"/>
      <c r="H5" s="481"/>
      <c r="I5" s="481"/>
      <c r="J5" s="481"/>
      <c r="K5" s="481"/>
      <c r="M5" s="481"/>
      <c r="N5" s="481"/>
    </row>
    <row r="6" spans="1:14" ht="15.75" x14ac:dyDescent="0.2">
      <c r="A6" s="810" t="s">
        <v>216</v>
      </c>
      <c r="B6" s="810"/>
      <c r="C6" s="810"/>
      <c r="D6" s="884" t="s">
        <v>1</v>
      </c>
      <c r="E6" s="884"/>
      <c r="F6" s="884"/>
      <c r="G6" s="884"/>
      <c r="H6" s="884"/>
      <c r="I6" s="884"/>
      <c r="J6" s="482"/>
      <c r="K6" s="245" t="s">
        <v>118</v>
      </c>
    </row>
    <row r="7" spans="1:14" ht="15.75" x14ac:dyDescent="0.2">
      <c r="A7" s="825" t="s">
        <v>217</v>
      </c>
      <c r="B7" s="825"/>
      <c r="C7" s="825"/>
      <c r="D7" s="884" t="s">
        <v>219</v>
      </c>
      <c r="E7" s="884"/>
      <c r="F7" s="884"/>
      <c r="G7" s="884"/>
      <c r="H7" s="884"/>
      <c r="I7" s="884"/>
      <c r="J7" s="482"/>
      <c r="K7" s="245" t="s">
        <v>119</v>
      </c>
    </row>
    <row r="8" spans="1:14" ht="15.75" x14ac:dyDescent="0.2">
      <c r="A8" s="885" t="s">
        <v>33</v>
      </c>
      <c r="B8" s="885"/>
      <c r="C8" s="885"/>
      <c r="D8" s="884" t="s">
        <v>158</v>
      </c>
      <c r="E8" s="884"/>
      <c r="F8" s="884"/>
      <c r="G8" s="884"/>
      <c r="H8" s="884"/>
      <c r="I8" s="884"/>
      <c r="J8" s="827" t="s">
        <v>2</v>
      </c>
      <c r="K8" s="827"/>
      <c r="L8" s="827"/>
      <c r="M8" s="343"/>
      <c r="N8" s="341"/>
    </row>
    <row r="9" spans="1:14" ht="15" customHeight="1" x14ac:dyDescent="0.2">
      <c r="A9" s="886">
        <v>142</v>
      </c>
      <c r="B9" s="887"/>
      <c r="C9" s="888"/>
      <c r="D9" s="889" t="s">
        <v>224</v>
      </c>
      <c r="E9" s="889"/>
      <c r="F9" s="889"/>
      <c r="G9" s="889"/>
      <c r="H9" s="889"/>
      <c r="I9" s="889"/>
      <c r="J9" s="477" t="s">
        <v>3</v>
      </c>
      <c r="K9" s="477" t="s">
        <v>4</v>
      </c>
      <c r="L9" s="477" t="s">
        <v>5</v>
      </c>
      <c r="M9" s="343"/>
      <c r="N9" s="341"/>
    </row>
    <row r="10" spans="1:14" ht="15" customHeight="1" x14ac:dyDescent="0.2">
      <c r="A10" s="343"/>
      <c r="B10" s="343"/>
      <c r="C10" s="343"/>
      <c r="D10" s="884" t="s">
        <v>263</v>
      </c>
      <c r="E10" s="884"/>
      <c r="F10" s="884"/>
      <c r="G10" s="884"/>
      <c r="H10" s="884"/>
      <c r="I10" s="884"/>
      <c r="J10" s="279">
        <v>146</v>
      </c>
      <c r="K10" s="279">
        <v>136</v>
      </c>
      <c r="L10" s="371">
        <v>115</v>
      </c>
      <c r="M10" s="343"/>
      <c r="N10" s="341"/>
    </row>
    <row r="11" spans="1:14" ht="15" customHeight="1" x14ac:dyDescent="0.2">
      <c r="A11" s="199" t="s">
        <v>47</v>
      </c>
      <c r="B11" s="197"/>
      <c r="C11" s="197"/>
      <c r="D11" s="253">
        <v>83</v>
      </c>
      <c r="E11" s="483"/>
      <c r="F11" s="483"/>
      <c r="G11" s="483"/>
      <c r="H11" s="483"/>
      <c r="I11" s="483"/>
      <c r="J11" s="342"/>
      <c r="K11" s="342"/>
      <c r="L11" s="342"/>
      <c r="M11" s="343"/>
      <c r="N11" s="341"/>
    </row>
    <row r="12" spans="1:14" ht="15" customHeight="1" x14ac:dyDescent="0.2">
      <c r="A12" s="325" t="s">
        <v>48</v>
      </c>
      <c r="B12" s="326"/>
      <c r="C12" s="327"/>
      <c r="D12" s="328">
        <v>6</v>
      </c>
      <c r="E12" s="483"/>
      <c r="F12" s="483"/>
      <c r="G12" s="483"/>
      <c r="H12" s="483"/>
      <c r="I12" s="483"/>
      <c r="J12" s="342"/>
      <c r="K12" s="342"/>
      <c r="L12" s="342"/>
      <c r="M12" s="343"/>
      <c r="N12" s="341"/>
    </row>
    <row r="13" spans="1:14" ht="8.25" customHeight="1" x14ac:dyDescent="0.2">
      <c r="A13" s="406"/>
      <c r="B13" s="407"/>
      <c r="C13" s="407"/>
      <c r="D13" s="358"/>
      <c r="E13" s="483"/>
      <c r="F13" s="483"/>
      <c r="G13" s="483"/>
      <c r="H13" s="483"/>
      <c r="I13" s="483"/>
      <c r="J13" s="342"/>
      <c r="K13" s="342"/>
      <c r="L13" s="342"/>
      <c r="M13" s="343"/>
      <c r="N13" s="341"/>
    </row>
    <row r="14" spans="1:14" ht="15" customHeight="1" x14ac:dyDescent="0.2">
      <c r="A14" s="873" t="s">
        <v>237</v>
      </c>
      <c r="B14" s="873"/>
      <c r="C14" s="873"/>
      <c r="D14" s="104"/>
      <c r="E14" s="104"/>
      <c r="F14" s="104"/>
      <c r="G14" s="104"/>
      <c r="H14" s="104"/>
      <c r="I14" s="104"/>
      <c r="J14" s="104"/>
      <c r="K14" s="104"/>
      <c r="L14" s="104"/>
      <c r="M14" s="343"/>
      <c r="N14" s="341"/>
    </row>
    <row r="15" spans="1:14" ht="21.75" customHeight="1" x14ac:dyDescent="0.2">
      <c r="A15" s="139" t="s">
        <v>6</v>
      </c>
      <c r="B15" s="139" t="s">
        <v>86</v>
      </c>
      <c r="C15" s="139" t="s">
        <v>77</v>
      </c>
      <c r="D15" s="140" t="s">
        <v>7</v>
      </c>
      <c r="E15" s="140" t="s">
        <v>8</v>
      </c>
      <c r="F15" s="140" t="s">
        <v>88</v>
      </c>
      <c r="G15" s="140" t="s">
        <v>89</v>
      </c>
      <c r="H15" s="140" t="s">
        <v>90</v>
      </c>
      <c r="I15" s="140" t="s">
        <v>14</v>
      </c>
      <c r="J15" s="874" t="s">
        <v>91</v>
      </c>
      <c r="K15" s="875"/>
      <c r="L15" s="876"/>
      <c r="M15" s="343"/>
      <c r="N15" s="341"/>
    </row>
    <row r="16" spans="1:14" ht="15" customHeight="1" x14ac:dyDescent="0.2">
      <c r="A16" s="877">
        <v>1</v>
      </c>
      <c r="B16" s="139">
        <v>1</v>
      </c>
      <c r="C16" s="144" t="s">
        <v>164</v>
      </c>
      <c r="D16" s="158">
        <v>1995</v>
      </c>
      <c r="E16" s="158" t="s">
        <v>3</v>
      </c>
      <c r="F16" s="272">
        <v>91.5</v>
      </c>
      <c r="G16" s="143">
        <v>36</v>
      </c>
      <c r="H16" s="139">
        <f>G16</f>
        <v>36</v>
      </c>
      <c r="I16" s="878" t="s">
        <v>3</v>
      </c>
      <c r="J16" s="344" t="s">
        <v>167</v>
      </c>
      <c r="K16" s="345"/>
      <c r="L16" s="346"/>
      <c r="M16" s="343"/>
      <c r="N16" s="341"/>
    </row>
    <row r="17" spans="1:14" ht="15" customHeight="1" x14ac:dyDescent="0.2">
      <c r="A17" s="877"/>
      <c r="B17" s="139">
        <v>2</v>
      </c>
      <c r="C17" s="144" t="s">
        <v>121</v>
      </c>
      <c r="D17" s="158">
        <v>1997</v>
      </c>
      <c r="E17" s="158" t="s">
        <v>3</v>
      </c>
      <c r="F17" s="272">
        <v>84.9</v>
      </c>
      <c r="G17" s="143">
        <v>36</v>
      </c>
      <c r="H17" s="139">
        <f>H16+G17</f>
        <v>72</v>
      </c>
      <c r="I17" s="879"/>
      <c r="J17" s="344" t="s">
        <v>163</v>
      </c>
      <c r="K17" s="345"/>
      <c r="L17" s="347"/>
      <c r="M17" s="343"/>
      <c r="N17" s="341"/>
    </row>
    <row r="18" spans="1:14" ht="15" customHeight="1" x14ac:dyDescent="0.2">
      <c r="A18" s="877"/>
      <c r="B18" s="139">
        <v>3</v>
      </c>
      <c r="C18" s="144" t="s">
        <v>122</v>
      </c>
      <c r="D18" s="158">
        <v>1995</v>
      </c>
      <c r="E18" s="158" t="s">
        <v>3</v>
      </c>
      <c r="F18" s="272">
        <v>100.7</v>
      </c>
      <c r="G18" s="143">
        <v>40</v>
      </c>
      <c r="H18" s="139">
        <f t="shared" ref="H18:H19" si="0">H17+G18</f>
        <v>112</v>
      </c>
      <c r="I18" s="879"/>
      <c r="J18" s="344" t="s">
        <v>174</v>
      </c>
      <c r="K18" s="345"/>
      <c r="L18" s="346"/>
      <c r="M18" s="343"/>
      <c r="N18" s="341"/>
    </row>
    <row r="19" spans="1:14" ht="15" customHeight="1" x14ac:dyDescent="0.2">
      <c r="A19" s="877"/>
      <c r="B19" s="139">
        <v>4</v>
      </c>
      <c r="C19" s="144" t="s">
        <v>236</v>
      </c>
      <c r="D19" s="158">
        <v>1987</v>
      </c>
      <c r="E19" s="158" t="s">
        <v>3</v>
      </c>
      <c r="F19" s="272">
        <v>114</v>
      </c>
      <c r="G19" s="143">
        <v>39</v>
      </c>
      <c r="H19" s="139">
        <f t="shared" si="0"/>
        <v>151</v>
      </c>
      <c r="I19" s="880"/>
      <c r="J19" s="344" t="s">
        <v>111</v>
      </c>
      <c r="K19" s="345"/>
      <c r="L19" s="346"/>
      <c r="M19" s="343"/>
      <c r="N19" s="341"/>
    </row>
    <row r="20" spans="1:14" ht="15" customHeight="1" x14ac:dyDescent="0.2">
      <c r="A20" s="871" t="s">
        <v>93</v>
      </c>
      <c r="B20" s="871"/>
      <c r="C20" s="871"/>
      <c r="D20" s="871"/>
      <c r="E20" s="484"/>
      <c r="F20" s="154">
        <f>SUM(F16:F19)</f>
        <v>391.1</v>
      </c>
      <c r="G20" s="104"/>
      <c r="H20" s="9"/>
      <c r="I20" s="9"/>
      <c r="J20" s="9"/>
      <c r="K20" s="9"/>
      <c r="L20" s="104"/>
      <c r="M20" s="343"/>
      <c r="N20" s="341"/>
    </row>
    <row r="21" spans="1:14" ht="15" customHeight="1" x14ac:dyDescent="0.2">
      <c r="A21" s="872" t="s">
        <v>94</v>
      </c>
      <c r="B21" s="872"/>
      <c r="C21" s="872"/>
      <c r="D21" s="872"/>
      <c r="E21" s="872"/>
      <c r="F21" s="872"/>
      <c r="G21" s="872"/>
      <c r="H21" s="161">
        <f>H19</f>
        <v>151</v>
      </c>
      <c r="I21" s="485"/>
      <c r="J21" s="485"/>
      <c r="K21" s="485"/>
      <c r="L21" s="104"/>
      <c r="M21" s="343"/>
      <c r="N21" s="341"/>
    </row>
    <row r="22" spans="1:14" ht="15" customHeight="1" x14ac:dyDescent="0.2">
      <c r="A22" s="406"/>
      <c r="B22" s="407"/>
      <c r="C22" s="407"/>
      <c r="D22" s="358"/>
      <c r="E22" s="483"/>
      <c r="F22" s="483"/>
      <c r="G22" s="483"/>
      <c r="H22" s="483"/>
      <c r="I22" s="483"/>
      <c r="J22" s="342"/>
      <c r="K22" s="342"/>
      <c r="L22" s="342"/>
      <c r="M22" s="343"/>
      <c r="N22" s="341"/>
    </row>
    <row r="23" spans="1:14" ht="15" customHeight="1" x14ac:dyDescent="0.2">
      <c r="A23" s="873" t="s">
        <v>238</v>
      </c>
      <c r="B23" s="873"/>
      <c r="C23" s="873"/>
      <c r="D23" s="104"/>
      <c r="E23" s="104"/>
      <c r="F23" s="104"/>
      <c r="G23" s="104"/>
      <c r="H23" s="104"/>
      <c r="I23" s="104"/>
      <c r="J23" s="104"/>
      <c r="K23" s="104"/>
      <c r="L23" s="104"/>
      <c r="M23" s="343"/>
      <c r="N23" s="341"/>
    </row>
    <row r="24" spans="1:14" ht="23.25" customHeight="1" x14ac:dyDescent="0.2">
      <c r="A24" s="139" t="s">
        <v>6</v>
      </c>
      <c r="B24" s="139" t="s">
        <v>86</v>
      </c>
      <c r="C24" s="139" t="s">
        <v>77</v>
      </c>
      <c r="D24" s="140" t="s">
        <v>7</v>
      </c>
      <c r="E24" s="140" t="s">
        <v>8</v>
      </c>
      <c r="F24" s="140" t="s">
        <v>88</v>
      </c>
      <c r="G24" s="140" t="s">
        <v>89</v>
      </c>
      <c r="H24" s="140" t="s">
        <v>90</v>
      </c>
      <c r="I24" s="140" t="s">
        <v>14</v>
      </c>
      <c r="J24" s="874" t="s">
        <v>91</v>
      </c>
      <c r="K24" s="875"/>
      <c r="L24" s="876"/>
      <c r="M24" s="343"/>
      <c r="N24" s="341"/>
    </row>
    <row r="25" spans="1:14" ht="15" customHeight="1" x14ac:dyDescent="0.2">
      <c r="A25" s="877">
        <v>2</v>
      </c>
      <c r="B25" s="139">
        <v>1</v>
      </c>
      <c r="C25" s="144" t="s">
        <v>120</v>
      </c>
      <c r="D25" s="158">
        <v>2002</v>
      </c>
      <c r="E25" s="158" t="s">
        <v>4</v>
      </c>
      <c r="F25" s="387">
        <v>73</v>
      </c>
      <c r="G25" s="143">
        <v>33</v>
      </c>
      <c r="H25" s="139">
        <f>G25</f>
        <v>33</v>
      </c>
      <c r="I25" s="878" t="s">
        <v>5</v>
      </c>
      <c r="J25" s="344" t="s">
        <v>125</v>
      </c>
      <c r="K25" s="345"/>
      <c r="L25" s="346"/>
      <c r="M25" s="343"/>
      <c r="N25" s="341"/>
    </row>
    <row r="26" spans="1:14" ht="15" customHeight="1" x14ac:dyDescent="0.2">
      <c r="A26" s="877"/>
      <c r="B26" s="139">
        <v>2</v>
      </c>
      <c r="C26" s="144" t="s">
        <v>239</v>
      </c>
      <c r="D26" s="158">
        <v>2000</v>
      </c>
      <c r="E26" s="158" t="s">
        <v>5</v>
      </c>
      <c r="F26" s="272">
        <v>82</v>
      </c>
      <c r="G26" s="143">
        <v>29</v>
      </c>
      <c r="H26" s="139">
        <f>H25+G26</f>
        <v>62</v>
      </c>
      <c r="I26" s="879"/>
      <c r="J26" s="344" t="s">
        <v>136</v>
      </c>
      <c r="K26" s="345"/>
      <c r="L26" s="347"/>
      <c r="M26" s="343"/>
      <c r="N26" s="341"/>
    </row>
    <row r="27" spans="1:14" ht="15" customHeight="1" x14ac:dyDescent="0.2">
      <c r="A27" s="877"/>
      <c r="B27" s="139">
        <v>3</v>
      </c>
      <c r="C27" s="144" t="s">
        <v>240</v>
      </c>
      <c r="D27" s="158">
        <v>1978</v>
      </c>
      <c r="E27" s="158">
        <v>1</v>
      </c>
      <c r="F27" s="272">
        <v>85.5</v>
      </c>
      <c r="G27" s="143">
        <v>31</v>
      </c>
      <c r="H27" s="139">
        <f t="shared" ref="H27:H28" si="1">H26+G27</f>
        <v>93</v>
      </c>
      <c r="I27" s="879"/>
      <c r="J27" s="344" t="s">
        <v>241</v>
      </c>
      <c r="K27" s="345"/>
      <c r="L27" s="346"/>
      <c r="M27" s="343"/>
      <c r="N27" s="341"/>
    </row>
    <row r="28" spans="1:14" ht="15" customHeight="1" x14ac:dyDescent="0.2">
      <c r="A28" s="877"/>
      <c r="B28" s="139">
        <v>4</v>
      </c>
      <c r="C28" s="144" t="s">
        <v>233</v>
      </c>
      <c r="D28" s="158">
        <v>2004</v>
      </c>
      <c r="E28" s="158" t="s">
        <v>4</v>
      </c>
      <c r="F28" s="272">
        <v>82.6</v>
      </c>
      <c r="G28" s="143">
        <v>34</v>
      </c>
      <c r="H28" s="139">
        <f t="shared" si="1"/>
        <v>127</v>
      </c>
      <c r="I28" s="880"/>
      <c r="J28" s="344" t="s">
        <v>136</v>
      </c>
      <c r="K28" s="345"/>
      <c r="L28" s="346"/>
      <c r="M28" s="343"/>
      <c r="N28" s="341"/>
    </row>
    <row r="29" spans="1:14" ht="15" customHeight="1" x14ac:dyDescent="0.2">
      <c r="A29" s="871" t="s">
        <v>93</v>
      </c>
      <c r="B29" s="871"/>
      <c r="C29" s="871"/>
      <c r="D29" s="871"/>
      <c r="E29" s="484"/>
      <c r="F29" s="154">
        <f>SUM(F25:F28)</f>
        <v>323.10000000000002</v>
      </c>
      <c r="G29" s="104"/>
      <c r="H29" s="9"/>
      <c r="I29" s="9"/>
      <c r="J29" s="9"/>
      <c r="K29" s="9"/>
      <c r="L29" s="104"/>
      <c r="M29" s="343"/>
      <c r="N29" s="341"/>
    </row>
    <row r="30" spans="1:14" ht="15" customHeight="1" x14ac:dyDescent="0.2">
      <c r="A30" s="872" t="s">
        <v>94</v>
      </c>
      <c r="B30" s="872"/>
      <c r="C30" s="872"/>
      <c r="D30" s="872"/>
      <c r="E30" s="872"/>
      <c r="F30" s="872"/>
      <c r="G30" s="872"/>
      <c r="H30" s="161">
        <f>H28</f>
        <v>127</v>
      </c>
      <c r="I30" s="485"/>
      <c r="J30" s="485"/>
      <c r="K30" s="485"/>
      <c r="L30" s="104"/>
      <c r="M30" s="343"/>
      <c r="N30" s="341"/>
    </row>
    <row r="31" spans="1:14" ht="15" customHeight="1" x14ac:dyDescent="0.2">
      <c r="A31" s="406"/>
      <c r="B31" s="407"/>
      <c r="C31" s="407"/>
      <c r="D31" s="358"/>
      <c r="E31" s="483"/>
      <c r="F31" s="483"/>
      <c r="G31" s="483"/>
      <c r="H31" s="483"/>
      <c r="I31" s="483"/>
      <c r="J31" s="342"/>
      <c r="K31" s="342"/>
      <c r="L31" s="342"/>
      <c r="M31" s="343"/>
      <c r="N31" s="341"/>
    </row>
    <row r="32" spans="1:14" ht="15" customHeight="1" x14ac:dyDescent="0.2">
      <c r="A32" s="873" t="s">
        <v>242</v>
      </c>
      <c r="B32" s="873"/>
      <c r="C32" s="873"/>
      <c r="D32" s="104"/>
      <c r="E32" s="104"/>
      <c r="F32" s="104"/>
      <c r="G32" s="104"/>
      <c r="H32" s="104"/>
      <c r="I32" s="104"/>
      <c r="J32" s="104"/>
      <c r="K32" s="104"/>
      <c r="L32" s="104"/>
      <c r="M32" s="343"/>
      <c r="N32" s="341"/>
    </row>
    <row r="33" spans="1:14" ht="23.25" customHeight="1" x14ac:dyDescent="0.2">
      <c r="A33" s="139" t="s">
        <v>6</v>
      </c>
      <c r="B33" s="139" t="s">
        <v>86</v>
      </c>
      <c r="C33" s="139" t="s">
        <v>77</v>
      </c>
      <c r="D33" s="140" t="s">
        <v>7</v>
      </c>
      <c r="E33" s="140" t="s">
        <v>8</v>
      </c>
      <c r="F33" s="140" t="s">
        <v>88</v>
      </c>
      <c r="G33" s="140" t="s">
        <v>89</v>
      </c>
      <c r="H33" s="140" t="s">
        <v>90</v>
      </c>
      <c r="I33" s="140" t="s">
        <v>14</v>
      </c>
      <c r="J33" s="874" t="s">
        <v>91</v>
      </c>
      <c r="K33" s="875"/>
      <c r="L33" s="876"/>
      <c r="M33" s="343"/>
      <c r="N33" s="341"/>
    </row>
    <row r="34" spans="1:14" ht="15" customHeight="1" x14ac:dyDescent="0.2">
      <c r="A34" s="877">
        <v>3</v>
      </c>
      <c r="B34" s="139">
        <v>1</v>
      </c>
      <c r="C34" s="144" t="s">
        <v>231</v>
      </c>
      <c r="D34" s="158">
        <v>1996</v>
      </c>
      <c r="E34" s="158" t="s">
        <v>5</v>
      </c>
      <c r="F34" s="387">
        <v>69.3</v>
      </c>
      <c r="G34" s="143">
        <v>23</v>
      </c>
      <c r="H34" s="139">
        <f>G34</f>
        <v>23</v>
      </c>
      <c r="I34" s="878" t="s">
        <v>190</v>
      </c>
      <c r="J34" s="344" t="s">
        <v>135</v>
      </c>
      <c r="K34" s="345"/>
      <c r="L34" s="346"/>
      <c r="M34" s="343"/>
      <c r="N34" s="341"/>
    </row>
    <row r="35" spans="1:14" ht="15" customHeight="1" x14ac:dyDescent="0.2">
      <c r="A35" s="877"/>
      <c r="B35" s="139">
        <v>2</v>
      </c>
      <c r="C35" s="144" t="s">
        <v>234</v>
      </c>
      <c r="D35" s="158">
        <v>1983</v>
      </c>
      <c r="E35" s="158" t="s">
        <v>5</v>
      </c>
      <c r="F35" s="272">
        <v>92.55</v>
      </c>
      <c r="G35" s="143">
        <v>25</v>
      </c>
      <c r="H35" s="139">
        <f>H34+G35</f>
        <v>48</v>
      </c>
      <c r="I35" s="879"/>
      <c r="J35" s="344" t="s">
        <v>135</v>
      </c>
      <c r="K35" s="345"/>
      <c r="L35" s="347"/>
      <c r="M35" s="343"/>
      <c r="N35" s="341"/>
    </row>
    <row r="36" spans="1:14" ht="15" customHeight="1" x14ac:dyDescent="0.2">
      <c r="A36" s="877"/>
      <c r="B36" s="139">
        <v>3</v>
      </c>
      <c r="C36" s="144" t="s">
        <v>235</v>
      </c>
      <c r="D36" s="158">
        <v>1972</v>
      </c>
      <c r="E36" s="158" t="s">
        <v>5</v>
      </c>
      <c r="F36" s="272">
        <v>87.4</v>
      </c>
      <c r="G36" s="143">
        <v>28</v>
      </c>
      <c r="H36" s="139">
        <f t="shared" ref="H36:H37" si="2">H35+G36</f>
        <v>76</v>
      </c>
      <c r="I36" s="879"/>
      <c r="J36" s="344" t="s">
        <v>135</v>
      </c>
      <c r="K36" s="345"/>
      <c r="L36" s="346"/>
      <c r="M36" s="343"/>
      <c r="N36" s="341"/>
    </row>
    <row r="37" spans="1:14" ht="15" customHeight="1" x14ac:dyDescent="0.2">
      <c r="A37" s="877"/>
      <c r="B37" s="139">
        <v>4</v>
      </c>
      <c r="C37" s="144" t="s">
        <v>232</v>
      </c>
      <c r="D37" s="158">
        <v>1989</v>
      </c>
      <c r="E37" s="158" t="s">
        <v>5</v>
      </c>
      <c r="F37" s="272">
        <v>84.9</v>
      </c>
      <c r="G37" s="143">
        <v>27</v>
      </c>
      <c r="H37" s="139">
        <f t="shared" si="2"/>
        <v>103</v>
      </c>
      <c r="I37" s="880"/>
      <c r="J37" s="344" t="s">
        <v>135</v>
      </c>
      <c r="K37" s="345"/>
      <c r="L37" s="346"/>
      <c r="M37" s="343"/>
      <c r="N37" s="341"/>
    </row>
    <row r="38" spans="1:14" ht="15" customHeight="1" x14ac:dyDescent="0.2">
      <c r="A38" s="871" t="s">
        <v>93</v>
      </c>
      <c r="B38" s="871"/>
      <c r="C38" s="871"/>
      <c r="D38" s="871"/>
      <c r="E38" s="484"/>
      <c r="F38" s="154">
        <f>SUM(F34:F37)</f>
        <v>334.15</v>
      </c>
      <c r="G38" s="104"/>
      <c r="H38" s="9"/>
      <c r="I38" s="9"/>
      <c r="J38" s="9"/>
      <c r="K38" s="9"/>
      <c r="L38" s="104"/>
      <c r="M38" s="343"/>
      <c r="N38" s="341"/>
    </row>
    <row r="39" spans="1:14" ht="15" customHeight="1" x14ac:dyDescent="0.2">
      <c r="A39" s="872" t="s">
        <v>94</v>
      </c>
      <c r="B39" s="872"/>
      <c r="C39" s="872"/>
      <c r="D39" s="872"/>
      <c r="E39" s="872"/>
      <c r="F39" s="872"/>
      <c r="G39" s="872"/>
      <c r="H39" s="161">
        <f>H37</f>
        <v>103</v>
      </c>
      <c r="I39" s="485"/>
      <c r="J39" s="485"/>
      <c r="K39" s="485"/>
      <c r="L39" s="104"/>
      <c r="M39" s="343"/>
      <c r="N39" s="341"/>
    </row>
    <row r="40" spans="1:14" ht="15" hidden="1" customHeight="1" x14ac:dyDescent="0.2">
      <c r="A40" s="406"/>
      <c r="B40" s="407"/>
      <c r="C40" s="407"/>
      <c r="D40" s="358"/>
      <c r="E40" s="483"/>
      <c r="F40" s="483"/>
      <c r="G40" s="483"/>
      <c r="H40" s="483"/>
      <c r="I40" s="483"/>
      <c r="J40" s="342"/>
      <c r="K40" s="342"/>
      <c r="L40" s="342"/>
      <c r="M40" s="343"/>
      <c r="N40" s="341"/>
    </row>
    <row r="41" spans="1:14" ht="15" hidden="1" customHeight="1" x14ac:dyDescent="0.2">
      <c r="A41" s="873" t="s">
        <v>185</v>
      </c>
      <c r="B41" s="873"/>
      <c r="C41" s="873"/>
      <c r="D41" s="104"/>
      <c r="E41" s="104"/>
      <c r="F41" s="104"/>
      <c r="G41" s="104"/>
      <c r="H41" s="104"/>
      <c r="I41" s="104"/>
      <c r="J41" s="104"/>
      <c r="K41" s="104"/>
      <c r="L41" s="104"/>
      <c r="M41" s="343"/>
      <c r="N41" s="341"/>
    </row>
    <row r="42" spans="1:14" ht="24" hidden="1" customHeight="1" x14ac:dyDescent="0.2">
      <c r="A42" s="139" t="s">
        <v>6</v>
      </c>
      <c r="B42" s="139" t="s">
        <v>86</v>
      </c>
      <c r="C42" s="139" t="s">
        <v>77</v>
      </c>
      <c r="D42" s="140" t="s">
        <v>7</v>
      </c>
      <c r="E42" s="140" t="s">
        <v>8</v>
      </c>
      <c r="F42" s="140" t="s">
        <v>88</v>
      </c>
      <c r="G42" s="140" t="s">
        <v>89</v>
      </c>
      <c r="H42" s="140" t="s">
        <v>90</v>
      </c>
      <c r="I42" s="140" t="s">
        <v>14</v>
      </c>
      <c r="J42" s="874" t="s">
        <v>91</v>
      </c>
      <c r="K42" s="875"/>
      <c r="L42" s="876"/>
      <c r="M42" s="343"/>
      <c r="N42" s="341"/>
    </row>
    <row r="43" spans="1:14" ht="15" hidden="1" customHeight="1" x14ac:dyDescent="0.2">
      <c r="A43" s="877">
        <v>4</v>
      </c>
      <c r="B43" s="139">
        <v>1</v>
      </c>
      <c r="C43" s="144" t="s">
        <v>184</v>
      </c>
      <c r="D43" s="158">
        <v>1987</v>
      </c>
      <c r="E43" s="158" t="s">
        <v>4</v>
      </c>
      <c r="F43" s="272">
        <v>82.1</v>
      </c>
      <c r="G43" s="143">
        <v>30</v>
      </c>
      <c r="H43" s="139">
        <f>G43</f>
        <v>30</v>
      </c>
      <c r="I43" s="878" t="s">
        <v>5</v>
      </c>
      <c r="J43" s="344" t="s">
        <v>146</v>
      </c>
      <c r="K43" s="345"/>
      <c r="L43" s="346"/>
      <c r="M43" s="343"/>
      <c r="N43" s="341"/>
    </row>
    <row r="44" spans="1:14" ht="15" hidden="1" customHeight="1" x14ac:dyDescent="0.2">
      <c r="A44" s="877"/>
      <c r="B44" s="139">
        <v>2</v>
      </c>
      <c r="C44" s="144" t="s">
        <v>162</v>
      </c>
      <c r="D44" s="158">
        <v>1995</v>
      </c>
      <c r="E44" s="158" t="s">
        <v>5</v>
      </c>
      <c r="F44" s="272">
        <v>83.65</v>
      </c>
      <c r="G44" s="143">
        <v>31</v>
      </c>
      <c r="H44" s="139">
        <f>H43+G44</f>
        <v>61</v>
      </c>
      <c r="I44" s="879"/>
      <c r="J44" s="344" t="s">
        <v>124</v>
      </c>
      <c r="K44" s="345"/>
      <c r="L44" s="347"/>
      <c r="M44" s="343"/>
      <c r="N44" s="341"/>
    </row>
    <row r="45" spans="1:14" ht="15" hidden="1" customHeight="1" x14ac:dyDescent="0.2">
      <c r="A45" s="877"/>
      <c r="B45" s="139">
        <v>3</v>
      </c>
      <c r="C45" s="144" t="s">
        <v>165</v>
      </c>
      <c r="D45" s="158">
        <v>1992</v>
      </c>
      <c r="E45" s="158" t="s">
        <v>4</v>
      </c>
      <c r="F45" s="272">
        <v>104.25</v>
      </c>
      <c r="G45" s="143">
        <v>35</v>
      </c>
      <c r="H45" s="139">
        <f t="shared" ref="H45:H46" si="3">H44+G45</f>
        <v>96</v>
      </c>
      <c r="I45" s="879"/>
      <c r="J45" s="344" t="s">
        <v>146</v>
      </c>
      <c r="K45" s="345"/>
      <c r="L45" s="346"/>
      <c r="M45" s="343"/>
      <c r="N45" s="341"/>
    </row>
    <row r="46" spans="1:14" ht="15" hidden="1" customHeight="1" x14ac:dyDescent="0.2">
      <c r="A46" s="877"/>
      <c r="B46" s="139">
        <v>4</v>
      </c>
      <c r="C46" s="144" t="s">
        <v>171</v>
      </c>
      <c r="D46" s="158">
        <v>2000</v>
      </c>
      <c r="E46" s="158" t="s">
        <v>4</v>
      </c>
      <c r="F46" s="272">
        <v>84</v>
      </c>
      <c r="G46" s="143">
        <v>36</v>
      </c>
      <c r="H46" s="139">
        <f t="shared" si="3"/>
        <v>132</v>
      </c>
      <c r="I46" s="880"/>
      <c r="J46" s="344" t="s">
        <v>146</v>
      </c>
      <c r="K46" s="345"/>
      <c r="L46" s="346"/>
      <c r="M46" s="343"/>
      <c r="N46" s="341"/>
    </row>
    <row r="47" spans="1:14" ht="15" hidden="1" customHeight="1" x14ac:dyDescent="0.2">
      <c r="A47" s="871" t="s">
        <v>93</v>
      </c>
      <c r="B47" s="871"/>
      <c r="C47" s="871"/>
      <c r="D47" s="871"/>
      <c r="E47" s="484"/>
      <c r="F47" s="154">
        <f>SUM(F43:F46)</f>
        <v>354</v>
      </c>
      <c r="G47" s="104"/>
      <c r="H47" s="9"/>
      <c r="I47" s="9"/>
      <c r="J47" s="9"/>
      <c r="K47" s="9"/>
      <c r="L47" s="104"/>
      <c r="M47" s="343"/>
      <c r="N47" s="341"/>
    </row>
    <row r="48" spans="1:14" ht="15" hidden="1" customHeight="1" x14ac:dyDescent="0.2">
      <c r="A48" s="872" t="s">
        <v>94</v>
      </c>
      <c r="B48" s="872"/>
      <c r="C48" s="872"/>
      <c r="D48" s="872"/>
      <c r="E48" s="872"/>
      <c r="F48" s="872"/>
      <c r="G48" s="872"/>
      <c r="H48" s="161">
        <f>H46</f>
        <v>132</v>
      </c>
      <c r="I48" s="485"/>
      <c r="J48" s="485"/>
      <c r="K48" s="485"/>
      <c r="L48" s="104"/>
      <c r="M48" s="343"/>
      <c r="N48" s="341"/>
    </row>
    <row r="49" spans="1:15" ht="15" hidden="1" customHeight="1" x14ac:dyDescent="0.2">
      <c r="A49" s="406"/>
      <c r="B49" s="407"/>
      <c r="C49" s="407"/>
      <c r="D49" s="358"/>
      <c r="E49" s="483"/>
      <c r="F49" s="483"/>
      <c r="G49" s="483"/>
      <c r="H49" s="483"/>
      <c r="I49" s="483"/>
      <c r="J49" s="342"/>
      <c r="K49" s="342"/>
      <c r="L49" s="342"/>
      <c r="M49" s="343"/>
      <c r="N49" s="341"/>
    </row>
    <row r="50" spans="1:15" ht="15" hidden="1" customHeight="1" x14ac:dyDescent="0.2">
      <c r="A50" s="873" t="s">
        <v>183</v>
      </c>
      <c r="B50" s="873"/>
      <c r="C50" s="873"/>
      <c r="D50" s="104"/>
      <c r="E50" s="104"/>
      <c r="F50" s="104"/>
      <c r="G50" s="104"/>
      <c r="H50" s="104"/>
      <c r="I50" s="104"/>
      <c r="J50" s="104"/>
      <c r="K50" s="104"/>
      <c r="L50" s="104"/>
      <c r="M50" s="343"/>
      <c r="N50" s="341"/>
    </row>
    <row r="51" spans="1:15" ht="23.25" hidden="1" customHeight="1" x14ac:dyDescent="0.2">
      <c r="A51" s="139" t="s">
        <v>6</v>
      </c>
      <c r="B51" s="139" t="s">
        <v>86</v>
      </c>
      <c r="C51" s="139" t="s">
        <v>77</v>
      </c>
      <c r="D51" s="140" t="s">
        <v>7</v>
      </c>
      <c r="E51" s="140" t="s">
        <v>8</v>
      </c>
      <c r="F51" s="140" t="s">
        <v>88</v>
      </c>
      <c r="G51" s="140" t="s">
        <v>89</v>
      </c>
      <c r="H51" s="140" t="s">
        <v>90</v>
      </c>
      <c r="I51" s="140" t="s">
        <v>14</v>
      </c>
      <c r="J51" s="874" t="s">
        <v>91</v>
      </c>
      <c r="K51" s="875"/>
      <c r="L51" s="876"/>
      <c r="M51" s="343"/>
      <c r="N51" s="341"/>
    </row>
    <row r="52" spans="1:15" s="104" customFormat="1" ht="16.5" hidden="1" customHeight="1" x14ac:dyDescent="0.2">
      <c r="A52" s="877">
        <v>5</v>
      </c>
      <c r="B52" s="139">
        <v>1</v>
      </c>
      <c r="C52" s="144" t="s">
        <v>178</v>
      </c>
      <c r="D52" s="158">
        <v>2000</v>
      </c>
      <c r="E52" s="272" t="s">
        <v>4</v>
      </c>
      <c r="F52" s="272">
        <v>86.15</v>
      </c>
      <c r="G52" s="143">
        <v>34</v>
      </c>
      <c r="H52" s="139">
        <f>G52</f>
        <v>34</v>
      </c>
      <c r="I52" s="878" t="s">
        <v>5</v>
      </c>
      <c r="J52" s="344" t="s">
        <v>182</v>
      </c>
      <c r="K52" s="345"/>
      <c r="L52" s="346"/>
      <c r="M52" s="342"/>
      <c r="N52" s="9"/>
      <c r="O52" s="9"/>
    </row>
    <row r="53" spans="1:15" s="104" customFormat="1" ht="15.75" hidden="1" customHeight="1" x14ac:dyDescent="0.2">
      <c r="A53" s="877"/>
      <c r="B53" s="139">
        <v>2</v>
      </c>
      <c r="C53" s="144" t="s">
        <v>179</v>
      </c>
      <c r="D53" s="158">
        <v>1993</v>
      </c>
      <c r="E53" s="272" t="s">
        <v>4</v>
      </c>
      <c r="F53" s="272">
        <v>88.55</v>
      </c>
      <c r="G53" s="143">
        <v>32</v>
      </c>
      <c r="H53" s="139">
        <f>H52+G53</f>
        <v>66</v>
      </c>
      <c r="I53" s="879"/>
      <c r="J53" s="344" t="s">
        <v>123</v>
      </c>
      <c r="K53" s="345"/>
      <c r="L53" s="347"/>
      <c r="M53" s="9"/>
      <c r="N53" s="9"/>
    </row>
    <row r="54" spans="1:15" s="104" customFormat="1" ht="16.5" hidden="1" customHeight="1" x14ac:dyDescent="0.2">
      <c r="A54" s="877"/>
      <c r="B54" s="139">
        <v>3</v>
      </c>
      <c r="C54" s="144" t="s">
        <v>180</v>
      </c>
      <c r="D54" s="158">
        <v>1996</v>
      </c>
      <c r="E54" s="272" t="s">
        <v>4</v>
      </c>
      <c r="F54" s="272">
        <v>93.6</v>
      </c>
      <c r="G54" s="143">
        <v>32</v>
      </c>
      <c r="H54" s="139">
        <f t="shared" ref="H54:H55" si="4">H53+G54</f>
        <v>98</v>
      </c>
      <c r="I54" s="879"/>
      <c r="J54" s="344" t="s">
        <v>129</v>
      </c>
      <c r="K54" s="345"/>
      <c r="L54" s="346"/>
      <c r="M54" s="6"/>
      <c r="N54" s="6"/>
    </row>
    <row r="55" spans="1:15" ht="14.1" hidden="1" customHeight="1" x14ac:dyDescent="0.2">
      <c r="A55" s="877"/>
      <c r="B55" s="139">
        <v>4</v>
      </c>
      <c r="C55" s="144" t="s">
        <v>181</v>
      </c>
      <c r="D55" s="158">
        <v>1979</v>
      </c>
      <c r="E55" s="272" t="s">
        <v>177</v>
      </c>
      <c r="F55" s="272">
        <v>100.2</v>
      </c>
      <c r="G55" s="143">
        <v>34</v>
      </c>
      <c r="H55" s="139">
        <f t="shared" si="4"/>
        <v>132</v>
      </c>
      <c r="I55" s="880"/>
      <c r="J55" s="344" t="s">
        <v>126</v>
      </c>
      <c r="K55" s="345"/>
      <c r="L55" s="346"/>
      <c r="M55" s="6"/>
      <c r="N55" s="6"/>
      <c r="O55">
        <v>1</v>
      </c>
    </row>
    <row r="56" spans="1:15" s="104" customFormat="1" ht="14.1" hidden="1" customHeight="1" x14ac:dyDescent="0.2">
      <c r="A56" s="871" t="s">
        <v>93</v>
      </c>
      <c r="B56" s="871"/>
      <c r="C56" s="871"/>
      <c r="D56" s="871"/>
      <c r="E56" s="484"/>
      <c r="F56" s="154">
        <f>SUM(F52:F55)</f>
        <v>368.49999999999994</v>
      </c>
      <c r="H56" s="9"/>
      <c r="I56" s="9"/>
      <c r="J56" s="9"/>
      <c r="K56" s="9"/>
      <c r="M56" s="273"/>
      <c r="N56" s="273"/>
    </row>
    <row r="57" spans="1:15" s="104" customFormat="1" ht="14.1" hidden="1" customHeight="1" x14ac:dyDescent="0.2">
      <c r="A57" s="872" t="s">
        <v>94</v>
      </c>
      <c r="B57" s="872"/>
      <c r="C57" s="872"/>
      <c r="D57" s="872"/>
      <c r="E57" s="872"/>
      <c r="F57" s="872"/>
      <c r="G57" s="872"/>
      <c r="H57" s="161">
        <f>H55</f>
        <v>132</v>
      </c>
      <c r="I57" s="485"/>
      <c r="J57" s="485"/>
      <c r="K57" s="485"/>
      <c r="M57" s="273"/>
      <c r="N57" s="273"/>
    </row>
    <row r="58" spans="1:15" s="104" customFormat="1" hidden="1" x14ac:dyDescent="0.2"/>
    <row r="59" spans="1:15" s="104" customFormat="1" hidden="1" x14ac:dyDescent="0.2">
      <c r="A59" s="873" t="s">
        <v>189</v>
      </c>
      <c r="B59" s="873"/>
      <c r="C59" s="873"/>
    </row>
    <row r="60" spans="1:15" s="104" customFormat="1" ht="22.5" hidden="1" x14ac:dyDescent="0.2">
      <c r="A60" s="139" t="s">
        <v>6</v>
      </c>
      <c r="B60" s="139" t="s">
        <v>86</v>
      </c>
      <c r="C60" s="139" t="s">
        <v>77</v>
      </c>
      <c r="D60" s="140" t="s">
        <v>7</v>
      </c>
      <c r="E60" s="140" t="s">
        <v>8</v>
      </c>
      <c r="F60" s="140" t="s">
        <v>88</v>
      </c>
      <c r="G60" s="140" t="s">
        <v>89</v>
      </c>
      <c r="H60" s="140" t="s">
        <v>90</v>
      </c>
      <c r="I60" s="140" t="s">
        <v>14</v>
      </c>
      <c r="J60" s="874" t="s">
        <v>91</v>
      </c>
      <c r="K60" s="875"/>
      <c r="L60" s="876"/>
    </row>
    <row r="61" spans="1:15" ht="13.5" hidden="1" customHeight="1" x14ac:dyDescent="0.2">
      <c r="A61" s="877">
        <v>6</v>
      </c>
      <c r="B61" s="139">
        <v>1</v>
      </c>
      <c r="C61" s="144" t="s">
        <v>186</v>
      </c>
      <c r="D61" s="158">
        <v>2003</v>
      </c>
      <c r="E61" s="158" t="s">
        <v>5</v>
      </c>
      <c r="F61" s="272">
        <v>84.95</v>
      </c>
      <c r="G61" s="143">
        <v>26</v>
      </c>
      <c r="H61" s="139">
        <f>G61</f>
        <v>26</v>
      </c>
      <c r="I61" s="878" t="s">
        <v>5</v>
      </c>
      <c r="J61" s="344" t="s">
        <v>127</v>
      </c>
      <c r="K61" s="345"/>
      <c r="L61" s="346"/>
    </row>
    <row r="62" spans="1:15" ht="15.75" hidden="1" customHeight="1" x14ac:dyDescent="0.2">
      <c r="A62" s="877"/>
      <c r="B62" s="139">
        <v>2</v>
      </c>
      <c r="C62" s="144" t="s">
        <v>161</v>
      </c>
      <c r="D62" s="158">
        <v>1999</v>
      </c>
      <c r="E62" s="158" t="s">
        <v>3</v>
      </c>
      <c r="F62" s="272">
        <v>72.849999999999994</v>
      </c>
      <c r="G62" s="143">
        <v>29</v>
      </c>
      <c r="H62" s="139">
        <f>H61+G62</f>
        <v>55</v>
      </c>
      <c r="I62" s="879"/>
      <c r="J62" s="344" t="s">
        <v>53</v>
      </c>
      <c r="K62" s="345"/>
      <c r="L62" s="347"/>
      <c r="N62" s="104"/>
    </row>
    <row r="63" spans="1:15" ht="14.1" hidden="1" customHeight="1" x14ac:dyDescent="0.2">
      <c r="A63" s="877"/>
      <c r="B63" s="139">
        <v>3</v>
      </c>
      <c r="C63" s="144" t="s">
        <v>166</v>
      </c>
      <c r="D63" s="158">
        <v>2003</v>
      </c>
      <c r="E63" s="158" t="s">
        <v>5</v>
      </c>
      <c r="F63" s="272">
        <v>102.45</v>
      </c>
      <c r="G63" s="143">
        <v>33</v>
      </c>
      <c r="H63" s="139">
        <f t="shared" ref="H63:H64" si="5">H62+G63</f>
        <v>88</v>
      </c>
      <c r="I63" s="879"/>
      <c r="J63" s="344" t="s">
        <v>128</v>
      </c>
      <c r="K63" s="345"/>
      <c r="L63" s="346"/>
      <c r="N63" s="104"/>
    </row>
    <row r="64" spans="1:15" ht="14.1" hidden="1" customHeight="1" x14ac:dyDescent="0.2">
      <c r="A64" s="877"/>
      <c r="B64" s="139">
        <v>4</v>
      </c>
      <c r="C64" s="144" t="s">
        <v>187</v>
      </c>
      <c r="D64" s="158">
        <v>1978</v>
      </c>
      <c r="E64" s="158" t="s">
        <v>54</v>
      </c>
      <c r="F64" s="272">
        <v>93.35</v>
      </c>
      <c r="G64" s="143">
        <v>33</v>
      </c>
      <c r="H64" s="139">
        <f t="shared" si="5"/>
        <v>121</v>
      </c>
      <c r="I64" s="880"/>
      <c r="J64" s="344" t="s">
        <v>53</v>
      </c>
      <c r="K64" s="345"/>
      <c r="L64" s="346"/>
      <c r="N64" s="104"/>
    </row>
    <row r="65" spans="1:15" ht="14.1" hidden="1" customHeight="1" x14ac:dyDescent="0.2">
      <c r="A65" s="871" t="s">
        <v>93</v>
      </c>
      <c r="B65" s="871"/>
      <c r="C65" s="871"/>
      <c r="D65" s="871"/>
      <c r="E65" s="484"/>
      <c r="F65" s="154">
        <f>SUM(F61:F64)</f>
        <v>353.6</v>
      </c>
      <c r="G65" s="104"/>
      <c r="H65" s="9"/>
      <c r="I65" s="9"/>
      <c r="J65" s="9"/>
      <c r="K65" s="9"/>
      <c r="L65" s="104"/>
      <c r="N65" s="22"/>
      <c r="O65">
        <v>2</v>
      </c>
    </row>
    <row r="66" spans="1:15" ht="14.1" hidden="1" customHeight="1" x14ac:dyDescent="0.2">
      <c r="A66" s="872" t="s">
        <v>94</v>
      </c>
      <c r="B66" s="872"/>
      <c r="C66" s="872"/>
      <c r="D66" s="872"/>
      <c r="E66" s="872"/>
      <c r="F66" s="872"/>
      <c r="G66" s="872"/>
      <c r="H66" s="161">
        <f>H64</f>
        <v>121</v>
      </c>
      <c r="I66" s="485"/>
      <c r="J66" s="485"/>
      <c r="K66" s="485"/>
      <c r="L66" s="104"/>
      <c r="N66" s="104"/>
    </row>
    <row r="67" spans="1:15" ht="14.1" customHeight="1" x14ac:dyDescent="0.2">
      <c r="A67" s="478"/>
      <c r="B67" s="478"/>
      <c r="C67" s="478"/>
      <c r="D67" s="478"/>
      <c r="E67" s="478"/>
      <c r="F67" s="478"/>
      <c r="G67" s="478"/>
      <c r="H67" s="485"/>
      <c r="I67" s="485"/>
      <c r="J67" s="485"/>
      <c r="K67" s="485"/>
      <c r="L67" s="104"/>
      <c r="N67" s="104"/>
    </row>
    <row r="68" spans="1:15" ht="14.1" customHeight="1" x14ac:dyDescent="0.2">
      <c r="A68" s="873" t="s">
        <v>271</v>
      </c>
      <c r="B68" s="873"/>
      <c r="C68" s="873"/>
      <c r="D68" s="104"/>
      <c r="E68" s="104"/>
      <c r="F68" s="104"/>
      <c r="G68" s="104"/>
      <c r="H68" s="104"/>
      <c r="I68" s="104"/>
      <c r="J68" s="104"/>
      <c r="K68" s="104"/>
      <c r="L68" s="104"/>
      <c r="N68" s="104"/>
    </row>
    <row r="69" spans="1:15" ht="22.5" x14ac:dyDescent="0.2">
      <c r="A69" s="139" t="s">
        <v>6</v>
      </c>
      <c r="B69" s="139" t="s">
        <v>86</v>
      </c>
      <c r="C69" s="139" t="s">
        <v>77</v>
      </c>
      <c r="D69" s="140" t="s">
        <v>7</v>
      </c>
      <c r="E69" s="140" t="s">
        <v>8</v>
      </c>
      <c r="F69" s="140" t="s">
        <v>88</v>
      </c>
      <c r="G69" s="140" t="s">
        <v>89</v>
      </c>
      <c r="H69" s="140" t="s">
        <v>90</v>
      </c>
      <c r="I69" s="140" t="s">
        <v>14</v>
      </c>
      <c r="J69" s="874" t="s">
        <v>91</v>
      </c>
      <c r="K69" s="875"/>
      <c r="L69" s="876"/>
      <c r="N69" s="104"/>
    </row>
    <row r="70" spans="1:15" ht="14.1" customHeight="1" x14ac:dyDescent="0.2">
      <c r="A70" s="877">
        <v>4</v>
      </c>
      <c r="B70" s="139">
        <v>1</v>
      </c>
      <c r="C70" s="144" t="s">
        <v>273</v>
      </c>
      <c r="D70" s="158">
        <v>1990</v>
      </c>
      <c r="E70" s="158" t="s">
        <v>4</v>
      </c>
      <c r="F70" s="387">
        <v>81.400000000000006</v>
      </c>
      <c r="G70" s="143">
        <v>30</v>
      </c>
      <c r="H70" s="139">
        <f>G70</f>
        <v>30</v>
      </c>
      <c r="I70" s="878" t="s">
        <v>190</v>
      </c>
      <c r="J70" s="344" t="s">
        <v>135</v>
      </c>
      <c r="K70" s="345"/>
      <c r="L70" s="346"/>
      <c r="N70" s="104"/>
    </row>
    <row r="71" spans="1:15" ht="14.1" customHeight="1" x14ac:dyDescent="0.2">
      <c r="A71" s="877"/>
      <c r="B71" s="139">
        <v>2</v>
      </c>
      <c r="C71" s="144" t="s">
        <v>274</v>
      </c>
      <c r="D71" s="158">
        <v>1992</v>
      </c>
      <c r="E71" s="158" t="s">
        <v>4</v>
      </c>
      <c r="F71" s="272">
        <v>92.55</v>
      </c>
      <c r="G71" s="143">
        <v>25</v>
      </c>
      <c r="H71" s="139">
        <f>H70+G71</f>
        <v>55</v>
      </c>
      <c r="I71" s="879"/>
      <c r="J71" s="344" t="s">
        <v>135</v>
      </c>
      <c r="K71" s="345"/>
      <c r="L71" s="347"/>
      <c r="N71" s="104"/>
    </row>
    <row r="72" spans="1:15" ht="14.1" customHeight="1" x14ac:dyDescent="0.2">
      <c r="A72" s="877"/>
      <c r="B72" s="139">
        <v>3</v>
      </c>
      <c r="C72" s="144" t="s">
        <v>225</v>
      </c>
      <c r="D72" s="158">
        <v>1988</v>
      </c>
      <c r="E72" s="158">
        <v>1</v>
      </c>
      <c r="F72" s="272">
        <v>62.4</v>
      </c>
      <c r="G72" s="143">
        <v>17</v>
      </c>
      <c r="H72" s="139">
        <f t="shared" ref="H72:H73" si="6">H71+G72</f>
        <v>72</v>
      </c>
      <c r="I72" s="879"/>
      <c r="J72" s="344" t="s">
        <v>135</v>
      </c>
      <c r="K72" s="345"/>
      <c r="L72" s="346"/>
      <c r="N72" s="104"/>
    </row>
    <row r="73" spans="1:15" ht="14.1" customHeight="1" x14ac:dyDescent="0.2">
      <c r="A73" s="877"/>
      <c r="B73" s="139">
        <v>4</v>
      </c>
      <c r="C73" s="144" t="s">
        <v>275</v>
      </c>
      <c r="D73" s="158">
        <v>2000</v>
      </c>
      <c r="E73" s="158" t="s">
        <v>5</v>
      </c>
      <c r="F73" s="272">
        <v>72.5</v>
      </c>
      <c r="G73" s="143">
        <v>24</v>
      </c>
      <c r="H73" s="139">
        <f t="shared" si="6"/>
        <v>96</v>
      </c>
      <c r="I73" s="880"/>
      <c r="J73" s="344" t="s">
        <v>135</v>
      </c>
      <c r="K73" s="345"/>
      <c r="L73" s="346"/>
      <c r="N73" s="104"/>
    </row>
    <row r="74" spans="1:15" ht="14.1" customHeight="1" x14ac:dyDescent="0.2">
      <c r="A74" s="871" t="s">
        <v>93</v>
      </c>
      <c r="B74" s="871"/>
      <c r="C74" s="871"/>
      <c r="D74" s="871"/>
      <c r="E74" s="484"/>
      <c r="F74" s="154">
        <f>SUM(F70:F73)</f>
        <v>308.85000000000002</v>
      </c>
      <c r="G74" s="104"/>
      <c r="H74" s="9"/>
      <c r="I74" s="9"/>
      <c r="J74" s="9"/>
      <c r="K74" s="9"/>
      <c r="L74" s="104"/>
      <c r="N74" s="104"/>
    </row>
    <row r="75" spans="1:15" ht="14.1" customHeight="1" x14ac:dyDescent="0.2">
      <c r="A75" s="872" t="s">
        <v>94</v>
      </c>
      <c r="B75" s="872"/>
      <c r="C75" s="872"/>
      <c r="D75" s="872"/>
      <c r="E75" s="872"/>
      <c r="F75" s="872"/>
      <c r="G75" s="872"/>
      <c r="H75" s="161">
        <f>H73</f>
        <v>96</v>
      </c>
      <c r="I75" s="485"/>
      <c r="J75" s="485"/>
      <c r="K75" s="485"/>
      <c r="L75" s="104"/>
      <c r="N75" s="104"/>
    </row>
    <row r="76" spans="1:15" ht="14.1" customHeight="1" x14ac:dyDescent="0.2">
      <c r="A76" s="478"/>
      <c r="B76" s="478"/>
      <c r="C76" s="478"/>
      <c r="D76" s="478"/>
      <c r="E76" s="478"/>
      <c r="F76" s="478"/>
      <c r="G76" s="478"/>
      <c r="H76" s="485"/>
      <c r="I76" s="485"/>
      <c r="J76" s="485"/>
      <c r="K76" s="485"/>
      <c r="L76" s="104"/>
      <c r="N76" s="104"/>
    </row>
    <row r="77" spans="1:15" ht="14.1" customHeight="1" x14ac:dyDescent="0.2">
      <c r="A77" s="873" t="s">
        <v>272</v>
      </c>
      <c r="B77" s="873"/>
      <c r="C77" s="873"/>
      <c r="D77" s="104"/>
      <c r="E77" s="104"/>
      <c r="F77" s="104"/>
      <c r="G77" s="104"/>
      <c r="H77" s="104"/>
      <c r="I77" s="104"/>
      <c r="J77" s="104"/>
      <c r="K77" s="104"/>
      <c r="L77" s="104"/>
      <c r="N77" s="104"/>
    </row>
    <row r="78" spans="1:15" ht="22.5" x14ac:dyDescent="0.2">
      <c r="A78" s="139" t="s">
        <v>6</v>
      </c>
      <c r="B78" s="139" t="s">
        <v>86</v>
      </c>
      <c r="C78" s="139" t="s">
        <v>77</v>
      </c>
      <c r="D78" s="140" t="s">
        <v>7</v>
      </c>
      <c r="E78" s="140" t="s">
        <v>8</v>
      </c>
      <c r="F78" s="140" t="s">
        <v>88</v>
      </c>
      <c r="G78" s="140" t="s">
        <v>89</v>
      </c>
      <c r="H78" s="140" t="s">
        <v>90</v>
      </c>
      <c r="I78" s="140" t="s">
        <v>14</v>
      </c>
      <c r="J78" s="874" t="s">
        <v>91</v>
      </c>
      <c r="K78" s="875"/>
      <c r="L78" s="876"/>
      <c r="N78" s="104"/>
    </row>
    <row r="79" spans="1:15" ht="14.1" customHeight="1" x14ac:dyDescent="0.2">
      <c r="A79" s="877">
        <v>5</v>
      </c>
      <c r="B79" s="139">
        <v>1</v>
      </c>
      <c r="C79" s="144" t="s">
        <v>170</v>
      </c>
      <c r="D79" s="158">
        <v>1991</v>
      </c>
      <c r="E79" s="158" t="s">
        <v>5</v>
      </c>
      <c r="F79" s="387">
        <v>78.05</v>
      </c>
      <c r="G79" s="143">
        <v>25</v>
      </c>
      <c r="H79" s="139">
        <f>G79</f>
        <v>25</v>
      </c>
      <c r="I79" s="878" t="s">
        <v>190</v>
      </c>
      <c r="J79" s="344" t="s">
        <v>245</v>
      </c>
      <c r="K79" s="345"/>
      <c r="L79" s="346"/>
      <c r="N79" s="104"/>
    </row>
    <row r="80" spans="1:15" ht="14.1" customHeight="1" x14ac:dyDescent="0.2">
      <c r="A80" s="877"/>
      <c r="B80" s="139">
        <v>2</v>
      </c>
      <c r="C80" s="144" t="s">
        <v>172</v>
      </c>
      <c r="D80" s="158">
        <v>2004</v>
      </c>
      <c r="E80" s="158">
        <v>1</v>
      </c>
      <c r="F80" s="272">
        <v>84.65</v>
      </c>
      <c r="G80" s="143">
        <v>15</v>
      </c>
      <c r="H80" s="139">
        <f>H79+G80</f>
        <v>40</v>
      </c>
      <c r="I80" s="879"/>
      <c r="J80" s="344" t="s">
        <v>245</v>
      </c>
      <c r="K80" s="345"/>
      <c r="L80" s="347"/>
      <c r="N80" s="104"/>
    </row>
    <row r="81" spans="1:14" ht="14.1" customHeight="1" x14ac:dyDescent="0.2">
      <c r="A81" s="877"/>
      <c r="B81" s="139">
        <v>3</v>
      </c>
      <c r="C81" s="144" t="s">
        <v>247</v>
      </c>
      <c r="D81" s="158">
        <v>1982</v>
      </c>
      <c r="E81" s="158" t="s">
        <v>4</v>
      </c>
      <c r="F81" s="272">
        <v>82</v>
      </c>
      <c r="G81" s="143">
        <v>27</v>
      </c>
      <c r="H81" s="139">
        <f t="shared" ref="H81:H82" si="7">H80+G81</f>
        <v>67</v>
      </c>
      <c r="I81" s="879"/>
      <c r="J81" s="344" t="s">
        <v>169</v>
      </c>
      <c r="K81" s="345"/>
      <c r="L81" s="346"/>
      <c r="N81" s="104"/>
    </row>
    <row r="82" spans="1:14" ht="14.1" customHeight="1" x14ac:dyDescent="0.2">
      <c r="A82" s="877"/>
      <c r="B82" s="139">
        <v>4</v>
      </c>
      <c r="C82" s="144" t="s">
        <v>248</v>
      </c>
      <c r="D82" s="158">
        <v>1980</v>
      </c>
      <c r="E82" s="158">
        <v>1</v>
      </c>
      <c r="F82" s="272">
        <v>105</v>
      </c>
      <c r="G82" s="143">
        <v>28</v>
      </c>
      <c r="H82" s="139">
        <f t="shared" si="7"/>
        <v>95</v>
      </c>
      <c r="I82" s="880"/>
      <c r="J82" s="344" t="s">
        <v>169</v>
      </c>
      <c r="K82" s="345"/>
      <c r="L82" s="346"/>
      <c r="N82" s="104"/>
    </row>
    <row r="83" spans="1:14" ht="14.1" customHeight="1" x14ac:dyDescent="0.2">
      <c r="A83" s="871" t="s">
        <v>93</v>
      </c>
      <c r="B83" s="871"/>
      <c r="C83" s="871"/>
      <c r="D83" s="871"/>
      <c r="E83" s="484"/>
      <c r="F83" s="154">
        <f>SUM(F79:F82)</f>
        <v>349.7</v>
      </c>
      <c r="G83" s="104"/>
      <c r="H83" s="9"/>
      <c r="I83" s="9"/>
      <c r="J83" s="9"/>
      <c r="K83" s="9"/>
      <c r="L83" s="104"/>
      <c r="N83" s="104"/>
    </row>
    <row r="84" spans="1:14" ht="14.1" customHeight="1" x14ac:dyDescent="0.2">
      <c r="A84" s="872" t="s">
        <v>94</v>
      </c>
      <c r="B84" s="872"/>
      <c r="C84" s="872"/>
      <c r="D84" s="872"/>
      <c r="E84" s="872"/>
      <c r="F84" s="872"/>
      <c r="G84" s="872"/>
      <c r="H84" s="161">
        <f>H82</f>
        <v>95</v>
      </c>
      <c r="I84" s="485"/>
      <c r="J84" s="485"/>
      <c r="K84" s="485"/>
      <c r="L84" s="104"/>
      <c r="N84" s="104"/>
    </row>
    <row r="85" spans="1:14" ht="12.75" customHeight="1" x14ac:dyDescent="0.2"/>
    <row r="86" spans="1:14" x14ac:dyDescent="0.2">
      <c r="A86" s="204" t="s">
        <v>16</v>
      </c>
      <c r="B86" s="105"/>
      <c r="C86" s="105"/>
      <c r="D86" s="372" t="s">
        <v>188</v>
      </c>
      <c r="E86" s="104"/>
      <c r="F86" s="6"/>
      <c r="G86" s="204" t="s">
        <v>112</v>
      </c>
      <c r="H86" s="104"/>
      <c r="I86" s="105"/>
      <c r="J86" t="s">
        <v>264</v>
      </c>
      <c r="K86" s="105"/>
      <c r="L86" s="104"/>
      <c r="N86" s="104"/>
    </row>
    <row r="87" spans="1:14" x14ac:dyDescent="0.2">
      <c r="A87" s="204"/>
      <c r="B87" s="105"/>
      <c r="C87" s="105"/>
      <c r="D87" s="205"/>
      <c r="E87" s="104"/>
      <c r="F87" s="6"/>
      <c r="G87" s="204"/>
      <c r="H87" s="104"/>
      <c r="I87" s="105"/>
      <c r="K87" s="105"/>
      <c r="L87" s="104"/>
      <c r="M87" s="261"/>
      <c r="N87" s="104"/>
    </row>
    <row r="88" spans="1:14" x14ac:dyDescent="0.2">
      <c r="A88" s="204" t="s">
        <v>17</v>
      </c>
      <c r="B88" s="105"/>
      <c r="C88" s="105"/>
      <c r="D88" s="479" t="s">
        <v>222</v>
      </c>
      <c r="E88" s="105"/>
      <c r="F88" s="105"/>
      <c r="G88" s="204" t="s">
        <v>115</v>
      </c>
      <c r="H88" s="104"/>
      <c r="I88" s="105"/>
      <c r="J88" t="s">
        <v>265</v>
      </c>
      <c r="K88" s="105"/>
      <c r="L88" s="104"/>
      <c r="N88" s="104"/>
    </row>
    <row r="89" spans="1:14" x14ac:dyDescent="0.2">
      <c r="L89" s="104"/>
    </row>
  </sheetData>
  <sheetProtection selectLockedCells="1" selectUnlockedCells="1"/>
  <mergeCells count="62">
    <mergeCell ref="A14:C14"/>
    <mergeCell ref="J8:L8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D10:I10"/>
    <mergeCell ref="J15:L15"/>
    <mergeCell ref="A16:A19"/>
    <mergeCell ref="I16:I19"/>
    <mergeCell ref="A38:D38"/>
    <mergeCell ref="A21:G21"/>
    <mergeCell ref="A23:C23"/>
    <mergeCell ref="J24:L24"/>
    <mergeCell ref="A25:A28"/>
    <mergeCell ref="I25:I28"/>
    <mergeCell ref="A29:D29"/>
    <mergeCell ref="A30:G30"/>
    <mergeCell ref="A32:C32"/>
    <mergeCell ref="J33:L33"/>
    <mergeCell ref="A34:A37"/>
    <mergeCell ref="I34:I37"/>
    <mergeCell ref="A20:D20"/>
    <mergeCell ref="A56:D56"/>
    <mergeCell ref="A39:G39"/>
    <mergeCell ref="A41:C41"/>
    <mergeCell ref="J42:L42"/>
    <mergeCell ref="A43:A46"/>
    <mergeCell ref="I43:I46"/>
    <mergeCell ref="A47:D47"/>
    <mergeCell ref="A48:G48"/>
    <mergeCell ref="A50:C50"/>
    <mergeCell ref="J51:L51"/>
    <mergeCell ref="A52:A55"/>
    <mergeCell ref="I52:I55"/>
    <mergeCell ref="A74:D74"/>
    <mergeCell ref="A57:G57"/>
    <mergeCell ref="A59:C59"/>
    <mergeCell ref="J60:L60"/>
    <mergeCell ref="A61:A64"/>
    <mergeCell ref="I61:I64"/>
    <mergeCell ref="A65:D65"/>
    <mergeCell ref="A66:G66"/>
    <mergeCell ref="A68:C68"/>
    <mergeCell ref="J69:L69"/>
    <mergeCell ref="A70:A73"/>
    <mergeCell ref="I70:I73"/>
    <mergeCell ref="A84:G84"/>
    <mergeCell ref="A75:G75"/>
    <mergeCell ref="A77:C77"/>
    <mergeCell ref="J78:L78"/>
    <mergeCell ref="A79:A82"/>
    <mergeCell ref="I79:I82"/>
    <mergeCell ref="A83:D83"/>
  </mergeCells>
  <printOptions horizontalCentered="1"/>
  <pageMargins left="0.59055118110236227" right="0.19685039370078741" top="0.63" bottom="0.38" header="0.5" footer="0.24"/>
  <pageSetup paperSize="9" scale="68" firstPageNumber="0" fitToHeight="0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21</vt:i4>
      </vt:variant>
    </vt:vector>
  </HeadingPairs>
  <TitlesOfParts>
    <vt:vector size="56" baseType="lpstr">
      <vt:lpstr>ДЦ 63</vt:lpstr>
      <vt:lpstr>ДЦ 68</vt:lpstr>
      <vt:lpstr>ДЦ 73</vt:lpstr>
      <vt:lpstr>ДЦ 78</vt:lpstr>
      <vt:lpstr>ДЦ 85</vt:lpstr>
      <vt:lpstr>ДЦ 95</vt:lpstr>
      <vt:lpstr>ДЦ 95+</vt:lpstr>
      <vt:lpstr>ДЦ Ж 58</vt:lpstr>
      <vt:lpstr>ДЦ Ж 63</vt:lpstr>
      <vt:lpstr>ДЦ Ж 68</vt:lpstr>
      <vt:lpstr>ДЦ Ж 63+</vt:lpstr>
      <vt:lpstr>Эстафета ДЦ</vt:lpstr>
      <vt:lpstr>Эстафета ДЦ (Ж)</vt:lpstr>
      <vt:lpstr>Р 58</vt:lpstr>
      <vt:lpstr>Р 63</vt:lpstr>
      <vt:lpstr>Р 68</vt:lpstr>
      <vt:lpstr>Р 68+</vt:lpstr>
      <vt:lpstr>ДВ 63</vt:lpstr>
      <vt:lpstr>ДВ 68</vt:lpstr>
      <vt:lpstr>ДВ 73</vt:lpstr>
      <vt:lpstr>ДВ 78</vt:lpstr>
      <vt:lpstr>ДВ 85</vt:lpstr>
      <vt:lpstr>ДВ 95</vt:lpstr>
      <vt:lpstr>ДВ 95+</vt:lpstr>
      <vt:lpstr>ЭстафетаТ</vt:lpstr>
      <vt:lpstr>Жонглирование</vt:lpstr>
      <vt:lpstr>Сводная</vt:lpstr>
      <vt:lpstr>Судьи</vt:lpstr>
      <vt:lpstr>Сводная  all</vt:lpstr>
      <vt:lpstr>Потоки  2 день</vt:lpstr>
      <vt:lpstr>Потоки 1 день</vt:lpstr>
      <vt:lpstr>Лист1</vt:lpstr>
      <vt:lpstr>Сводная Ермаков</vt:lpstr>
      <vt:lpstr>Эстафета ДЦ Ермаков</vt:lpstr>
      <vt:lpstr>Лист2</vt:lpstr>
      <vt:lpstr>'ДВ 63'!Область_печати</vt:lpstr>
      <vt:lpstr>'ДВ 68'!Область_печати</vt:lpstr>
      <vt:lpstr>'ДВ 73'!Область_печати</vt:lpstr>
      <vt:lpstr>'ДВ 78'!Область_печати</vt:lpstr>
      <vt:lpstr>'ДВ 85'!Область_печати</vt:lpstr>
      <vt:lpstr>'ДВ 95'!Область_печати</vt:lpstr>
      <vt:lpstr>'ДВ 95+'!Область_печати</vt:lpstr>
      <vt:lpstr>'ДЦ 63'!Область_печати</vt:lpstr>
      <vt:lpstr>'ДЦ 68'!Область_печати</vt:lpstr>
      <vt:lpstr>'ДЦ 73'!Область_печати</vt:lpstr>
      <vt:lpstr>Жонглирование!Область_печати</vt:lpstr>
      <vt:lpstr>'Потоки  2 день'!Область_печати</vt:lpstr>
      <vt:lpstr>'Потоки 1 день'!Область_печати</vt:lpstr>
      <vt:lpstr>Сводная!Область_печати</vt:lpstr>
      <vt:lpstr>'Сводная  all'!Область_печати</vt:lpstr>
      <vt:lpstr>'Сводная Ермаков'!Область_печати</vt:lpstr>
      <vt:lpstr>Судьи!Область_печати</vt:lpstr>
      <vt:lpstr>'Эстафета ДЦ'!Область_печати</vt:lpstr>
      <vt:lpstr>'Эстафета ДЦ (Ж)'!Область_печати</vt:lpstr>
      <vt:lpstr>'Эстафета ДЦ Ермаков'!Область_печати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Comp</cp:lastModifiedBy>
  <cp:lastPrinted>2023-04-16T12:45:24Z</cp:lastPrinted>
  <dcterms:created xsi:type="dcterms:W3CDTF">2018-03-14T18:24:49Z</dcterms:created>
  <dcterms:modified xsi:type="dcterms:W3CDTF">2023-04-16T12:50:06Z</dcterms:modified>
</cp:coreProperties>
</file>