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jpeg" ContentType="image/jpeg"/>
  <Override PartName="/xl/drawings/drawing5.xml" ContentType="application/vnd.openxmlformats-officedocument.drawing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80" windowWidth="20490" windowHeight="6870" tabRatio="865" firstSheet="8" activeTab="25"/>
  </bookViews>
  <sheets>
    <sheet name="ДЦ 63" sheetId="28" r:id="rId1"/>
    <sheet name="ДЦ 68" sheetId="53" r:id="rId2"/>
    <sheet name="ДЦ 73" sheetId="54" r:id="rId3"/>
    <sheet name="ДЦ 78" sheetId="78" r:id="rId4"/>
    <sheet name="ДЦ 85" sheetId="55" r:id="rId5"/>
    <sheet name="ДЦ 95" sheetId="79" r:id="rId6"/>
    <sheet name="ДЦ 95+" sheetId="80" r:id="rId7"/>
    <sheet name="ДЦЖ 58" sheetId="81" r:id="rId8"/>
    <sheet name="ДЦЖ 63 " sheetId="57" r:id="rId9"/>
    <sheet name="ДЦЖ 68" sheetId="58" r:id="rId10"/>
    <sheet name="ДЦЖ 68+" sheetId="82" r:id="rId11"/>
    <sheet name="Эстафета ДЦ" sheetId="70" r:id="rId12"/>
    <sheet name="Потоки ДЦ" sheetId="73" r:id="rId13"/>
    <sheet name="Р 58" sheetId="59" r:id="rId14"/>
    <sheet name="Р 63" sheetId="60" r:id="rId15"/>
    <sheet name="Р 68" sheetId="83" r:id="rId16"/>
    <sheet name="Р 68+" sheetId="84" r:id="rId17"/>
    <sheet name="ДВ 63" sheetId="61" r:id="rId18"/>
    <sheet name="ДВ 68" sheetId="62" r:id="rId19"/>
    <sheet name="ДВ 73" sheetId="63" r:id="rId20"/>
    <sheet name="ДВ 78" sheetId="86" r:id="rId21"/>
    <sheet name="ДВ 85" sheetId="64" r:id="rId22"/>
    <sheet name="ЭстафетаТ" sheetId="43" state="hidden" r:id="rId23"/>
    <sheet name="ДВ 95" sheetId="85" r:id="rId24"/>
    <sheet name="ДВ 95+" sheetId="87" r:id="rId25"/>
    <sheet name="Потоки ДВ" sheetId="74" r:id="rId26"/>
    <sheet name="Потоки рывок" sheetId="75" r:id="rId27"/>
    <sheet name="Сводная" sheetId="88" r:id="rId28"/>
    <sheet name="Жонглирование " sheetId="72" r:id="rId29"/>
    <sheet name="Судьи" sheetId="18" r:id="rId30"/>
    <sheet name="Титульный лист" sheetId="77" r:id="rId31"/>
  </sheets>
  <definedNames>
    <definedName name="_13Excel_BuiltIn_Print_Area_2" localSheetId="20">#REF!</definedName>
    <definedName name="_13Excel_BuiltIn_Print_Area_2" localSheetId="23">#REF!</definedName>
    <definedName name="_13Excel_BuiltIn_Print_Area_2" localSheetId="24">#REF!</definedName>
    <definedName name="_13Excel_BuiltIn_Print_Area_2" localSheetId="3">#REF!</definedName>
    <definedName name="_13Excel_BuiltIn_Print_Area_2" localSheetId="5">#REF!</definedName>
    <definedName name="_13Excel_BuiltIn_Print_Area_2" localSheetId="6">#REF!</definedName>
    <definedName name="_13Excel_BuiltIn_Print_Area_2" localSheetId="7">#REF!</definedName>
    <definedName name="_13Excel_BuiltIn_Print_Area_2" localSheetId="10">#REF!</definedName>
    <definedName name="_13Excel_BuiltIn_Print_Area_2" localSheetId="15">#REF!</definedName>
    <definedName name="_13Excel_BuiltIn_Print_Area_2" localSheetId="16">#REF!</definedName>
    <definedName name="_13Excel_BuiltIn_Print_Area_2" localSheetId="30">#REF!</definedName>
    <definedName name="_13Excel_BuiltIn_Print_Area_2">#REF!</definedName>
    <definedName name="_26Excel_BuiltIn_Print_Area_3" localSheetId="20">#REF!</definedName>
    <definedName name="_26Excel_BuiltIn_Print_Area_3" localSheetId="23">#REF!</definedName>
    <definedName name="_26Excel_BuiltIn_Print_Area_3" localSheetId="24">#REF!</definedName>
    <definedName name="_26Excel_BuiltIn_Print_Area_3" localSheetId="3">#REF!</definedName>
    <definedName name="_26Excel_BuiltIn_Print_Area_3" localSheetId="5">#REF!</definedName>
    <definedName name="_26Excel_BuiltIn_Print_Area_3" localSheetId="6">#REF!</definedName>
    <definedName name="_26Excel_BuiltIn_Print_Area_3" localSheetId="7">#REF!</definedName>
    <definedName name="_26Excel_BuiltIn_Print_Area_3" localSheetId="10">#REF!</definedName>
    <definedName name="_26Excel_BuiltIn_Print_Area_3" localSheetId="15">#REF!</definedName>
    <definedName name="_26Excel_BuiltIn_Print_Area_3" localSheetId="16">#REF!</definedName>
    <definedName name="_26Excel_BuiltIn_Print_Area_3" localSheetId="30">#REF!</definedName>
    <definedName name="_26Excel_BuiltIn_Print_Area_3">#REF!</definedName>
    <definedName name="_xlnm._FilterDatabase" localSheetId="17" hidden="1">'ДВ 63'!$A$12:$R$13</definedName>
    <definedName name="_xlnm._FilterDatabase" localSheetId="18" hidden="1">'ДВ 68'!$A$12:$R$19</definedName>
    <definedName name="_xlnm._FilterDatabase" localSheetId="19" hidden="1">'ДВ 73'!$A$12:$R$20</definedName>
    <definedName name="_xlnm._FilterDatabase" localSheetId="20" hidden="1">'ДВ 78'!$A$12:$R$27</definedName>
    <definedName name="_xlnm._FilterDatabase" localSheetId="21" hidden="1">'ДВ 85'!$A$12:$R$19</definedName>
    <definedName name="_xlnm._FilterDatabase" localSheetId="23" hidden="1">'ДВ 95'!$A$12:$R$20</definedName>
    <definedName name="_xlnm._FilterDatabase" localSheetId="24" hidden="1">'ДВ 95+'!$A$12:$R$13</definedName>
    <definedName name="_xlnm._FilterDatabase" localSheetId="0" hidden="1">'ДЦ 63'!$A$12:$P$13</definedName>
    <definedName name="_xlnm._FilterDatabase" localSheetId="1" hidden="1">'ДЦ 68'!$A$12:$P$20</definedName>
    <definedName name="_xlnm._FilterDatabase" localSheetId="2" hidden="1">'ДЦ 73'!$A$12:$P$15</definedName>
    <definedName name="_xlnm._FilterDatabase" localSheetId="3" hidden="1">'ДЦ 78'!$A$12:$P$13</definedName>
    <definedName name="_xlnm._FilterDatabase" localSheetId="4" hidden="1">'ДЦ 85'!$A$12:$P$17</definedName>
    <definedName name="_xlnm._FilterDatabase" localSheetId="5" hidden="1">'ДЦ 95'!$A$12:$P$13</definedName>
    <definedName name="_xlnm._FilterDatabase" localSheetId="6" hidden="1">'ДЦ 95+'!$A$12:$P$13</definedName>
    <definedName name="_xlnm._FilterDatabase" localSheetId="7" hidden="1">'ДЦЖ 58'!$A$12:$P$13</definedName>
    <definedName name="_xlnm._FilterDatabase" localSheetId="8" hidden="1">'ДЦЖ 63 '!$A$12:$P$13</definedName>
    <definedName name="_xlnm._FilterDatabase" localSheetId="9" hidden="1">'ДЦЖ 68'!$A$12:$P$13</definedName>
    <definedName name="_xlnm._FilterDatabase" localSheetId="10" hidden="1">'ДЦЖ 68+'!$A$12:$P$13</definedName>
    <definedName name="_xlnm._FilterDatabase" localSheetId="13" hidden="1">'Р 58'!$A$12:$P$13</definedName>
    <definedName name="_xlnm._FilterDatabase" localSheetId="14" hidden="1">'Р 63'!$A$12:$P$13</definedName>
    <definedName name="_xlnm._FilterDatabase" localSheetId="15" hidden="1">'Р 68'!$A$12:$P$13</definedName>
    <definedName name="_xlnm._FilterDatabase" localSheetId="16" hidden="1">'Р 68+'!$A$12:$P$13</definedName>
    <definedName name="_xlnm._FilterDatabase" localSheetId="27" hidden="1">Сводная!$A$10:$AY$21</definedName>
    <definedName name="дв58" localSheetId="20">#REF!</definedName>
    <definedName name="дв58" localSheetId="23">#REF!</definedName>
    <definedName name="дв58" localSheetId="24">#REF!</definedName>
    <definedName name="дв58" localSheetId="3">#REF!</definedName>
    <definedName name="дв58" localSheetId="5">#REF!</definedName>
    <definedName name="дв58" localSheetId="6">#REF!</definedName>
    <definedName name="дв58" localSheetId="7">#REF!</definedName>
    <definedName name="дв58" localSheetId="10">#REF!</definedName>
    <definedName name="дв58" localSheetId="15">#REF!</definedName>
    <definedName name="дв58" localSheetId="16">#REF!</definedName>
    <definedName name="дв58" localSheetId="30">#REF!</definedName>
    <definedName name="дв58">#REF!</definedName>
    <definedName name="дв581" localSheetId="20">#REF!</definedName>
    <definedName name="дв581" localSheetId="23">#REF!</definedName>
    <definedName name="дв581" localSheetId="24">#REF!</definedName>
    <definedName name="дв581" localSheetId="3">#REF!</definedName>
    <definedName name="дв581" localSheetId="5">#REF!</definedName>
    <definedName name="дв581" localSheetId="6">#REF!</definedName>
    <definedName name="дв581" localSheetId="7">#REF!</definedName>
    <definedName name="дв581" localSheetId="10">#REF!</definedName>
    <definedName name="дв581" localSheetId="15">#REF!</definedName>
    <definedName name="дв581" localSheetId="16">#REF!</definedName>
    <definedName name="дв581" localSheetId="30">#REF!</definedName>
    <definedName name="дв581">#REF!</definedName>
    <definedName name="_xlnm.Print_Area" localSheetId="17">'ДВ 63'!$A$1:$R$30</definedName>
    <definedName name="_xlnm.Print_Area" localSheetId="18">'ДВ 68'!$A$1:$R$30</definedName>
    <definedName name="_xlnm.Print_Area" localSheetId="19">'ДВ 73'!$A$1:$R$29</definedName>
    <definedName name="_xlnm.Print_Area" localSheetId="20">'ДВ 78'!$A$1:$R$36</definedName>
    <definedName name="_xlnm.Print_Area" localSheetId="21">'ДВ 85'!$A$1:$R$30</definedName>
    <definedName name="_xlnm.Print_Area" localSheetId="23">'ДВ 95'!$A$1:$R$30</definedName>
    <definedName name="_xlnm.Print_Area" localSheetId="24">'ДВ 95+'!$A$1:$R$30</definedName>
    <definedName name="_xlnm.Print_Area" localSheetId="28">'Жонглирование '!$A$1:$Q$43</definedName>
    <definedName name="_xlnm.Print_Area" localSheetId="27">Сводная!$A$1:$AY$31</definedName>
    <definedName name="_xlnm.Print_Area" localSheetId="29">Судьи!$A$1:$G$41</definedName>
    <definedName name="_xlnm.Print_Area" localSheetId="11">'Эстафета ДЦ'!$A$1:$L$43</definedName>
    <definedName name="_xlnm.Print_Area" localSheetId="22">ЭстафетаТ!$A$1:$J$49</definedName>
  </definedNames>
  <calcPr calcId="124519"/>
</workbook>
</file>

<file path=xl/calcChain.xml><?xml version="1.0" encoding="utf-8"?>
<calcChain xmlns="http://schemas.openxmlformats.org/spreadsheetml/2006/main">
  <c r="J15" i="86"/>
  <c r="J16"/>
  <c r="J17"/>
  <c r="J18"/>
  <c r="J19"/>
  <c r="J20"/>
  <c r="J21"/>
  <c r="J22"/>
  <c r="J23"/>
  <c r="J24"/>
  <c r="J25"/>
  <c r="J26"/>
  <c r="J14"/>
  <c r="J19" i="64"/>
  <c r="J20"/>
  <c r="J15"/>
  <c r="M15"/>
  <c r="A17"/>
  <c r="A18"/>
  <c r="A19" s="1"/>
  <c r="A20" s="1"/>
  <c r="O15" s="1"/>
  <c r="L15"/>
  <c r="N15" i="86"/>
  <c r="N16"/>
  <c r="N17"/>
  <c r="N18"/>
  <c r="N19"/>
  <c r="N20"/>
  <c r="N21"/>
  <c r="N22"/>
  <c r="N23"/>
  <c r="N24"/>
  <c r="N25"/>
  <c r="N26"/>
  <c r="A16" i="64"/>
  <c r="O19"/>
  <c r="N17" i="59"/>
  <c r="N18"/>
  <c r="N19"/>
  <c r="N20"/>
  <c r="N21"/>
  <c r="A15" i="83"/>
  <c r="A15" i="84"/>
  <c r="A16" s="1"/>
  <c r="A17" s="1"/>
  <c r="A18" s="1"/>
  <c r="A15" i="59"/>
  <c r="A16"/>
  <c r="A17" s="1"/>
  <c r="A18" s="1"/>
  <c r="A19" s="1"/>
  <c r="A20" s="1"/>
  <c r="A21" s="1"/>
  <c r="A26" i="86"/>
  <c r="O25" s="1"/>
  <c r="L16" i="63"/>
  <c r="N16" s="1"/>
  <c r="P16" s="1"/>
  <c r="J16"/>
  <c r="L25" i="86"/>
  <c r="N15" i="64" l="1"/>
  <c r="AY19" i="88"/>
  <c r="AY21"/>
  <c r="AY20"/>
  <c r="AY18"/>
  <c r="AY17"/>
  <c r="AY15"/>
  <c r="AY16"/>
  <c r="AY14"/>
  <c r="AY13"/>
  <c r="A13"/>
  <c r="A14" s="1"/>
  <c r="A15" s="1"/>
  <c r="A16" s="1"/>
  <c r="A17" s="1"/>
  <c r="A18" s="1"/>
  <c r="A19" s="1"/>
  <c r="A20" s="1"/>
  <c r="A21" s="1"/>
  <c r="AY12"/>
  <c r="H14" i="70" l="1"/>
  <c r="H15" s="1"/>
  <c r="H16" s="1"/>
  <c r="F27"/>
  <c r="N14" i="53" l="1"/>
  <c r="N14" i="54"/>
  <c r="N19" i="55"/>
  <c r="N14"/>
  <c r="N15"/>
  <c r="N16"/>
  <c r="N17"/>
  <c r="N18"/>
  <c r="N17" i="54"/>
  <c r="N18"/>
  <c r="N19"/>
  <c r="N16"/>
  <c r="L23" i="86" l="1"/>
  <c r="L15" i="62"/>
  <c r="N15" s="1"/>
  <c r="P15" s="1"/>
  <c r="J15"/>
  <c r="L17" i="86"/>
  <c r="N19" i="53" l="1"/>
  <c r="A18" i="79" l="1"/>
  <c r="L16" i="85"/>
  <c r="J16"/>
  <c r="N16" l="1"/>
  <c r="N15" i="60"/>
  <c r="J14" i="85"/>
  <c r="L14"/>
  <c r="A15" i="81"/>
  <c r="M15"/>
  <c r="N15"/>
  <c r="N17" i="53"/>
  <c r="N20"/>
  <c r="N14" i="85" l="1"/>
  <c r="P14" s="1"/>
  <c r="N18" i="80"/>
  <c r="N16"/>
  <c r="A17"/>
  <c r="A18" s="1"/>
  <c r="M18" s="1"/>
  <c r="A16" i="55"/>
  <c r="A17"/>
  <c r="A18" s="1"/>
  <c r="A19" s="1"/>
  <c r="A20" s="1"/>
  <c r="A21" s="1"/>
  <c r="N22" i="78"/>
  <c r="J18" i="87"/>
  <c r="J16"/>
  <c r="J19"/>
  <c r="J14"/>
  <c r="J15"/>
  <c r="J17" i="85"/>
  <c r="L19" i="64"/>
  <c r="L22" i="86"/>
  <c r="L20"/>
  <c r="P19" i="64" l="1"/>
  <c r="N19"/>
  <c r="M16" i="80"/>
  <c r="N17" i="28"/>
  <c r="N15" i="53" l="1"/>
  <c r="N16"/>
  <c r="N18"/>
  <c r="L21" i="61"/>
  <c r="J21"/>
  <c r="N17" i="78"/>
  <c r="J18" i="62"/>
  <c r="L18"/>
  <c r="N18" s="1"/>
  <c r="P18" s="1"/>
  <c r="J19"/>
  <c r="L19"/>
  <c r="N19" s="1"/>
  <c r="P19" s="1"/>
  <c r="N14" i="78"/>
  <c r="N21" i="55"/>
  <c r="N21" i="78"/>
  <c r="N16" i="28"/>
  <c r="N20" i="78"/>
  <c r="N21" i="61" l="1"/>
  <c r="P21" s="1"/>
  <c r="L15" i="87" l="1"/>
  <c r="N15" s="1"/>
  <c r="L14"/>
  <c r="N14" s="1"/>
  <c r="L19"/>
  <c r="L16"/>
  <c r="L18"/>
  <c r="A15"/>
  <c r="O18" s="1"/>
  <c r="O17"/>
  <c r="L17"/>
  <c r="J17"/>
  <c r="L24" i="86"/>
  <c r="L16"/>
  <c r="L15"/>
  <c r="L21"/>
  <c r="L26"/>
  <c r="L14"/>
  <c r="L19"/>
  <c r="A15"/>
  <c r="O18"/>
  <c r="L18"/>
  <c r="M25" s="1"/>
  <c r="L15" i="85"/>
  <c r="J15"/>
  <c r="L20"/>
  <c r="J20"/>
  <c r="L18"/>
  <c r="J18"/>
  <c r="L19"/>
  <c r="J19"/>
  <c r="A15"/>
  <c r="A16" s="1"/>
  <c r="A17" s="1"/>
  <c r="A18" s="1"/>
  <c r="O17"/>
  <c r="L17"/>
  <c r="M17" s="1"/>
  <c r="M14" i="84"/>
  <c r="M15" i="83"/>
  <c r="M18" i="59"/>
  <c r="M14" i="82"/>
  <c r="M14" i="58"/>
  <c r="M14" i="57"/>
  <c r="M14" i="81"/>
  <c r="M17" i="80"/>
  <c r="M17" i="79"/>
  <c r="P19" i="87" l="1"/>
  <c r="N19"/>
  <c r="P16"/>
  <c r="N16"/>
  <c r="P18"/>
  <c r="N18"/>
  <c r="M19" i="85"/>
  <c r="M18"/>
  <c r="M20"/>
  <c r="N15"/>
  <c r="M15"/>
  <c r="M14"/>
  <c r="M16"/>
  <c r="N20"/>
  <c r="P20" s="1"/>
  <c r="O19" i="86"/>
  <c r="A16"/>
  <c r="M17"/>
  <c r="M23"/>
  <c r="A19" i="85"/>
  <c r="A20" s="1"/>
  <c r="O16" s="1"/>
  <c r="O14"/>
  <c r="N17"/>
  <c r="M22" i="86"/>
  <c r="P15" i="87"/>
  <c r="M17"/>
  <c r="N19" i="85"/>
  <c r="P19" s="1"/>
  <c r="M16" i="86"/>
  <c r="M20"/>
  <c r="M14" i="87"/>
  <c r="A16"/>
  <c r="A17" s="1"/>
  <c r="A18" s="1"/>
  <c r="M16"/>
  <c r="N17"/>
  <c r="P17" s="1"/>
  <c r="M18"/>
  <c r="M19"/>
  <c r="M15"/>
  <c r="O16"/>
  <c r="M14" i="86"/>
  <c r="M15"/>
  <c r="M19"/>
  <c r="N14"/>
  <c r="M26"/>
  <c r="M21"/>
  <c r="M18"/>
  <c r="M24"/>
  <c r="N18" i="85"/>
  <c r="P18" s="1"/>
  <c r="N15" i="84"/>
  <c r="N16"/>
  <c r="N18"/>
  <c r="N17"/>
  <c r="N14"/>
  <c r="N14" i="83"/>
  <c r="N15"/>
  <c r="N15" i="82"/>
  <c r="A15"/>
  <c r="M15" s="1"/>
  <c r="N14"/>
  <c r="N14" i="81"/>
  <c r="N15" i="80"/>
  <c r="N14"/>
  <c r="A15"/>
  <c r="N17"/>
  <c r="N15" i="79"/>
  <c r="N18"/>
  <c r="N16"/>
  <c r="A15"/>
  <c r="N17"/>
  <c r="N15" i="78"/>
  <c r="N19"/>
  <c r="N18"/>
  <c r="A15"/>
  <c r="N16"/>
  <c r="O19" i="85" l="1"/>
  <c r="A17" i="86"/>
  <c r="O14"/>
  <c r="O19" i="87"/>
  <c r="A16" i="80"/>
  <c r="M14"/>
  <c r="A16" i="79"/>
  <c r="M14" s="1"/>
  <c r="M16"/>
  <c r="M17" i="84"/>
  <c r="A16" i="78"/>
  <c r="A19" i="87"/>
  <c r="O14"/>
  <c r="O18" i="85"/>
  <c r="A17" i="79"/>
  <c r="M18" s="1"/>
  <c r="A18" i="86" l="1"/>
  <c r="O26"/>
  <c r="A17" i="78"/>
  <c r="A18" s="1"/>
  <c r="A19" s="1"/>
  <c r="A20" s="1"/>
  <c r="A21" s="1"/>
  <c r="A22" s="1"/>
  <c r="M14" i="83"/>
  <c r="M18" i="84"/>
  <c r="M15" i="80"/>
  <c r="M15" i="78"/>
  <c r="O15" i="87"/>
  <c r="O20" i="85"/>
  <c r="A19" i="86" l="1"/>
  <c r="O21"/>
  <c r="M19" i="78"/>
  <c r="M15" i="84"/>
  <c r="M16"/>
  <c r="M20" i="78"/>
  <c r="M15" i="79"/>
  <c r="L18" i="61"/>
  <c r="N18" s="1"/>
  <c r="P18" s="1"/>
  <c r="J18"/>
  <c r="A20" i="86" l="1"/>
  <c r="O15"/>
  <c r="M22" i="78"/>
  <c r="M18"/>
  <c r="M21"/>
  <c r="M16"/>
  <c r="O15" i="85"/>
  <c r="A15" i="63"/>
  <c r="A15" i="62"/>
  <c r="A15" i="61"/>
  <c r="A16" s="1"/>
  <c r="A17" s="1"/>
  <c r="A18" s="1"/>
  <c r="A19" s="1"/>
  <c r="A20" s="1"/>
  <c r="A21" s="1"/>
  <c r="O21" s="1"/>
  <c r="O15" i="62" l="1"/>
  <c r="A16"/>
  <c r="A17" s="1"/>
  <c r="A22" i="86"/>
  <c r="O23" s="1"/>
  <c r="A21"/>
  <c r="O16"/>
  <c r="A16" i="63"/>
  <c r="A17" s="1"/>
  <c r="A18" s="1"/>
  <c r="A19" s="1"/>
  <c r="O16" s="1"/>
  <c r="O14" i="64"/>
  <c r="M14" i="78"/>
  <c r="M17"/>
  <c r="O18" i="61"/>
  <c r="O19"/>
  <c r="L19"/>
  <c r="N19" s="1"/>
  <c r="P19" s="1"/>
  <c r="J19"/>
  <c r="O19" i="63" l="1"/>
  <c r="O16" i="62"/>
  <c r="A18"/>
  <c r="A19" s="1"/>
  <c r="O17"/>
  <c r="A23" i="86"/>
  <c r="O17"/>
  <c r="O18" i="64"/>
  <c r="M15" i="60"/>
  <c r="M19" i="59"/>
  <c r="A24" i="86" l="1"/>
  <c r="O22"/>
  <c r="O20" i="64"/>
  <c r="M15" i="59"/>
  <c r="O14" i="62"/>
  <c r="O15" i="63"/>
  <c r="A25" i="86" l="1"/>
  <c r="O24" s="1"/>
  <c r="O20"/>
  <c r="O16" i="64"/>
  <c r="M14" i="59"/>
  <c r="O18" i="62"/>
  <c r="O19"/>
  <c r="O14" i="63"/>
  <c r="M20" i="59" l="1"/>
  <c r="M17" l="1"/>
  <c r="L17" i="62"/>
  <c r="J17"/>
  <c r="N14" i="58"/>
  <c r="N17"/>
  <c r="N20" i="55"/>
  <c r="A15" i="54"/>
  <c r="A16" s="1"/>
  <c r="A17" s="1"/>
  <c r="A18" s="1"/>
  <c r="A19" s="1"/>
  <c r="F36" i="70"/>
  <c r="M16" i="59" l="1"/>
  <c r="N17" i="62"/>
  <c r="P17" s="1"/>
  <c r="O17" i="63"/>
  <c r="M21" i="59" l="1"/>
  <c r="A15" i="55"/>
  <c r="M18" i="54" l="1"/>
  <c r="M19" l="1"/>
  <c r="M16"/>
  <c r="M20" i="55"/>
  <c r="A15" i="60"/>
  <c r="M16" s="1"/>
  <c r="M15" i="54" l="1"/>
  <c r="M17" i="55"/>
  <c r="A16" i="60"/>
  <c r="O17" i="64"/>
  <c r="L17"/>
  <c r="L14"/>
  <c r="N14" s="1"/>
  <c r="P14" s="1"/>
  <c r="J14"/>
  <c r="L18"/>
  <c r="N18" s="1"/>
  <c r="J14" i="62"/>
  <c r="L14"/>
  <c r="N14" s="1"/>
  <c r="P14" s="1"/>
  <c r="O16" i="61"/>
  <c r="L16"/>
  <c r="N16" s="1"/>
  <c r="P16" s="1"/>
  <c r="J16"/>
  <c r="O15"/>
  <c r="L15"/>
  <c r="J15"/>
  <c r="O14"/>
  <c r="L14"/>
  <c r="N14" s="1"/>
  <c r="P14" s="1"/>
  <c r="J14"/>
  <c r="N15" i="58"/>
  <c r="N16"/>
  <c r="P18" i="64" l="1"/>
  <c r="N17"/>
  <c r="P17" s="1"/>
  <c r="M17" i="54"/>
  <c r="M21" i="55"/>
  <c r="A17" i="60"/>
  <c r="M17"/>
  <c r="N15" i="61"/>
  <c r="P15" s="1"/>
  <c r="A15" i="58"/>
  <c r="M15" s="1"/>
  <c r="M15" i="55" l="1"/>
  <c r="M14" i="54"/>
  <c r="A18" i="60"/>
  <c r="M14"/>
  <c r="A16" i="58"/>
  <c r="M16" s="1"/>
  <c r="J17" i="63"/>
  <c r="J18"/>
  <c r="J19"/>
  <c r="J15"/>
  <c r="J14"/>
  <c r="J16" i="62"/>
  <c r="J20" i="61"/>
  <c r="J17"/>
  <c r="M18" i="60" l="1"/>
  <c r="A17" i="58"/>
  <c r="M17" s="1"/>
  <c r="O20" i="61"/>
  <c r="O17"/>
  <c r="M18" i="55" l="1"/>
  <c r="M16"/>
  <c r="N16" i="59"/>
  <c r="M19" i="55" l="1"/>
  <c r="M14"/>
  <c r="F18" i="70" l="1"/>
  <c r="L20" i="64" l="1"/>
  <c r="N20" s="1"/>
  <c r="L16"/>
  <c r="L17" i="63"/>
  <c r="L18"/>
  <c r="L19"/>
  <c r="L14"/>
  <c r="L15"/>
  <c r="L16" i="62"/>
  <c r="M15" s="1"/>
  <c r="L20" i="61"/>
  <c r="L17"/>
  <c r="N16" i="64" l="1"/>
  <c r="M16" i="63"/>
  <c r="M21" i="61"/>
  <c r="M19" i="62"/>
  <c r="M18"/>
  <c r="M18" i="61"/>
  <c r="M14" i="62"/>
  <c r="M17"/>
  <c r="M16"/>
  <c r="M19" i="61"/>
  <c r="M20"/>
  <c r="M17"/>
  <c r="M14"/>
  <c r="M16"/>
  <c r="M15"/>
  <c r="M17" i="63"/>
  <c r="M19"/>
  <c r="M14"/>
  <c r="M18"/>
  <c r="M15"/>
  <c r="M14" i="64"/>
  <c r="N20" i="61"/>
  <c r="P20" s="1"/>
  <c r="N15" i="63"/>
  <c r="P15" s="1"/>
  <c r="P20" i="64"/>
  <c r="N14" i="63"/>
  <c r="P14" s="1"/>
  <c r="N18"/>
  <c r="P18" s="1"/>
  <c r="N17"/>
  <c r="P17" s="1"/>
  <c r="N16" i="62"/>
  <c r="P16" s="1"/>
  <c r="N19" i="63"/>
  <c r="P19" s="1"/>
  <c r="N17" i="61"/>
  <c r="P17" s="1"/>
  <c r="N18" i="60"/>
  <c r="N14"/>
  <c r="N17"/>
  <c r="N16"/>
  <c r="N15" i="59"/>
  <c r="N14"/>
  <c r="N14" i="57"/>
  <c r="A15"/>
  <c r="M15" s="1"/>
  <c r="N15"/>
  <c r="A15" i="53"/>
  <c r="A16" s="1"/>
  <c r="A17" s="1"/>
  <c r="A18" l="1"/>
  <c r="A19" s="1"/>
  <c r="M17"/>
  <c r="M14"/>
  <c r="M16"/>
  <c r="M15"/>
  <c r="N14" i="28"/>
  <c r="N15"/>
  <c r="A20" i="53" l="1"/>
  <c r="M19" s="1"/>
  <c r="M18"/>
  <c r="A15" i="28"/>
  <c r="A16" s="1"/>
  <c r="A17" s="1"/>
  <c r="M20" i="53" l="1"/>
  <c r="M15" i="28"/>
  <c r="O18" i="63"/>
  <c r="M16" i="28" l="1"/>
  <c r="F42" i="43"/>
  <c r="H38"/>
  <c r="H39" s="1"/>
  <c r="H40" s="1"/>
  <c r="H41" s="1"/>
  <c r="H43" s="1"/>
  <c r="F15"/>
  <c r="H11"/>
  <c r="H12" s="1"/>
  <c r="H13" s="1"/>
  <c r="H14" s="1"/>
  <c r="H16" s="1"/>
  <c r="F33" l="1"/>
  <c r="H29"/>
  <c r="H30" s="1"/>
  <c r="H31" s="1"/>
  <c r="H32" s="1"/>
  <c r="H34" s="1"/>
  <c r="F24"/>
  <c r="H20"/>
  <c r="H21" s="1"/>
  <c r="H22" s="1"/>
  <c r="H23" s="1"/>
  <c r="H25" s="1"/>
  <c r="M17" i="28" l="1"/>
  <c r="M14" l="1"/>
</calcChain>
</file>

<file path=xl/sharedStrings.xml><?xml version="1.0" encoding="utf-8"?>
<sst xmlns="http://schemas.openxmlformats.org/spreadsheetml/2006/main" count="2662" uniqueCount="438">
  <si>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</si>
  <si>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</si>
  <si>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</si>
  <si>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</si>
  <si>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</si>
  <si>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</si>
  <si>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</si>
  <si>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</si>
  <si>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</si>
  <si>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</si>
  <si>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</si>
  <si>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</si>
  <si>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</si>
  <si>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</si>
  <si>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</si>
  <si>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</si>
  <si>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</si>
  <si>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</si>
  <si>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</si>
  <si>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</si>
  <si>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</si>
  <si>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</si>
  <si>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Сумма дв-рья</t>
  </si>
  <si>
    <t>Очки</t>
  </si>
  <si>
    <t>Регион/ команда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</si>
  <si>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</si>
  <si>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</si>
  <si>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</si>
  <si>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</si>
  <si>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Город,регион</t>
  </si>
  <si>
    <t>Дни работы</t>
  </si>
  <si>
    <t>Оценка</t>
  </si>
  <si>
    <t>Женщины (рывок)</t>
  </si>
  <si>
    <t>Женщины (дл.цикл)</t>
  </si>
  <si>
    <t>Мужчины (длинный цикл)</t>
  </si>
  <si>
    <t>Мужчины ( двоеборье)</t>
  </si>
  <si>
    <t>Министерство спорта Российской Федерации</t>
  </si>
  <si>
    <t>ВК</t>
  </si>
  <si>
    <t>Бородынкин Олег</t>
  </si>
  <si>
    <t>Зам.главного секретаря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</si>
  <si>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</si>
  <si>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</si>
  <si>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</si>
  <si>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</si>
  <si>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19-22 сентября 2019 г.</t>
  </si>
  <si>
    <t>Количество участников всего</t>
  </si>
  <si>
    <t>Количество регионов всего</t>
  </si>
  <si>
    <t>Бутенко Евгений</t>
  </si>
  <si>
    <t>Бутенко А.А.</t>
  </si>
  <si>
    <t>Новиков Александр</t>
  </si>
  <si>
    <t>Рябченко А.В., Ярмонов И.В.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</si>
  <si>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</si>
  <si>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</si>
  <si>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</si>
  <si>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</si>
  <si>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</si>
  <si>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</si>
  <si>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</si>
  <si>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</si>
  <si>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Малков Е.И.</t>
  </si>
  <si>
    <t>Анасенко А.В.</t>
  </si>
  <si>
    <t>Рысник Сергей</t>
  </si>
  <si>
    <t xml:space="preserve">Елисеев В.С., Переверзев Н.И.
</t>
  </si>
  <si>
    <t>Тимофеев Н.А.</t>
  </si>
  <si>
    <t>Дударев Иван</t>
  </si>
  <si>
    <t>Павлов В.Ю., Чепуштанов И.В.</t>
  </si>
  <si>
    <t>Сутягин Валентин</t>
  </si>
  <si>
    <t>Полянский В.С., Чепуштанов И.В.</t>
  </si>
  <si>
    <t>Черкашин Дмитрий</t>
  </si>
  <si>
    <t>Черкашин Иван</t>
  </si>
  <si>
    <t>Фамилия Имя</t>
  </si>
  <si>
    <t>Рачинский Александр</t>
  </si>
  <si>
    <t>Исионов В.Н.</t>
  </si>
  <si>
    <t>Весовая категория 63 кг</t>
  </si>
  <si>
    <t>Весовая категория 68 кг</t>
  </si>
  <si>
    <t>Весовая категория 73 кг</t>
  </si>
  <si>
    <t>Весовая категория 85 кг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</si>
  <si>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</si>
  <si>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</si>
  <si>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</si>
  <si>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</si>
  <si>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</si>
  <si>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</si>
  <si>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</si>
  <si>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</si>
  <si>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</si>
  <si>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</si>
  <si>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</si>
  <si>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</si>
  <si>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</si>
  <si>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</si>
  <si>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</si>
  <si>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</si>
  <si>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</si>
  <si>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</si>
  <si>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</si>
  <si>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 xml:space="preserve">  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</si>
  <si>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</si>
  <si>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</si>
  <si>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</si>
  <si>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</si>
  <si>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</si>
  <si>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</si>
  <si>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</si>
  <si>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>Жюри</t>
  </si>
  <si>
    <t xml:space="preserve">Зам. главного судьи            </t>
  </si>
  <si>
    <t xml:space="preserve">Зам. главного секретаря             </t>
  </si>
  <si>
    <t>Общероссийская общественная организация "Всероссийская  федерация гиревого спорта"</t>
  </si>
  <si>
    <t>Двоеборье</t>
  </si>
  <si>
    <t>Вес гирь 32 кг.</t>
  </si>
  <si>
    <t>Регламент времени-4 * 3 мин.</t>
  </si>
  <si>
    <t>Судья</t>
  </si>
  <si>
    <t>Вес гирь  32 кг.</t>
  </si>
  <si>
    <t>ОДИНОЧНЫЙ РАЗРЯД — Мужчины</t>
  </si>
  <si>
    <t>ОДИНОЧНЫЙ РАЗРЯД — Женщины</t>
  </si>
  <si>
    <t xml:space="preserve">Боковой судья № 1 </t>
  </si>
  <si>
    <t xml:space="preserve">Боковой судья № 2 </t>
  </si>
  <si>
    <t xml:space="preserve">Боковой судья № 3 </t>
  </si>
  <si>
    <t>Средняя за  ошибки</t>
  </si>
  <si>
    <t>Предваритель-ная базовая оценка</t>
  </si>
  <si>
    <t>Итоговая оценка</t>
  </si>
  <si>
    <t>ФИО тренера (тренеров)</t>
  </si>
  <si>
    <t>Жонглирование</t>
  </si>
  <si>
    <t>Кировская область</t>
  </si>
  <si>
    <t>Самарская область</t>
  </si>
  <si>
    <t>Толчок  длинный цикл (мужчины)</t>
  </si>
  <si>
    <t>Министерство спорта Российской Федерации.</t>
  </si>
  <si>
    <t>Общероссийская общественная организация "Всероссийская  федерация гиревого спорта".</t>
  </si>
  <si>
    <t>Весовая категория 63 кг.</t>
  </si>
  <si>
    <t>Весовая категория 68 кг.</t>
  </si>
  <si>
    <t>Весовая категория 73 кг.</t>
  </si>
  <si>
    <t>Весовая категория 85 кг.</t>
  </si>
  <si>
    <t>м</t>
  </si>
  <si>
    <t>ж</t>
  </si>
  <si>
    <t>пары</t>
  </si>
  <si>
    <t>Чувашская Республика</t>
  </si>
  <si>
    <t>Вес гирь 24 кг.</t>
  </si>
  <si>
    <t>Пермский край</t>
  </si>
  <si>
    <t>Бронюков Ю.А.</t>
  </si>
  <si>
    <t>"отлично"</t>
  </si>
  <si>
    <t>Чемпионата Приволжского федерального округа</t>
  </si>
  <si>
    <t>Список судей Чемпионата Приволжского федерального округа</t>
  </si>
  <si>
    <t>г. Чебоксары</t>
  </si>
  <si>
    <t>Бронюков Ю.А., ВК (Чувашская Республика)</t>
  </si>
  <si>
    <t>15-18 апреля 2022</t>
  </si>
  <si>
    <t xml:space="preserve">КОМАНДА: </t>
  </si>
  <si>
    <t>Эстафета (толчок длинный цикл). Мужчины.</t>
  </si>
  <si>
    <t>Республика Татарстан</t>
  </si>
  <si>
    <t>Республика Башкортостан</t>
  </si>
  <si>
    <t>Нижегородская область</t>
  </si>
  <si>
    <t>Саратовская область</t>
  </si>
  <si>
    <t>Оренбургская область</t>
  </si>
  <si>
    <t>эстафета</t>
  </si>
  <si>
    <t>Маликов Данил</t>
  </si>
  <si>
    <t xml:space="preserve">Мошев Д.И. </t>
  </si>
  <si>
    <t>Гуляев Игорь</t>
  </si>
  <si>
    <t>Мошев Д.И.</t>
  </si>
  <si>
    <t>Ошмарин Никита</t>
  </si>
  <si>
    <t>Маматов Г.Т.</t>
  </si>
  <si>
    <t>Пирожников Александр</t>
  </si>
  <si>
    <t>Порцев Роман</t>
  </si>
  <si>
    <t>Попова Анна</t>
  </si>
  <si>
    <t>МАОУ ДЮСШ "Вихрь"</t>
  </si>
  <si>
    <t>Лунев А.Г.</t>
  </si>
  <si>
    <t>Мадаминова Карина</t>
  </si>
  <si>
    <t>Сибикин Илья</t>
  </si>
  <si>
    <t>Бахтова Ирина</t>
  </si>
  <si>
    <t>Голодяева Елена</t>
  </si>
  <si>
    <t>Никитин Дмитрий</t>
  </si>
  <si>
    <t>Сорокина Ольга</t>
  </si>
  <si>
    <t>Афонин И.А.</t>
  </si>
  <si>
    <t>Разживин Андрей</t>
  </si>
  <si>
    <t>самостоятельно</t>
  </si>
  <si>
    <t>Крюков Дмитрий</t>
  </si>
  <si>
    <t>Борисов Е.В.</t>
  </si>
  <si>
    <t>Борисов Евгений</t>
  </si>
  <si>
    <t>Разживин А.Е.</t>
  </si>
  <si>
    <t>Трямкин Николай</t>
  </si>
  <si>
    <t>Маркичев Э.Ф.</t>
  </si>
  <si>
    <t>Пчелкин Тимур</t>
  </si>
  <si>
    <t>Козин А.А.</t>
  </si>
  <si>
    <t>Блинков Денис</t>
  </si>
  <si>
    <t>Новоселов Андрей</t>
  </si>
  <si>
    <t>Перминов Максим</t>
  </si>
  <si>
    <t>Демышев Егор</t>
  </si>
  <si>
    <t>Клепиков Артем</t>
  </si>
  <si>
    <t>Алцыбеев Никита</t>
  </si>
  <si>
    <t>Вахонин Егор</t>
  </si>
  <si>
    <t>Дунаев Дмитрий</t>
  </si>
  <si>
    <t xml:space="preserve">МС </t>
  </si>
  <si>
    <t>Матвеева Елена</t>
  </si>
  <si>
    <t>Дербенева Ольга</t>
  </si>
  <si>
    <t>Платунов В.В.</t>
  </si>
  <si>
    <t>Кашин Кирилл</t>
  </si>
  <si>
    <t>Платунов Виталий</t>
  </si>
  <si>
    <t>Грачков Даниил</t>
  </si>
  <si>
    <t>Понихидкин В.А.</t>
  </si>
  <si>
    <t>Акульшин Алексей</t>
  </si>
  <si>
    <t>Курунов Анатолий</t>
  </si>
  <si>
    <t>Баранов В.В.</t>
  </si>
  <si>
    <t>Заварзин Павел</t>
  </si>
  <si>
    <t>Камардин Максим</t>
  </si>
  <si>
    <t>Пузанкова Анастасия</t>
  </si>
  <si>
    <t>Гиниатуллин А.З.</t>
  </si>
  <si>
    <t>Бурмакина Екатерина</t>
  </si>
  <si>
    <t>Глинкин Б.Н.</t>
  </si>
  <si>
    <t>Константинов Александр</t>
  </si>
  <si>
    <t>Воронцова Злата</t>
  </si>
  <si>
    <t>Иванов Алексей</t>
  </si>
  <si>
    <t>ДУБЛИРУЮЩИЙ ПРОТОКОЛ</t>
  </si>
  <si>
    <t>Чемпионат Приволжского федерального округа</t>
  </si>
  <si>
    <t>1 день толчок ДЦ - мужчины и женщины</t>
  </si>
  <si>
    <t xml:space="preserve">Потоки </t>
  </si>
  <si>
    <t>Помост</t>
  </si>
  <si>
    <t>Ф.И.О.</t>
  </si>
  <si>
    <t>Дата рожд.</t>
  </si>
  <si>
    <t>Звание, разряд</t>
  </si>
  <si>
    <t xml:space="preserve">Команда </t>
  </si>
  <si>
    <t>Весовая категория</t>
  </si>
  <si>
    <t>Толчок ДЦ</t>
  </si>
  <si>
    <t>Время</t>
  </si>
  <si>
    <t>Тренер (тренера)</t>
  </si>
  <si>
    <t>Ляукин Кирилл</t>
  </si>
  <si>
    <t>Первенство России по гиревому спорту среди ветеранов</t>
  </si>
  <si>
    <t>Потоки (толчок)</t>
  </si>
  <si>
    <t>Потоки (рывок)</t>
  </si>
  <si>
    <t>толчок</t>
  </si>
  <si>
    <t>рывок</t>
  </si>
  <si>
    <t>сумма</t>
  </si>
  <si>
    <t>КОМАНДА: Кировская область</t>
  </si>
  <si>
    <t>время</t>
  </si>
  <si>
    <t>тренер (тренера)</t>
  </si>
  <si>
    <t>весовая категория</t>
  </si>
  <si>
    <t>группа Б</t>
  </si>
  <si>
    <t>группа А</t>
  </si>
  <si>
    <t>Чемпионата Приволжского федеральног округа</t>
  </si>
  <si>
    <t xml:space="preserve">рывок </t>
  </si>
  <si>
    <t>время толчок</t>
  </si>
  <si>
    <t>время рывок</t>
  </si>
  <si>
    <t>1К</t>
  </si>
  <si>
    <t>СШ № 1 им Л.Д. Ковалевского</t>
  </si>
  <si>
    <t>Мошев Дмитрий</t>
  </si>
  <si>
    <t>КОМАНДА: Пермский край</t>
  </si>
  <si>
    <t>Бахтов И.В</t>
  </si>
  <si>
    <t>2К</t>
  </si>
  <si>
    <t>ПРОТОКОЛЫ</t>
  </si>
  <si>
    <t>Чемпионата Приволжского федерального округа по гиревому спорту</t>
  </si>
  <si>
    <t>Региональное отделение общероссийская общественная организация "ВФГС в Нижегородской области"</t>
  </si>
  <si>
    <t>07-09 апреля 2023 г.</t>
  </si>
  <si>
    <t>ЕКП № 30976</t>
  </si>
  <si>
    <t>г. Бор</t>
  </si>
  <si>
    <t>Весовая категория 78 кг</t>
  </si>
  <si>
    <t>Весовая категория 95 кг</t>
  </si>
  <si>
    <t>Весовая категория 95+ кг.</t>
  </si>
  <si>
    <t>Маркичев Э.Ф., 1К (Нижегородская область)</t>
  </si>
  <si>
    <t>Весовая категория 95+ кг</t>
  </si>
  <si>
    <t>Весовая категория 58 кг</t>
  </si>
  <si>
    <t>Весовая категория 68+ кг</t>
  </si>
  <si>
    <t>Толчок  длинный цикл (женщины)</t>
  </si>
  <si>
    <t>Рывок (женщины)</t>
  </si>
  <si>
    <t>07-09 апреля 2023 г.                                                                                             г. Бор</t>
  </si>
  <si>
    <t>ЕКП № 30967</t>
  </si>
  <si>
    <t>Весовая категория 95 кг.</t>
  </si>
  <si>
    <t>07-09.04.2023</t>
  </si>
  <si>
    <t>08-09.04.2023</t>
  </si>
  <si>
    <t>Оренбургская обл.</t>
  </si>
  <si>
    <t>Киякин Александр</t>
  </si>
  <si>
    <t>Кузьмичева Ксения</t>
  </si>
  <si>
    <t>МАУ ДО "Тюльганская ДЮСШ"</t>
  </si>
  <si>
    <t>Ерохин А.В.</t>
  </si>
  <si>
    <t>Надеждин Дмитрий</t>
  </si>
  <si>
    <t>Медведев А.А.</t>
  </si>
  <si>
    <t>Пешков Виталий</t>
  </si>
  <si>
    <t>МАУ "СШ "Свобода" г. Орск</t>
  </si>
  <si>
    <t>Лавринов В.А.</t>
  </si>
  <si>
    <t>Шамкаев Радик</t>
  </si>
  <si>
    <t>СШ им. Л.Д. Ковалевского</t>
  </si>
  <si>
    <t>Калугин Артем</t>
  </si>
  <si>
    <t>Баранов В.В., Калугин В.Н.</t>
  </si>
  <si>
    <t>Кожеватова Василиса</t>
  </si>
  <si>
    <t xml:space="preserve">КМС </t>
  </si>
  <si>
    <t>Кузьмичева Екатерина</t>
  </si>
  <si>
    <t>Адакаев Раиф</t>
  </si>
  <si>
    <t>Нижегородская обл.</t>
  </si>
  <si>
    <t>Афонин Игорь</t>
  </si>
  <si>
    <t>Котова Маргарита</t>
  </si>
  <si>
    <t>Маркичев Максим</t>
  </si>
  <si>
    <t>Саратовская обл.</t>
  </si>
  <si>
    <t>СРО Общество "Динамо"</t>
  </si>
  <si>
    <t>Самарская обл.</t>
  </si>
  <si>
    <t>ЦВР</t>
  </si>
  <si>
    <t>Бахтов И.В.</t>
  </si>
  <si>
    <t>Балдин А.В.</t>
  </si>
  <si>
    <t>Балдин Александр</t>
  </si>
  <si>
    <t>Булдаков Никита</t>
  </si>
  <si>
    <t>Удмуртская Республика</t>
  </si>
  <si>
    <t>Веретенников С.А.</t>
  </si>
  <si>
    <t>СШ "Энергия"</t>
  </si>
  <si>
    <t>Павлов Александр</t>
  </si>
  <si>
    <t>Герасимов Александр</t>
  </si>
  <si>
    <t>Петухов Алексей</t>
  </si>
  <si>
    <t>Сетямин Евгений</t>
  </si>
  <si>
    <t>"ФСК" г. Алатырь</t>
  </si>
  <si>
    <t>Притуленко В.И.</t>
  </si>
  <si>
    <t>ДЮСШ-ФСК Хастар</t>
  </si>
  <si>
    <t>Анисимов Антон</t>
  </si>
  <si>
    <t>СШ "Локомотив"</t>
  </si>
  <si>
    <t>Михайлов Денис</t>
  </si>
  <si>
    <t>Камалова Зарина</t>
  </si>
  <si>
    <t>Хайруллина Миляуша</t>
  </si>
  <si>
    <t>Шилинцев Николай</t>
  </si>
  <si>
    <t>Шафиков Айдар</t>
  </si>
  <si>
    <t>Киселев Руслан</t>
  </si>
  <si>
    <t>Низамова А.А.</t>
  </si>
  <si>
    <t>Мустафин Ленар</t>
  </si>
  <si>
    <t>Ляукин К.С.</t>
  </si>
  <si>
    <t>Мустафин Фарит</t>
  </si>
  <si>
    <t>Фирсов Ростислав</t>
  </si>
  <si>
    <t>Хазеев Рамиль</t>
  </si>
  <si>
    <t>Лунев А.Г., Паклин П.А.</t>
  </si>
  <si>
    <t>МАОУ "ЦРКМиСПМО"</t>
  </si>
  <si>
    <t>Лунев Кирилл</t>
  </si>
  <si>
    <t>Лунев А.Г., Павленко Н.Г.</t>
  </si>
  <si>
    <t>Ощепкова Анна</t>
  </si>
  <si>
    <t>Голованова Доменика</t>
  </si>
  <si>
    <t>Попова Людмила</t>
  </si>
  <si>
    <t>Имайкина Алсу</t>
  </si>
  <si>
    <t>ПНИПУ</t>
  </si>
  <si>
    <t>ДС ДЮ "Прикамье"</t>
  </si>
  <si>
    <t>Ческис О.И., Сибикин И.А.</t>
  </si>
  <si>
    <t xml:space="preserve">Попов Севастьян </t>
  </si>
  <si>
    <t>МБУ ДО "ДЮСШ "Спарт"</t>
  </si>
  <si>
    <t>Ярусов Константин</t>
  </si>
  <si>
    <t>Лесников Михаил</t>
  </si>
  <si>
    <t>Утев Руслан</t>
  </si>
  <si>
    <t>Половников Павел</t>
  </si>
  <si>
    <t>Мошев Д.И., Панфилов Г.Н.</t>
  </si>
  <si>
    <t>Крестьянинов Виктор</t>
  </si>
  <si>
    <t>Весовая категория 78 кг.</t>
  </si>
  <si>
    <t>Тюсенков Сергей</t>
  </si>
  <si>
    <t xml:space="preserve">Мошев Д.И </t>
  </si>
  <si>
    <t>Кодиров Абдумаъруф</t>
  </si>
  <si>
    <t>Нечаева Анастасия</t>
  </si>
  <si>
    <t>Кучев Арсений</t>
  </si>
  <si>
    <t>ПВИ ФСИН России</t>
  </si>
  <si>
    <t>Мошев Д.И., Михайлов А.С.</t>
  </si>
  <si>
    <t>Сыстеров Александр</t>
  </si>
  <si>
    <t>Мошев Д.И., Маматов Г.Т.</t>
  </si>
  <si>
    <t>Кировская обл.</t>
  </si>
  <si>
    <t>КОГАУ "СШОР "Юность"</t>
  </si>
  <si>
    <t>Дехтерев Павел</t>
  </si>
  <si>
    <t>Неверов Аким</t>
  </si>
  <si>
    <t xml:space="preserve">Малков Е.И. </t>
  </si>
  <si>
    <t xml:space="preserve">Подволоцкий Сергей </t>
  </si>
  <si>
    <t>Лебедев Владислав</t>
  </si>
  <si>
    <t>Медведев Максим</t>
  </si>
  <si>
    <t>Воробьев Сергей</t>
  </si>
  <si>
    <t>Скутин Андрей</t>
  </si>
  <si>
    <t>Тимушев Олег</t>
  </si>
  <si>
    <t>Вершинина Дарья</t>
  </si>
  <si>
    <t>Кашина Александра</t>
  </si>
  <si>
    <t>95+</t>
  </si>
  <si>
    <t>68+</t>
  </si>
  <si>
    <t>2 день, двоеборье - мужчины</t>
  </si>
  <si>
    <t>07-09 апреля 202 г. г.                                                                                                                                                                                                                                 г. Бор</t>
  </si>
  <si>
    <t>Кузнецова Александрина</t>
  </si>
  <si>
    <t>Ческис О.И.</t>
  </si>
  <si>
    <t>Кашапова Розана</t>
  </si>
  <si>
    <t>МАУ СШ</t>
  </si>
  <si>
    <t>Минибаев Р.М.</t>
  </si>
  <si>
    <t>жонглирование</t>
  </si>
  <si>
    <t>Агаева Карина</t>
  </si>
  <si>
    <t>МАУ ДЮЦРС</t>
  </si>
  <si>
    <t>Хусаинов Р.М.</t>
  </si>
  <si>
    <t>Гетман Максим</t>
  </si>
  <si>
    <t xml:space="preserve">СШ  </t>
  </si>
  <si>
    <t>Абзалова И.В., Абзалов В.М.</t>
  </si>
  <si>
    <t>Ахметханов Ильшат</t>
  </si>
  <si>
    <t>Хусаинов Радик</t>
  </si>
  <si>
    <t>Лебедьков Андрей</t>
  </si>
  <si>
    <t>Исаков В.Н.</t>
  </si>
  <si>
    <t>Енедеров Дмитрий</t>
  </si>
  <si>
    <t>СШ Энергия</t>
  </si>
  <si>
    <t>ДС ДЮ Прикамье</t>
  </si>
  <si>
    <t>Коноплев А.Н</t>
  </si>
  <si>
    <t>Ивановская область</t>
  </si>
  <si>
    <t>Капустина В.С.</t>
  </si>
  <si>
    <t>73 кг</t>
  </si>
  <si>
    <t>78 кг</t>
  </si>
  <si>
    <t>58 кг</t>
  </si>
  <si>
    <t>85 кг</t>
  </si>
  <si>
    <t>63 кг</t>
  </si>
  <si>
    <t>68 кг</t>
  </si>
  <si>
    <t>95 кг</t>
  </si>
  <si>
    <t>95+ кг</t>
  </si>
  <si>
    <t>группа Б (мужчины)</t>
  </si>
  <si>
    <t>Группа А (мужчины)</t>
  </si>
  <si>
    <t>Группа А (женщины)</t>
  </si>
  <si>
    <t>Калин А.Н.</t>
  </si>
  <si>
    <t>Владимирская область</t>
  </si>
  <si>
    <t>Лобанов В.И.</t>
  </si>
  <si>
    <t>Арсланов Айдар</t>
  </si>
  <si>
    <t>Татарстан Башкортосан</t>
  </si>
  <si>
    <t>ДС ДБ Прикамье</t>
  </si>
  <si>
    <t>МАУ ЦРС "Мелеуз"</t>
  </si>
  <si>
    <t>МАУ ДО Тюльганская ДЮСШ</t>
  </si>
  <si>
    <t>07-09 апреля 2023 г                                                                                                                                          г. Бор</t>
  </si>
  <si>
    <t>63+</t>
  </si>
  <si>
    <t>68+ кг</t>
  </si>
  <si>
    <t>Енедеров Димитрий</t>
  </si>
  <si>
    <t>Берест Александра</t>
  </si>
  <si>
    <t>ПАРНЫЙ РАЗРЯД (женщины)</t>
  </si>
  <si>
    <t xml:space="preserve">ПАРНЫЙ РАЗРЯД (мужчины) </t>
  </si>
  <si>
    <t>ПАРНЫЙ РАЗРЯД (смешанные)</t>
  </si>
  <si>
    <t>ДЮСШ "Спарт"</t>
  </si>
  <si>
    <t>Министерство спорта Нижегородской области</t>
  </si>
  <si>
    <t>Республика Башкортосан</t>
  </si>
  <si>
    <t>Базовая оценка</t>
  </si>
  <si>
    <t>Сибикин И.А</t>
  </si>
  <si>
    <t>Количество регионов - 10</t>
  </si>
  <si>
    <t>Количество участников - 107</t>
  </si>
  <si>
    <t>Коноплев А.Н 2К (Ивановская область)</t>
  </si>
  <si>
    <t>Капустина В.С. 3К (Нижегородская область)</t>
  </si>
  <si>
    <t>Бахарева С.Н.</t>
  </si>
  <si>
    <t>3К</t>
  </si>
  <si>
    <t>Сатлыкова Эльвира</t>
  </si>
  <si>
    <t>Трямкин Н.В.</t>
  </si>
  <si>
    <t>Карпов Ю.М.</t>
  </si>
  <si>
    <t>Иванов З.П.</t>
  </si>
  <si>
    <t>Фролов И.С.</t>
  </si>
  <si>
    <t>Тимофеев В.Н.</t>
  </si>
  <si>
    <t>Шихов А.Н</t>
  </si>
  <si>
    <t>Шихов А.Н.</t>
  </si>
  <si>
    <t>ДЮСШ-ФСК "Хастар"</t>
  </si>
  <si>
    <t>ДЮСШ Татнефть "Олимп"</t>
  </si>
  <si>
    <t>мс</t>
  </si>
  <si>
    <t>кмс</t>
  </si>
  <si>
    <t>Мошев Д.И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</si>
</sst>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00"/>
    <numFmt numFmtId="165" formatCode="0.0"/>
  </numFmts>
  <fonts count="56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sz val="10"/>
      <color rgb="FF262626"/>
      <name val="Arial Cyr"/>
      <charset val="204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name val="Book Antiqua"/>
      <family val="1"/>
      <charset val="204"/>
    </font>
    <font>
      <sz val="11"/>
      <color rgb="FF000000"/>
      <name val="Book Antiqua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i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8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Arial Cyr"/>
      <charset val="204"/>
    </font>
    <font>
      <b/>
      <sz val="32"/>
      <name val="Times New Roman"/>
      <family val="1"/>
      <charset val="204"/>
    </font>
    <font>
      <sz val="8.5"/>
      <color indexed="8"/>
      <name val="Times New Roman"/>
      <family val="1"/>
      <charset val="204"/>
    </font>
    <font>
      <sz val="7.5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rgb="FFFFFFCC"/>
      </patternFill>
    </fill>
  </fills>
  <borders count="9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83">
    <xf numFmtId="0" fontId="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4" fillId="0" borderId="0"/>
    <xf numFmtId="0" fontId="3" fillId="0" borderId="0"/>
    <xf numFmtId="0" fontId="3" fillId="0" borderId="0"/>
    <xf numFmtId="0" fontId="26" fillId="0" borderId="0"/>
    <xf numFmtId="0" fontId="28" fillId="0" borderId="0"/>
    <xf numFmtId="0" fontId="10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0" fontId="11" fillId="0" borderId="0"/>
    <xf numFmtId="0" fontId="1" fillId="0" borderId="0"/>
  </cellStyleXfs>
  <cellXfs count="853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ont="1" applyBorder="1" applyAlignment="1"/>
    <xf numFmtId="0" fontId="0" fillId="0" borderId="0" xfId="0" applyFont="1" applyBorder="1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1" fillId="0" borderId="3" xfId="1" applyNumberFormat="1" applyFont="1" applyBorder="1" applyAlignment="1">
      <alignment horizontal="center" vertical="center"/>
    </xf>
    <xf numFmtId="0" fontId="10" fillId="0" borderId="0" xfId="0" applyFont="1"/>
    <xf numFmtId="0" fontId="10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5" fillId="0" borderId="0" xfId="0" applyFont="1"/>
    <xf numFmtId="0" fontId="0" fillId="0" borderId="0" xfId="0" applyFont="1" applyBorder="1" applyAlignment="1">
      <alignment vertical="center"/>
    </xf>
    <xf numFmtId="0" fontId="11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10" fillId="0" borderId="3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2" xfId="0" applyFont="1" applyBorder="1"/>
    <xf numFmtId="0" fontId="0" fillId="0" borderId="3" xfId="0" applyFont="1" applyBorder="1" applyAlignment="1">
      <alignment horizontal="center"/>
    </xf>
    <xf numFmtId="0" fontId="16" fillId="3" borderId="3" xfId="0" applyFont="1" applyFill="1" applyBorder="1" applyAlignment="1">
      <alignment horizontal="left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33" xfId="0" applyFont="1" applyBorder="1" applyAlignment="1"/>
    <xf numFmtId="0" fontId="0" fillId="0" borderId="3" xfId="0" applyBorder="1" applyAlignment="1">
      <alignment horizontal="center" vertical="center"/>
    </xf>
    <xf numFmtId="0" fontId="16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34" xfId="0" applyFont="1" applyBorder="1" applyAlignment="1">
      <alignment wrapText="1"/>
    </xf>
    <xf numFmtId="0" fontId="7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2" fontId="16" fillId="0" borderId="0" xfId="0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/>
    <xf numFmtId="0" fontId="11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20" fillId="0" borderId="18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0" fillId="0" borderId="35" xfId="0" applyFont="1" applyBorder="1" applyAlignment="1">
      <alignment wrapText="1"/>
    </xf>
    <xf numFmtId="0" fontId="0" fillId="0" borderId="15" xfId="0" applyFont="1" applyBorder="1"/>
    <xf numFmtId="0" fontId="7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2" fontId="20" fillId="4" borderId="3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7" fillId="0" borderId="0" xfId="0" applyFont="1" applyBorder="1" applyAlignment="1"/>
    <xf numFmtId="2" fontId="16" fillId="4" borderId="3" xfId="0" applyNumberFormat="1" applyFont="1" applyFill="1" applyBorder="1" applyAlignment="1">
      <alignment horizontal="center" vertical="center"/>
    </xf>
    <xf numFmtId="2" fontId="11" fillId="4" borderId="3" xfId="0" applyNumberFormat="1" applyFont="1" applyFill="1" applyBorder="1" applyAlignment="1">
      <alignment horizontal="center"/>
    </xf>
    <xf numFmtId="0" fontId="10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9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16" fillId="4" borderId="3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0" fillId="0" borderId="0" xfId="0" applyFill="1" applyAlignment="1"/>
    <xf numFmtId="0" fontId="0" fillId="0" borderId="0" xfId="0" applyFont="1" applyBorder="1" applyAlignment="1">
      <alignment wrapText="1"/>
    </xf>
    <xf numFmtId="0" fontId="13" fillId="0" borderId="3" xfId="0" applyFont="1" applyBorder="1" applyAlignment="1">
      <alignment horizontal="center" vertical="center" wrapText="1"/>
    </xf>
    <xf numFmtId="0" fontId="0" fillId="0" borderId="0" xfId="0" applyFill="1"/>
    <xf numFmtId="0" fontId="28" fillId="0" borderId="0" xfId="74"/>
    <xf numFmtId="0" fontId="30" fillId="0" borderId="0" xfId="74" applyFont="1"/>
    <xf numFmtId="0" fontId="14" fillId="0" borderId="0" xfId="0" applyFont="1" applyBorder="1" applyAlignment="1"/>
    <xf numFmtId="0" fontId="24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2" fillId="0" borderId="38" xfId="0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left" vertical="center"/>
    </xf>
    <xf numFmtId="0" fontId="12" fillId="0" borderId="38" xfId="0" applyFont="1" applyFill="1" applyBorder="1" applyAlignment="1">
      <alignment horizontal="center" vertical="center" wrapText="1"/>
    </xf>
    <xf numFmtId="0" fontId="17" fillId="0" borderId="38" xfId="0" applyFont="1" applyFill="1" applyBorder="1" applyAlignment="1">
      <alignment horizontal="center" vertical="center" wrapText="1"/>
    </xf>
    <xf numFmtId="0" fontId="0" fillId="0" borderId="0" xfId="0" applyBorder="1"/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Alignment="1">
      <alignment vertical="top"/>
    </xf>
    <xf numFmtId="0" fontId="12" fillId="0" borderId="0" xfId="0" applyFont="1"/>
    <xf numFmtId="0" fontId="12" fillId="0" borderId="0" xfId="0" applyFont="1" applyAlignment="1">
      <alignment vertical="top"/>
    </xf>
    <xf numFmtId="0" fontId="22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vertical="top"/>
    </xf>
    <xf numFmtId="0" fontId="12" fillId="0" borderId="0" xfId="0" applyFont="1" applyBorder="1"/>
    <xf numFmtId="0" fontId="12" fillId="0" borderId="12" xfId="1" applyFont="1" applyFill="1" applyBorder="1" applyAlignment="1">
      <alignment vertical="top"/>
    </xf>
    <xf numFmtId="0" fontId="12" fillId="0" borderId="3" xfId="1" applyNumberFormat="1" applyFont="1" applyFill="1" applyBorder="1" applyAlignment="1">
      <alignment horizontal="center" vertical="top"/>
    </xf>
    <xf numFmtId="0" fontId="12" fillId="0" borderId="3" xfId="1" applyFont="1" applyFill="1" applyBorder="1" applyAlignment="1">
      <alignment horizontal="center" vertical="top"/>
    </xf>
    <xf numFmtId="0" fontId="12" fillId="0" borderId="41" xfId="0" applyFont="1" applyBorder="1" applyAlignment="1">
      <alignment horizontal="center" vertical="top"/>
    </xf>
    <xf numFmtId="0" fontId="12" fillId="0" borderId="39" xfId="0" applyNumberFormat="1" applyFont="1" applyBorder="1" applyAlignment="1">
      <alignment horizontal="center" vertical="top"/>
    </xf>
    <xf numFmtId="0" fontId="12" fillId="0" borderId="3" xfId="0" applyNumberFormat="1" applyFont="1" applyBorder="1" applyAlignment="1">
      <alignment horizontal="center" vertical="top"/>
    </xf>
    <xf numFmtId="0" fontId="12" fillId="0" borderId="42" xfId="0" applyFont="1" applyFill="1" applyBorder="1" applyAlignment="1">
      <alignment horizontal="center" vertical="top"/>
    </xf>
    <xf numFmtId="0" fontId="12" fillId="0" borderId="53" xfId="0" applyFont="1" applyBorder="1" applyAlignment="1">
      <alignment vertical="top"/>
    </xf>
    <xf numFmtId="0" fontId="12" fillId="0" borderId="12" xfId="0" applyFont="1" applyFill="1" applyBorder="1" applyAlignment="1">
      <alignment vertical="top"/>
    </xf>
    <xf numFmtId="0" fontId="12" fillId="0" borderId="3" xfId="0" applyFont="1" applyFill="1" applyBorder="1" applyAlignment="1">
      <alignment horizontal="center" vertical="top"/>
    </xf>
    <xf numFmtId="0" fontId="12" fillId="0" borderId="8" xfId="0" applyNumberFormat="1" applyFont="1" applyBorder="1" applyAlignment="1">
      <alignment horizontal="center" vertical="top"/>
    </xf>
    <xf numFmtId="0" fontId="17" fillId="0" borderId="53" xfId="0" applyFont="1" applyBorder="1" applyAlignment="1">
      <alignment vertical="top"/>
    </xf>
    <xf numFmtId="0" fontId="12" fillId="0" borderId="0" xfId="0" applyFont="1" applyAlignment="1">
      <alignment vertical="center"/>
    </xf>
    <xf numFmtId="2" fontId="12" fillId="0" borderId="22" xfId="0" applyNumberFormat="1" applyFont="1" applyFill="1" applyBorder="1" applyAlignment="1">
      <alignment horizontal="center" vertical="top"/>
    </xf>
    <xf numFmtId="0" fontId="17" fillId="0" borderId="2" xfId="0" applyFont="1" applyBorder="1" applyAlignment="1">
      <alignment horizontal="center" vertical="top"/>
    </xf>
    <xf numFmtId="2" fontId="12" fillId="0" borderId="22" xfId="0" applyNumberFormat="1" applyFont="1" applyBorder="1" applyAlignment="1">
      <alignment horizontal="center" vertical="top"/>
    </xf>
    <xf numFmtId="0" fontId="12" fillId="0" borderId="5" xfId="0" applyFont="1" applyFill="1" applyBorder="1" applyAlignment="1">
      <alignment horizontal="left" vertical="top"/>
    </xf>
    <xf numFmtId="0" fontId="12" fillId="0" borderId="14" xfId="0" applyFont="1" applyFill="1" applyBorder="1" applyAlignment="1">
      <alignment vertical="top"/>
    </xf>
    <xf numFmtId="0" fontId="12" fillId="0" borderId="5" xfId="0" applyFont="1" applyFill="1" applyBorder="1" applyAlignment="1">
      <alignment vertical="top"/>
    </xf>
    <xf numFmtId="0" fontId="12" fillId="0" borderId="45" xfId="0" applyFont="1" applyBorder="1" applyAlignment="1">
      <alignment horizontal="center" vertical="top"/>
    </xf>
    <xf numFmtId="0" fontId="22" fillId="0" borderId="0" xfId="0" applyFont="1" applyAlignment="1">
      <alignment vertical="top"/>
    </xf>
    <xf numFmtId="0" fontId="12" fillId="0" borderId="0" xfId="0" applyFont="1" applyFill="1" applyAlignment="1">
      <alignment vertical="top"/>
    </xf>
    <xf numFmtId="0" fontId="12" fillId="0" borderId="0" xfId="0" applyFont="1" applyFill="1" applyBorder="1" applyAlignment="1">
      <alignment vertical="top"/>
    </xf>
    <xf numFmtId="0" fontId="2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21" xfId="0" applyFont="1" applyBorder="1" applyAlignment="1">
      <alignment horizontal="center" vertical="center"/>
    </xf>
    <xf numFmtId="0" fontId="12" fillId="0" borderId="12" xfId="0" applyFont="1" applyFill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2" fontId="12" fillId="0" borderId="41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39" xfId="0" applyNumberFormat="1" applyFont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/>
    </xf>
    <xf numFmtId="0" fontId="33" fillId="0" borderId="47" xfId="0" applyFont="1" applyBorder="1" applyAlignment="1">
      <alignment vertical="center"/>
    </xf>
    <xf numFmtId="0" fontId="12" fillId="0" borderId="53" xfId="0" applyFont="1" applyBorder="1" applyAlignment="1">
      <alignment vertical="center"/>
    </xf>
    <xf numFmtId="0" fontId="12" fillId="0" borderId="12" xfId="0" applyNumberFormat="1" applyFont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0" fontId="12" fillId="0" borderId="47" xfId="0" applyFont="1" applyFill="1" applyBorder="1" applyAlignment="1">
      <alignment horizontal="left" vertical="center"/>
    </xf>
    <xf numFmtId="0" fontId="17" fillId="0" borderId="53" xfId="0" applyFont="1" applyBorder="1" applyAlignment="1">
      <alignment vertical="center"/>
    </xf>
    <xf numFmtId="2" fontId="12" fillId="0" borderId="22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2" fillId="0" borderId="47" xfId="0" applyFont="1" applyFill="1" applyBorder="1" applyAlignment="1">
      <alignment vertical="center"/>
    </xf>
    <xf numFmtId="2" fontId="12" fillId="0" borderId="22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43" xfId="0" applyFont="1" applyFill="1" applyBorder="1" applyAlignment="1">
      <alignment vertical="center"/>
    </xf>
    <xf numFmtId="0" fontId="12" fillId="5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2" fillId="0" borderId="12" xfId="1" applyFont="1" applyFill="1" applyBorder="1" applyAlignment="1">
      <alignment vertical="center"/>
    </xf>
    <xf numFmtId="0" fontId="12" fillId="0" borderId="3" xfId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3" xfId="0" applyNumberFormat="1" applyFont="1" applyBorder="1" applyAlignment="1">
      <alignment horizontal="center" vertical="center"/>
    </xf>
    <xf numFmtId="0" fontId="12" fillId="0" borderId="27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2" fillId="0" borderId="14" xfId="0" applyFont="1" applyBorder="1" applyAlignment="1">
      <alignment horizontal="left" vertical="center"/>
    </xf>
    <xf numFmtId="0" fontId="12" fillId="0" borderId="3" xfId="1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top"/>
    </xf>
    <xf numFmtId="0" fontId="12" fillId="0" borderId="13" xfId="0" applyNumberFormat="1" applyFont="1" applyBorder="1" applyAlignment="1">
      <alignment horizontal="center" vertical="top"/>
    </xf>
    <xf numFmtId="0" fontId="12" fillId="0" borderId="14" xfId="0" applyFont="1" applyFill="1" applyBorder="1" applyAlignment="1">
      <alignment horizontal="left" vertical="top"/>
    </xf>
    <xf numFmtId="0" fontId="12" fillId="0" borderId="27" xfId="0" applyFont="1" applyBorder="1" applyAlignment="1">
      <alignment vertical="top"/>
    </xf>
    <xf numFmtId="0" fontId="12" fillId="0" borderId="14" xfId="0" applyFont="1" applyBorder="1" applyAlignment="1">
      <alignment horizontal="left" vertical="top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Fill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3" fillId="0" borderId="27" xfId="0" applyFont="1" applyBorder="1" applyAlignment="1">
      <alignment vertical="center"/>
    </xf>
    <xf numFmtId="0" fontId="12" fillId="0" borderId="0" xfId="0" applyFont="1" applyAlignment="1"/>
    <xf numFmtId="0" fontId="12" fillId="0" borderId="0" xfId="0" applyFont="1" applyFill="1" applyAlignment="1"/>
    <xf numFmtId="0" fontId="12" fillId="0" borderId="12" xfId="0" applyFont="1" applyBorder="1" applyAlignment="1">
      <alignment horizontal="center" vertical="top"/>
    </xf>
    <xf numFmtId="0" fontId="12" fillId="0" borderId="6" xfId="0" applyFont="1" applyFill="1" applyBorder="1" applyAlignment="1">
      <alignment horizontal="center" vertical="top"/>
    </xf>
    <xf numFmtId="0" fontId="12" fillId="0" borderId="7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horizontal="center" vertical="top"/>
    </xf>
    <xf numFmtId="0" fontId="12" fillId="0" borderId="46" xfId="0" applyFont="1" applyFill="1" applyBorder="1" applyAlignment="1">
      <alignment vertical="top"/>
    </xf>
    <xf numFmtId="0" fontId="12" fillId="4" borderId="12" xfId="0" applyFont="1" applyFill="1" applyBorder="1" applyAlignment="1">
      <alignment vertical="top"/>
    </xf>
    <xf numFmtId="0" fontId="12" fillId="0" borderId="6" xfId="0" applyFont="1" applyBorder="1" applyAlignment="1">
      <alignment horizontal="center" vertical="top"/>
    </xf>
    <xf numFmtId="0" fontId="12" fillId="0" borderId="23" xfId="0" applyFont="1" applyBorder="1" applyAlignment="1">
      <alignment vertical="top"/>
    </xf>
    <xf numFmtId="0" fontId="12" fillId="0" borderId="9" xfId="0" applyFont="1" applyFill="1" applyBorder="1" applyAlignment="1">
      <alignment horizontal="center" vertical="top"/>
    </xf>
    <xf numFmtId="0" fontId="12" fillId="0" borderId="45" xfId="0" applyFont="1" applyFill="1" applyBorder="1" applyAlignment="1">
      <alignment horizontal="center" vertical="top"/>
    </xf>
    <xf numFmtId="0" fontId="12" fillId="0" borderId="8" xfId="0" applyFont="1" applyFill="1" applyBorder="1" applyAlignment="1">
      <alignment horizontal="center" vertical="top"/>
    </xf>
    <xf numFmtId="0" fontId="12" fillId="0" borderId="12" xfId="0" applyFont="1" applyBorder="1" applyAlignment="1">
      <alignment vertical="top"/>
    </xf>
    <xf numFmtId="0" fontId="12" fillId="0" borderId="45" xfId="0" applyNumberFormat="1" applyFont="1" applyBorder="1" applyAlignment="1">
      <alignment horizontal="center" vertical="top"/>
    </xf>
    <xf numFmtId="0" fontId="12" fillId="5" borderId="0" xfId="0" applyFont="1" applyFill="1" applyBorder="1" applyAlignment="1">
      <alignment horizontal="center" vertical="top"/>
    </xf>
    <xf numFmtId="2" fontId="12" fillId="0" borderId="0" xfId="0" applyNumberFormat="1" applyFont="1" applyBorder="1" applyAlignment="1">
      <alignment horizontal="center" vertical="top"/>
    </xf>
    <xf numFmtId="0" fontId="12" fillId="0" borderId="0" xfId="0" applyNumberFormat="1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2" fillId="0" borderId="3" xfId="1" applyFont="1" applyBorder="1" applyAlignment="1">
      <alignment horizontal="center" vertical="center"/>
    </xf>
    <xf numFmtId="2" fontId="12" fillId="0" borderId="10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2" fillId="0" borderId="46" xfId="0" applyFont="1" applyFill="1" applyBorder="1" applyAlignment="1">
      <alignment horizontal="left" vertical="center"/>
    </xf>
    <xf numFmtId="0" fontId="12" fillId="0" borderId="6" xfId="1" applyNumberFormat="1" applyFont="1" applyFill="1" applyBorder="1" applyAlignment="1">
      <alignment horizontal="center" vertical="center"/>
    </xf>
    <xf numFmtId="0" fontId="12" fillId="0" borderId="50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/>
    </xf>
    <xf numFmtId="0" fontId="32" fillId="0" borderId="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 wrapText="1"/>
    </xf>
    <xf numFmtId="0" fontId="12" fillId="0" borderId="12" xfId="0" applyFont="1" applyBorder="1"/>
    <xf numFmtId="0" fontId="22" fillId="0" borderId="0" xfId="0" applyFont="1" applyBorder="1" applyAlignment="1">
      <alignment horizontal="left" vertical="top"/>
    </xf>
    <xf numFmtId="0" fontId="22" fillId="0" borderId="0" xfId="0" applyFont="1" applyBorder="1" applyAlignment="1">
      <alignment horizontal="right"/>
    </xf>
    <xf numFmtId="2" fontId="1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 vertical="top"/>
    </xf>
    <xf numFmtId="0" fontId="12" fillId="0" borderId="12" xfId="0" applyFont="1" applyBorder="1" applyAlignment="1">
      <alignment horizontal="center"/>
    </xf>
    <xf numFmtId="0" fontId="17" fillId="0" borderId="12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2" fontId="12" fillId="0" borderId="3" xfId="0" applyNumberFormat="1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14" xfId="0" applyFont="1" applyFill="1" applyBorder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/>
    </xf>
    <xf numFmtId="0" fontId="12" fillId="4" borderId="0" xfId="0" applyFont="1" applyFill="1" applyBorder="1" applyAlignment="1">
      <alignment vertical="center"/>
    </xf>
    <xf numFmtId="0" fontId="34" fillId="0" borderId="27" xfId="0" applyFont="1" applyBorder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2" fontId="12" fillId="0" borderId="0" xfId="0" applyNumberFormat="1" applyFont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2" fillId="0" borderId="20" xfId="0" applyFont="1" applyBorder="1" applyAlignment="1">
      <alignment horizontal="left" vertical="center"/>
    </xf>
    <xf numFmtId="0" fontId="12" fillId="4" borderId="12" xfId="0" applyFont="1" applyFill="1" applyBorder="1" applyAlignment="1">
      <alignment horizontal="left" vertical="center"/>
    </xf>
    <xf numFmtId="0" fontId="36" fillId="0" borderId="12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12" fillId="4" borderId="12" xfId="0" applyFont="1" applyFill="1" applyBorder="1" applyAlignment="1">
      <alignment vertical="center"/>
    </xf>
    <xf numFmtId="0" fontId="12" fillId="4" borderId="12" xfId="0" applyFont="1" applyFill="1" applyBorder="1" applyAlignment="1"/>
    <xf numFmtId="0" fontId="12" fillId="0" borderId="0" xfId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7" fillId="0" borderId="14" xfId="0" applyFont="1" applyFill="1" applyBorder="1" applyAlignment="1">
      <alignment vertical="center"/>
    </xf>
    <xf numFmtId="0" fontId="32" fillId="0" borderId="0" xfId="0" applyFont="1" applyBorder="1" applyAlignment="1"/>
    <xf numFmtId="0" fontId="27" fillId="0" borderId="0" xfId="0" applyFont="1" applyAlignment="1"/>
    <xf numFmtId="0" fontId="31" fillId="0" borderId="0" xfId="0" applyFont="1" applyBorder="1" applyAlignment="1">
      <alignment vertical="center"/>
    </xf>
    <xf numFmtId="0" fontId="32" fillId="0" borderId="3" xfId="0" applyFont="1" applyBorder="1" applyAlignment="1">
      <alignment vertical="center"/>
    </xf>
    <xf numFmtId="0" fontId="27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27" fillId="0" borderId="0" xfId="0" applyFont="1" applyFill="1" applyBorder="1" applyAlignment="1">
      <alignment vertical="center"/>
    </xf>
    <xf numFmtId="0" fontId="32" fillId="0" borderId="3" xfId="0" applyFont="1" applyBorder="1" applyAlignment="1">
      <alignment horizontal="center"/>
    </xf>
    <xf numFmtId="0" fontId="12" fillId="0" borderId="58" xfId="0" applyFont="1" applyFill="1" applyBorder="1" applyAlignment="1">
      <alignment horizontal="center"/>
    </xf>
    <xf numFmtId="0" fontId="12" fillId="4" borderId="0" xfId="1" applyFont="1" applyFill="1" applyBorder="1" applyAlignment="1">
      <alignment vertical="top"/>
    </xf>
    <xf numFmtId="0" fontId="12" fillId="0" borderId="0" xfId="1" applyFont="1" applyFill="1" applyBorder="1" applyAlignment="1">
      <alignment vertical="top"/>
    </xf>
    <xf numFmtId="0" fontId="12" fillId="0" borderId="0" xfId="1" applyNumberFormat="1" applyFont="1" applyFill="1" applyBorder="1" applyAlignment="1">
      <alignment horizontal="center" vertical="top"/>
    </xf>
    <xf numFmtId="0" fontId="12" fillId="0" borderId="0" xfId="1" applyFont="1" applyFill="1" applyBorder="1" applyAlignment="1">
      <alignment horizontal="center" vertical="top"/>
    </xf>
    <xf numFmtId="2" fontId="12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/>
    </xf>
    <xf numFmtId="0" fontId="33" fillId="0" borderId="8" xfId="0" applyFont="1" applyBorder="1" applyAlignment="1">
      <alignment horizontal="center" vertical="top"/>
    </xf>
    <xf numFmtId="0" fontId="12" fillId="0" borderId="0" xfId="0" applyFont="1" applyAlignment="1">
      <alignment horizontal="right" vertical="top"/>
    </xf>
    <xf numFmtId="0" fontId="12" fillId="0" borderId="0" xfId="0" applyFont="1" applyFill="1" applyAlignment="1">
      <alignment horizontal="right" vertical="top"/>
    </xf>
    <xf numFmtId="0" fontId="33" fillId="0" borderId="3" xfId="0" applyFont="1" applyBorder="1" applyAlignment="1">
      <alignment horizontal="center" vertical="top"/>
    </xf>
    <xf numFmtId="0" fontId="33" fillId="0" borderId="3" xfId="0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8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40" xfId="0" applyFont="1" applyBorder="1" applyAlignment="1">
      <alignment vertical="center" wrapText="1"/>
    </xf>
    <xf numFmtId="0" fontId="12" fillId="0" borderId="3" xfId="2" applyNumberFormat="1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vertical="center"/>
    </xf>
    <xf numFmtId="0" fontId="12" fillId="0" borderId="8" xfId="0" applyFont="1" applyFill="1" applyBorder="1" applyAlignment="1">
      <alignment horizontal="center" vertical="center"/>
    </xf>
    <xf numFmtId="49" fontId="12" fillId="0" borderId="3" xfId="78" applyNumberFormat="1" applyFont="1" applyFill="1" applyBorder="1" applyAlignment="1">
      <alignment horizontal="center" vertical="center"/>
    </xf>
    <xf numFmtId="0" fontId="39" fillId="0" borderId="0" xfId="78" applyFill="1"/>
    <xf numFmtId="0" fontId="17" fillId="0" borderId="0" xfId="78" applyFont="1" applyFill="1" applyAlignment="1">
      <alignment vertical="center"/>
    </xf>
    <xf numFmtId="0" fontId="17" fillId="0" borderId="0" xfId="78" applyFont="1" applyFill="1" applyAlignment="1">
      <alignment horizontal="center"/>
    </xf>
    <xf numFmtId="0" fontId="17" fillId="0" borderId="0" xfId="78" applyFont="1" applyFill="1"/>
    <xf numFmtId="0" fontId="17" fillId="0" borderId="0" xfId="78" applyFont="1" applyFill="1" applyAlignment="1">
      <alignment horizontal="center" vertical="center"/>
    </xf>
    <xf numFmtId="2" fontId="12" fillId="0" borderId="10" xfId="0" applyNumberFormat="1" applyFont="1" applyFill="1" applyBorder="1" applyAlignment="1">
      <alignment horizontal="center" vertical="top"/>
    </xf>
    <xf numFmtId="0" fontId="17" fillId="0" borderId="10" xfId="0" applyFont="1" applyBorder="1" applyAlignment="1">
      <alignment horizontal="center" vertical="top"/>
    </xf>
    <xf numFmtId="0" fontId="42" fillId="0" borderId="0" xfId="78" applyFont="1" applyFill="1" applyAlignment="1">
      <alignment horizontal="left"/>
    </xf>
    <xf numFmtId="0" fontId="12" fillId="0" borderId="3" xfId="0" applyFont="1" applyFill="1" applyBorder="1" applyAlignment="1">
      <alignment horizontal="left" vertical="top"/>
    </xf>
    <xf numFmtId="20" fontId="12" fillId="0" borderId="3" xfId="78" applyNumberFormat="1" applyFont="1" applyFill="1" applyBorder="1" applyAlignment="1">
      <alignment horizontal="center" vertical="center"/>
    </xf>
    <xf numFmtId="0" fontId="40" fillId="0" borderId="0" xfId="79" applyFont="1" applyBorder="1"/>
    <xf numFmtId="0" fontId="39" fillId="0" borderId="0" xfId="79" applyBorder="1"/>
    <xf numFmtId="0" fontId="17" fillId="0" borderId="0" xfId="79" applyFont="1" applyAlignment="1">
      <alignment horizontal="center" vertical="top" wrapText="1"/>
    </xf>
    <xf numFmtId="0" fontId="40" fillId="0" borderId="0" xfId="79" applyFont="1" applyAlignment="1">
      <alignment horizontal="center" vertical="top"/>
    </xf>
    <xf numFmtId="0" fontId="39" fillId="0" borderId="0" xfId="79" applyAlignment="1">
      <alignment horizontal="center" vertical="top"/>
    </xf>
    <xf numFmtId="0" fontId="39" fillId="0" borderId="0" xfId="79"/>
    <xf numFmtId="0" fontId="17" fillId="0" borderId="0" xfId="79" applyFont="1"/>
    <xf numFmtId="0" fontId="17" fillId="0" borderId="0" xfId="79" applyFont="1" applyAlignment="1">
      <alignment horizontal="center" vertical="top"/>
    </xf>
    <xf numFmtId="0" fontId="17" fillId="0" borderId="0" xfId="79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/>
    </xf>
    <xf numFmtId="0" fontId="12" fillId="4" borderId="0" xfId="0" applyFont="1" applyFill="1"/>
    <xf numFmtId="0" fontId="36" fillId="0" borderId="3" xfId="0" applyFont="1" applyBorder="1" applyAlignment="1">
      <alignment horizontal="left" vertical="center"/>
    </xf>
    <xf numFmtId="0" fontId="17" fillId="0" borderId="3" xfId="0" applyFont="1" applyFill="1" applyBorder="1" applyAlignment="1">
      <alignment vertical="center"/>
    </xf>
    <xf numFmtId="0" fontId="12" fillId="0" borderId="17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left" vertical="center"/>
    </xf>
    <xf numFmtId="0" fontId="17" fillId="0" borderId="3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2" fillId="0" borderId="0" xfId="0" applyFont="1" applyBorder="1" applyAlignment="1"/>
    <xf numFmtId="0" fontId="2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7" fillId="0" borderId="0" xfId="0" applyFont="1" applyBorder="1" applyAlignment="1">
      <alignment vertical="top"/>
    </xf>
    <xf numFmtId="0" fontId="12" fillId="0" borderId="0" xfId="2" applyNumberFormat="1" applyFont="1" applyFill="1" applyBorder="1" applyAlignment="1">
      <alignment horizontal="center" vertical="center"/>
    </xf>
    <xf numFmtId="0" fontId="10" fillId="0" borderId="0" xfId="0" applyFont="1" applyBorder="1"/>
    <xf numFmtId="0" fontId="12" fillId="0" borderId="21" xfId="0" applyFont="1" applyBorder="1" applyAlignment="1">
      <alignment horizontal="center" vertical="top"/>
    </xf>
    <xf numFmtId="0" fontId="12" fillId="0" borderId="68" xfId="0" applyNumberFormat="1" applyFont="1" applyBorder="1" applyAlignment="1">
      <alignment horizontal="center" vertical="top"/>
    </xf>
    <xf numFmtId="0" fontId="12" fillId="0" borderId="43" xfId="0" applyFont="1" applyFill="1" applyBorder="1" applyAlignment="1">
      <alignment horizontal="center" vertical="top"/>
    </xf>
    <xf numFmtId="0" fontId="36" fillId="0" borderId="3" xfId="0" applyFont="1" applyFill="1" applyBorder="1" applyAlignment="1">
      <alignment horizontal="left" vertical="center"/>
    </xf>
    <xf numFmtId="0" fontId="39" fillId="0" borderId="3" xfId="78" applyFill="1" applyBorder="1"/>
    <xf numFmtId="0" fontId="12" fillId="0" borderId="3" xfId="0" applyFont="1" applyFill="1" applyBorder="1" applyAlignment="1">
      <alignment vertical="top"/>
    </xf>
    <xf numFmtId="0" fontId="40" fillId="0" borderId="0" xfId="78" applyFont="1" applyFill="1" applyBorder="1"/>
    <xf numFmtId="0" fontId="39" fillId="0" borderId="0" xfId="78" applyFill="1" applyBorder="1"/>
    <xf numFmtId="0" fontId="42" fillId="0" borderId="0" xfId="78" applyFont="1" applyFill="1" applyBorder="1" applyAlignment="1">
      <alignment horizontal="left"/>
    </xf>
    <xf numFmtId="0" fontId="12" fillId="0" borderId="3" xfId="78" applyFont="1" applyFill="1" applyBorder="1" applyAlignment="1">
      <alignment horizontal="center" vertical="center" wrapText="1"/>
    </xf>
    <xf numFmtId="0" fontId="17" fillId="0" borderId="3" xfId="78" applyFont="1" applyFill="1" applyBorder="1" applyAlignment="1">
      <alignment horizontal="center" vertical="top" wrapText="1"/>
    </xf>
    <xf numFmtId="0" fontId="17" fillId="0" borderId="0" xfId="78" applyFont="1" applyFill="1" applyAlignment="1">
      <alignment horizontal="center" vertical="top" wrapText="1"/>
    </xf>
    <xf numFmtId="0" fontId="40" fillId="0" borderId="0" xfId="78" applyFont="1" applyFill="1" applyAlignment="1">
      <alignment horizontal="center" vertical="top"/>
    </xf>
    <xf numFmtId="0" fontId="40" fillId="0" borderId="3" xfId="78" applyFont="1" applyFill="1" applyBorder="1" applyAlignment="1">
      <alignment horizontal="center" vertical="top"/>
    </xf>
    <xf numFmtId="0" fontId="12" fillId="0" borderId="3" xfId="1" applyFont="1" applyFill="1" applyBorder="1" applyAlignment="1">
      <alignment vertical="top"/>
    </xf>
    <xf numFmtId="0" fontId="39" fillId="0" borderId="0" xfId="78" applyFill="1" applyAlignment="1">
      <alignment horizontal="center" vertical="top"/>
    </xf>
    <xf numFmtId="0" fontId="17" fillId="0" borderId="3" xfId="78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top"/>
    </xf>
    <xf numFmtId="0" fontId="17" fillId="0" borderId="3" xfId="78" applyFont="1" applyFill="1" applyBorder="1"/>
    <xf numFmtId="0" fontId="12" fillId="0" borderId="3" xfId="1" applyFont="1" applyFill="1" applyBorder="1" applyAlignment="1">
      <alignment vertical="center"/>
    </xf>
    <xf numFmtId="0" fontId="22" fillId="0" borderId="0" xfId="0" applyFont="1" applyFill="1" applyBorder="1" applyAlignment="1"/>
    <xf numFmtId="0" fontId="12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3" xfId="0" applyFont="1" applyFill="1" applyBorder="1" applyAlignment="1">
      <alignment horizontal="center" vertical="center" wrapText="1"/>
    </xf>
    <xf numFmtId="2" fontId="12" fillId="0" borderId="3" xfId="0" applyNumberFormat="1" applyFont="1" applyFill="1" applyBorder="1" applyAlignment="1">
      <alignment horizontal="center"/>
    </xf>
    <xf numFmtId="0" fontId="12" fillId="0" borderId="5" xfId="0" applyFont="1" applyFill="1" applyBorder="1"/>
    <xf numFmtId="0" fontId="37" fillId="0" borderId="17" xfId="0" applyFont="1" applyFill="1" applyBorder="1" applyAlignment="1">
      <alignment horizontal="center" vertical="center" wrapText="1"/>
    </xf>
    <xf numFmtId="0" fontId="12" fillId="0" borderId="12" xfId="0" applyFont="1" applyFill="1" applyBorder="1"/>
    <xf numFmtId="0" fontId="22" fillId="0" borderId="0" xfId="0" applyFont="1" applyFill="1" applyBorder="1" applyAlignment="1">
      <alignment horizontal="left" vertical="top"/>
    </xf>
    <xf numFmtId="0" fontId="22" fillId="0" borderId="0" xfId="0" applyFont="1" applyFill="1" applyBorder="1" applyAlignment="1">
      <alignment horizontal="right"/>
    </xf>
    <xf numFmtId="0" fontId="12" fillId="0" borderId="0" xfId="0" applyFont="1" applyFill="1" applyBorder="1"/>
    <xf numFmtId="0" fontId="22" fillId="0" borderId="3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top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top"/>
    </xf>
    <xf numFmtId="0" fontId="22" fillId="0" borderId="0" xfId="0" applyFont="1" applyFill="1" applyBorder="1" applyAlignment="1">
      <alignment horizontal="center" vertical="center"/>
    </xf>
    <xf numFmtId="2" fontId="36" fillId="0" borderId="0" xfId="0" applyNumberFormat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vertical="top"/>
    </xf>
    <xf numFmtId="0" fontId="12" fillId="0" borderId="48" xfId="0" applyFont="1" applyFill="1" applyBorder="1" applyAlignment="1">
      <alignment horizontal="left" vertical="center"/>
    </xf>
    <xf numFmtId="0" fontId="42" fillId="0" borderId="3" xfId="78" applyFont="1" applyFill="1" applyBorder="1" applyAlignment="1">
      <alignment horizontal="left"/>
    </xf>
    <xf numFmtId="0" fontId="17" fillId="0" borderId="0" xfId="79" applyFont="1" applyFill="1"/>
    <xf numFmtId="0" fontId="17" fillId="0" borderId="3" xfId="79" applyFont="1" applyFill="1" applyBorder="1" applyAlignment="1">
      <alignment horizontal="center" vertical="top" wrapText="1"/>
    </xf>
    <xf numFmtId="0" fontId="12" fillId="0" borderId="69" xfId="0" applyFont="1" applyFill="1" applyBorder="1" applyAlignment="1">
      <alignment horizontal="center" vertical="center"/>
    </xf>
    <xf numFmtId="0" fontId="17" fillId="0" borderId="3" xfId="78" applyFont="1" applyFill="1" applyBorder="1" applyAlignment="1">
      <alignment horizontal="center" vertical="top"/>
    </xf>
    <xf numFmtId="2" fontId="17" fillId="0" borderId="3" xfId="78" applyNumberFormat="1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top"/>
    </xf>
    <xf numFmtId="0" fontId="22" fillId="0" borderId="3" xfId="0" applyFont="1" applyBorder="1" applyAlignment="1">
      <alignment horizontal="center" vertical="top"/>
    </xf>
    <xf numFmtId="0" fontId="22" fillId="0" borderId="3" xfId="0" applyFont="1" applyFill="1" applyBorder="1" applyAlignment="1">
      <alignment horizontal="center" vertical="top" wrapText="1"/>
    </xf>
    <xf numFmtId="0" fontId="12" fillId="0" borderId="46" xfId="0" applyFont="1" applyFill="1" applyBorder="1" applyAlignment="1">
      <alignment horizontal="center" vertical="top"/>
    </xf>
    <xf numFmtId="0" fontId="33" fillId="0" borderId="68" xfId="0" applyFont="1" applyBorder="1" applyAlignment="1">
      <alignment horizontal="center" vertical="top"/>
    </xf>
    <xf numFmtId="0" fontId="12" fillId="0" borderId="46" xfId="0" applyFont="1" applyBorder="1" applyAlignment="1">
      <alignment horizontal="left" vertical="top"/>
    </xf>
    <xf numFmtId="0" fontId="22" fillId="5" borderId="5" xfId="0" applyFont="1" applyFill="1" applyBorder="1" applyAlignment="1">
      <alignment horizontal="center" vertical="top"/>
    </xf>
    <xf numFmtId="0" fontId="22" fillId="5" borderId="3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horizontal="center" vertical="top" wrapText="1"/>
    </xf>
    <xf numFmtId="0" fontId="22" fillId="5" borderId="16" xfId="0" applyFont="1" applyFill="1" applyBorder="1" applyAlignment="1">
      <alignment horizontal="center" vertical="top"/>
    </xf>
    <xf numFmtId="0" fontId="22" fillId="5" borderId="54" xfId="0" applyFont="1" applyFill="1" applyBorder="1" applyAlignment="1">
      <alignment horizontal="center" vertical="top"/>
    </xf>
    <xf numFmtId="0" fontId="22" fillId="5" borderId="16" xfId="0" applyFont="1" applyFill="1" applyBorder="1" applyAlignment="1">
      <alignment horizontal="center" vertical="center"/>
    </xf>
    <xf numFmtId="0" fontId="22" fillId="5" borderId="54" xfId="0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horizontal="center" vertical="top"/>
    </xf>
    <xf numFmtId="0" fontId="22" fillId="5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/>
    </xf>
    <xf numFmtId="0" fontId="22" fillId="5" borderId="5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2" fillId="0" borderId="20" xfId="0" applyFont="1" applyFill="1" applyBorder="1" applyAlignment="1">
      <alignment horizontal="left" vertical="center"/>
    </xf>
    <xf numFmtId="0" fontId="12" fillId="0" borderId="48" xfId="1" applyFont="1" applyFill="1" applyBorder="1" applyAlignment="1">
      <alignment vertical="center"/>
    </xf>
    <xf numFmtId="0" fontId="12" fillId="0" borderId="49" xfId="1" applyFont="1" applyFill="1" applyBorder="1" applyAlignment="1">
      <alignment vertical="center"/>
    </xf>
    <xf numFmtId="0" fontId="12" fillId="0" borderId="49" xfId="0" applyFont="1" applyBorder="1" applyAlignment="1">
      <alignment vertical="center"/>
    </xf>
    <xf numFmtId="0" fontId="33" fillId="0" borderId="41" xfId="0" applyFont="1" applyBorder="1" applyAlignment="1">
      <alignment horizontal="center" vertical="top"/>
    </xf>
    <xf numFmtId="0" fontId="12" fillId="0" borderId="3" xfId="74" applyFont="1" applyFill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36" fillId="0" borderId="5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ill="1" applyBorder="1" applyAlignment="1">
      <alignment horizontal="left" wrapText="1"/>
    </xf>
    <xf numFmtId="0" fontId="7" fillId="0" borderId="0" xfId="0" applyFont="1" applyFill="1" applyAlignment="1"/>
    <xf numFmtId="0" fontId="22" fillId="0" borderId="0" xfId="0" applyFont="1" applyFill="1" applyAlignment="1"/>
    <xf numFmtId="0" fontId="17" fillId="0" borderId="17" xfId="0" applyFont="1" applyFill="1" applyBorder="1" applyAlignment="1">
      <alignment vertical="center"/>
    </xf>
    <xf numFmtId="0" fontId="22" fillId="0" borderId="3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22" fillId="0" borderId="3" xfId="0" applyNumberFormat="1" applyFont="1" applyBorder="1" applyAlignment="1">
      <alignment horizontal="center" vertical="center"/>
    </xf>
    <xf numFmtId="0" fontId="12" fillId="4" borderId="3" xfId="0" applyFont="1" applyFill="1" applyBorder="1" applyAlignment="1"/>
    <xf numFmtId="0" fontId="10" fillId="0" borderId="0" xfId="2" applyFont="1" applyFill="1"/>
    <xf numFmtId="0" fontId="46" fillId="0" borderId="0" xfId="2" applyFont="1" applyFill="1" applyAlignment="1">
      <alignment horizontal="center"/>
    </xf>
    <xf numFmtId="0" fontId="32" fillId="0" borderId="0" xfId="2" applyFont="1" applyFill="1" applyAlignment="1"/>
    <xf numFmtId="0" fontId="32" fillId="0" borderId="0" xfId="2" applyFont="1" applyFill="1" applyBorder="1" applyAlignment="1"/>
    <xf numFmtId="0" fontId="47" fillId="0" borderId="0" xfId="2" applyFont="1" applyFill="1" applyAlignment="1">
      <alignment horizontal="center"/>
    </xf>
    <xf numFmtId="0" fontId="12" fillId="0" borderId="0" xfId="2" applyFont="1" applyAlignment="1"/>
    <xf numFmtId="0" fontId="43" fillId="0" borderId="0" xfId="2" applyFont="1" applyFill="1" applyBorder="1" applyAlignment="1"/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/>
    <xf numFmtId="0" fontId="33" fillId="0" borderId="0" xfId="2" applyFont="1" applyBorder="1" applyAlignment="1"/>
    <xf numFmtId="0" fontId="13" fillId="0" borderId="0" xfId="2" applyFont="1" applyBorder="1" applyAlignment="1">
      <alignment horizontal="center"/>
    </xf>
    <xf numFmtId="0" fontId="48" fillId="0" borderId="0" xfId="2" applyFont="1" applyAlignment="1">
      <alignment horizontal="center" vertical="top" wrapText="1"/>
    </xf>
    <xf numFmtId="0" fontId="12" fillId="0" borderId="0" xfId="2" applyFont="1"/>
    <xf numFmtId="0" fontId="12" fillId="0" borderId="0" xfId="2" applyFont="1" applyFill="1"/>
    <xf numFmtId="0" fontId="49" fillId="0" borderId="0" xfId="2" applyFont="1" applyAlignment="1">
      <alignment horizontal="center"/>
    </xf>
    <xf numFmtId="0" fontId="50" fillId="0" borderId="0" xfId="2" applyFont="1" applyFill="1" applyAlignment="1"/>
    <xf numFmtId="0" fontId="12" fillId="0" borderId="0" xfId="2" applyFont="1" applyFill="1" applyAlignment="1"/>
    <xf numFmtId="165" fontId="10" fillId="0" borderId="0" xfId="2" applyNumberFormat="1" applyFont="1" applyFill="1"/>
    <xf numFmtId="0" fontId="51" fillId="0" borderId="0" xfId="2" applyFont="1" applyFill="1" applyBorder="1" applyAlignment="1">
      <alignment vertical="center" wrapText="1"/>
    </xf>
    <xf numFmtId="0" fontId="10" fillId="0" borderId="0" xfId="2" applyFont="1" applyFill="1" applyAlignment="1"/>
    <xf numFmtId="0" fontId="14" fillId="0" borderId="0" xfId="2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22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2" fillId="0" borderId="38" xfId="0" applyFont="1" applyBorder="1" applyAlignment="1">
      <alignment horizontal="center"/>
    </xf>
    <xf numFmtId="0" fontId="22" fillId="0" borderId="38" xfId="0" applyFont="1" applyBorder="1" applyAlignment="1">
      <alignment horizontal="center" vertical="center"/>
    </xf>
    <xf numFmtId="0" fontId="22" fillId="6" borderId="38" xfId="0" applyFont="1" applyFill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top"/>
    </xf>
    <xf numFmtId="0" fontId="12" fillId="0" borderId="12" xfId="0" applyFont="1" applyBorder="1" applyAlignment="1">
      <alignment horizontal="left" vertical="top"/>
    </xf>
    <xf numFmtId="0" fontId="22" fillId="0" borderId="0" xfId="0" applyFont="1" applyBorder="1" applyAlignment="1">
      <alignment vertical="center"/>
    </xf>
    <xf numFmtId="0" fontId="22" fillId="0" borderId="3" xfId="0" applyFont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center" vertical="center" wrapText="1"/>
    </xf>
    <xf numFmtId="0" fontId="22" fillId="0" borderId="77" xfId="0" applyFont="1" applyBorder="1" applyAlignment="1">
      <alignment horizontal="center"/>
    </xf>
    <xf numFmtId="0" fontId="12" fillId="0" borderId="64" xfId="0" applyFont="1" applyFill="1" applyBorder="1" applyAlignment="1">
      <alignment horizontal="center" vertical="center"/>
    </xf>
    <xf numFmtId="0" fontId="12" fillId="0" borderId="62" xfId="0" applyFont="1" applyFill="1" applyBorder="1" applyAlignment="1">
      <alignment vertical="center"/>
    </xf>
    <xf numFmtId="0" fontId="12" fillId="0" borderId="64" xfId="0" applyFont="1" applyFill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" xfId="74" applyFont="1" applyFill="1" applyBorder="1" applyAlignment="1">
      <alignment horizontal="center" vertical="center" wrapText="1"/>
    </xf>
    <xf numFmtId="0" fontId="30" fillId="0" borderId="0" xfId="74" applyFont="1" applyFill="1" applyAlignment="1">
      <alignment vertical="center"/>
    </xf>
    <xf numFmtId="0" fontId="28" fillId="0" borderId="0" xfId="74" applyFill="1" applyAlignment="1">
      <alignment vertical="center"/>
    </xf>
    <xf numFmtId="0" fontId="33" fillId="0" borderId="3" xfId="74" applyFont="1" applyFill="1" applyBorder="1" applyAlignment="1">
      <alignment horizontal="center" vertical="center" wrapText="1"/>
    </xf>
    <xf numFmtId="0" fontId="12" fillId="0" borderId="84" xfId="0" applyFont="1" applyBorder="1" applyAlignment="1">
      <alignment vertical="top"/>
    </xf>
    <xf numFmtId="0" fontId="33" fillId="0" borderId="5" xfId="0" applyFont="1" applyBorder="1" applyAlignment="1">
      <alignment horizontal="left" vertical="center"/>
    </xf>
    <xf numFmtId="0" fontId="12" fillId="0" borderId="8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85" xfId="0" applyFont="1" applyBorder="1" applyAlignment="1">
      <alignment horizontal="center" vertical="center"/>
    </xf>
    <xf numFmtId="0" fontId="12" fillId="0" borderId="85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top"/>
    </xf>
    <xf numFmtId="0" fontId="12" fillId="0" borderId="12" xfId="1" applyNumberFormat="1" applyFont="1" applyFill="1" applyBorder="1" applyAlignment="1">
      <alignment horizontal="center" vertical="top"/>
    </xf>
    <xf numFmtId="2" fontId="12" fillId="0" borderId="1" xfId="0" applyNumberFormat="1" applyFont="1" applyFill="1" applyBorder="1" applyAlignment="1">
      <alignment horizontal="center" vertical="top"/>
    </xf>
    <xf numFmtId="0" fontId="33" fillId="0" borderId="0" xfId="0" applyFont="1" applyBorder="1" applyAlignment="1">
      <alignment horizontal="center" vertical="top" wrapText="1"/>
    </xf>
    <xf numFmtId="0" fontId="36" fillId="0" borderId="0" xfId="0" applyFont="1" applyBorder="1" applyAlignment="1">
      <alignment horizontal="left" vertical="center"/>
    </xf>
    <xf numFmtId="0" fontId="39" fillId="0" borderId="3" xfId="78" applyFill="1" applyBorder="1" applyAlignment="1">
      <alignment horizontal="center" vertical="top"/>
    </xf>
    <xf numFmtId="0" fontId="33" fillId="0" borderId="3" xfId="0" applyFont="1" applyBorder="1" applyAlignment="1">
      <alignment vertical="center"/>
    </xf>
    <xf numFmtId="0" fontId="33" fillId="0" borderId="8" xfId="0" applyFont="1" applyBorder="1" applyAlignment="1">
      <alignment horizontal="center" vertical="top" wrapText="1"/>
    </xf>
    <xf numFmtId="0" fontId="12" fillId="0" borderId="45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center" vertical="top"/>
    </xf>
    <xf numFmtId="0" fontId="17" fillId="0" borderId="5" xfId="0" applyFont="1" applyFill="1" applyBorder="1" applyAlignment="1">
      <alignment vertical="center"/>
    </xf>
    <xf numFmtId="0" fontId="33" fillId="0" borderId="3" xfId="0" applyFont="1" applyBorder="1" applyAlignment="1">
      <alignment horizontal="left" vertical="center"/>
    </xf>
    <xf numFmtId="0" fontId="12" fillId="0" borderId="3" xfId="74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12" fillId="0" borderId="62" xfId="0" applyFont="1" applyFill="1" applyBorder="1" applyAlignment="1">
      <alignment horizontal="left" vertical="center"/>
    </xf>
    <xf numFmtId="0" fontId="40" fillId="0" borderId="0" xfId="79" applyFont="1" applyFill="1" applyBorder="1"/>
    <xf numFmtId="0" fontId="39" fillId="0" borderId="0" xfId="79" applyFill="1" applyBorder="1"/>
    <xf numFmtId="0" fontId="17" fillId="0" borderId="0" xfId="79" applyFont="1" applyFill="1" applyAlignment="1">
      <alignment horizontal="center" vertical="center" wrapText="1"/>
    </xf>
    <xf numFmtId="0" fontId="17" fillId="0" borderId="0" xfId="79" applyFont="1" applyFill="1" applyAlignment="1">
      <alignment horizontal="center" vertical="top"/>
    </xf>
    <xf numFmtId="0" fontId="40" fillId="0" borderId="0" xfId="79" applyFont="1" applyFill="1" applyAlignment="1">
      <alignment horizontal="center" vertical="top"/>
    </xf>
    <xf numFmtId="0" fontId="39" fillId="0" borderId="0" xfId="79" applyFill="1" applyAlignment="1">
      <alignment horizontal="center" vertical="top"/>
    </xf>
    <xf numFmtId="0" fontId="39" fillId="0" borderId="0" xfId="79" applyFill="1"/>
    <xf numFmtId="0" fontId="17" fillId="0" borderId="0" xfId="79" applyFont="1" applyFill="1" applyAlignment="1">
      <alignment horizontal="center" vertical="center"/>
    </xf>
    <xf numFmtId="0" fontId="17" fillId="0" borderId="0" xfId="79" applyFont="1" applyFill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left"/>
    </xf>
    <xf numFmtId="0" fontId="32" fillId="0" borderId="0" xfId="0" applyFont="1" applyFill="1" applyBorder="1" applyAlignment="1"/>
    <xf numFmtId="0" fontId="32" fillId="0" borderId="3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2" fillId="0" borderId="62" xfId="0" applyFont="1" applyFill="1" applyBorder="1" applyAlignment="1">
      <alignment horizontal="left"/>
    </xf>
    <xf numFmtId="0" fontId="12" fillId="0" borderId="63" xfId="0" applyFont="1" applyFill="1" applyBorder="1" applyAlignment="1">
      <alignment horizontal="center"/>
    </xf>
    <xf numFmtId="0" fontId="12" fillId="0" borderId="64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12" fillId="0" borderId="72" xfId="74" applyFont="1" applyFill="1" applyBorder="1" applyAlignment="1">
      <alignment horizontal="center" vertical="center" wrapText="1"/>
    </xf>
    <xf numFmtId="0" fontId="12" fillId="0" borderId="73" xfId="74" applyFont="1" applyFill="1" applyBorder="1" applyAlignment="1">
      <alignment horizontal="center" vertical="center" wrapText="1"/>
    </xf>
    <xf numFmtId="0" fontId="12" fillId="0" borderId="75" xfId="74" applyFont="1" applyFill="1" applyBorder="1" applyAlignment="1">
      <alignment horizontal="center" vertical="center"/>
    </xf>
    <xf numFmtId="0" fontId="12" fillId="0" borderId="73" xfId="74" applyFont="1" applyFill="1" applyBorder="1" applyAlignment="1">
      <alignment horizontal="center" vertical="center"/>
    </xf>
    <xf numFmtId="0" fontId="12" fillId="0" borderId="75" xfId="74" applyFont="1" applyFill="1" applyBorder="1" applyAlignment="1">
      <alignment horizontal="center" vertical="center" wrapText="1"/>
    </xf>
    <xf numFmtId="0" fontId="12" fillId="0" borderId="74" xfId="74" applyFont="1" applyFill="1" applyBorder="1" applyAlignment="1">
      <alignment horizontal="center" vertical="center" wrapText="1"/>
    </xf>
    <xf numFmtId="0" fontId="30" fillId="0" borderId="0" xfId="74" applyFont="1" applyFill="1"/>
    <xf numFmtId="0" fontId="28" fillId="0" borderId="0" xfId="74" applyFont="1" applyFill="1"/>
    <xf numFmtId="0" fontId="32" fillId="0" borderId="3" xfId="74" applyFont="1" applyFill="1" applyBorder="1" applyAlignment="1">
      <alignment vertical="center"/>
    </xf>
    <xf numFmtId="0" fontId="22" fillId="0" borderId="3" xfId="74" applyFont="1" applyFill="1" applyBorder="1" applyAlignment="1">
      <alignment vertical="center" wrapText="1"/>
    </xf>
    <xf numFmtId="0" fontId="22" fillId="0" borderId="3" xfId="74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20" fillId="0" borderId="0" xfId="74" applyFont="1" applyFill="1"/>
    <xf numFmtId="0" fontId="38" fillId="0" borderId="0" xfId="74" applyFont="1" applyFill="1"/>
    <xf numFmtId="0" fontId="28" fillId="0" borderId="0" xfId="74" applyFill="1"/>
    <xf numFmtId="0" fontId="29" fillId="0" borderId="0" xfId="74" applyFont="1" applyFill="1"/>
    <xf numFmtId="0" fontId="12" fillId="0" borderId="76" xfId="74" applyFont="1" applyFill="1" applyBorder="1" applyAlignment="1">
      <alignment horizontal="center" vertical="center" wrapText="1"/>
    </xf>
    <xf numFmtId="0" fontId="20" fillId="0" borderId="3" xfId="74" applyFont="1" applyFill="1" applyBorder="1" applyAlignment="1">
      <alignment vertical="center"/>
    </xf>
    <xf numFmtId="0" fontId="12" fillId="0" borderId="3" xfId="74" applyFont="1" applyFill="1" applyBorder="1" applyAlignment="1">
      <alignment horizontal="left" vertical="center"/>
    </xf>
    <xf numFmtId="0" fontId="12" fillId="0" borderId="3" xfId="74" applyFont="1" applyFill="1" applyBorder="1" applyAlignment="1">
      <alignment horizontal="left" vertical="center" wrapText="1"/>
    </xf>
    <xf numFmtId="0" fontId="54" fillId="0" borderId="3" xfId="74" applyFont="1" applyFill="1" applyBorder="1" applyAlignment="1">
      <alignment horizontal="left" vertical="center" wrapText="1"/>
    </xf>
    <xf numFmtId="0" fontId="13" fillId="0" borderId="3" xfId="74" applyFont="1" applyFill="1" applyBorder="1" applyAlignment="1">
      <alignment horizontal="left" vertical="center" wrapText="1"/>
    </xf>
    <xf numFmtId="0" fontId="22" fillId="0" borderId="0" xfId="74" applyFont="1" applyFill="1" applyBorder="1" applyAlignment="1">
      <alignment horizontal="center" vertical="center"/>
    </xf>
    <xf numFmtId="0" fontId="12" fillId="0" borderId="0" xfId="74" applyFont="1" applyFill="1" applyBorder="1" applyAlignment="1">
      <alignment vertical="center"/>
    </xf>
    <xf numFmtId="0" fontId="12" fillId="0" borderId="0" xfId="74" applyFont="1" applyFill="1" applyBorder="1" applyAlignment="1">
      <alignment horizontal="center" vertical="center" wrapText="1"/>
    </xf>
    <xf numFmtId="2" fontId="12" fillId="0" borderId="0" xfId="74" applyNumberFormat="1" applyFont="1" applyFill="1" applyBorder="1" applyAlignment="1">
      <alignment horizontal="center" vertical="center" wrapText="1"/>
    </xf>
    <xf numFmtId="2" fontId="12" fillId="0" borderId="0" xfId="74" applyNumberFormat="1" applyFont="1" applyFill="1" applyBorder="1" applyAlignment="1">
      <alignment horizontal="center" vertical="center"/>
    </xf>
    <xf numFmtId="164" fontId="12" fillId="0" borderId="0" xfId="74" applyNumberFormat="1" applyFont="1" applyFill="1" applyBorder="1" applyAlignment="1">
      <alignment horizontal="center" vertical="center"/>
    </xf>
    <xf numFmtId="0" fontId="12" fillId="0" borderId="0" xfId="74" applyFont="1" applyFill="1" applyBorder="1" applyAlignment="1">
      <alignment horizontal="left" vertical="center" wrapText="1"/>
    </xf>
    <xf numFmtId="0" fontId="40" fillId="0" borderId="3" xfId="79" applyFont="1" applyFill="1" applyBorder="1" applyAlignment="1">
      <alignment horizontal="center" vertical="top"/>
    </xf>
    <xf numFmtId="0" fontId="17" fillId="0" borderId="3" xfId="79" applyFont="1" applyFill="1" applyBorder="1" applyAlignment="1">
      <alignment horizontal="center" vertical="top"/>
    </xf>
    <xf numFmtId="20" fontId="17" fillId="0" borderId="3" xfId="79" applyNumberFormat="1" applyFont="1" applyFill="1" applyBorder="1" applyAlignment="1">
      <alignment horizontal="center" vertical="top"/>
    </xf>
    <xf numFmtId="0" fontId="12" fillId="0" borderId="3" xfId="0" applyFont="1" applyFill="1" applyBorder="1"/>
    <xf numFmtId="0" fontId="41" fillId="0" borderId="3" xfId="0" applyFont="1" applyFill="1" applyBorder="1" applyAlignment="1">
      <alignment vertical="center"/>
    </xf>
    <xf numFmtId="0" fontId="17" fillId="0" borderId="3" xfId="79" applyFont="1" applyFill="1" applyBorder="1" applyAlignment="1">
      <alignment horizontal="center" vertical="center" wrapText="1"/>
    </xf>
    <xf numFmtId="0" fontId="34" fillId="0" borderId="3" xfId="79" applyFont="1" applyFill="1" applyBorder="1" applyAlignment="1">
      <alignment horizontal="center" vertical="center" wrapText="1"/>
    </xf>
    <xf numFmtId="0" fontId="17" fillId="0" borderId="3" xfId="79" applyFont="1" applyFill="1" applyBorder="1" applyAlignment="1">
      <alignment horizontal="center" vertical="center"/>
    </xf>
    <xf numFmtId="2" fontId="17" fillId="0" borderId="3" xfId="79" applyNumberFormat="1" applyFont="1" applyFill="1" applyBorder="1" applyAlignment="1">
      <alignment horizontal="center" vertical="top"/>
    </xf>
    <xf numFmtId="0" fontId="36" fillId="0" borderId="3" xfId="0" applyFont="1" applyFill="1" applyBorder="1" applyAlignment="1">
      <alignment horizontal="center" vertical="center"/>
    </xf>
    <xf numFmtId="0" fontId="39" fillId="0" borderId="3" xfId="79" applyFill="1" applyBorder="1"/>
    <xf numFmtId="0" fontId="40" fillId="0" borderId="3" xfId="79" applyFont="1" applyFill="1" applyBorder="1"/>
    <xf numFmtId="2" fontId="17" fillId="0" borderId="3" xfId="79" applyNumberFormat="1" applyFont="1" applyFill="1" applyBorder="1" applyAlignment="1">
      <alignment horizontal="center" vertical="center"/>
    </xf>
    <xf numFmtId="0" fontId="36" fillId="0" borderId="3" xfId="0" applyFont="1" applyFill="1" applyBorder="1" applyAlignment="1">
      <alignment horizontal="left" vertical="center" wrapText="1"/>
    </xf>
    <xf numFmtId="0" fontId="53" fillId="0" borderId="3" xfId="0" applyFont="1" applyFill="1" applyBorder="1" applyAlignment="1">
      <alignment horizontal="left" vertical="center"/>
    </xf>
    <xf numFmtId="0" fontId="17" fillId="0" borderId="3" xfId="79" applyFont="1" applyFill="1" applyBorder="1" applyAlignment="1">
      <alignment horizontal="left" vertical="top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4" xfId="0" applyFont="1" applyFill="1" applyBorder="1" applyAlignment="1">
      <alignment horizontal="left" vertical="top"/>
    </xf>
    <xf numFmtId="0" fontId="17" fillId="0" borderId="3" xfId="0" applyFont="1" applyFill="1" applyBorder="1" applyAlignment="1">
      <alignment vertical="top"/>
    </xf>
    <xf numFmtId="0" fontId="13" fillId="0" borderId="3" xfId="0" applyFont="1" applyBorder="1" applyAlignment="1">
      <alignment horizontal="center" vertical="top"/>
    </xf>
    <xf numFmtId="0" fontId="39" fillId="0" borderId="3" xfId="79" applyFill="1" applyBorder="1" applyAlignment="1">
      <alignment horizontal="center" vertical="top"/>
    </xf>
    <xf numFmtId="0" fontId="34" fillId="0" borderId="3" xfId="0" applyFont="1" applyFill="1" applyBorder="1" applyAlignment="1">
      <alignment vertical="center"/>
    </xf>
    <xf numFmtId="0" fontId="17" fillId="0" borderId="3" xfId="79" applyFont="1" applyFill="1" applyBorder="1"/>
    <xf numFmtId="0" fontId="17" fillId="0" borderId="3" xfId="79" applyFont="1" applyFill="1" applyBorder="1" applyAlignment="1">
      <alignment vertical="center"/>
    </xf>
    <xf numFmtId="20" fontId="17" fillId="0" borderId="3" xfId="79" applyNumberFormat="1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left" vertical="center"/>
    </xf>
    <xf numFmtId="0" fontId="12" fillId="0" borderId="3" xfId="74" applyFont="1" applyFill="1" applyBorder="1" applyAlignment="1">
      <alignment horizontal="center" vertical="center"/>
    </xf>
    <xf numFmtId="0" fontId="22" fillId="0" borderId="3" xfId="74" applyFont="1" applyFill="1" applyBorder="1" applyAlignment="1">
      <alignment horizontal="center" vertical="center"/>
    </xf>
    <xf numFmtId="2" fontId="12" fillId="0" borderId="3" xfId="74" applyNumberFormat="1" applyFont="1" applyFill="1" applyBorder="1" applyAlignment="1">
      <alignment horizontal="center" vertical="center"/>
    </xf>
    <xf numFmtId="164" fontId="12" fillId="0" borderId="3" xfId="74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12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horizontal="center" vertical="center" wrapText="1"/>
    </xf>
    <xf numFmtId="0" fontId="12" fillId="0" borderId="3" xfId="78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7" fillId="0" borderId="3" xfId="78" applyFont="1" applyFill="1" applyBorder="1" applyAlignment="1">
      <alignment horizontal="center"/>
    </xf>
    <xf numFmtId="2" fontId="17" fillId="0" borderId="3" xfId="78" applyNumberFormat="1" applyFont="1" applyFill="1" applyBorder="1" applyAlignment="1">
      <alignment horizontal="center" vertical="center"/>
    </xf>
    <xf numFmtId="2" fontId="17" fillId="0" borderId="3" xfId="78" applyNumberFormat="1" applyFont="1" applyFill="1" applyBorder="1" applyAlignment="1">
      <alignment horizontal="center" vertical="top"/>
    </xf>
    <xf numFmtId="0" fontId="12" fillId="0" borderId="3" xfId="0" applyFont="1" applyFill="1" applyBorder="1" applyAlignment="1">
      <alignment horizontal="center" vertical="center"/>
    </xf>
    <xf numFmtId="2" fontId="12" fillId="0" borderId="3" xfId="0" applyNumberFormat="1" applyFont="1" applyFill="1" applyBorder="1" applyAlignment="1">
      <alignment horizontal="center" vertical="top"/>
    </xf>
    <xf numFmtId="0" fontId="12" fillId="0" borderId="3" xfId="0" applyFont="1" applyBorder="1" applyAlignment="1">
      <alignment horizontal="center" vertical="center"/>
    </xf>
    <xf numFmtId="2" fontId="12" fillId="0" borderId="3" xfId="74" applyNumberFormat="1" applyFont="1" applyFill="1" applyBorder="1" applyAlignment="1">
      <alignment horizontal="center" vertical="center"/>
    </xf>
    <xf numFmtId="164" fontId="12" fillId="0" borderId="3" xfId="74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55" fillId="0" borderId="3" xfId="1" applyFont="1" applyBorder="1" applyAlignment="1">
      <alignment horizontal="center" vertical="center"/>
    </xf>
    <xf numFmtId="165" fontId="12" fillId="0" borderId="3" xfId="74" applyNumberFormat="1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top"/>
    </xf>
    <xf numFmtId="0" fontId="12" fillId="0" borderId="5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27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12" fillId="0" borderId="5" xfId="1" applyFont="1" applyFill="1" applyBorder="1" applyAlignment="1">
      <alignment vertical="center"/>
    </xf>
    <xf numFmtId="14" fontId="12" fillId="0" borderId="38" xfId="0" applyNumberFormat="1" applyFont="1" applyFill="1" applyBorder="1" applyAlignment="1">
      <alignment horizontal="center" vertical="center"/>
    </xf>
    <xf numFmtId="2" fontId="12" fillId="0" borderId="41" xfId="0" applyNumberFormat="1" applyFont="1" applyFill="1" applyBorder="1" applyAlignment="1">
      <alignment horizontal="center" vertical="top"/>
    </xf>
    <xf numFmtId="0" fontId="22" fillId="0" borderId="41" xfId="0" applyFont="1" applyFill="1" applyBorder="1" applyAlignment="1">
      <alignment horizontal="center" vertical="top" wrapText="1"/>
    </xf>
    <xf numFmtId="0" fontId="17" fillId="0" borderId="41" xfId="0" applyFont="1" applyBorder="1" applyAlignment="1">
      <alignment horizontal="center" vertical="top"/>
    </xf>
    <xf numFmtId="0" fontId="36" fillId="0" borderId="20" xfId="0" applyFont="1" applyBorder="1" applyAlignment="1">
      <alignment horizontal="left" vertical="center"/>
    </xf>
    <xf numFmtId="0" fontId="12" fillId="0" borderId="47" xfId="1" applyFont="1" applyFill="1" applyBorder="1" applyAlignment="1">
      <alignment vertical="top"/>
    </xf>
    <xf numFmtId="0" fontId="12" fillId="4" borderId="40" xfId="0" applyFont="1" applyFill="1" applyBorder="1" applyAlignment="1">
      <alignment horizontal="left" vertical="center"/>
    </xf>
    <xf numFmtId="0" fontId="33" fillId="0" borderId="47" xfId="0" applyFont="1" applyBorder="1" applyAlignment="1">
      <alignment horizontal="left" vertical="center"/>
    </xf>
    <xf numFmtId="0" fontId="12" fillId="0" borderId="14" xfId="0" applyFont="1" applyFill="1" applyBorder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7" fillId="0" borderId="3" xfId="79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43" xfId="0" applyFont="1" applyFill="1" applyBorder="1" applyAlignment="1">
      <alignment vertical="top"/>
    </xf>
    <xf numFmtId="0" fontId="12" fillId="0" borderId="0" xfId="0" applyFont="1" applyAlignment="1">
      <alignment horizontal="left"/>
    </xf>
    <xf numFmtId="2" fontId="33" fillId="0" borderId="22" xfId="0" applyNumberFormat="1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/>
    </xf>
    <xf numFmtId="0" fontId="12" fillId="0" borderId="67" xfId="0" applyFont="1" applyFill="1" applyBorder="1" applyAlignment="1">
      <alignment horizontal="center" vertical="top"/>
    </xf>
    <xf numFmtId="0" fontId="12" fillId="0" borderId="68" xfId="0" applyFont="1" applyFill="1" applyBorder="1" applyAlignment="1">
      <alignment horizontal="center" vertical="top"/>
    </xf>
    <xf numFmtId="0" fontId="33" fillId="0" borderId="46" xfId="0" applyFont="1" applyFill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22" fillId="0" borderId="21" xfId="0" applyFont="1" applyFill="1" applyBorder="1" applyAlignment="1">
      <alignment horizontal="center" vertical="top" wrapText="1"/>
    </xf>
    <xf numFmtId="0" fontId="12" fillId="0" borderId="31" xfId="0" applyFont="1" applyBorder="1" applyAlignment="1">
      <alignment horizontal="center" vertical="top"/>
    </xf>
    <xf numFmtId="0" fontId="17" fillId="0" borderId="46" xfId="0" applyFont="1" applyFill="1" applyBorder="1" applyAlignment="1">
      <alignment vertical="top"/>
    </xf>
    <xf numFmtId="0" fontId="12" fillId="0" borderId="3" xfId="1" applyFont="1" applyBorder="1" applyAlignment="1">
      <alignment horizontal="center" vertical="center" shrinkToFit="1"/>
    </xf>
    <xf numFmtId="0" fontId="12" fillId="0" borderId="44" xfId="0" applyFont="1" applyFill="1" applyBorder="1" applyAlignment="1">
      <alignment vertical="center"/>
    </xf>
    <xf numFmtId="0" fontId="12" fillId="2" borderId="0" xfId="0" applyFont="1" applyFill="1"/>
    <xf numFmtId="0" fontId="27" fillId="4" borderId="0" xfId="0" applyFont="1" applyFill="1"/>
    <xf numFmtId="0" fontId="27" fillId="0" borderId="0" xfId="0" applyFont="1"/>
    <xf numFmtId="0" fontId="27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12" fillId="4" borderId="3" xfId="60" applyFont="1" applyFill="1" applyBorder="1"/>
    <xf numFmtId="0" fontId="33" fillId="5" borderId="3" xfId="0" applyFont="1" applyFill="1" applyBorder="1" applyAlignment="1">
      <alignment horizontal="center" vertical="center"/>
    </xf>
    <xf numFmtId="0" fontId="12" fillId="0" borderId="3" xfId="4" applyFont="1" applyBorder="1" applyAlignment="1">
      <alignment horizontal="left" wrapText="1"/>
    </xf>
    <xf numFmtId="0" fontId="12" fillId="0" borderId="3" xfId="60" applyFont="1" applyBorder="1"/>
    <xf numFmtId="0" fontId="31" fillId="0" borderId="0" xfId="60" applyFont="1"/>
    <xf numFmtId="0" fontId="0" fillId="2" borderId="0" xfId="0" applyFill="1"/>
    <xf numFmtId="0" fontId="0" fillId="4" borderId="0" xfId="0" applyFill="1"/>
    <xf numFmtId="0" fontId="17" fillId="0" borderId="3" xfId="79" applyFont="1" applyFill="1" applyBorder="1" applyAlignment="1">
      <alignment horizontal="center"/>
    </xf>
    <xf numFmtId="0" fontId="40" fillId="0" borderId="3" xfId="79" applyFont="1" applyBorder="1" applyAlignment="1">
      <alignment horizontal="center" vertical="top"/>
    </xf>
    <xf numFmtId="0" fontId="12" fillId="0" borderId="38" xfId="0" applyFont="1" applyFill="1" applyBorder="1"/>
    <xf numFmtId="0" fontId="12" fillId="0" borderId="38" xfId="0" applyFont="1" applyFill="1" applyBorder="1" applyAlignment="1">
      <alignment vertical="center"/>
    </xf>
    <xf numFmtId="0" fontId="12" fillId="0" borderId="81" xfId="0" applyFont="1" applyFill="1" applyBorder="1" applyAlignment="1">
      <alignment horizontal="center" vertical="center"/>
    </xf>
    <xf numFmtId="0" fontId="12" fillId="0" borderId="40" xfId="0" applyNumberFormat="1" applyFont="1" applyBorder="1" applyAlignment="1">
      <alignment horizontal="center" vertical="center"/>
    </xf>
    <xf numFmtId="0" fontId="12" fillId="0" borderId="92" xfId="0" applyFont="1" applyFill="1" applyBorder="1" applyAlignment="1">
      <alignment horizontal="left" vertical="center"/>
    </xf>
    <xf numFmtId="0" fontId="12" fillId="0" borderId="91" xfId="0" applyFont="1" applyFill="1" applyBorder="1" applyAlignment="1">
      <alignment vertical="center"/>
    </xf>
    <xf numFmtId="0" fontId="12" fillId="0" borderId="92" xfId="0" applyFont="1" applyBorder="1" applyAlignment="1">
      <alignment horizontal="left" vertical="center"/>
    </xf>
    <xf numFmtId="0" fontId="12" fillId="0" borderId="91" xfId="0" applyFont="1" applyBorder="1" applyAlignment="1">
      <alignment horizontal="left" vertical="center"/>
    </xf>
    <xf numFmtId="0" fontId="12" fillId="0" borderId="14" xfId="0" applyFont="1" applyBorder="1" applyAlignment="1">
      <alignment vertical="center"/>
    </xf>
    <xf numFmtId="2" fontId="12" fillId="0" borderId="4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0" fontId="36" fillId="0" borderId="78" xfId="0" applyFont="1" applyBorder="1" applyAlignment="1">
      <alignment vertical="center" wrapText="1"/>
    </xf>
    <xf numFmtId="0" fontId="12" fillId="0" borderId="62" xfId="1" applyFont="1" applyFill="1" applyBorder="1" applyAlignment="1">
      <alignment vertical="top"/>
    </xf>
    <xf numFmtId="0" fontId="12" fillId="0" borderId="64" xfId="1" applyNumberFormat="1" applyFont="1" applyFill="1" applyBorder="1" applyAlignment="1">
      <alignment horizontal="center" vertical="top"/>
    </xf>
    <xf numFmtId="0" fontId="12" fillId="0" borderId="64" xfId="0" applyFont="1" applyBorder="1" applyAlignment="1">
      <alignment horizontal="center"/>
    </xf>
    <xf numFmtId="0" fontId="34" fillId="0" borderId="47" xfId="0" applyFont="1" applyFill="1" applyBorder="1" applyAlignment="1">
      <alignment vertical="center"/>
    </xf>
    <xf numFmtId="0" fontId="36" fillId="0" borderId="17" xfId="0" applyFont="1" applyBorder="1" applyAlignment="1">
      <alignment horizontal="left" vertical="center"/>
    </xf>
    <xf numFmtId="0" fontId="36" fillId="0" borderId="47" xfId="0" applyFont="1" applyBorder="1" applyAlignment="1">
      <alignment vertical="center"/>
    </xf>
    <xf numFmtId="0" fontId="36" fillId="0" borderId="5" xfId="0" applyFont="1" applyBorder="1" applyAlignment="1">
      <alignment vertical="center"/>
    </xf>
    <xf numFmtId="0" fontId="53" fillId="0" borderId="5" xfId="0" applyFont="1" applyBorder="1" applyAlignment="1">
      <alignment vertical="center"/>
    </xf>
    <xf numFmtId="0" fontId="36" fillId="0" borderId="17" xfId="0" applyFont="1" applyBorder="1" applyAlignment="1">
      <alignment vertical="center"/>
    </xf>
    <xf numFmtId="0" fontId="12" fillId="0" borderId="60" xfId="1" applyFont="1" applyFill="1" applyBorder="1" applyAlignment="1">
      <alignment vertical="top"/>
    </xf>
    <xf numFmtId="0" fontId="12" fillId="4" borderId="64" xfId="0" applyFont="1" applyFill="1" applyBorder="1" applyAlignment="1">
      <alignment horizontal="left" vertical="center"/>
    </xf>
    <xf numFmtId="0" fontId="12" fillId="0" borderId="60" xfId="0" applyFont="1" applyFill="1" applyBorder="1" applyAlignment="1">
      <alignment vertical="center"/>
    </xf>
    <xf numFmtId="0" fontId="33" fillId="0" borderId="8" xfId="0" applyFont="1" applyFill="1" applyBorder="1" applyAlignment="1">
      <alignment horizontal="center" vertical="top"/>
    </xf>
    <xf numFmtId="0" fontId="36" fillId="0" borderId="60" xfId="0" applyFont="1" applyFill="1" applyBorder="1" applyAlignment="1">
      <alignment horizontal="left" vertical="center"/>
    </xf>
    <xf numFmtId="0" fontId="12" fillId="4" borderId="60" xfId="0" applyFont="1" applyFill="1" applyBorder="1" applyAlignment="1">
      <alignment horizontal="left" vertical="center"/>
    </xf>
    <xf numFmtId="0" fontId="12" fillId="4" borderId="63" xfId="0" applyFont="1" applyFill="1" applyBorder="1" applyAlignment="1">
      <alignment horizontal="left" vertical="center"/>
    </xf>
    <xf numFmtId="0" fontId="12" fillId="0" borderId="78" xfId="0" applyFont="1" applyBorder="1"/>
    <xf numFmtId="0" fontId="12" fillId="0" borderId="63" xfId="0" applyFont="1" applyFill="1" applyBorder="1" applyAlignment="1">
      <alignment vertical="center"/>
    </xf>
    <xf numFmtId="0" fontId="12" fillId="0" borderId="81" xfId="0" applyNumberFormat="1" applyFont="1" applyBorder="1" applyAlignment="1">
      <alignment horizontal="center" vertical="center"/>
    </xf>
    <xf numFmtId="0" fontId="12" fillId="0" borderId="86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vertical="top"/>
    </xf>
    <xf numFmtId="0" fontId="12" fillId="0" borderId="47" xfId="0" applyFont="1" applyFill="1" applyBorder="1"/>
    <xf numFmtId="0" fontId="0" fillId="0" borderId="3" xfId="0" applyFont="1" applyBorder="1"/>
    <xf numFmtId="0" fontId="12" fillId="0" borderId="45" xfId="0" applyFont="1" applyFill="1" applyBorder="1" applyAlignment="1">
      <alignment horizontal="center" vertical="center"/>
    </xf>
    <xf numFmtId="0" fontId="22" fillId="0" borderId="62" xfId="0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93" xfId="0" applyFont="1" applyBorder="1" applyAlignment="1">
      <alignment vertical="center"/>
    </xf>
    <xf numFmtId="0" fontId="17" fillId="0" borderId="91" xfId="0" applyFont="1" applyFill="1" applyBorder="1" applyAlignment="1">
      <alignment vertical="center"/>
    </xf>
    <xf numFmtId="0" fontId="17" fillId="0" borderId="92" xfId="0" applyFont="1" applyFill="1" applyBorder="1" applyAlignment="1">
      <alignment vertical="center"/>
    </xf>
    <xf numFmtId="0" fontId="17" fillId="0" borderId="94" xfId="0" applyFont="1" applyFill="1" applyBorder="1" applyAlignment="1">
      <alignment vertical="center"/>
    </xf>
    <xf numFmtId="0" fontId="12" fillId="0" borderId="84" xfId="0" applyFont="1" applyBorder="1" applyAlignment="1">
      <alignment vertical="center"/>
    </xf>
    <xf numFmtId="0" fontId="32" fillId="0" borderId="0" xfId="0" applyFont="1" applyBorder="1" applyAlignment="1">
      <alignment horizontal="center" vertical="top"/>
    </xf>
    <xf numFmtId="0" fontId="27" fillId="0" borderId="0" xfId="0" applyFont="1" applyAlignment="1">
      <alignment horizontal="center" vertical="top"/>
    </xf>
    <xf numFmtId="0" fontId="31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56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top"/>
    </xf>
    <xf numFmtId="0" fontId="27" fillId="0" borderId="0" xfId="0" applyFont="1" applyFill="1" applyBorder="1" applyAlignment="1">
      <alignment horizontal="center" vertical="top"/>
    </xf>
    <xf numFmtId="0" fontId="27" fillId="0" borderId="36" xfId="0" applyFont="1" applyFill="1" applyBorder="1" applyAlignment="1">
      <alignment horizontal="center" vertical="top"/>
    </xf>
    <xf numFmtId="0" fontId="22" fillId="0" borderId="1" xfId="0" applyFont="1" applyBorder="1" applyAlignment="1">
      <alignment horizontal="center" vertical="top"/>
    </xf>
    <xf numFmtId="0" fontId="32" fillId="0" borderId="36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17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12" fillId="0" borderId="57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top"/>
    </xf>
    <xf numFmtId="0" fontId="12" fillId="0" borderId="51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9" xfId="0" applyFont="1" applyBorder="1" applyAlignment="1">
      <alignment horizontal="center" vertical="center" wrapText="1"/>
    </xf>
    <xf numFmtId="0" fontId="12" fillId="0" borderId="9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/>
    </xf>
    <xf numFmtId="0" fontId="22" fillId="0" borderId="1" xfId="0" applyFont="1" applyBorder="1" applyAlignment="1">
      <alignment horizontal="center" vertical="center"/>
    </xf>
    <xf numFmtId="0" fontId="12" fillId="0" borderId="87" xfId="0" applyFont="1" applyBorder="1" applyAlignment="1">
      <alignment horizontal="center" vertical="center" wrapText="1"/>
    </xf>
    <xf numFmtId="0" fontId="12" fillId="0" borderId="88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" vertical="center" wrapText="1"/>
    </xf>
    <xf numFmtId="0" fontId="37" fillId="0" borderId="1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3" xfId="78" applyFont="1" applyFill="1" applyBorder="1" applyAlignment="1">
      <alignment horizontal="center" vertical="center"/>
    </xf>
    <xf numFmtId="0" fontId="22" fillId="0" borderId="3" xfId="78" applyFont="1" applyFill="1" applyBorder="1" applyAlignment="1">
      <alignment horizontal="center" vertical="center"/>
    </xf>
    <xf numFmtId="0" fontId="17" fillId="0" borderId="0" xfId="78" applyFont="1" applyFill="1" applyBorder="1" applyAlignment="1">
      <alignment horizontal="center"/>
    </xf>
    <xf numFmtId="0" fontId="12" fillId="0" borderId="82" xfId="0" applyFont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0" fontId="27" fillId="0" borderId="36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32" fillId="0" borderId="36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12" fillId="0" borderId="20" xfId="0" applyFont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2" fillId="0" borderId="70" xfId="0" applyFont="1" applyBorder="1" applyAlignment="1">
      <alignment horizontal="center" vertical="center" wrapText="1"/>
    </xf>
    <xf numFmtId="0" fontId="12" fillId="0" borderId="7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36" fillId="0" borderId="83" xfId="0" applyFont="1" applyBorder="1" applyAlignment="1">
      <alignment vertical="center" wrapText="1"/>
    </xf>
    <xf numFmtId="0" fontId="36" fillId="0" borderId="84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0" fontId="22" fillId="0" borderId="77" xfId="0" applyFont="1" applyBorder="1" applyAlignment="1">
      <alignment horizontal="center"/>
    </xf>
    <xf numFmtId="0" fontId="12" fillId="0" borderId="28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79" xfId="0" applyFont="1" applyBorder="1" applyAlignment="1">
      <alignment horizontal="center" vertical="center" wrapText="1"/>
    </xf>
    <xf numFmtId="0" fontId="12" fillId="0" borderId="8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19" fillId="0" borderId="3" xfId="0" applyFont="1" applyBorder="1" applyAlignment="1">
      <alignment horizontal="center" vertical="center"/>
    </xf>
    <xf numFmtId="0" fontId="7" fillId="0" borderId="19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44" fillId="0" borderId="3" xfId="79" applyFont="1" applyFill="1" applyBorder="1" applyAlignment="1">
      <alignment horizontal="center" vertical="center"/>
    </xf>
    <xf numFmtId="0" fontId="17" fillId="0" borderId="3" xfId="79" applyFont="1" applyFill="1" applyBorder="1" applyAlignment="1">
      <alignment horizontal="center" vertical="center"/>
    </xf>
    <xf numFmtId="0" fontId="44" fillId="0" borderId="3" xfId="79" applyFont="1" applyFill="1" applyBorder="1" applyAlignment="1">
      <alignment horizontal="center" vertical="center" wrapText="1"/>
    </xf>
    <xf numFmtId="0" fontId="17" fillId="0" borderId="0" xfId="79" applyFont="1" applyFill="1" applyBorder="1" applyAlignment="1">
      <alignment horizontal="center"/>
    </xf>
    <xf numFmtId="0" fontId="17" fillId="0" borderId="0" xfId="79" applyFont="1" applyBorder="1" applyAlignment="1">
      <alignment horizontal="center"/>
    </xf>
    <xf numFmtId="0" fontId="17" fillId="0" borderId="43" xfId="79" applyFont="1" applyBorder="1" applyAlignment="1">
      <alignment horizontal="center"/>
    </xf>
    <xf numFmtId="0" fontId="44" fillId="0" borderId="3" xfId="79" applyFont="1" applyFill="1" applyBorder="1" applyAlignment="1">
      <alignment horizontal="center" vertical="top" wrapText="1"/>
    </xf>
    <xf numFmtId="0" fontId="17" fillId="0" borderId="3" xfId="79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top"/>
    </xf>
    <xf numFmtId="0" fontId="43" fillId="0" borderId="0" xfId="0" applyFont="1" applyAlignment="1">
      <alignment horizontal="center"/>
    </xf>
    <xf numFmtId="0" fontId="12" fillId="0" borderId="3" xfId="0" applyFont="1" applyBorder="1" applyAlignment="1">
      <alignment horizontal="center" vertical="center" textRotation="90"/>
    </xf>
    <xf numFmtId="0" fontId="12" fillId="0" borderId="3" xfId="0" applyFont="1" applyBorder="1" applyAlignment="1">
      <alignment horizontal="center" vertical="center"/>
    </xf>
    <xf numFmtId="0" fontId="12" fillId="0" borderId="83" xfId="0" applyFont="1" applyBorder="1" applyAlignment="1">
      <alignment horizontal="center" vertical="center"/>
    </xf>
    <xf numFmtId="0" fontId="12" fillId="0" borderId="9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textRotation="90"/>
    </xf>
    <xf numFmtId="0" fontId="33" fillId="4" borderId="3" xfId="0" applyFont="1" applyFill="1" applyBorder="1" applyAlignment="1">
      <alignment horizontal="center" vertical="center" textRotation="90"/>
    </xf>
    <xf numFmtId="0" fontId="12" fillId="0" borderId="3" xfId="0" applyFont="1" applyFill="1" applyBorder="1" applyAlignment="1">
      <alignment horizontal="center" vertical="center"/>
    </xf>
    <xf numFmtId="2" fontId="12" fillId="0" borderId="3" xfId="74" applyNumberFormat="1" applyFont="1" applyFill="1" applyBorder="1" applyAlignment="1">
      <alignment horizontal="center" vertical="center"/>
    </xf>
    <xf numFmtId="0" fontId="22" fillId="0" borderId="3" xfId="74" applyFont="1" applyFill="1" applyBorder="1" applyAlignment="1">
      <alignment horizontal="center" vertical="center"/>
    </xf>
    <xf numFmtId="165" fontId="12" fillId="0" borderId="3" xfId="74" applyNumberFormat="1" applyFont="1" applyFill="1" applyBorder="1" applyAlignment="1">
      <alignment horizontal="center" vertical="center" wrapText="1"/>
    </xf>
    <xf numFmtId="165" fontId="12" fillId="0" borderId="3" xfId="74" applyNumberFormat="1" applyFont="1" applyFill="1" applyBorder="1" applyAlignment="1">
      <alignment horizontal="center" vertical="center"/>
    </xf>
    <xf numFmtId="164" fontId="12" fillId="0" borderId="3" xfId="74" applyNumberFormat="1" applyFont="1" applyFill="1" applyBorder="1" applyAlignment="1">
      <alignment horizontal="center" vertical="center"/>
    </xf>
    <xf numFmtId="2" fontId="12" fillId="0" borderId="5" xfId="74" applyNumberFormat="1" applyFont="1" applyFill="1" applyBorder="1" applyAlignment="1">
      <alignment horizontal="center" vertical="center"/>
    </xf>
    <xf numFmtId="2" fontId="12" fillId="0" borderId="12" xfId="74" applyNumberFormat="1" applyFont="1" applyFill="1" applyBorder="1" applyAlignment="1">
      <alignment horizontal="center" vertical="center"/>
    </xf>
    <xf numFmtId="0" fontId="12" fillId="0" borderId="73" xfId="74" applyFont="1" applyFill="1" applyBorder="1" applyAlignment="1">
      <alignment horizontal="center" vertical="center"/>
    </xf>
    <xf numFmtId="0" fontId="12" fillId="0" borderId="74" xfId="74" applyFont="1" applyFill="1" applyBorder="1" applyAlignment="1">
      <alignment horizontal="center" vertical="center"/>
    </xf>
    <xf numFmtId="0" fontId="12" fillId="0" borderId="3" xfId="74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/>
    </xf>
    <xf numFmtId="1" fontId="12" fillId="0" borderId="3" xfId="74" applyNumberFormat="1" applyFont="1" applyFill="1" applyBorder="1" applyAlignment="1">
      <alignment horizontal="center" vertical="center"/>
    </xf>
    <xf numFmtId="1" fontId="12" fillId="0" borderId="3" xfId="0" applyNumberFormat="1" applyFont="1" applyFill="1" applyBorder="1" applyAlignment="1">
      <alignment horizontal="center" vertical="center"/>
    </xf>
    <xf numFmtId="0" fontId="12" fillId="0" borderId="83" xfId="74" applyFont="1" applyFill="1" applyBorder="1" applyAlignment="1">
      <alignment horizontal="center" vertical="center"/>
    </xf>
    <xf numFmtId="0" fontId="12" fillId="0" borderId="84" xfId="74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49" fillId="0" borderId="0" xfId="2" applyFont="1" applyFill="1" applyAlignment="1">
      <alignment horizontal="center"/>
    </xf>
    <xf numFmtId="0" fontId="49" fillId="0" borderId="0" xfId="2" applyFont="1" applyFill="1" applyAlignment="1">
      <alignment horizontal="center" wrapText="1"/>
    </xf>
    <xf numFmtId="0" fontId="12" fillId="0" borderId="0" xfId="2" applyFont="1" applyFill="1" applyAlignment="1">
      <alignment horizontal="center"/>
    </xf>
    <xf numFmtId="0" fontId="47" fillId="0" borderId="0" xfId="2" applyFont="1" applyFill="1" applyAlignment="1">
      <alignment horizontal="center"/>
    </xf>
    <xf numFmtId="0" fontId="52" fillId="0" borderId="0" xfId="2" applyFont="1" applyAlignment="1">
      <alignment horizontal="center" vertical="top" wrapText="1"/>
    </xf>
    <xf numFmtId="0" fontId="49" fillId="0" borderId="0" xfId="2" applyFont="1" applyAlignment="1">
      <alignment horizontal="center"/>
    </xf>
  </cellXfs>
  <cellStyles count="83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2 2" xfId="81"/>
    <cellStyle name="Обычный 13" xfId="5"/>
    <cellStyle name="Обычный 13 2" xfId="82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13" xfId="79"/>
    <cellStyle name="Обычный 2 2" xfId="15"/>
    <cellStyle name="Обычный 2 2 2" xfId="7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0" xfId="73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51" xfId="74"/>
    <cellStyle name="Обычный 52" xfId="78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2 3" xfId="77"/>
    <cellStyle name="Обычный 7 3" xfId="70"/>
    <cellStyle name="Обычный 7 3 2" xfId="72"/>
    <cellStyle name="Обычный 7 4" xfId="76"/>
    <cellStyle name="Обычный 8" xfId="58"/>
    <cellStyle name="Обычный 8 2" xfId="68"/>
    <cellStyle name="Обычный 9" xfId="59"/>
    <cellStyle name="Обычный 9 2" xfId="69"/>
    <cellStyle name="Обычный_Лист1" xfId="60"/>
    <cellStyle name="Финансовый 2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6.jpe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752475</xdr:colOff>
      <xdr:row>0</xdr:row>
      <xdr:rowOff>66675</xdr:rowOff>
    </xdr:from>
    <xdr:to>
      <xdr:col>15</xdr:col>
      <xdr:colOff>581025</xdr:colOff>
      <xdr:row>4</xdr:row>
      <xdr:rowOff>53771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66675"/>
          <a:ext cx="695325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361950</xdr:colOff>
      <xdr:row>0</xdr:row>
      <xdr:rowOff>104775</xdr:rowOff>
    </xdr:from>
    <xdr:to>
      <xdr:col>15</xdr:col>
      <xdr:colOff>1064198</xdr:colOff>
      <xdr:row>4</xdr:row>
      <xdr:rowOff>91871</xdr:rowOff>
    </xdr:to>
    <xdr:pic>
      <xdr:nvPicPr>
        <xdr:cNvPr id="7" name="Рисунок 6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047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361950</xdr:colOff>
      <xdr:row>0</xdr:row>
      <xdr:rowOff>104775</xdr:rowOff>
    </xdr:from>
    <xdr:to>
      <xdr:col>15</xdr:col>
      <xdr:colOff>1064198</xdr:colOff>
      <xdr:row>4</xdr:row>
      <xdr:rowOff>91871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047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361950</xdr:colOff>
      <xdr:row>0</xdr:row>
      <xdr:rowOff>104775</xdr:rowOff>
    </xdr:from>
    <xdr:to>
      <xdr:col>15</xdr:col>
      <xdr:colOff>1064198</xdr:colOff>
      <xdr:row>4</xdr:row>
      <xdr:rowOff>91871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047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361950</xdr:colOff>
      <xdr:row>0</xdr:row>
      <xdr:rowOff>104775</xdr:rowOff>
    </xdr:from>
    <xdr:to>
      <xdr:col>15</xdr:col>
      <xdr:colOff>1064198</xdr:colOff>
      <xdr:row>4</xdr:row>
      <xdr:rowOff>91871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047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361950</xdr:colOff>
      <xdr:row>0</xdr:row>
      <xdr:rowOff>104775</xdr:rowOff>
    </xdr:from>
    <xdr:to>
      <xdr:col>15</xdr:col>
      <xdr:colOff>1064198</xdr:colOff>
      <xdr:row>4</xdr:row>
      <xdr:rowOff>91871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047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361950</xdr:colOff>
      <xdr:row>0</xdr:row>
      <xdr:rowOff>104775</xdr:rowOff>
    </xdr:from>
    <xdr:to>
      <xdr:col>15</xdr:col>
      <xdr:colOff>1064198</xdr:colOff>
      <xdr:row>4</xdr:row>
      <xdr:rowOff>91871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047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142875</xdr:colOff>
      <xdr:row>0</xdr:row>
      <xdr:rowOff>66675</xdr:rowOff>
    </xdr:from>
    <xdr:to>
      <xdr:col>15</xdr:col>
      <xdr:colOff>845123</xdr:colOff>
      <xdr:row>4</xdr:row>
      <xdr:rowOff>53771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666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4" name="Рисунок 13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142875</xdr:colOff>
      <xdr:row>0</xdr:row>
      <xdr:rowOff>66675</xdr:rowOff>
    </xdr:from>
    <xdr:to>
      <xdr:col>15</xdr:col>
      <xdr:colOff>845123</xdr:colOff>
      <xdr:row>4</xdr:row>
      <xdr:rowOff>53771</xdr:rowOff>
    </xdr:to>
    <xdr:pic>
      <xdr:nvPicPr>
        <xdr:cNvPr id="12" name="Рисунок 11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666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8" name="Рисунок 17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142875</xdr:colOff>
      <xdr:row>0</xdr:row>
      <xdr:rowOff>66675</xdr:rowOff>
    </xdr:from>
    <xdr:to>
      <xdr:col>15</xdr:col>
      <xdr:colOff>845123</xdr:colOff>
      <xdr:row>4</xdr:row>
      <xdr:rowOff>53771</xdr:rowOff>
    </xdr:to>
    <xdr:pic>
      <xdr:nvPicPr>
        <xdr:cNvPr id="12" name="Рисунок 11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666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142875</xdr:colOff>
      <xdr:row>0</xdr:row>
      <xdr:rowOff>66675</xdr:rowOff>
    </xdr:from>
    <xdr:to>
      <xdr:col>15</xdr:col>
      <xdr:colOff>845123</xdr:colOff>
      <xdr:row>4</xdr:row>
      <xdr:rowOff>53771</xdr:rowOff>
    </xdr:to>
    <xdr:pic>
      <xdr:nvPicPr>
        <xdr:cNvPr id="23" name="Рисунок 2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666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9" name="Рисунок 28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3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3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142875</xdr:colOff>
      <xdr:row>0</xdr:row>
      <xdr:rowOff>66675</xdr:rowOff>
    </xdr:from>
    <xdr:to>
      <xdr:col>15</xdr:col>
      <xdr:colOff>845123</xdr:colOff>
      <xdr:row>4</xdr:row>
      <xdr:rowOff>53771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666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142875</xdr:colOff>
      <xdr:row>0</xdr:row>
      <xdr:rowOff>66675</xdr:rowOff>
    </xdr:from>
    <xdr:to>
      <xdr:col>15</xdr:col>
      <xdr:colOff>845123</xdr:colOff>
      <xdr:row>4</xdr:row>
      <xdr:rowOff>53771</xdr:rowOff>
    </xdr:to>
    <xdr:pic>
      <xdr:nvPicPr>
        <xdr:cNvPr id="19" name="Рисунок 18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666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5" name="Рисунок 24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257175</xdr:colOff>
      <xdr:row>0</xdr:row>
      <xdr:rowOff>0</xdr:rowOff>
    </xdr:from>
    <xdr:to>
      <xdr:col>15</xdr:col>
      <xdr:colOff>959423</xdr:colOff>
      <xdr:row>3</xdr:row>
      <xdr:rowOff>149021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5" name="Рисунок 4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7" name="Рисунок 26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200025</xdr:colOff>
      <xdr:row>0</xdr:row>
      <xdr:rowOff>57150</xdr:rowOff>
    </xdr:from>
    <xdr:to>
      <xdr:col>15</xdr:col>
      <xdr:colOff>902273</xdr:colOff>
      <xdr:row>4</xdr:row>
      <xdr:rowOff>44246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5715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7" name="Рисунок 6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7" name="Рисунок 26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200025</xdr:colOff>
      <xdr:row>0</xdr:row>
      <xdr:rowOff>57150</xdr:rowOff>
    </xdr:from>
    <xdr:to>
      <xdr:col>15</xdr:col>
      <xdr:colOff>902273</xdr:colOff>
      <xdr:row>4</xdr:row>
      <xdr:rowOff>44246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5715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200025</xdr:colOff>
      <xdr:row>0</xdr:row>
      <xdr:rowOff>57150</xdr:rowOff>
    </xdr:from>
    <xdr:to>
      <xdr:col>15</xdr:col>
      <xdr:colOff>902273</xdr:colOff>
      <xdr:row>4</xdr:row>
      <xdr:rowOff>44246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5715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8" name="Рисунок 7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8" name="Рисунок 27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3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200025</xdr:colOff>
      <xdr:row>0</xdr:row>
      <xdr:rowOff>57150</xdr:rowOff>
    </xdr:from>
    <xdr:to>
      <xdr:col>15</xdr:col>
      <xdr:colOff>902273</xdr:colOff>
      <xdr:row>4</xdr:row>
      <xdr:rowOff>44246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5715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200025</xdr:colOff>
      <xdr:row>0</xdr:row>
      <xdr:rowOff>57150</xdr:rowOff>
    </xdr:from>
    <xdr:to>
      <xdr:col>15</xdr:col>
      <xdr:colOff>902273</xdr:colOff>
      <xdr:row>4</xdr:row>
      <xdr:rowOff>44246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5715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8" name="Рисунок 7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1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8" name="Рисунок 27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2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3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68035</xdr:colOff>
      <xdr:row>0</xdr:row>
      <xdr:rowOff>40822</xdr:rowOff>
    </xdr:from>
    <xdr:to>
      <xdr:col>17</xdr:col>
      <xdr:colOff>727653</xdr:colOff>
      <xdr:row>4</xdr:row>
      <xdr:rowOff>31354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58106" y="40822"/>
          <a:ext cx="659618" cy="64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0850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68035</xdr:colOff>
      <xdr:row>0</xdr:row>
      <xdr:rowOff>40822</xdr:rowOff>
    </xdr:from>
    <xdr:to>
      <xdr:col>17</xdr:col>
      <xdr:colOff>727653</xdr:colOff>
      <xdr:row>4</xdr:row>
      <xdr:rowOff>31354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468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68035</xdr:colOff>
      <xdr:row>0</xdr:row>
      <xdr:rowOff>40822</xdr:rowOff>
    </xdr:from>
    <xdr:to>
      <xdr:col>17</xdr:col>
      <xdr:colOff>727653</xdr:colOff>
      <xdr:row>4</xdr:row>
      <xdr:rowOff>31354</xdr:rowOff>
    </xdr:to>
    <xdr:pic>
      <xdr:nvPicPr>
        <xdr:cNvPr id="6" name="Рисунок 5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903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68035</xdr:colOff>
      <xdr:row>0</xdr:row>
      <xdr:rowOff>40822</xdr:rowOff>
    </xdr:from>
    <xdr:to>
      <xdr:col>17</xdr:col>
      <xdr:colOff>727653</xdr:colOff>
      <xdr:row>4</xdr:row>
      <xdr:rowOff>31354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193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68035</xdr:colOff>
      <xdr:row>0</xdr:row>
      <xdr:rowOff>40822</xdr:rowOff>
    </xdr:from>
    <xdr:to>
      <xdr:col>17</xdr:col>
      <xdr:colOff>727653</xdr:colOff>
      <xdr:row>4</xdr:row>
      <xdr:rowOff>31354</xdr:rowOff>
    </xdr:to>
    <xdr:pic>
      <xdr:nvPicPr>
        <xdr:cNvPr id="7" name="Рисунок 6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193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68035</xdr:colOff>
      <xdr:row>0</xdr:row>
      <xdr:rowOff>40822</xdr:rowOff>
    </xdr:from>
    <xdr:to>
      <xdr:col>17</xdr:col>
      <xdr:colOff>727653</xdr:colOff>
      <xdr:row>4</xdr:row>
      <xdr:rowOff>31354</xdr:rowOff>
    </xdr:to>
    <xdr:pic>
      <xdr:nvPicPr>
        <xdr:cNvPr id="11" name="Рисунок 10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193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/>
        <xdr:cNvGrpSpPr/>
      </xdr:nvGrpSpPr>
      <xdr:grpSpPr>
        <a:xfrm>
          <a:off x="120396" y="8503"/>
          <a:ext cx="9205721" cy="654691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68035</xdr:colOff>
      <xdr:row>0</xdr:row>
      <xdr:rowOff>40822</xdr:rowOff>
    </xdr:from>
    <xdr:to>
      <xdr:col>17</xdr:col>
      <xdr:colOff>727653</xdr:colOff>
      <xdr:row>4</xdr:row>
      <xdr:rowOff>31354</xdr:rowOff>
    </xdr:to>
    <xdr:pic>
      <xdr:nvPicPr>
        <xdr:cNvPr id="6" name="Рисунок 5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473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68035</xdr:colOff>
      <xdr:row>0</xdr:row>
      <xdr:rowOff>40822</xdr:rowOff>
    </xdr:from>
    <xdr:to>
      <xdr:col>17</xdr:col>
      <xdr:colOff>727653</xdr:colOff>
      <xdr:row>4</xdr:row>
      <xdr:rowOff>31354</xdr:rowOff>
    </xdr:to>
    <xdr:pic>
      <xdr:nvPicPr>
        <xdr:cNvPr id="10" name="Рисунок 9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473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68035</xdr:colOff>
      <xdr:row>0</xdr:row>
      <xdr:rowOff>40822</xdr:rowOff>
    </xdr:from>
    <xdr:to>
      <xdr:col>17</xdr:col>
      <xdr:colOff>727653</xdr:colOff>
      <xdr:row>4</xdr:row>
      <xdr:rowOff>31354</xdr:rowOff>
    </xdr:to>
    <xdr:pic>
      <xdr:nvPicPr>
        <xdr:cNvPr id="6" name="Рисунок 5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473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68035</xdr:colOff>
      <xdr:row>0</xdr:row>
      <xdr:rowOff>40822</xdr:rowOff>
    </xdr:from>
    <xdr:to>
      <xdr:col>17</xdr:col>
      <xdr:colOff>727653</xdr:colOff>
      <xdr:row>4</xdr:row>
      <xdr:rowOff>31354</xdr:rowOff>
    </xdr:to>
    <xdr:pic>
      <xdr:nvPicPr>
        <xdr:cNvPr id="10" name="Рисунок 9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473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247650</xdr:colOff>
      <xdr:row>4</xdr:row>
      <xdr:rowOff>153123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62982E3F-07BF-4E6C-8F31-2EDF7A86B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552450" cy="638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48</xdr:col>
      <xdr:colOff>76200</xdr:colOff>
      <xdr:row>0</xdr:row>
      <xdr:rowOff>128324</xdr:rowOff>
    </xdr:from>
    <xdr:to>
      <xdr:col>50</xdr:col>
      <xdr:colOff>337345</xdr:colOff>
      <xdr:row>4</xdr:row>
      <xdr:rowOff>120453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14C590A-A498-470D-8643-C1945B45D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3175" y="128324"/>
          <a:ext cx="623095" cy="639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154781</xdr:colOff>
      <xdr:row>0</xdr:row>
      <xdr:rowOff>107157</xdr:rowOff>
    </xdr:from>
    <xdr:to>
      <xdr:col>2</xdr:col>
      <xdr:colOff>23812</xdr:colOff>
      <xdr:row>4</xdr:row>
      <xdr:rowOff>64492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" y="107157"/>
          <a:ext cx="726281" cy="624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142874</xdr:colOff>
      <xdr:row>1</xdr:row>
      <xdr:rowOff>5100</xdr:rowOff>
    </xdr:from>
    <xdr:to>
      <xdr:col>16</xdr:col>
      <xdr:colOff>980015</xdr:colOff>
      <xdr:row>5</xdr:row>
      <xdr:rowOff>169332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9624" y="163850"/>
          <a:ext cx="837141" cy="756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103188</xdr:colOff>
      <xdr:row>0</xdr:row>
      <xdr:rowOff>23813</xdr:rowOff>
    </xdr:from>
    <xdr:to>
      <xdr:col>1</xdr:col>
      <xdr:colOff>142477</xdr:colOff>
      <xdr:row>2</xdr:row>
      <xdr:rowOff>147659</xdr:rowOff>
    </xdr:to>
    <xdr:pic>
      <xdr:nvPicPr>
        <xdr:cNvPr id="9" name="Рисунок 8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88" y="23813"/>
          <a:ext cx="412352" cy="441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38100</xdr:colOff>
      <xdr:row>0</xdr:row>
      <xdr:rowOff>55562</xdr:rowOff>
    </xdr:from>
    <xdr:to>
      <xdr:col>6</xdr:col>
      <xdr:colOff>522496</xdr:colOff>
      <xdr:row>2</xdr:row>
      <xdr:rowOff>132532</xdr:rowOff>
    </xdr:to>
    <xdr:pic>
      <xdr:nvPicPr>
        <xdr:cNvPr id="10" name="Рисунок 9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55562"/>
          <a:ext cx="484396" cy="400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31"/>
  <sheetViews>
    <sheetView zoomScaleSheetLayoutView="90" workbookViewId="0">
      <selection activeCell="P19" sqref="P19"/>
    </sheetView>
  </sheetViews>
  <sheetFormatPr defaultColWidth="9.140625" defaultRowHeight="12.75"/>
  <cols>
    <col min="1" max="1" width="6.5703125" style="90" customWidth="1"/>
    <col min="2" max="2" width="17.42578125" style="90" customWidth="1"/>
    <col min="3" max="3" width="4.28515625" style="90" customWidth="1"/>
    <col min="4" max="4" width="9.5703125" style="90" customWidth="1"/>
    <col min="5" max="5" width="6.85546875" style="90" customWidth="1"/>
    <col min="6" max="6" width="21.5703125" style="90" customWidth="1"/>
    <col min="7" max="7" width="24.42578125" style="90" customWidth="1"/>
    <col min="8" max="8" width="8" style="90" customWidth="1"/>
    <col min="9" max="9" width="9.85546875" style="90" customWidth="1"/>
    <col min="10" max="10" width="3.85546875" style="90" hidden="1" customWidth="1"/>
    <col min="11" max="11" width="4.85546875" style="90" hidden="1" customWidth="1"/>
    <col min="12" max="12" width="15" style="90" hidden="1" customWidth="1"/>
    <col min="13" max="13" width="7" style="90" customWidth="1"/>
    <col min="14" max="14" width="11.28515625" style="90" customWidth="1"/>
    <col min="15" max="15" width="13" style="90" customWidth="1"/>
    <col min="16" max="16" width="12.7109375" style="90" customWidth="1"/>
    <col min="17" max="16384" width="9.140625" style="90"/>
  </cols>
  <sheetData>
    <row r="1" spans="1:16">
      <c r="A1" s="712" t="s">
        <v>126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127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415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247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</row>
    <row r="6" spans="1:16" ht="14.25" customHeight="1">
      <c r="A6" s="711" t="s">
        <v>248</v>
      </c>
      <c r="B6" s="711"/>
      <c r="C6" s="711"/>
      <c r="D6" s="709" t="s">
        <v>1</v>
      </c>
      <c r="E6" s="710"/>
      <c r="F6" s="710"/>
      <c r="G6" s="710"/>
      <c r="H6" s="710"/>
      <c r="I6" s="710"/>
      <c r="J6" s="710"/>
      <c r="K6" s="710"/>
      <c r="L6" s="710"/>
      <c r="M6" s="710"/>
      <c r="N6" s="711" t="s">
        <v>112</v>
      </c>
      <c r="O6" s="711"/>
      <c r="P6" s="711"/>
    </row>
    <row r="7" spans="1:16" ht="18" customHeight="1">
      <c r="A7" s="711" t="s">
        <v>250</v>
      </c>
      <c r="B7" s="711"/>
      <c r="C7" s="711"/>
      <c r="D7" s="709" t="s">
        <v>140</v>
      </c>
      <c r="E7" s="709"/>
      <c r="F7" s="709"/>
      <c r="G7" s="709"/>
      <c r="H7" s="709"/>
      <c r="I7" s="709"/>
      <c r="J7" s="709"/>
      <c r="K7" s="709"/>
      <c r="L7" s="709"/>
      <c r="M7" s="709"/>
      <c r="N7" s="715" t="s">
        <v>20</v>
      </c>
      <c r="O7" s="715"/>
      <c r="P7" s="715"/>
    </row>
    <row r="8" spans="1:16" ht="15.75">
      <c r="A8" s="467"/>
      <c r="B8" s="467"/>
      <c r="C8" s="467"/>
      <c r="D8" s="716" t="s">
        <v>249</v>
      </c>
      <c r="E8" s="716"/>
      <c r="F8" s="716"/>
      <c r="G8" s="716"/>
      <c r="H8" s="716"/>
      <c r="I8" s="716"/>
      <c r="J8" s="716"/>
      <c r="K8" s="716"/>
      <c r="L8" s="716"/>
      <c r="M8" s="717"/>
      <c r="N8" s="718" t="s">
        <v>2</v>
      </c>
      <c r="O8" s="718"/>
      <c r="P8" s="718"/>
    </row>
    <row r="9" spans="1:16" ht="15.75">
      <c r="A9" s="720" t="s">
        <v>420</v>
      </c>
      <c r="B9" s="720"/>
      <c r="C9" s="720"/>
      <c r="D9" s="709" t="s">
        <v>125</v>
      </c>
      <c r="E9" s="709"/>
      <c r="F9" s="709"/>
      <c r="G9" s="709"/>
      <c r="H9" s="709"/>
      <c r="I9" s="709"/>
      <c r="J9" s="709"/>
      <c r="K9" s="709"/>
      <c r="L9" s="709"/>
      <c r="M9" s="719"/>
      <c r="N9" s="92" t="s">
        <v>3</v>
      </c>
      <c r="O9" s="92" t="s">
        <v>4</v>
      </c>
      <c r="P9" s="92" t="s">
        <v>5</v>
      </c>
    </row>
    <row r="10" spans="1:16" ht="15.75">
      <c r="A10" s="721" t="s">
        <v>419</v>
      </c>
      <c r="B10" s="722"/>
      <c r="C10" s="723"/>
      <c r="D10" s="727" t="s">
        <v>73</v>
      </c>
      <c r="E10" s="727"/>
      <c r="F10" s="727"/>
      <c r="G10" s="727"/>
      <c r="H10" s="727"/>
      <c r="I10" s="727"/>
      <c r="J10" s="727"/>
      <c r="K10" s="727"/>
      <c r="L10" s="727"/>
      <c r="M10" s="727"/>
      <c r="N10" s="464">
        <v>59</v>
      </c>
      <c r="O10" s="464">
        <v>44</v>
      </c>
      <c r="P10" s="464">
        <v>35</v>
      </c>
    </row>
    <row r="11" spans="1:16" s="98" customFormat="1" ht="13.5" thickBot="1">
      <c r="A11" s="96"/>
      <c r="B11" s="96"/>
      <c r="C11" s="96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6"/>
      <c r="O11" s="96"/>
      <c r="P11" s="96"/>
    </row>
    <row r="12" spans="1:16" s="111" customFormat="1" ht="11.25" customHeight="1">
      <c r="A12" s="728" t="s">
        <v>6</v>
      </c>
      <c r="B12" s="730" t="s">
        <v>70</v>
      </c>
      <c r="C12" s="730"/>
      <c r="D12" s="732" t="s">
        <v>7</v>
      </c>
      <c r="E12" s="713" t="s">
        <v>8</v>
      </c>
      <c r="F12" s="713" t="s">
        <v>9</v>
      </c>
      <c r="G12" s="713" t="s">
        <v>10</v>
      </c>
      <c r="H12" s="713" t="s">
        <v>11</v>
      </c>
      <c r="I12" s="713" t="s">
        <v>12</v>
      </c>
      <c r="J12" s="726" t="s">
        <v>19</v>
      </c>
      <c r="K12" s="726"/>
      <c r="L12" s="713" t="s">
        <v>22</v>
      </c>
      <c r="M12" s="713" t="s">
        <v>13</v>
      </c>
      <c r="N12" s="713" t="s">
        <v>14</v>
      </c>
      <c r="O12" s="713" t="s">
        <v>15</v>
      </c>
      <c r="P12" s="724"/>
    </row>
    <row r="13" spans="1:16" s="111" customFormat="1">
      <c r="A13" s="729"/>
      <c r="B13" s="731"/>
      <c r="C13" s="731"/>
      <c r="D13" s="733"/>
      <c r="E13" s="714"/>
      <c r="F13" s="734"/>
      <c r="G13" s="714"/>
      <c r="H13" s="714"/>
      <c r="I13" s="714"/>
      <c r="J13" s="127" t="s">
        <v>21</v>
      </c>
      <c r="K13" s="127" t="s">
        <v>23</v>
      </c>
      <c r="L13" s="714"/>
      <c r="M13" s="714"/>
      <c r="N13" s="714"/>
      <c r="O13" s="714"/>
      <c r="P13" s="725"/>
    </row>
    <row r="14" spans="1:16">
      <c r="A14" s="388">
        <v>1</v>
      </c>
      <c r="B14" s="211" t="s">
        <v>198</v>
      </c>
      <c r="C14" s="128"/>
      <c r="D14" s="126">
        <v>1999</v>
      </c>
      <c r="E14" s="604" t="s">
        <v>4</v>
      </c>
      <c r="F14" s="14" t="s">
        <v>265</v>
      </c>
      <c r="G14" s="328" t="s">
        <v>240</v>
      </c>
      <c r="H14" s="618">
        <v>62.85</v>
      </c>
      <c r="I14" s="619">
        <v>45</v>
      </c>
      <c r="J14" s="620"/>
      <c r="K14" s="102"/>
      <c r="L14" s="103"/>
      <c r="M14" s="136">
        <f>IF(A14=1,20,IF(A14=2,18,IF(A14=3,16,IF(A14&gt;19,0,19-A14))))</f>
        <v>20</v>
      </c>
      <c r="N14" s="105" t="str">
        <f>IF(AND(NOT(OR(E14="МСМК",E14="ЗМС")),I14&gt;=$N$10),"+МСМК",IF(AND(OR(E14="МСМК",E14="ЗМС"),I14&gt;=$N$10),"МСМК",IF(AND(NOT(OR(E14="МСМК",E14="МС",E14="ЗМС")),I14&gt;=$O$10),"+МС",IF(AND(OR(E14="МСМК",E14="МС",E14="ЗМС"),I14&gt;=$O$10),"МС",IF(AND(NOT(OR(E14="ЗМС",E14="МСМК",E14="МС",E14="КМС")),I14&gt;=$P$10),"+КМС",IF(AND(OR(E14="ЗМС",E14="МСМК",E14="МС",E14="КМС"),I14&gt;=$P$10),"КМС","-"))))))</f>
        <v>МС</v>
      </c>
      <c r="O14" s="621" t="s">
        <v>199</v>
      </c>
      <c r="P14" s="106"/>
    </row>
    <row r="15" spans="1:16" s="111" customFormat="1">
      <c r="A15" s="389">
        <f>A14+1</f>
        <v>2</v>
      </c>
      <c r="B15" s="182" t="s">
        <v>334</v>
      </c>
      <c r="C15" s="287"/>
      <c r="D15" s="604">
        <v>2005</v>
      </c>
      <c r="E15" s="603">
        <v>1</v>
      </c>
      <c r="F15" s="603" t="s">
        <v>137</v>
      </c>
      <c r="G15" s="485" t="s">
        <v>331</v>
      </c>
      <c r="H15" s="140">
        <v>61.9</v>
      </c>
      <c r="I15" s="378">
        <v>26</v>
      </c>
      <c r="J15" s="95"/>
      <c r="K15" s="95"/>
      <c r="L15" s="109"/>
      <c r="M15" s="136">
        <f>IF(A15=1,20,IF(A15=2,18,IF(A15=3,16,IF(A15&gt;19,0,19-A15))))</f>
        <v>18</v>
      </c>
      <c r="N15" s="105" t="str">
        <f>IF(AND(NOT(OR(E15="МСМК",E15="ЗМС")),I15&gt;=$N$10),"+МСМК",IF(AND(OR(E15="МСМК",E15="ЗМС"),I15&gt;=$N$10),"МСМК",IF(AND(NOT(OR(E15="МСМК",E15="МС",E15="ЗМС")),I15&gt;=$O$10),"+МС",IF(AND(OR(E15="МСМК",E15="МС",E15="ЗМС"),I15&gt;=$O$10),"МС",IF(AND(NOT(OR(E15="ЗМС",E15="МСМК",E15="МС",E15="КМС")),I15&gt;=$P$10),"+КМС",IF(AND(OR(E15="ЗМС",E15="МСМК",E15="МС",E15="КМС"),I15&gt;=$P$10),"КМС","-"))))))</f>
        <v>-</v>
      </c>
      <c r="O15" s="147" t="s">
        <v>158</v>
      </c>
      <c r="P15" s="110"/>
    </row>
    <row r="16" spans="1:16" s="111" customFormat="1">
      <c r="A16" s="389">
        <f>A15+1</f>
        <v>3</v>
      </c>
      <c r="B16" s="370" t="s">
        <v>346</v>
      </c>
      <c r="C16" s="287"/>
      <c r="D16" s="100">
        <v>2006</v>
      </c>
      <c r="E16" s="100">
        <v>1</v>
      </c>
      <c r="F16" s="101" t="s">
        <v>137</v>
      </c>
      <c r="G16" s="101" t="s">
        <v>328</v>
      </c>
      <c r="H16" s="140">
        <v>61.55</v>
      </c>
      <c r="I16" s="378">
        <v>24</v>
      </c>
      <c r="J16" s="95"/>
      <c r="K16" s="95"/>
      <c r="L16" s="109"/>
      <c r="M16" s="136">
        <f>IF(A16=1,20,IF(A16=2,18,IF(A16=3,16,IF(A16&gt;19,0,19-A16))))</f>
        <v>16</v>
      </c>
      <c r="N16" s="105" t="str">
        <f>IF(AND(NOT(OR(E16="МСМК",E16="ЗМС")),I16&gt;=$N$10),"+МСМК",IF(AND(OR(E16="МСМК",E16="ЗМС"),I16&gt;=$N$10),"МСМК",IF(AND(NOT(OR(E16="МСМК",E16="МС",E16="ЗМС")),I16&gt;=$O$10),"+МС",IF(AND(OR(E16="МСМК",E16="МС",E16="ЗМС"),I16&gt;=$O$10),"МС",IF(AND(NOT(OR(E16="ЗМС",E16="МСМК",E16="МС",E16="КМС")),I16&gt;=$P$10),"+КМС",IF(AND(OR(E16="ЗМС",E16="МСМК",E16="МС",E16="КМС"),I16&gt;=$P$10),"КМС","-"))))))</f>
        <v>-</v>
      </c>
      <c r="O16" s="147" t="s">
        <v>158</v>
      </c>
      <c r="P16" s="110"/>
    </row>
    <row r="17" spans="1:16" s="111" customFormat="1">
      <c r="A17" s="389">
        <f>A16+1</f>
        <v>4</v>
      </c>
      <c r="B17" s="370" t="s">
        <v>351</v>
      </c>
      <c r="C17" s="287"/>
      <c r="D17" s="100">
        <v>2000</v>
      </c>
      <c r="E17" s="100">
        <v>1</v>
      </c>
      <c r="F17" s="101" t="s">
        <v>348</v>
      </c>
      <c r="G17" s="108" t="s">
        <v>349</v>
      </c>
      <c r="H17" s="140">
        <v>62.85</v>
      </c>
      <c r="I17" s="378">
        <v>19</v>
      </c>
      <c r="J17" s="95"/>
      <c r="K17" s="95"/>
      <c r="L17" s="109"/>
      <c r="M17" s="136">
        <f>IF(A17=1,20,IF(A17=2,18,IF(A17=3,16,IF(A17&gt;19,0,19-A17))))</f>
        <v>15</v>
      </c>
      <c r="N17" s="10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-</v>
      </c>
      <c r="O17" s="147" t="s">
        <v>59</v>
      </c>
      <c r="P17" s="110"/>
    </row>
    <row r="18" spans="1:16" s="111" customFormat="1">
      <c r="A18" s="392"/>
      <c r="B18" s="394"/>
      <c r="C18" s="153"/>
      <c r="D18" s="459"/>
      <c r="E18" s="462"/>
      <c r="F18" s="460"/>
      <c r="G18" s="491"/>
      <c r="H18" s="268"/>
      <c r="I18" s="397"/>
      <c r="J18" s="398"/>
      <c r="K18" s="458"/>
      <c r="L18" s="203"/>
      <c r="M18" s="160"/>
      <c r="N18" s="204"/>
      <c r="O18" s="492"/>
      <c r="P18" s="330"/>
    </row>
    <row r="19" spans="1:16" ht="12.75" customHeight="1">
      <c r="A19" s="201"/>
      <c r="B19" s="264"/>
      <c r="C19" s="265"/>
      <c r="D19" s="266"/>
      <c r="E19" s="267"/>
      <c r="F19" s="204"/>
      <c r="G19" s="267"/>
      <c r="H19" s="268"/>
      <c r="I19" s="225"/>
      <c r="J19" s="225"/>
      <c r="K19" s="225"/>
      <c r="L19" s="203"/>
      <c r="M19" s="203"/>
      <c r="N19" s="204"/>
      <c r="O19" s="269"/>
      <c r="P19" s="97"/>
    </row>
    <row r="20" spans="1:16" s="16" customFormat="1" ht="12.75" customHeight="1">
      <c r="B20" s="91" t="s">
        <v>16</v>
      </c>
      <c r="C20" s="91"/>
      <c r="D20" s="91"/>
      <c r="E20" s="91"/>
      <c r="F20" s="635"/>
      <c r="G20" s="120"/>
      <c r="H20" s="635" t="s">
        <v>254</v>
      </c>
      <c r="I20" s="91"/>
      <c r="J20" s="91"/>
      <c r="K20" s="91"/>
      <c r="L20" s="91"/>
      <c r="P20" s="91"/>
    </row>
    <row r="21" spans="1:16" s="16" customFormat="1" ht="12.75" customHeight="1">
      <c r="B21" s="91"/>
      <c r="C21" s="91"/>
      <c r="D21" s="91"/>
      <c r="E21" s="91"/>
      <c r="F21" s="635"/>
      <c r="G21" s="120"/>
      <c r="H21" s="635"/>
      <c r="I21" s="91"/>
      <c r="J21" s="91"/>
      <c r="K21" s="91"/>
      <c r="L21" s="91"/>
      <c r="P21" s="91"/>
    </row>
    <row r="22" spans="1:16" s="16" customFormat="1" ht="12.75" customHeight="1">
      <c r="A22" s="91"/>
      <c r="B22" s="91" t="s">
        <v>17</v>
      </c>
      <c r="C22" s="91"/>
      <c r="D22" s="91"/>
      <c r="E22" s="91"/>
      <c r="F22" s="636"/>
      <c r="G22" s="91"/>
      <c r="H22" s="636" t="s">
        <v>143</v>
      </c>
      <c r="I22" s="91"/>
      <c r="J22" s="91"/>
      <c r="K22" s="91"/>
      <c r="L22" s="120"/>
      <c r="M22" s="90"/>
      <c r="N22" s="90"/>
      <c r="O22" s="90"/>
      <c r="P22" s="91"/>
    </row>
    <row r="23" spans="1:16" s="16" customFormat="1" ht="12.75" customHeight="1">
      <c r="A23" s="91"/>
      <c r="B23" s="90"/>
      <c r="C23" s="90"/>
      <c r="D23" s="90"/>
      <c r="E23" s="90"/>
      <c r="F23" s="90"/>
      <c r="G23" s="90"/>
      <c r="H23" s="90"/>
      <c r="I23" s="91"/>
      <c r="J23" s="91"/>
      <c r="K23" s="91"/>
      <c r="L23" s="120"/>
      <c r="P23" s="91"/>
    </row>
    <row r="24" spans="1:16" s="16" customFormat="1" ht="12.75" customHeight="1">
      <c r="B24" s="90" t="s">
        <v>92</v>
      </c>
      <c r="C24" s="91"/>
      <c r="D24" s="91"/>
      <c r="E24" s="91"/>
      <c r="F24" s="91"/>
      <c r="G24" s="90"/>
      <c r="H24" s="90" t="s">
        <v>421</v>
      </c>
    </row>
    <row r="25" spans="1:16" s="16" customFormat="1" ht="12.75" customHeight="1">
      <c r="B25" s="90"/>
      <c r="C25" s="91"/>
      <c r="D25" s="90"/>
      <c r="E25" s="90"/>
      <c r="F25" s="90"/>
      <c r="G25" s="90"/>
      <c r="H25" s="91"/>
    </row>
    <row r="26" spans="1:16" s="16" customFormat="1" ht="12.75" customHeight="1">
      <c r="B26" s="90" t="s">
        <v>18</v>
      </c>
      <c r="C26" s="91"/>
      <c r="D26" s="90"/>
      <c r="E26" s="90"/>
      <c r="F26" s="90"/>
      <c r="G26" s="90"/>
      <c r="H26" s="91" t="s">
        <v>422</v>
      </c>
    </row>
    <row r="27" spans="1:16" s="16" customFormat="1">
      <c r="B27" s="91"/>
      <c r="G27" s="91"/>
      <c r="H27" s="271"/>
    </row>
    <row r="28" spans="1:16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</row>
    <row r="29" spans="1:16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</row>
    <row r="30" spans="1:16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</row>
    <row r="31" spans="1:16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</row>
  </sheetData>
  <sheetProtection selectLockedCells="1" selectUnlockedCells="1"/>
  <autoFilter ref="A12:P13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4:O17">
    <sortCondition descending="1" ref="I14:I17"/>
  </sortState>
  <mergeCells count="29">
    <mergeCell ref="D10:M10"/>
    <mergeCell ref="A12:A13"/>
    <mergeCell ref="B12:C13"/>
    <mergeCell ref="D12:D13"/>
    <mergeCell ref="E12:E13"/>
    <mergeCell ref="F12:F13"/>
    <mergeCell ref="A7:C7"/>
    <mergeCell ref="D7:M7"/>
    <mergeCell ref="L12:L13"/>
    <mergeCell ref="M12:M13"/>
    <mergeCell ref="N7:P7"/>
    <mergeCell ref="D8:M8"/>
    <mergeCell ref="N8:P8"/>
    <mergeCell ref="N12:N13"/>
    <mergeCell ref="G12:G13"/>
    <mergeCell ref="D9:M9"/>
    <mergeCell ref="A9:C9"/>
    <mergeCell ref="A10:C10"/>
    <mergeCell ref="O12:P13"/>
    <mergeCell ref="H12:H13"/>
    <mergeCell ref="I12:I13"/>
    <mergeCell ref="J12:K12"/>
    <mergeCell ref="D6:M6"/>
    <mergeCell ref="A6:C6"/>
    <mergeCell ref="N6:P6"/>
    <mergeCell ref="A1:P1"/>
    <mergeCell ref="A2:P2"/>
    <mergeCell ref="A3:P3"/>
    <mergeCell ref="A4:P4"/>
  </mergeCells>
  <printOptions horizontalCentered="1"/>
  <pageMargins left="0.31496062992125984" right="0.19685039370078741" top="0.87" bottom="1.1811023622047245" header="0" footer="0"/>
  <pageSetup paperSize="9" scale="89" firstPageNumber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29"/>
  <sheetViews>
    <sheetView zoomScaleSheetLayoutView="100" workbookViewId="0">
      <selection activeCell="P23" sqref="P23"/>
    </sheetView>
  </sheetViews>
  <sheetFormatPr defaultColWidth="9.140625" defaultRowHeight="12.75"/>
  <cols>
    <col min="1" max="1" width="6.5703125" style="16" customWidth="1"/>
    <col min="2" max="2" width="16.5703125" style="16" customWidth="1"/>
    <col min="3" max="3" width="4.85546875" style="16" customWidth="1"/>
    <col min="4" max="4" width="9.42578125" style="16" customWidth="1"/>
    <col min="5" max="5" width="7.42578125" style="16" customWidth="1"/>
    <col min="6" max="6" width="20.5703125" style="16" customWidth="1"/>
    <col min="7" max="7" width="23.5703125" style="16" customWidth="1"/>
    <col min="8" max="8" width="9.140625" style="16" customWidth="1"/>
    <col min="9" max="9" width="11" style="16" customWidth="1"/>
    <col min="10" max="10" width="3.85546875" style="16" hidden="1" customWidth="1"/>
    <col min="11" max="11" width="4.85546875" style="16" hidden="1" customWidth="1"/>
    <col min="12" max="12" width="15" style="16" hidden="1" customWidth="1"/>
    <col min="13" max="13" width="7" style="16" customWidth="1"/>
    <col min="14" max="14" width="10.85546875" style="16" customWidth="1"/>
    <col min="15" max="15" width="16.5703125" style="16" customWidth="1"/>
    <col min="16" max="16" width="17.42578125" style="16" customWidth="1"/>
    <col min="17" max="16384" width="9.140625" style="16"/>
  </cols>
  <sheetData>
    <row r="1" spans="1:16" s="90" customFormat="1">
      <c r="A1" s="712" t="s">
        <v>126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 s="90" customFormat="1">
      <c r="A2" s="712" t="s">
        <v>127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s="90" customFormat="1" ht="12.75" customHeight="1">
      <c r="A3" s="712" t="s">
        <v>415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 s="90" customFormat="1">
      <c r="A4" s="712" t="s">
        <v>247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s="90" customFormat="1" ht="9" customHeight="1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</row>
    <row r="6" spans="1:16" s="90" customFormat="1" ht="16.5" customHeight="1">
      <c r="A6" s="711" t="s">
        <v>248</v>
      </c>
      <c r="B6" s="711"/>
      <c r="C6" s="711"/>
      <c r="D6" s="736" t="s">
        <v>1</v>
      </c>
      <c r="E6" s="737"/>
      <c r="F6" s="737"/>
      <c r="G6" s="737"/>
      <c r="H6" s="737"/>
      <c r="I6" s="737"/>
      <c r="J6" s="737"/>
      <c r="K6" s="737"/>
      <c r="L6" s="737"/>
      <c r="M6" s="737"/>
      <c r="N6" s="738" t="s">
        <v>112</v>
      </c>
      <c r="O6" s="738"/>
      <c r="P6" s="738"/>
    </row>
    <row r="7" spans="1:16" s="90" customFormat="1" ht="15.75" customHeight="1">
      <c r="A7" s="711" t="s">
        <v>250</v>
      </c>
      <c r="B7" s="711"/>
      <c r="C7" s="711"/>
      <c r="D7" s="709" t="s">
        <v>140</v>
      </c>
      <c r="E7" s="709"/>
      <c r="F7" s="709"/>
      <c r="G7" s="709"/>
      <c r="H7" s="709"/>
      <c r="I7" s="709"/>
      <c r="J7" s="709"/>
      <c r="K7" s="709"/>
      <c r="L7" s="709"/>
      <c r="M7" s="709"/>
      <c r="N7" s="739" t="s">
        <v>20</v>
      </c>
      <c r="O7" s="739"/>
      <c r="P7" s="739"/>
    </row>
    <row r="8" spans="1:16" s="90" customFormat="1" ht="15.75">
      <c r="A8" s="321"/>
      <c r="B8" s="321"/>
      <c r="C8" s="321"/>
      <c r="D8" s="716" t="s">
        <v>249</v>
      </c>
      <c r="E8" s="716"/>
      <c r="F8" s="716"/>
      <c r="G8" s="716"/>
      <c r="H8" s="716"/>
      <c r="I8" s="716"/>
      <c r="J8" s="716"/>
      <c r="K8" s="716"/>
      <c r="L8" s="716"/>
      <c r="M8" s="717"/>
      <c r="N8" s="740" t="s">
        <v>2</v>
      </c>
      <c r="O8" s="740"/>
      <c r="P8" s="740"/>
    </row>
    <row r="9" spans="1:16" s="90" customFormat="1" ht="15.75">
      <c r="A9" s="720" t="s">
        <v>420</v>
      </c>
      <c r="B9" s="720"/>
      <c r="C9" s="720"/>
      <c r="D9" s="709" t="s">
        <v>125</v>
      </c>
      <c r="E9" s="709"/>
      <c r="F9" s="709"/>
      <c r="G9" s="709"/>
      <c r="H9" s="709"/>
      <c r="I9" s="709"/>
      <c r="J9" s="709"/>
      <c r="K9" s="709"/>
      <c r="L9" s="709"/>
      <c r="M9" s="719"/>
      <c r="N9" s="122" t="s">
        <v>3</v>
      </c>
      <c r="O9" s="122" t="s">
        <v>4</v>
      </c>
      <c r="P9" s="122" t="s">
        <v>5</v>
      </c>
    </row>
    <row r="10" spans="1:16" s="90" customFormat="1" ht="15" customHeight="1">
      <c r="A10" s="721" t="s">
        <v>419</v>
      </c>
      <c r="B10" s="722"/>
      <c r="C10" s="723"/>
      <c r="D10" s="727" t="s">
        <v>74</v>
      </c>
      <c r="E10" s="727"/>
      <c r="F10" s="727"/>
      <c r="G10" s="727"/>
      <c r="H10" s="727"/>
      <c r="I10" s="727"/>
      <c r="J10" s="727"/>
      <c r="K10" s="727"/>
      <c r="L10" s="727"/>
      <c r="M10" s="727"/>
      <c r="N10" s="14">
        <v>72</v>
      </c>
      <c r="O10" s="123">
        <v>56</v>
      </c>
      <c r="P10" s="124">
        <v>45</v>
      </c>
    </row>
    <row r="11" spans="1:16" s="98" customFormat="1" ht="13.5" thickBot="1">
      <c r="A11" s="125"/>
      <c r="B11" s="125"/>
      <c r="C11" s="125"/>
      <c r="N11" s="125"/>
      <c r="O11" s="125"/>
      <c r="P11" s="125"/>
    </row>
    <row r="12" spans="1:16" s="90" customFormat="1" ht="11.25" customHeight="1">
      <c r="A12" s="728" t="s">
        <v>6</v>
      </c>
      <c r="B12" s="730" t="s">
        <v>70</v>
      </c>
      <c r="C12" s="730"/>
      <c r="D12" s="732" t="s">
        <v>7</v>
      </c>
      <c r="E12" s="713" t="s">
        <v>8</v>
      </c>
      <c r="F12" s="713" t="s">
        <v>9</v>
      </c>
      <c r="G12" s="713" t="s">
        <v>10</v>
      </c>
      <c r="H12" s="713" t="s">
        <v>11</v>
      </c>
      <c r="I12" s="713" t="s">
        <v>12</v>
      </c>
      <c r="J12" s="726" t="s">
        <v>19</v>
      </c>
      <c r="K12" s="726"/>
      <c r="L12" s="713" t="s">
        <v>22</v>
      </c>
      <c r="M12" s="713" t="s">
        <v>13</v>
      </c>
      <c r="N12" s="713" t="s">
        <v>14</v>
      </c>
      <c r="O12" s="713" t="s">
        <v>15</v>
      </c>
      <c r="P12" s="724"/>
    </row>
    <row r="13" spans="1:16" s="90" customFormat="1">
      <c r="A13" s="729"/>
      <c r="B13" s="735"/>
      <c r="C13" s="735"/>
      <c r="D13" s="733"/>
      <c r="E13" s="714"/>
      <c r="F13" s="734"/>
      <c r="G13" s="714"/>
      <c r="H13" s="714"/>
      <c r="I13" s="714"/>
      <c r="J13" s="127" t="s">
        <v>21</v>
      </c>
      <c r="K13" s="127" t="s">
        <v>23</v>
      </c>
      <c r="L13" s="714"/>
      <c r="M13" s="714"/>
      <c r="N13" s="714"/>
      <c r="O13" s="714"/>
      <c r="P13" s="725"/>
    </row>
    <row r="14" spans="1:16" s="90" customFormat="1" ht="12" customHeight="1">
      <c r="A14" s="390">
        <v>1</v>
      </c>
      <c r="B14" s="211" t="s">
        <v>374</v>
      </c>
      <c r="C14" s="128"/>
      <c r="D14" s="129">
        <v>2005</v>
      </c>
      <c r="E14" s="604" t="s">
        <v>5</v>
      </c>
      <c r="F14" s="274" t="s">
        <v>148</v>
      </c>
      <c r="G14" s="604" t="s">
        <v>375</v>
      </c>
      <c r="H14" s="131">
        <v>67.099999999999994</v>
      </c>
      <c r="I14" s="378">
        <v>56</v>
      </c>
      <c r="J14" s="133"/>
      <c r="K14" s="134"/>
      <c r="L14" s="135"/>
      <c r="M14" s="136">
        <f t="shared" ref="M14:M20" si="0">IF(A14=1,20,IF(A14=2,18,IF(A14=3,16,IF(A14&gt;19,0,19-A14))))</f>
        <v>20</v>
      </c>
      <c r="N14" s="105" t="str">
        <f>IF(AND(NOT(OR(E14="МСМК",E14="ЗМС")),I14&gt;=$N$10),"+МСМК",IF(AND(OR(E14="МСМК",E14="ЗМС"),I14&gt;=$N$10),"МСМК",IF(AND(NOT(OR(E14="МСМК",E14="МС",E14="ЗМС")),I14&gt;=$O$10),"+МС",IF(AND(OR(E14="МСМК",E14="МС",E14="ЗМС"),I14&gt;=$O$10),"МС",IF(AND(NOT(OR(E14="ЗМС",E14="МСМК",E14="МС",E14="КМС")),I14&gt;=$P$10),"+КМС",IF(AND(OR(E14="ЗМС",E14="МСМК",E14="МС",E14="КМС"),I14&gt;=$P$10),"КМС","-"))))))</f>
        <v>+МС</v>
      </c>
      <c r="O14" s="147" t="s">
        <v>376</v>
      </c>
      <c r="P14" s="138"/>
    </row>
    <row r="15" spans="1:16" s="111" customFormat="1">
      <c r="A15" s="391">
        <f>A14+1</f>
        <v>2</v>
      </c>
      <c r="B15" s="370" t="s">
        <v>182</v>
      </c>
      <c r="C15" s="287"/>
      <c r="D15" s="100">
        <v>2004</v>
      </c>
      <c r="E15" s="100" t="s">
        <v>4</v>
      </c>
      <c r="F15" s="101" t="s">
        <v>348</v>
      </c>
      <c r="G15" s="108" t="s">
        <v>349</v>
      </c>
      <c r="H15" s="140">
        <v>68</v>
      </c>
      <c r="I15" s="378">
        <v>52</v>
      </c>
      <c r="J15" s="141"/>
      <c r="K15" s="124"/>
      <c r="L15" s="142"/>
      <c r="M15" s="136">
        <f t="shared" si="0"/>
        <v>18</v>
      </c>
      <c r="N15" s="105" t="str">
        <f t="shared" ref="N15:N20" si="1">IF(AND(NOT(OR(E15="МСМК",E15="ЗМС")),I15&gt;=$N$10),"+МСМК",IF(AND(OR(E15="МСМК",E15="ЗМС"),I15&gt;=$N$10),"МСМК",IF(AND(NOT(OR(E15="МСМК",E15="МС",E15="ЗМС")),I15&gt;=$O$10),"+МС",IF(AND(OR(E15="МСМК",E15="МС",E15="ЗМС"),I15&gt;=$O$10),"МС",IF(AND(NOT(OR(E15="ЗМС",E15="МСМК",E15="МС",E15="КМС")),I15&gt;=$P$10),"+КМС",IF(AND(OR(E15="ЗМС",E15="МСМК",E15="МС",E15="КМС"),I15&gt;=$P$10),"КМС","-"))))))</f>
        <v>КМС</v>
      </c>
      <c r="O15" s="147" t="s">
        <v>59</v>
      </c>
      <c r="P15" s="144"/>
    </row>
    <row r="16" spans="1:16" s="111" customFormat="1" ht="12.75" customHeight="1">
      <c r="A16" s="391">
        <f t="shared" ref="A16:A19" si="2">A15+1</f>
        <v>3</v>
      </c>
      <c r="B16" s="211" t="s">
        <v>266</v>
      </c>
      <c r="C16" s="287"/>
      <c r="D16" s="516">
        <v>2001</v>
      </c>
      <c r="E16" s="515" t="s">
        <v>5</v>
      </c>
      <c r="F16" s="93" t="s">
        <v>265</v>
      </c>
      <c r="G16" s="328" t="s">
        <v>240</v>
      </c>
      <c r="H16" s="140">
        <v>67.849999999999994</v>
      </c>
      <c r="I16" s="378">
        <v>48</v>
      </c>
      <c r="J16" s="141"/>
      <c r="K16" s="124"/>
      <c r="L16" s="142"/>
      <c r="M16" s="136">
        <f t="shared" si="0"/>
        <v>16</v>
      </c>
      <c r="N16" s="105" t="str">
        <f t="shared" si="1"/>
        <v>КМС</v>
      </c>
      <c r="O16" s="137" t="s">
        <v>199</v>
      </c>
      <c r="P16" s="144"/>
    </row>
    <row r="17" spans="1:16" s="111" customFormat="1" ht="12.75" customHeight="1">
      <c r="A17" s="391">
        <f t="shared" si="2"/>
        <v>4</v>
      </c>
      <c r="B17" s="143" t="s">
        <v>286</v>
      </c>
      <c r="C17" s="287"/>
      <c r="D17" s="129">
        <v>1997</v>
      </c>
      <c r="E17" s="515">
        <v>1</v>
      </c>
      <c r="F17" s="515" t="s">
        <v>283</v>
      </c>
      <c r="G17" s="288"/>
      <c r="H17" s="140">
        <v>67.150000000000006</v>
      </c>
      <c r="I17" s="378">
        <v>38</v>
      </c>
      <c r="J17" s="141"/>
      <c r="K17" s="124"/>
      <c r="L17" s="142"/>
      <c r="M17" s="136">
        <f t="shared" si="0"/>
        <v>15</v>
      </c>
      <c r="N17" s="105" t="str">
        <f t="shared" si="1"/>
        <v>-</v>
      </c>
      <c r="O17" s="147" t="s">
        <v>172</v>
      </c>
      <c r="P17" s="144"/>
    </row>
    <row r="18" spans="1:16" s="111" customFormat="1">
      <c r="A18" s="391">
        <f t="shared" si="2"/>
        <v>5</v>
      </c>
      <c r="B18" s="622" t="s">
        <v>332</v>
      </c>
      <c r="C18" s="287"/>
      <c r="D18" s="489">
        <v>2006</v>
      </c>
      <c r="E18" s="100">
        <v>1</v>
      </c>
      <c r="F18" s="101" t="s">
        <v>137</v>
      </c>
      <c r="G18" s="270" t="s">
        <v>331</v>
      </c>
      <c r="H18" s="140">
        <v>66.5</v>
      </c>
      <c r="I18" s="378">
        <v>35</v>
      </c>
      <c r="J18" s="141"/>
      <c r="K18" s="124"/>
      <c r="L18" s="142"/>
      <c r="M18" s="136">
        <f t="shared" si="0"/>
        <v>14</v>
      </c>
      <c r="N18" s="105" t="str">
        <f t="shared" si="1"/>
        <v>-</v>
      </c>
      <c r="O18" s="147" t="s">
        <v>158</v>
      </c>
      <c r="P18" s="144"/>
    </row>
    <row r="19" spans="1:16" s="111" customFormat="1">
      <c r="A19" s="391">
        <f t="shared" si="2"/>
        <v>6</v>
      </c>
      <c r="B19" s="211" t="s">
        <v>343</v>
      </c>
      <c r="C19" s="623"/>
      <c r="D19" s="136">
        <v>2003</v>
      </c>
      <c r="E19" s="603" t="s">
        <v>5</v>
      </c>
      <c r="F19" s="603" t="s">
        <v>137</v>
      </c>
      <c r="G19" s="108" t="s">
        <v>344</v>
      </c>
      <c r="H19" s="490">
        <v>66.2</v>
      </c>
      <c r="I19" s="381">
        <v>30</v>
      </c>
      <c r="J19" s="95"/>
      <c r="K19" s="95"/>
      <c r="L19" s="109"/>
      <c r="M19" s="136">
        <f t="shared" si="0"/>
        <v>13</v>
      </c>
      <c r="N19" s="105" t="str">
        <f t="shared" si="1"/>
        <v>-</v>
      </c>
      <c r="O19" s="624" t="s">
        <v>345</v>
      </c>
      <c r="P19" s="144"/>
    </row>
    <row r="20" spans="1:16">
      <c r="A20" s="386">
        <f>A19+1</f>
        <v>7</v>
      </c>
      <c r="B20" s="370" t="s">
        <v>179</v>
      </c>
      <c r="C20" s="128"/>
      <c r="D20" s="100">
        <v>2005</v>
      </c>
      <c r="E20" s="100" t="s">
        <v>5</v>
      </c>
      <c r="F20" s="101" t="s">
        <v>135</v>
      </c>
      <c r="G20" s="101" t="s">
        <v>304</v>
      </c>
      <c r="H20" s="145">
        <v>64.5</v>
      </c>
      <c r="I20" s="378">
        <v>29</v>
      </c>
      <c r="J20" s="146"/>
      <c r="K20" s="124"/>
      <c r="L20" s="142"/>
      <c r="M20" s="136">
        <f t="shared" si="0"/>
        <v>12</v>
      </c>
      <c r="N20" s="108" t="str">
        <f t="shared" si="1"/>
        <v>-</v>
      </c>
      <c r="O20" s="625" t="s">
        <v>138</v>
      </c>
      <c r="P20" s="179"/>
    </row>
    <row r="21" spans="1:16">
      <c r="A21" s="392"/>
      <c r="B21" s="265"/>
      <c r="C21" s="153"/>
      <c r="D21" s="266"/>
      <c r="E21" s="266"/>
      <c r="F21" s="267"/>
      <c r="G21" s="267"/>
      <c r="H21" s="157"/>
      <c r="I21" s="395"/>
      <c r="J21" s="396"/>
      <c r="K21" s="612"/>
      <c r="L21" s="160"/>
      <c r="M21" s="160"/>
      <c r="N21" s="204"/>
      <c r="O21" s="153"/>
      <c r="P21" s="97"/>
    </row>
    <row r="22" spans="1:16" s="111" customFormat="1">
      <c r="A22" s="151"/>
      <c r="B22" s="152"/>
      <c r="C22" s="153"/>
      <c r="D22" s="154"/>
      <c r="E22" s="155"/>
      <c r="F22" s="156"/>
      <c r="G22" s="156"/>
      <c r="H22" s="157"/>
      <c r="I22" s="158"/>
      <c r="J22" s="159"/>
      <c r="K22" s="159"/>
      <c r="L22" s="160"/>
      <c r="M22" s="160"/>
      <c r="N22" s="156"/>
      <c r="O22" s="153"/>
      <c r="P22" s="161"/>
    </row>
    <row r="23" spans="1:16" ht="12.75" customHeight="1">
      <c r="C23" s="91" t="s">
        <v>16</v>
      </c>
      <c r="D23" s="91"/>
      <c r="E23" s="91"/>
      <c r="F23" s="91"/>
      <c r="G23" s="635"/>
      <c r="H23" s="120"/>
      <c r="I23" s="635" t="s">
        <v>254</v>
      </c>
      <c r="J23" s="91"/>
      <c r="K23" s="91"/>
      <c r="L23" s="91"/>
      <c r="M23" s="90"/>
      <c r="N23" s="90"/>
      <c r="O23" s="90"/>
      <c r="P23" s="91"/>
    </row>
    <row r="24" spans="1:16" ht="12.75" customHeight="1">
      <c r="C24" s="91"/>
      <c r="D24" s="91"/>
      <c r="E24" s="91"/>
      <c r="F24" s="91"/>
      <c r="G24" s="635"/>
      <c r="H24" s="120"/>
      <c r="I24" s="635"/>
      <c r="J24" s="91"/>
      <c r="K24" s="91"/>
      <c r="L24" s="120"/>
      <c r="P24" s="91"/>
    </row>
    <row r="25" spans="1:16" ht="12.75" customHeight="1">
      <c r="C25" s="91" t="s">
        <v>17</v>
      </c>
      <c r="D25" s="91"/>
      <c r="E25" s="91"/>
      <c r="F25" s="91"/>
      <c r="G25" s="636"/>
      <c r="H25" s="91"/>
      <c r="I25" s="636" t="s">
        <v>143</v>
      </c>
      <c r="J25" s="91"/>
      <c r="K25" s="91"/>
      <c r="L25" s="120"/>
      <c r="P25" s="91"/>
    </row>
    <row r="26" spans="1:16" ht="12.75" customHeight="1">
      <c r="C26" s="90"/>
      <c r="D26" s="90"/>
      <c r="E26" s="90"/>
      <c r="F26" s="90"/>
      <c r="G26" s="90"/>
      <c r="H26" s="90"/>
      <c r="I26" s="90"/>
    </row>
    <row r="27" spans="1:16" ht="12.75" customHeight="1">
      <c r="C27" s="90" t="s">
        <v>92</v>
      </c>
      <c r="D27" s="91"/>
      <c r="E27" s="91"/>
      <c r="F27" s="91"/>
      <c r="G27" s="91"/>
      <c r="H27" s="90"/>
      <c r="I27" s="90" t="s">
        <v>421</v>
      </c>
    </row>
    <row r="28" spans="1:16" ht="12.75" customHeight="1">
      <c r="C28" s="90"/>
      <c r="D28" s="91"/>
      <c r="E28" s="90"/>
      <c r="F28" s="90"/>
      <c r="G28" s="90"/>
      <c r="H28" s="90"/>
      <c r="I28" s="91"/>
    </row>
    <row r="29" spans="1:16">
      <c r="C29" s="90" t="s">
        <v>18</v>
      </c>
      <c r="D29" s="91"/>
      <c r="E29" s="90"/>
      <c r="F29" s="90"/>
      <c r="G29" s="90"/>
      <c r="H29" s="90"/>
      <c r="I29" s="91" t="s">
        <v>422</v>
      </c>
    </row>
  </sheetData>
  <sheetProtection selectLockedCells="1" selectUnlockedCells="1"/>
  <autoFilter ref="A12:P20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4:O20">
    <sortCondition descending="1" ref="I14:I20"/>
  </sortState>
  <mergeCells count="29">
    <mergeCell ref="A7:C7"/>
    <mergeCell ref="D7:M7"/>
    <mergeCell ref="N7:P7"/>
    <mergeCell ref="D8:M8"/>
    <mergeCell ref="N8:P8"/>
    <mergeCell ref="A1:P1"/>
    <mergeCell ref="A2:P2"/>
    <mergeCell ref="A3:P3"/>
    <mergeCell ref="A4:P4"/>
    <mergeCell ref="A6:C6"/>
    <mergeCell ref="D6:M6"/>
    <mergeCell ref="N6:P6"/>
    <mergeCell ref="A9:C9"/>
    <mergeCell ref="A10:C10"/>
    <mergeCell ref="A12:A13"/>
    <mergeCell ref="B12:C13"/>
    <mergeCell ref="N12:N13"/>
    <mergeCell ref="D12:D13"/>
    <mergeCell ref="E12:E13"/>
    <mergeCell ref="F12:F13"/>
    <mergeCell ref="D9:M9"/>
    <mergeCell ref="D10:M10"/>
    <mergeCell ref="O12:P13"/>
    <mergeCell ref="G12:G13"/>
    <mergeCell ref="H12:H13"/>
    <mergeCell ref="I12:I13"/>
    <mergeCell ref="J12:K12"/>
    <mergeCell ref="L12:L13"/>
    <mergeCell ref="M12:M13"/>
  </mergeCells>
  <printOptions horizontalCentered="1"/>
  <pageMargins left="0.39" right="0.19685039370078741" top="0.87" bottom="1.01" header="0" footer="0"/>
  <pageSetup paperSize="9" scale="89" firstPageNumber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8"/>
  <sheetViews>
    <sheetView topLeftCell="A4" zoomScale="90" zoomScaleNormal="90" zoomScaleSheetLayoutView="100" workbookViewId="0">
      <selection activeCell="O29" sqref="O29"/>
    </sheetView>
  </sheetViews>
  <sheetFormatPr defaultColWidth="9.140625" defaultRowHeight="12.75"/>
  <cols>
    <col min="1" max="1" width="6.5703125" style="16" customWidth="1"/>
    <col min="2" max="2" width="17.42578125" style="16" customWidth="1"/>
    <col min="3" max="3" width="5.85546875" style="16" customWidth="1"/>
    <col min="4" max="4" width="9.42578125" style="16" customWidth="1"/>
    <col min="5" max="5" width="7.42578125" style="16" customWidth="1"/>
    <col min="6" max="6" width="22.28515625" style="16" customWidth="1"/>
    <col min="7" max="7" width="24.85546875" style="16" customWidth="1"/>
    <col min="8" max="8" width="8.7109375" style="16" customWidth="1"/>
    <col min="9" max="9" width="10.5703125" style="16" customWidth="1"/>
    <col min="10" max="10" width="3.85546875" style="16" hidden="1" customWidth="1"/>
    <col min="11" max="11" width="4.85546875" style="16" hidden="1" customWidth="1"/>
    <col min="12" max="12" width="15" style="16" hidden="1" customWidth="1"/>
    <col min="13" max="13" width="7" style="16" customWidth="1"/>
    <col min="14" max="14" width="11.28515625" style="16" customWidth="1"/>
    <col min="15" max="15" width="16.5703125" style="16" customWidth="1"/>
    <col min="16" max="16" width="19.28515625" style="16" customWidth="1"/>
    <col min="17" max="16384" width="9.140625" style="16"/>
  </cols>
  <sheetData>
    <row r="1" spans="1:16">
      <c r="A1" s="712" t="s">
        <v>126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127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415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247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</row>
    <row r="6" spans="1:16" ht="19.5" customHeight="1">
      <c r="A6" s="711" t="s">
        <v>248</v>
      </c>
      <c r="B6" s="711"/>
      <c r="C6" s="711"/>
      <c r="D6" s="709" t="s">
        <v>1</v>
      </c>
      <c r="E6" s="710"/>
      <c r="F6" s="710"/>
      <c r="G6" s="710"/>
      <c r="H6" s="710"/>
      <c r="I6" s="710"/>
      <c r="J6" s="710"/>
      <c r="K6" s="710"/>
      <c r="L6" s="710"/>
      <c r="M6" s="710"/>
      <c r="N6" s="711" t="s">
        <v>112</v>
      </c>
      <c r="O6" s="711"/>
      <c r="P6" s="711"/>
    </row>
    <row r="7" spans="1:16" ht="19.5" customHeight="1">
      <c r="A7" s="711" t="s">
        <v>250</v>
      </c>
      <c r="B7" s="711"/>
      <c r="C7" s="711"/>
      <c r="D7" s="709" t="s">
        <v>140</v>
      </c>
      <c r="E7" s="709"/>
      <c r="F7" s="709"/>
      <c r="G7" s="709"/>
      <c r="H7" s="709"/>
      <c r="I7" s="709"/>
      <c r="J7" s="709"/>
      <c r="K7" s="709"/>
      <c r="L7" s="709"/>
      <c r="M7" s="709"/>
      <c r="N7" s="715" t="s">
        <v>20</v>
      </c>
      <c r="O7" s="715"/>
      <c r="P7" s="715"/>
    </row>
    <row r="8" spans="1:16" ht="15.75">
      <c r="A8" s="748"/>
      <c r="B8" s="748"/>
      <c r="C8" s="748"/>
      <c r="D8" s="716" t="s">
        <v>249</v>
      </c>
      <c r="E8" s="716"/>
      <c r="F8" s="716"/>
      <c r="G8" s="716"/>
      <c r="H8" s="716"/>
      <c r="I8" s="716"/>
      <c r="J8" s="716"/>
      <c r="K8" s="716"/>
      <c r="L8" s="716"/>
      <c r="M8" s="717"/>
      <c r="N8" s="718" t="s">
        <v>2</v>
      </c>
      <c r="O8" s="718"/>
      <c r="P8" s="718"/>
    </row>
    <row r="9" spans="1:16" ht="15.75">
      <c r="A9" s="720" t="s">
        <v>420</v>
      </c>
      <c r="B9" s="720"/>
      <c r="C9" s="720"/>
      <c r="D9" s="709" t="s">
        <v>125</v>
      </c>
      <c r="E9" s="709"/>
      <c r="F9" s="709"/>
      <c r="G9" s="709"/>
      <c r="H9" s="709"/>
      <c r="I9" s="709"/>
      <c r="J9" s="709"/>
      <c r="K9" s="709"/>
      <c r="L9" s="709"/>
      <c r="M9" s="719"/>
      <c r="N9" s="92" t="s">
        <v>3</v>
      </c>
      <c r="O9" s="92" t="s">
        <v>4</v>
      </c>
      <c r="P9" s="92" t="s">
        <v>5</v>
      </c>
    </row>
    <row r="10" spans="1:16" ht="15" customHeight="1">
      <c r="A10" s="721" t="s">
        <v>419</v>
      </c>
      <c r="B10" s="722"/>
      <c r="C10" s="723"/>
      <c r="D10" s="727" t="s">
        <v>75</v>
      </c>
      <c r="E10" s="727"/>
      <c r="F10" s="727"/>
      <c r="G10" s="727"/>
      <c r="H10" s="727"/>
      <c r="I10" s="727"/>
      <c r="J10" s="727"/>
      <c r="K10" s="727"/>
      <c r="L10" s="727"/>
      <c r="M10" s="727"/>
      <c r="N10" s="93">
        <v>76</v>
      </c>
      <c r="O10" s="94">
        <v>62</v>
      </c>
      <c r="P10" s="95">
        <v>48</v>
      </c>
    </row>
    <row r="11" spans="1:16" s="4" customFormat="1">
      <c r="A11" s="96"/>
      <c r="B11" s="96"/>
      <c r="C11" s="96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6"/>
      <c r="O11" s="96"/>
      <c r="P11" s="96"/>
    </row>
    <row r="12" spans="1:16" s="6" customFormat="1" ht="11.25" customHeight="1">
      <c r="A12" s="731" t="s">
        <v>6</v>
      </c>
      <c r="B12" s="731" t="s">
        <v>70</v>
      </c>
      <c r="C12" s="731"/>
      <c r="D12" s="747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12</v>
      </c>
      <c r="J12" s="744" t="s">
        <v>19</v>
      </c>
      <c r="K12" s="744"/>
      <c r="L12" s="741" t="s">
        <v>22</v>
      </c>
      <c r="M12" s="741" t="s">
        <v>13</v>
      </c>
      <c r="N12" s="745" t="s">
        <v>14</v>
      </c>
      <c r="O12" s="741" t="s">
        <v>15</v>
      </c>
      <c r="P12" s="742"/>
    </row>
    <row r="13" spans="1:16" s="6" customFormat="1">
      <c r="A13" s="731"/>
      <c r="B13" s="731"/>
      <c r="C13" s="731"/>
      <c r="D13" s="733"/>
      <c r="E13" s="714"/>
      <c r="F13" s="734"/>
      <c r="G13" s="714"/>
      <c r="H13" s="714"/>
      <c r="I13" s="714"/>
      <c r="J13" s="127" t="s">
        <v>21</v>
      </c>
      <c r="K13" s="127" t="s">
        <v>23</v>
      </c>
      <c r="L13" s="714"/>
      <c r="M13" s="714"/>
      <c r="N13" s="746"/>
      <c r="O13" s="714"/>
      <c r="P13" s="743"/>
    </row>
    <row r="14" spans="1:16">
      <c r="A14" s="385">
        <v>1</v>
      </c>
      <c r="B14" s="115" t="s">
        <v>201</v>
      </c>
      <c r="C14" s="610"/>
      <c r="D14" s="379">
        <v>2002</v>
      </c>
      <c r="E14" s="93" t="s">
        <v>4</v>
      </c>
      <c r="F14" s="93" t="s">
        <v>265</v>
      </c>
      <c r="G14" s="328" t="s">
        <v>240</v>
      </c>
      <c r="H14" s="295">
        <v>72.8</v>
      </c>
      <c r="I14" s="381">
        <v>71</v>
      </c>
      <c r="J14" s="176"/>
      <c r="K14" s="176"/>
      <c r="L14" s="177"/>
      <c r="M14" s="136">
        <f t="shared" ref="M14:M19" si="0">IF(A14=1,20,IF(A14=2,18,IF(A14=3,16,IF(A14&gt;19,0,19-A14))))</f>
        <v>20</v>
      </c>
      <c r="N14" s="108" t="str">
        <f>IF(AND(NOT(OR(E14="МСМК",E14="ЗМС")),I14&gt;=$N$10),"+МСМК",IF(AND(OR(E14="МСМК",E14="ЗМС"),I14&gt;=$N$10),"МСМК",IF(AND(NOT(OR(E14="МСМК",E14="МС",E14="ЗМС")),I14&gt;=$O$10),"+МС",IF(AND(OR(E14="МСМК",E14="МС",E14="ЗМС"),I14&gt;=$O$10),"МС",IF(AND(NOT(OR(E14="ЗМС",E14="МСМК",E14="МС",E14="КМС")),I14&gt;=$P$10),"+КМС",IF(AND(OR(E14="ЗМС",E14="МСМК",E14="МС",E14="КМС"),I14&gt;=$P$10),"КМС","-"))))))</f>
        <v>МС</v>
      </c>
      <c r="O14" s="180" t="s">
        <v>199</v>
      </c>
      <c r="P14" s="179"/>
    </row>
    <row r="15" spans="1:16">
      <c r="A15" s="386">
        <f>A14+1</f>
        <v>2</v>
      </c>
      <c r="B15" s="211" t="s">
        <v>183</v>
      </c>
      <c r="C15" s="247"/>
      <c r="D15" s="136">
        <v>1994</v>
      </c>
      <c r="E15" s="613" t="s">
        <v>5</v>
      </c>
      <c r="F15" s="613" t="s">
        <v>348</v>
      </c>
      <c r="G15" s="108" t="s">
        <v>349</v>
      </c>
      <c r="H15" s="112">
        <v>71.55</v>
      </c>
      <c r="I15" s="380">
        <v>52</v>
      </c>
      <c r="J15" s="94"/>
      <c r="K15" s="95"/>
      <c r="L15" s="109"/>
      <c r="M15" s="136">
        <f t="shared" si="0"/>
        <v>18</v>
      </c>
      <c r="N15" s="108" t="s">
        <v>5</v>
      </c>
      <c r="O15" s="169" t="s">
        <v>59</v>
      </c>
      <c r="P15" s="179"/>
    </row>
    <row r="16" spans="1:16" s="6" customFormat="1">
      <c r="A16" s="386">
        <f t="shared" ref="A16:A19" si="1">A15+1</f>
        <v>3</v>
      </c>
      <c r="B16" s="370" t="s">
        <v>275</v>
      </c>
      <c r="C16" s="99"/>
      <c r="D16" s="100">
        <v>1990</v>
      </c>
      <c r="E16" s="101" t="s">
        <v>5</v>
      </c>
      <c r="F16" s="93" t="s">
        <v>265</v>
      </c>
      <c r="G16" s="328" t="s">
        <v>240</v>
      </c>
      <c r="H16" s="114">
        <v>72.55</v>
      </c>
      <c r="I16" s="381">
        <v>41</v>
      </c>
      <c r="J16" s="94"/>
      <c r="K16" s="95"/>
      <c r="L16" s="109"/>
      <c r="M16" s="136">
        <f t="shared" si="0"/>
        <v>16</v>
      </c>
      <c r="N16" s="108" t="str">
        <f>IF(AND(NOT(OR(E16="МСМК",E16="ЗМС")),I16&gt;=$N$10),"+МСМК",IF(AND(OR(E16="МСМК",E16="ЗМС"),I16&gt;=$N$10),"МСМК",IF(AND(NOT(OR(E16="МСМК",E16="МС",E16="ЗМС")),I16&gt;=$O$10),"+МС",IF(AND(OR(E16="МСМК",E16="МС",E16="ЗМС"),I16&gt;=$O$10),"МС",IF(AND(NOT(OR(E16="ЗМС",E16="МСМК",E16="МС",E16="КМС")),I16&gt;=$P$10),"+КМС",IF(AND(OR(E16="ЗМС",E16="МСМК",E16="МС",E16="КМС"),I16&gt;=$P$10),"КМС","-"))))))</f>
        <v>-</v>
      </c>
      <c r="O16" s="178" t="s">
        <v>199</v>
      </c>
      <c r="P16" s="179"/>
    </row>
    <row r="17" spans="1:16" s="6" customFormat="1">
      <c r="A17" s="386">
        <f t="shared" si="1"/>
        <v>4</v>
      </c>
      <c r="B17" s="115" t="s">
        <v>270</v>
      </c>
      <c r="C17" s="610"/>
      <c r="D17" s="104">
        <v>2003</v>
      </c>
      <c r="E17" s="93" t="s">
        <v>5</v>
      </c>
      <c r="F17" s="93" t="s">
        <v>265</v>
      </c>
      <c r="G17" s="328" t="s">
        <v>273</v>
      </c>
      <c r="H17" s="112">
        <v>72.599999999999994</v>
      </c>
      <c r="I17" s="381">
        <v>38</v>
      </c>
      <c r="J17" s="94"/>
      <c r="K17" s="95"/>
      <c r="L17" s="109"/>
      <c r="M17" s="136">
        <f t="shared" si="0"/>
        <v>15</v>
      </c>
      <c r="N17" s="108" t="str">
        <f t="shared" ref="N17:N19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-</v>
      </c>
      <c r="O17" s="180" t="s">
        <v>271</v>
      </c>
      <c r="P17" s="179"/>
    </row>
    <row r="18" spans="1:16" s="6" customFormat="1">
      <c r="A18" s="386">
        <f t="shared" si="1"/>
        <v>5</v>
      </c>
      <c r="B18" s="576" t="s">
        <v>173</v>
      </c>
      <c r="C18" s="637"/>
      <c r="D18" s="93">
        <v>1993</v>
      </c>
      <c r="E18" s="108" t="s">
        <v>5</v>
      </c>
      <c r="F18" s="108" t="s">
        <v>283</v>
      </c>
      <c r="G18" s="108"/>
      <c r="H18" s="112">
        <v>71.25</v>
      </c>
      <c r="I18" s="380">
        <v>30</v>
      </c>
      <c r="J18" s="94"/>
      <c r="K18" s="95"/>
      <c r="L18" s="109"/>
      <c r="M18" s="136">
        <f t="shared" si="0"/>
        <v>14</v>
      </c>
      <c r="N18" s="108" t="str">
        <f t="shared" si="2"/>
        <v>-</v>
      </c>
      <c r="O18" s="117" t="s">
        <v>178</v>
      </c>
      <c r="P18" s="179"/>
    </row>
    <row r="19" spans="1:16" s="6" customFormat="1">
      <c r="A19" s="386">
        <f t="shared" si="1"/>
        <v>6</v>
      </c>
      <c r="B19" s="576" t="s">
        <v>300</v>
      </c>
      <c r="C19" s="637"/>
      <c r="D19" s="93">
        <v>2003</v>
      </c>
      <c r="E19" s="108" t="s">
        <v>5</v>
      </c>
      <c r="F19" s="108" t="s">
        <v>135</v>
      </c>
      <c r="G19" s="108" t="s">
        <v>297</v>
      </c>
      <c r="H19" s="112">
        <v>71.400000000000006</v>
      </c>
      <c r="I19" s="381">
        <v>20</v>
      </c>
      <c r="J19" s="94"/>
      <c r="K19" s="95"/>
      <c r="L19" s="109"/>
      <c r="M19" s="136">
        <f t="shared" si="0"/>
        <v>13</v>
      </c>
      <c r="N19" s="108" t="str">
        <f t="shared" si="2"/>
        <v>-</v>
      </c>
      <c r="O19" s="117" t="s">
        <v>205</v>
      </c>
      <c r="P19" s="179"/>
    </row>
    <row r="20" spans="1:16" s="6" customFormat="1">
      <c r="A20" s="392"/>
      <c r="B20" s="269"/>
      <c r="C20" s="121"/>
      <c r="D20" s="323"/>
      <c r="E20" s="204"/>
      <c r="F20" s="204"/>
      <c r="G20" s="204"/>
      <c r="H20" s="268"/>
      <c r="I20" s="397"/>
      <c r="J20" s="398"/>
      <c r="K20" s="323"/>
      <c r="L20" s="203"/>
      <c r="M20" s="203"/>
      <c r="N20" s="204"/>
      <c r="O20" s="121"/>
      <c r="P20" s="97"/>
    </row>
    <row r="21" spans="1:16" ht="15" customHeight="1">
      <c r="A21" s="89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</row>
    <row r="22" spans="1:16" ht="12.75" customHeight="1">
      <c r="B22" s="91" t="s">
        <v>16</v>
      </c>
      <c r="C22" s="91"/>
      <c r="D22" s="91"/>
      <c r="E22" s="91"/>
      <c r="F22" s="635"/>
      <c r="G22" s="120"/>
      <c r="H22" s="635" t="s">
        <v>254</v>
      </c>
      <c r="I22" s="91"/>
      <c r="J22" s="91"/>
      <c r="K22" s="91"/>
      <c r="L22" s="91"/>
      <c r="P22" s="91"/>
    </row>
    <row r="23" spans="1:16" ht="12.75" customHeight="1">
      <c r="B23" s="91"/>
      <c r="C23" s="91"/>
      <c r="D23" s="91"/>
      <c r="E23" s="91"/>
      <c r="F23" s="635"/>
      <c r="G23" s="120"/>
      <c r="H23" s="635"/>
      <c r="I23" s="91"/>
      <c r="J23" s="91"/>
      <c r="K23" s="91"/>
      <c r="L23" s="120"/>
      <c r="P23" s="91"/>
    </row>
    <row r="24" spans="1:16" ht="12.75" customHeight="1">
      <c r="B24" s="91" t="s">
        <v>17</v>
      </c>
      <c r="C24" s="91"/>
      <c r="D24" s="91"/>
      <c r="E24" s="91"/>
      <c r="F24" s="636"/>
      <c r="G24" s="91"/>
      <c r="H24" s="636" t="s">
        <v>143</v>
      </c>
      <c r="I24" s="91"/>
      <c r="J24" s="91"/>
      <c r="K24" s="91"/>
      <c r="L24" s="120"/>
      <c r="P24" s="91"/>
    </row>
    <row r="25" spans="1:16" ht="12.75" customHeight="1">
      <c r="B25" s="90"/>
      <c r="C25" s="90"/>
      <c r="D25" s="90"/>
      <c r="E25" s="90"/>
      <c r="F25" s="90"/>
      <c r="G25" s="90"/>
      <c r="H25" s="90"/>
    </row>
    <row r="26" spans="1:16" ht="12.75" customHeight="1">
      <c r="B26" s="90" t="s">
        <v>92</v>
      </c>
      <c r="C26" s="91"/>
      <c r="D26" s="91"/>
      <c r="E26" s="91"/>
      <c r="F26" s="91"/>
      <c r="G26" s="90"/>
      <c r="H26" s="90" t="s">
        <v>421</v>
      </c>
    </row>
    <row r="27" spans="1:16" ht="12.75" customHeight="1">
      <c r="B27" s="90"/>
      <c r="C27" s="91"/>
      <c r="D27" s="90"/>
      <c r="E27" s="90"/>
      <c r="F27" s="90"/>
      <c r="G27" s="90"/>
      <c r="H27" s="91"/>
    </row>
    <row r="28" spans="1:16">
      <c r="B28" s="90" t="s">
        <v>18</v>
      </c>
      <c r="C28" s="91"/>
      <c r="D28" s="90"/>
      <c r="E28" s="90"/>
      <c r="F28" s="90"/>
      <c r="G28" s="90"/>
      <c r="H28" s="91" t="s">
        <v>422</v>
      </c>
    </row>
  </sheetData>
  <sheetProtection selectLockedCells="1" selectUnlockedCells="1"/>
  <autoFilter ref="A12:P15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4:O19">
    <sortCondition descending="1" ref="I14:I19"/>
  </sortState>
  <mergeCells count="30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D9:M9"/>
    <mergeCell ref="D10:M10"/>
    <mergeCell ref="A9:C9"/>
    <mergeCell ref="A10:C10"/>
    <mergeCell ref="N12:N13"/>
    <mergeCell ref="A12:A13"/>
    <mergeCell ref="B12:C13"/>
    <mergeCell ref="D12:D13"/>
    <mergeCell ref="E12:E13"/>
    <mergeCell ref="F12:F13"/>
    <mergeCell ref="O12:P13"/>
    <mergeCell ref="G12:G13"/>
    <mergeCell ref="H12:H13"/>
    <mergeCell ref="I12:I13"/>
    <mergeCell ref="J12:K12"/>
    <mergeCell ref="L12:L13"/>
    <mergeCell ref="M12:M13"/>
  </mergeCells>
  <printOptions horizontalCentered="1"/>
  <pageMargins left="0.39" right="0.19685039370078741" top="1.04" bottom="1.53" header="0" footer="0"/>
  <pageSetup paperSize="9" scale="86" firstPageNumber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31"/>
  <sheetViews>
    <sheetView topLeftCell="A9" zoomScale="110" zoomScaleNormal="110" zoomScaleSheetLayoutView="100" workbookViewId="0">
      <selection activeCell="G29" sqref="G29"/>
    </sheetView>
  </sheetViews>
  <sheetFormatPr defaultColWidth="9.140625" defaultRowHeight="12.75"/>
  <cols>
    <col min="1" max="1" width="6.5703125" style="16" customWidth="1"/>
    <col min="2" max="2" width="17.42578125" style="16" customWidth="1"/>
    <col min="3" max="3" width="5.85546875" style="16" customWidth="1"/>
    <col min="4" max="4" width="9.42578125" style="16" customWidth="1"/>
    <col min="5" max="5" width="7.42578125" style="16" customWidth="1"/>
    <col min="6" max="6" width="22.28515625" style="16" customWidth="1"/>
    <col min="7" max="7" width="24.85546875" style="16" customWidth="1"/>
    <col min="8" max="8" width="8.7109375" style="16" customWidth="1"/>
    <col min="9" max="9" width="10.5703125" style="16" customWidth="1"/>
    <col min="10" max="10" width="3.85546875" style="16" hidden="1" customWidth="1"/>
    <col min="11" max="11" width="4.85546875" style="16" hidden="1" customWidth="1"/>
    <col min="12" max="12" width="15" style="16" hidden="1" customWidth="1"/>
    <col min="13" max="13" width="7" style="16" customWidth="1"/>
    <col min="14" max="14" width="11.28515625" style="16" customWidth="1"/>
    <col min="15" max="15" width="16.5703125" style="16" customWidth="1"/>
    <col min="16" max="16" width="19.28515625" style="16" customWidth="1"/>
    <col min="17" max="16384" width="9.140625" style="16"/>
  </cols>
  <sheetData>
    <row r="1" spans="1:16">
      <c r="A1" s="712" t="s">
        <v>126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127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415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247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</row>
    <row r="6" spans="1:16" ht="19.5" customHeight="1">
      <c r="A6" s="711" t="s">
        <v>248</v>
      </c>
      <c r="B6" s="711"/>
      <c r="C6" s="711"/>
      <c r="D6" s="709" t="s">
        <v>1</v>
      </c>
      <c r="E6" s="710"/>
      <c r="F6" s="710"/>
      <c r="G6" s="710"/>
      <c r="H6" s="710"/>
      <c r="I6" s="710"/>
      <c r="J6" s="710"/>
      <c r="K6" s="710"/>
      <c r="L6" s="710"/>
      <c r="M6" s="710"/>
      <c r="N6" s="711" t="s">
        <v>112</v>
      </c>
      <c r="O6" s="711"/>
      <c r="P6" s="711"/>
    </row>
    <row r="7" spans="1:16" ht="19.5" customHeight="1">
      <c r="A7" s="711" t="s">
        <v>250</v>
      </c>
      <c r="B7" s="711"/>
      <c r="C7" s="711"/>
      <c r="D7" s="709" t="s">
        <v>140</v>
      </c>
      <c r="E7" s="709"/>
      <c r="F7" s="709"/>
      <c r="G7" s="709"/>
      <c r="H7" s="709"/>
      <c r="I7" s="709"/>
      <c r="J7" s="709"/>
      <c r="K7" s="709"/>
      <c r="L7" s="709"/>
      <c r="M7" s="709"/>
      <c r="N7" s="715" t="s">
        <v>20</v>
      </c>
      <c r="O7" s="715"/>
      <c r="P7" s="715"/>
    </row>
    <row r="8" spans="1:16" ht="15.75">
      <c r="A8" s="467"/>
      <c r="B8" s="467"/>
      <c r="C8" s="467"/>
      <c r="D8" s="716" t="s">
        <v>249</v>
      </c>
      <c r="E8" s="716"/>
      <c r="F8" s="716"/>
      <c r="G8" s="716"/>
      <c r="H8" s="716"/>
      <c r="I8" s="716"/>
      <c r="J8" s="716"/>
      <c r="K8" s="716"/>
      <c r="L8" s="716"/>
      <c r="M8" s="717"/>
      <c r="N8" s="718" t="s">
        <v>2</v>
      </c>
      <c r="O8" s="718"/>
      <c r="P8" s="718"/>
    </row>
    <row r="9" spans="1:16" ht="15.75">
      <c r="A9" s="720" t="s">
        <v>420</v>
      </c>
      <c r="B9" s="720"/>
      <c r="C9" s="720"/>
      <c r="D9" s="709" t="s">
        <v>125</v>
      </c>
      <c r="E9" s="709"/>
      <c r="F9" s="709"/>
      <c r="G9" s="709"/>
      <c r="H9" s="709"/>
      <c r="I9" s="709"/>
      <c r="J9" s="709"/>
      <c r="K9" s="709"/>
      <c r="L9" s="709"/>
      <c r="M9" s="719"/>
      <c r="N9" s="450" t="s">
        <v>3</v>
      </c>
      <c r="O9" s="450" t="s">
        <v>4</v>
      </c>
      <c r="P9" s="450" t="s">
        <v>5</v>
      </c>
    </row>
    <row r="10" spans="1:16" ht="15" customHeight="1">
      <c r="A10" s="721" t="s">
        <v>419</v>
      </c>
      <c r="B10" s="722"/>
      <c r="C10" s="723"/>
      <c r="D10" s="727" t="s">
        <v>251</v>
      </c>
      <c r="E10" s="727"/>
      <c r="F10" s="727"/>
      <c r="G10" s="727"/>
      <c r="H10" s="727"/>
      <c r="I10" s="727"/>
      <c r="J10" s="727"/>
      <c r="K10" s="727"/>
      <c r="L10" s="727"/>
      <c r="M10" s="727"/>
      <c r="N10" s="463">
        <v>79</v>
      </c>
      <c r="O10" s="463">
        <v>66</v>
      </c>
      <c r="P10" s="463">
        <v>52</v>
      </c>
    </row>
    <row r="11" spans="1:16" s="4" customFormat="1">
      <c r="A11" s="96"/>
      <c r="B11" s="96"/>
      <c r="C11" s="96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6"/>
      <c r="O11" s="96"/>
      <c r="P11" s="96"/>
    </row>
    <row r="12" spans="1:16" s="6" customFormat="1" ht="11.25" customHeight="1">
      <c r="A12" s="731" t="s">
        <v>6</v>
      </c>
      <c r="B12" s="731" t="s">
        <v>70</v>
      </c>
      <c r="C12" s="731"/>
      <c r="D12" s="747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12</v>
      </c>
      <c r="J12" s="744" t="s">
        <v>19</v>
      </c>
      <c r="K12" s="744"/>
      <c r="L12" s="741" t="s">
        <v>22</v>
      </c>
      <c r="M12" s="741" t="s">
        <v>13</v>
      </c>
      <c r="N12" s="741" t="s">
        <v>14</v>
      </c>
      <c r="O12" s="741" t="s">
        <v>15</v>
      </c>
      <c r="P12" s="742"/>
    </row>
    <row r="13" spans="1:16" s="6" customFormat="1">
      <c r="A13" s="731"/>
      <c r="B13" s="731"/>
      <c r="C13" s="731"/>
      <c r="D13" s="733"/>
      <c r="E13" s="714"/>
      <c r="F13" s="734"/>
      <c r="G13" s="714"/>
      <c r="H13" s="714"/>
      <c r="I13" s="714"/>
      <c r="J13" s="127" t="s">
        <v>21</v>
      </c>
      <c r="K13" s="127" t="s">
        <v>23</v>
      </c>
      <c r="L13" s="714"/>
      <c r="M13" s="714"/>
      <c r="N13" s="714"/>
      <c r="O13" s="714"/>
      <c r="P13" s="743"/>
    </row>
    <row r="14" spans="1:16">
      <c r="A14" s="385">
        <v>1</v>
      </c>
      <c r="B14" s="115" t="s">
        <v>160</v>
      </c>
      <c r="C14" s="107"/>
      <c r="D14" s="188">
        <v>1987</v>
      </c>
      <c r="E14" s="108" t="s">
        <v>4</v>
      </c>
      <c r="F14" s="108" t="s">
        <v>137</v>
      </c>
      <c r="G14" s="93" t="s">
        <v>328</v>
      </c>
      <c r="H14" s="295">
        <v>76.2</v>
      </c>
      <c r="I14" s="381">
        <v>74</v>
      </c>
      <c r="J14" s="296"/>
      <c r="K14" s="176"/>
      <c r="L14" s="177"/>
      <c r="M14" s="136">
        <f t="shared" ref="M14:M22" si="0">IF(A14=1,20,IF(A14=2,18,IF(A14=3,16,IF(A14&gt;19,0,19-A14))))</f>
        <v>20</v>
      </c>
      <c r="N14" s="108" t="str">
        <f t="shared" ref="N14:N22" si="1">IF(AND(NOT(OR(E14="МСМК",E14="ЗМС")),I14&gt;=$N$10),"+МСМК",IF(AND(OR(E14="МСМК",E14="ЗМС"),I14&gt;=$N$10),"МСМК",IF(AND(NOT(OR(E14="МСМК",E14="МС",E14="ЗМС")),I14&gt;=$O$10),"+МС",IF(AND(OR(E14="МСМК",E14="МС",E14="ЗМС"),I14&gt;=$O$10),"МС",IF(AND(NOT(OR(E14="ЗМС",E14="МСМК",E14="МС",E14="КМС")),I14&gt;=$P$10),"+КМС",IF(AND(OR(E14="ЗМС",E14="МСМК",E14="МС",E14="КМС"),I14&gt;=$P$10),"КМС","-"))))))</f>
        <v>МС</v>
      </c>
      <c r="O14" s="254" t="s">
        <v>156</v>
      </c>
      <c r="P14" s="179"/>
    </row>
    <row r="15" spans="1:16">
      <c r="A15" s="386">
        <f>A14+1</f>
        <v>2</v>
      </c>
      <c r="B15" s="115" t="s">
        <v>222</v>
      </c>
      <c r="C15" s="107"/>
      <c r="D15" s="93">
        <v>1999</v>
      </c>
      <c r="E15" s="108" t="s">
        <v>4</v>
      </c>
      <c r="F15" s="108" t="s">
        <v>147</v>
      </c>
      <c r="G15" s="108"/>
      <c r="H15" s="112">
        <v>75</v>
      </c>
      <c r="I15" s="381">
        <v>70</v>
      </c>
      <c r="J15" s="113"/>
      <c r="K15" s="95"/>
      <c r="L15" s="109"/>
      <c r="M15" s="136">
        <f t="shared" si="0"/>
        <v>18</v>
      </c>
      <c r="N15" s="108" t="str">
        <f t="shared" si="1"/>
        <v>МС</v>
      </c>
      <c r="O15" s="116" t="s">
        <v>313</v>
      </c>
      <c r="P15" s="179"/>
    </row>
    <row r="16" spans="1:16" s="6" customFormat="1">
      <c r="A16" s="386">
        <f t="shared" ref="A16:A22" si="2">A15+1</f>
        <v>3</v>
      </c>
      <c r="B16" s="115" t="s">
        <v>197</v>
      </c>
      <c r="C16" s="610"/>
      <c r="D16" s="104">
        <v>1994</v>
      </c>
      <c r="E16" s="93" t="s">
        <v>4</v>
      </c>
      <c r="F16" s="93" t="s">
        <v>265</v>
      </c>
      <c r="G16" s="328" t="s">
        <v>240</v>
      </c>
      <c r="H16" s="112">
        <v>77.95</v>
      </c>
      <c r="I16" s="380">
        <v>64</v>
      </c>
      <c r="J16" s="113"/>
      <c r="K16" s="95"/>
      <c r="L16" s="109"/>
      <c r="M16" s="136">
        <f t="shared" si="0"/>
        <v>16</v>
      </c>
      <c r="N16" s="108" t="str">
        <f t="shared" si="1"/>
        <v>КМС</v>
      </c>
      <c r="O16" s="180" t="s">
        <v>199</v>
      </c>
      <c r="P16" s="179"/>
    </row>
    <row r="17" spans="1:16" s="6" customFormat="1">
      <c r="A17" s="386">
        <f t="shared" si="2"/>
        <v>4</v>
      </c>
      <c r="B17" s="115" t="s">
        <v>186</v>
      </c>
      <c r="C17" s="107"/>
      <c r="D17" s="93">
        <v>2003</v>
      </c>
      <c r="E17" s="108" t="s">
        <v>5</v>
      </c>
      <c r="F17" s="108" t="s">
        <v>348</v>
      </c>
      <c r="G17" s="108" t="s">
        <v>349</v>
      </c>
      <c r="H17" s="112">
        <v>77.400000000000006</v>
      </c>
      <c r="I17" s="381">
        <v>58</v>
      </c>
      <c r="J17" s="113"/>
      <c r="K17" s="95"/>
      <c r="L17" s="109"/>
      <c r="M17" s="136">
        <f t="shared" si="0"/>
        <v>15</v>
      </c>
      <c r="N17" s="108" t="str">
        <f t="shared" si="1"/>
        <v>КМС</v>
      </c>
      <c r="O17" s="147" t="s">
        <v>59</v>
      </c>
      <c r="P17" s="179"/>
    </row>
    <row r="18" spans="1:16" s="6" customFormat="1">
      <c r="A18" s="386">
        <f t="shared" si="2"/>
        <v>5</v>
      </c>
      <c r="B18" s="115" t="s">
        <v>200</v>
      </c>
      <c r="C18" s="468"/>
      <c r="D18" s="104">
        <v>2000</v>
      </c>
      <c r="E18" s="93" t="s">
        <v>4</v>
      </c>
      <c r="F18" s="93" t="s">
        <v>265</v>
      </c>
      <c r="G18" s="495" t="s">
        <v>240</v>
      </c>
      <c r="H18" s="112">
        <v>77.900000000000006</v>
      </c>
      <c r="I18" s="380">
        <v>55</v>
      </c>
      <c r="J18" s="113"/>
      <c r="K18" s="95"/>
      <c r="L18" s="109"/>
      <c r="M18" s="136">
        <f t="shared" si="0"/>
        <v>14</v>
      </c>
      <c r="N18" s="108" t="str">
        <f t="shared" si="1"/>
        <v>КМС</v>
      </c>
      <c r="O18" s="180" t="s">
        <v>199</v>
      </c>
      <c r="P18" s="179"/>
    </row>
    <row r="19" spans="1:16" s="6" customFormat="1">
      <c r="A19" s="386">
        <f t="shared" si="2"/>
        <v>6</v>
      </c>
      <c r="B19" s="370" t="s">
        <v>175</v>
      </c>
      <c r="C19" s="99"/>
      <c r="D19" s="100">
        <v>1978</v>
      </c>
      <c r="E19" s="101" t="s">
        <v>4</v>
      </c>
      <c r="F19" s="108" t="s">
        <v>283</v>
      </c>
      <c r="G19" s="288"/>
      <c r="H19" s="114">
        <v>74.900000000000006</v>
      </c>
      <c r="I19" s="380">
        <v>40</v>
      </c>
      <c r="J19" s="94"/>
      <c r="K19" s="95"/>
      <c r="L19" s="109"/>
      <c r="M19" s="136">
        <f t="shared" si="0"/>
        <v>13</v>
      </c>
      <c r="N19" s="108" t="str">
        <f t="shared" si="1"/>
        <v>-</v>
      </c>
      <c r="O19" s="178" t="s">
        <v>176</v>
      </c>
      <c r="P19" s="179"/>
    </row>
    <row r="20" spans="1:16" s="6" customFormat="1">
      <c r="A20" s="386">
        <f t="shared" si="2"/>
        <v>7</v>
      </c>
      <c r="B20" s="115" t="s">
        <v>333</v>
      </c>
      <c r="C20" s="107"/>
      <c r="D20" s="93">
        <v>2007</v>
      </c>
      <c r="E20" s="108">
        <v>1</v>
      </c>
      <c r="F20" s="108" t="s">
        <v>137</v>
      </c>
      <c r="G20" s="270" t="s">
        <v>331</v>
      </c>
      <c r="H20" s="112">
        <v>77.849999999999994</v>
      </c>
      <c r="I20" s="381">
        <v>37</v>
      </c>
      <c r="J20" s="113"/>
      <c r="K20" s="95"/>
      <c r="L20" s="109"/>
      <c r="M20" s="136">
        <f t="shared" si="0"/>
        <v>12</v>
      </c>
      <c r="N20" s="108" t="str">
        <f t="shared" si="1"/>
        <v>-</v>
      </c>
      <c r="O20" s="116" t="s">
        <v>158</v>
      </c>
      <c r="P20" s="179"/>
    </row>
    <row r="21" spans="1:16" s="6" customFormat="1">
      <c r="A21" s="386">
        <f t="shared" si="2"/>
        <v>8</v>
      </c>
      <c r="B21" s="115" t="s">
        <v>339</v>
      </c>
      <c r="C21" s="107"/>
      <c r="D21" s="93">
        <v>1987</v>
      </c>
      <c r="E21" s="108" t="s">
        <v>5</v>
      </c>
      <c r="F21" s="108" t="s">
        <v>137</v>
      </c>
      <c r="G21" s="198" t="s">
        <v>328</v>
      </c>
      <c r="H21" s="112">
        <v>75.349999999999994</v>
      </c>
      <c r="I21" s="381">
        <v>34</v>
      </c>
      <c r="J21" s="113"/>
      <c r="K21" s="95"/>
      <c r="L21" s="109"/>
      <c r="M21" s="136">
        <f t="shared" si="0"/>
        <v>11</v>
      </c>
      <c r="N21" s="108" t="str">
        <f t="shared" si="1"/>
        <v>-</v>
      </c>
      <c r="O21" s="116" t="s">
        <v>156</v>
      </c>
      <c r="P21" s="179"/>
    </row>
    <row r="22" spans="1:16" s="6" customFormat="1">
      <c r="A22" s="386">
        <f t="shared" si="2"/>
        <v>9</v>
      </c>
      <c r="B22" s="115" t="s">
        <v>299</v>
      </c>
      <c r="C22" s="107"/>
      <c r="D22" s="93">
        <v>2005</v>
      </c>
      <c r="E22" s="108" t="s">
        <v>5</v>
      </c>
      <c r="F22" s="108" t="s">
        <v>135</v>
      </c>
      <c r="G22" s="108" t="s">
        <v>297</v>
      </c>
      <c r="H22" s="112">
        <v>74.900000000000006</v>
      </c>
      <c r="I22" s="381">
        <v>33</v>
      </c>
      <c r="J22" s="113"/>
      <c r="K22" s="95"/>
      <c r="L22" s="109"/>
      <c r="M22" s="136">
        <f t="shared" si="0"/>
        <v>10</v>
      </c>
      <c r="N22" s="108" t="str">
        <f t="shared" si="1"/>
        <v>-</v>
      </c>
      <c r="O22" s="116" t="s">
        <v>205</v>
      </c>
      <c r="P22" s="179"/>
    </row>
    <row r="23" spans="1:16" s="6" customFormat="1">
      <c r="A23" s="392"/>
      <c r="B23" s="269"/>
      <c r="C23" s="121"/>
      <c r="D23" s="451"/>
      <c r="E23" s="204"/>
      <c r="F23" s="204"/>
      <c r="G23" s="204"/>
      <c r="H23" s="268"/>
      <c r="I23" s="397"/>
      <c r="J23" s="398"/>
      <c r="K23" s="451"/>
      <c r="L23" s="203"/>
      <c r="M23" s="203"/>
      <c r="N23" s="204"/>
      <c r="O23" s="121"/>
      <c r="P23" s="97"/>
    </row>
    <row r="24" spans="1:16" ht="15" customHeight="1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</row>
    <row r="25" spans="1:16" ht="12.75" customHeight="1">
      <c r="B25" s="91" t="s">
        <v>16</v>
      </c>
      <c r="C25" s="91"/>
      <c r="D25" s="91"/>
      <c r="E25" s="91"/>
      <c r="F25" s="635"/>
      <c r="G25" s="120"/>
      <c r="H25" s="635" t="s">
        <v>254</v>
      </c>
      <c r="I25" s="91"/>
      <c r="J25" s="91"/>
      <c r="K25" s="91"/>
      <c r="L25" s="91"/>
      <c r="P25" s="91"/>
    </row>
    <row r="26" spans="1:16" ht="12.75" customHeight="1">
      <c r="B26" s="91"/>
      <c r="C26" s="91"/>
      <c r="D26" s="91"/>
      <c r="E26" s="91"/>
      <c r="F26" s="635"/>
      <c r="G26" s="120"/>
      <c r="H26" s="635"/>
      <c r="I26" s="91"/>
      <c r="J26" s="91"/>
      <c r="K26" s="91"/>
      <c r="L26" s="120"/>
      <c r="P26" s="91"/>
    </row>
    <row r="27" spans="1:16" ht="12.75" customHeight="1">
      <c r="B27" s="91" t="s">
        <v>17</v>
      </c>
      <c r="C27" s="91"/>
      <c r="D27" s="91"/>
      <c r="E27" s="91"/>
      <c r="F27" s="636"/>
      <c r="G27" s="91"/>
      <c r="H27" s="636" t="s">
        <v>143</v>
      </c>
      <c r="I27" s="91"/>
      <c r="J27" s="91"/>
      <c r="K27" s="91"/>
      <c r="L27" s="120"/>
      <c r="P27" s="91"/>
    </row>
    <row r="28" spans="1:16" ht="12.75" customHeight="1">
      <c r="B28" s="90"/>
      <c r="C28" s="90"/>
      <c r="D28" s="90"/>
      <c r="E28" s="90"/>
      <c r="F28" s="90"/>
      <c r="G28" s="90"/>
      <c r="H28" s="90"/>
    </row>
    <row r="29" spans="1:16" ht="12.75" customHeight="1">
      <c r="B29" s="90" t="s">
        <v>92</v>
      </c>
      <c r="C29" s="91"/>
      <c r="D29" s="91"/>
      <c r="E29" s="91"/>
      <c r="F29" s="91"/>
      <c r="G29" s="90"/>
      <c r="H29" s="90" t="s">
        <v>421</v>
      </c>
    </row>
    <row r="30" spans="1:16" ht="12.75" customHeight="1">
      <c r="B30" s="90"/>
      <c r="C30" s="91"/>
      <c r="D30" s="90"/>
      <c r="E30" s="90"/>
      <c r="F30" s="90"/>
      <c r="G30" s="90"/>
      <c r="H30" s="91"/>
    </row>
    <row r="31" spans="1:16">
      <c r="B31" s="90" t="s">
        <v>18</v>
      </c>
      <c r="C31" s="91"/>
      <c r="D31" s="90"/>
      <c r="E31" s="90"/>
      <c r="F31" s="90"/>
      <c r="G31" s="90"/>
      <c r="H31" s="91" t="s">
        <v>422</v>
      </c>
    </row>
  </sheetData>
  <sheetProtection selectLockedCells="1" selectUnlockedCells="1"/>
  <autoFilter ref="A12:P13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4:O22">
    <sortCondition descending="1" ref="I14:I22"/>
  </sortState>
  <mergeCells count="29">
    <mergeCell ref="A10:C10"/>
    <mergeCell ref="G12:G13"/>
    <mergeCell ref="H12:H13"/>
    <mergeCell ref="I12:I13"/>
    <mergeCell ref="J12:K12"/>
    <mergeCell ref="F12:F13"/>
    <mergeCell ref="A1:P1"/>
    <mergeCell ref="A2:P2"/>
    <mergeCell ref="A3:P3"/>
    <mergeCell ref="A4:P4"/>
    <mergeCell ref="A6:C6"/>
    <mergeCell ref="D6:M6"/>
    <mergeCell ref="N6:P6"/>
    <mergeCell ref="N12:N13"/>
    <mergeCell ref="O12:P13"/>
    <mergeCell ref="A9:C9"/>
    <mergeCell ref="A7:C7"/>
    <mergeCell ref="D7:M7"/>
    <mergeCell ref="N7:P7"/>
    <mergeCell ref="D8:M8"/>
    <mergeCell ref="N8:P8"/>
    <mergeCell ref="L12:L13"/>
    <mergeCell ref="M12:M13"/>
    <mergeCell ref="D9:M9"/>
    <mergeCell ref="D10:M10"/>
    <mergeCell ref="A12:A13"/>
    <mergeCell ref="B12:C13"/>
    <mergeCell ref="D12:D13"/>
    <mergeCell ref="E12:E13"/>
  </mergeCells>
  <printOptions horizontalCentered="1"/>
  <pageMargins left="0.39" right="0.19685039370078741" top="1.04" bottom="1.53" header="0" footer="0"/>
  <pageSetup paperSize="9" scale="86" firstPageNumber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31"/>
  <sheetViews>
    <sheetView topLeftCell="A4" zoomScaleSheetLayoutView="100" workbookViewId="0">
      <selection activeCell="P24" sqref="P24"/>
    </sheetView>
  </sheetViews>
  <sheetFormatPr defaultColWidth="9.140625" defaultRowHeight="12.75"/>
  <cols>
    <col min="1" max="1" width="6.5703125" style="16" customWidth="1"/>
    <col min="2" max="2" width="17.42578125" style="16" customWidth="1"/>
    <col min="3" max="3" width="4.7109375" style="16" customWidth="1"/>
    <col min="4" max="4" width="9.42578125" style="16" customWidth="1"/>
    <col min="5" max="5" width="7.42578125" style="16" customWidth="1"/>
    <col min="6" max="6" width="20.85546875" style="16" customWidth="1"/>
    <col min="7" max="7" width="24.42578125" style="16" customWidth="1"/>
    <col min="8" max="8" width="8.28515625" style="16" customWidth="1"/>
    <col min="9" max="9" width="7.140625" style="16" customWidth="1"/>
    <col min="10" max="10" width="3.85546875" style="16" hidden="1" customWidth="1"/>
    <col min="11" max="11" width="4.85546875" style="16" hidden="1" customWidth="1"/>
    <col min="12" max="12" width="15" style="16" hidden="1" customWidth="1"/>
    <col min="13" max="13" width="6.5703125" style="16" customWidth="1"/>
    <col min="14" max="14" width="10.42578125" style="16" customWidth="1"/>
    <col min="15" max="16" width="16.5703125" style="16" customWidth="1"/>
    <col min="17" max="16384" width="9.140625" style="16"/>
  </cols>
  <sheetData>
    <row r="1" spans="1:16">
      <c r="A1" s="712" t="s">
        <v>126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127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415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247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</row>
    <row r="6" spans="1:16" ht="15.75" customHeight="1">
      <c r="A6" s="711" t="s">
        <v>248</v>
      </c>
      <c r="B6" s="711"/>
      <c r="C6" s="711"/>
      <c r="D6" s="709" t="s">
        <v>1</v>
      </c>
      <c r="E6" s="710"/>
      <c r="F6" s="710"/>
      <c r="G6" s="710"/>
      <c r="H6" s="710"/>
      <c r="I6" s="710"/>
      <c r="J6" s="710"/>
      <c r="K6" s="710"/>
      <c r="L6" s="710"/>
      <c r="M6" s="710"/>
      <c r="N6" s="711" t="s">
        <v>112</v>
      </c>
      <c r="O6" s="711"/>
      <c r="P6" s="711"/>
    </row>
    <row r="7" spans="1:16" ht="16.5" customHeight="1">
      <c r="A7" s="711" t="s">
        <v>250</v>
      </c>
      <c r="B7" s="711"/>
      <c r="C7" s="711"/>
      <c r="D7" s="709" t="s">
        <v>140</v>
      </c>
      <c r="E7" s="709"/>
      <c r="F7" s="709"/>
      <c r="G7" s="709"/>
      <c r="H7" s="709"/>
      <c r="I7" s="709"/>
      <c r="J7" s="709"/>
      <c r="K7" s="709"/>
      <c r="L7" s="709"/>
      <c r="M7" s="709"/>
      <c r="N7" s="715" t="s">
        <v>20</v>
      </c>
      <c r="O7" s="715"/>
      <c r="P7" s="715"/>
    </row>
    <row r="8" spans="1:16" ht="15.75">
      <c r="A8" s="467"/>
      <c r="B8" s="467"/>
      <c r="C8" s="467"/>
      <c r="D8" s="716" t="s">
        <v>249</v>
      </c>
      <c r="E8" s="716"/>
      <c r="F8" s="716"/>
      <c r="G8" s="716"/>
      <c r="H8" s="716"/>
      <c r="I8" s="716"/>
      <c r="J8" s="716"/>
      <c r="K8" s="716"/>
      <c r="L8" s="716"/>
      <c r="M8" s="717"/>
      <c r="N8" s="718" t="s">
        <v>2</v>
      </c>
      <c r="O8" s="718"/>
      <c r="P8" s="718"/>
    </row>
    <row r="9" spans="1:16" ht="15.75">
      <c r="A9" s="720" t="s">
        <v>420</v>
      </c>
      <c r="B9" s="720"/>
      <c r="C9" s="720"/>
      <c r="D9" s="709" t="s">
        <v>125</v>
      </c>
      <c r="E9" s="709"/>
      <c r="F9" s="709"/>
      <c r="G9" s="709"/>
      <c r="H9" s="709"/>
      <c r="I9" s="709"/>
      <c r="J9" s="709"/>
      <c r="K9" s="709"/>
      <c r="L9" s="709"/>
      <c r="M9" s="719"/>
      <c r="N9" s="92" t="s">
        <v>3</v>
      </c>
      <c r="O9" s="92" t="s">
        <v>4</v>
      </c>
      <c r="P9" s="92" t="s">
        <v>5</v>
      </c>
    </row>
    <row r="10" spans="1:16" ht="15" customHeight="1">
      <c r="A10" s="721" t="s">
        <v>419</v>
      </c>
      <c r="B10" s="722"/>
      <c r="C10" s="723"/>
      <c r="D10" s="727" t="s">
        <v>76</v>
      </c>
      <c r="E10" s="727"/>
      <c r="F10" s="727"/>
      <c r="G10" s="727"/>
      <c r="H10" s="727"/>
      <c r="I10" s="727"/>
      <c r="J10" s="727"/>
      <c r="K10" s="727"/>
      <c r="L10" s="727"/>
      <c r="M10" s="727"/>
      <c r="N10" s="464">
        <v>82</v>
      </c>
      <c r="O10" s="464">
        <v>69</v>
      </c>
      <c r="P10" s="464">
        <v>55</v>
      </c>
    </row>
    <row r="11" spans="1:16" s="4" customFormat="1">
      <c r="A11" s="96"/>
      <c r="B11" s="96"/>
      <c r="C11" s="96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6"/>
      <c r="O11" s="96"/>
      <c r="P11" s="96"/>
    </row>
    <row r="12" spans="1:16" s="6" customFormat="1" ht="11.25" customHeight="1">
      <c r="A12" s="731" t="s">
        <v>6</v>
      </c>
      <c r="B12" s="731" t="s">
        <v>70</v>
      </c>
      <c r="C12" s="731"/>
      <c r="D12" s="747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12</v>
      </c>
      <c r="J12" s="744" t="s">
        <v>19</v>
      </c>
      <c r="K12" s="744"/>
      <c r="L12" s="741" t="s">
        <v>22</v>
      </c>
      <c r="M12" s="741" t="s">
        <v>13</v>
      </c>
      <c r="N12" s="741" t="s">
        <v>14</v>
      </c>
      <c r="O12" s="741" t="s">
        <v>15</v>
      </c>
      <c r="P12" s="742"/>
    </row>
    <row r="13" spans="1:16" s="6" customFormat="1">
      <c r="A13" s="731"/>
      <c r="B13" s="731"/>
      <c r="C13" s="731"/>
      <c r="D13" s="733"/>
      <c r="E13" s="714"/>
      <c r="F13" s="714"/>
      <c r="G13" s="714"/>
      <c r="H13" s="714"/>
      <c r="I13" s="714"/>
      <c r="J13" s="127" t="s">
        <v>21</v>
      </c>
      <c r="K13" s="127" t="s">
        <v>23</v>
      </c>
      <c r="L13" s="714"/>
      <c r="M13" s="714"/>
      <c r="N13" s="714"/>
      <c r="O13" s="714"/>
      <c r="P13" s="743"/>
    </row>
    <row r="14" spans="1:16">
      <c r="A14" s="385">
        <v>1</v>
      </c>
      <c r="B14" s="117" t="s">
        <v>171</v>
      </c>
      <c r="C14" s="193"/>
      <c r="D14" s="104">
        <v>1986</v>
      </c>
      <c r="E14" s="640" t="s">
        <v>3</v>
      </c>
      <c r="F14" s="118" t="s">
        <v>283</v>
      </c>
      <c r="G14" s="273"/>
      <c r="H14" s="497">
        <v>84</v>
      </c>
      <c r="I14" s="608">
        <v>68</v>
      </c>
      <c r="J14" s="94"/>
      <c r="K14" s="95"/>
      <c r="L14" s="109"/>
      <c r="M14" s="136">
        <f t="shared" ref="M14:M21" si="0">IF(A14=1,20,IF(A14=2,18,IF(A14=3,16,IF(A14&gt;19,0,19-A14))))</f>
        <v>20</v>
      </c>
      <c r="N14" s="105" t="str">
        <f t="shared" ref="N14:N21" si="1">IF(AND(NOT(OR(E14="МСМК",E14="ЗМС")),I14&gt;=$N$10),"+МСМК",IF(AND(OR(E14="МСМК",E14="ЗМС"),I14&gt;=$N$10),"МСМК",IF(AND(NOT(OR(E14="МСМК",E14="МС",E14="ЗМС")),I14&gt;=$O$10),"+МС",IF(AND(OR(E14="МСМК",E14="МС",E14="ЗМС"),I14&gt;=$O$10),"МС",IF(AND(NOT(OR(E14="ЗМС",E14="МСМК",E14="МС",E14="КМС")),I14&gt;=$P$10),"+КМС",IF(AND(OR(E14="ЗМС",E14="МСМК",E14="МС",E14="КМС"),I14&gt;=$P$10),"КМС","-"))))))</f>
        <v>КМС</v>
      </c>
      <c r="O14" s="609" t="s">
        <v>172</v>
      </c>
      <c r="P14" s="179"/>
    </row>
    <row r="15" spans="1:16">
      <c r="A15" s="386">
        <f>A14+1</f>
        <v>2</v>
      </c>
      <c r="B15" s="115" t="s">
        <v>294</v>
      </c>
      <c r="C15" s="107"/>
      <c r="D15" s="93">
        <v>1997</v>
      </c>
      <c r="E15" s="189" t="s">
        <v>4</v>
      </c>
      <c r="F15" s="108" t="s">
        <v>295</v>
      </c>
      <c r="G15" s="198"/>
      <c r="H15" s="114">
        <v>84.5</v>
      </c>
      <c r="I15" s="387">
        <v>67</v>
      </c>
      <c r="J15" s="94"/>
      <c r="K15" s="95"/>
      <c r="L15" s="109"/>
      <c r="M15" s="136">
        <f t="shared" si="0"/>
        <v>18</v>
      </c>
      <c r="N15" s="204" t="str">
        <f t="shared" si="1"/>
        <v>КМС</v>
      </c>
      <c r="O15" s="192" t="s">
        <v>296</v>
      </c>
      <c r="P15" s="179"/>
    </row>
    <row r="16" spans="1:16" s="6" customFormat="1">
      <c r="A16" s="386">
        <f t="shared" ref="A16:A21" si="2">A15+1</f>
        <v>3</v>
      </c>
      <c r="B16" s="115" t="s">
        <v>272</v>
      </c>
      <c r="C16" s="107"/>
      <c r="D16" s="118">
        <v>1998</v>
      </c>
      <c r="E16" s="189" t="s">
        <v>4</v>
      </c>
      <c r="F16" s="108" t="s">
        <v>265</v>
      </c>
      <c r="G16" s="273" t="s">
        <v>240</v>
      </c>
      <c r="H16" s="639">
        <v>83.2</v>
      </c>
      <c r="I16" s="387">
        <v>65</v>
      </c>
      <c r="J16" s="94"/>
      <c r="K16" s="95"/>
      <c r="L16" s="109"/>
      <c r="M16" s="136">
        <f t="shared" si="0"/>
        <v>16</v>
      </c>
      <c r="N16" s="108" t="str">
        <f t="shared" si="1"/>
        <v>КМС</v>
      </c>
      <c r="O16" s="116" t="s">
        <v>274</v>
      </c>
      <c r="P16" s="199"/>
    </row>
    <row r="17" spans="1:16" s="6" customFormat="1">
      <c r="A17" s="386">
        <f t="shared" si="2"/>
        <v>4</v>
      </c>
      <c r="B17" s="115" t="s">
        <v>153</v>
      </c>
      <c r="C17" s="107"/>
      <c r="D17" s="118">
        <v>2001</v>
      </c>
      <c r="E17" s="189" t="s">
        <v>4</v>
      </c>
      <c r="F17" s="108" t="s">
        <v>137</v>
      </c>
      <c r="G17" s="198" t="s">
        <v>328</v>
      </c>
      <c r="H17" s="114">
        <v>85</v>
      </c>
      <c r="I17" s="387">
        <v>62</v>
      </c>
      <c r="J17" s="94"/>
      <c r="K17" s="95"/>
      <c r="L17" s="109"/>
      <c r="M17" s="136">
        <f t="shared" si="0"/>
        <v>15</v>
      </c>
      <c r="N17" s="204" t="str">
        <f t="shared" si="1"/>
        <v>КМС</v>
      </c>
      <c r="O17" s="498" t="s">
        <v>336</v>
      </c>
      <c r="P17" s="195"/>
    </row>
    <row r="18" spans="1:16" s="6" customFormat="1">
      <c r="A18" s="386">
        <f t="shared" si="2"/>
        <v>5</v>
      </c>
      <c r="B18" s="211" t="s">
        <v>193</v>
      </c>
      <c r="C18" s="247"/>
      <c r="D18" s="496">
        <v>2003</v>
      </c>
      <c r="E18" s="181" t="s">
        <v>5</v>
      </c>
      <c r="F18" s="613" t="s">
        <v>348</v>
      </c>
      <c r="G18" s="198" t="s">
        <v>349</v>
      </c>
      <c r="H18" s="114">
        <v>80.599999999999994</v>
      </c>
      <c r="I18" s="387">
        <v>55</v>
      </c>
      <c r="J18" s="94"/>
      <c r="K18" s="95"/>
      <c r="L18" s="109"/>
      <c r="M18" s="136">
        <f t="shared" si="0"/>
        <v>14</v>
      </c>
      <c r="N18" s="108" t="str">
        <f t="shared" si="1"/>
        <v>КМС</v>
      </c>
      <c r="O18" s="254" t="s">
        <v>59</v>
      </c>
      <c r="P18" s="482"/>
    </row>
    <row r="19" spans="1:16" s="6" customFormat="1">
      <c r="A19" s="386">
        <f t="shared" si="2"/>
        <v>6</v>
      </c>
      <c r="B19" s="211" t="s">
        <v>350</v>
      </c>
      <c r="C19" s="247"/>
      <c r="D19" s="136">
        <v>2006</v>
      </c>
      <c r="E19" s="613">
        <v>1</v>
      </c>
      <c r="F19" s="613" t="s">
        <v>348</v>
      </c>
      <c r="G19" s="108" t="s">
        <v>349</v>
      </c>
      <c r="H19" s="114">
        <v>80.349999999999994</v>
      </c>
      <c r="I19" s="387">
        <v>41</v>
      </c>
      <c r="J19" s="94"/>
      <c r="K19" s="95"/>
      <c r="L19" s="109"/>
      <c r="M19" s="136">
        <f t="shared" si="0"/>
        <v>13</v>
      </c>
      <c r="N19" s="108" t="str">
        <f t="shared" si="1"/>
        <v>-</v>
      </c>
      <c r="O19" s="254" t="s">
        <v>59</v>
      </c>
      <c r="P19" s="482"/>
    </row>
    <row r="20" spans="1:16" s="6" customFormat="1">
      <c r="A20" s="386">
        <f t="shared" si="2"/>
        <v>7</v>
      </c>
      <c r="B20" s="115" t="s">
        <v>318</v>
      </c>
      <c r="C20" s="107"/>
      <c r="D20" s="188">
        <v>1989</v>
      </c>
      <c r="E20" s="108">
        <v>1</v>
      </c>
      <c r="F20" s="108" t="s">
        <v>147</v>
      </c>
      <c r="G20" s="108"/>
      <c r="H20" s="114">
        <v>80.150000000000006</v>
      </c>
      <c r="I20" s="387">
        <v>20</v>
      </c>
      <c r="J20" s="94"/>
      <c r="K20" s="95"/>
      <c r="L20" s="109"/>
      <c r="M20" s="136">
        <f t="shared" si="0"/>
        <v>12</v>
      </c>
      <c r="N20" s="108" t="str">
        <f t="shared" si="1"/>
        <v>-</v>
      </c>
      <c r="O20" s="116" t="s">
        <v>315</v>
      </c>
      <c r="P20" s="482"/>
    </row>
    <row r="21" spans="1:16" s="6" customFormat="1">
      <c r="A21" s="386">
        <f t="shared" si="2"/>
        <v>8</v>
      </c>
      <c r="B21" s="211" t="s">
        <v>341</v>
      </c>
      <c r="C21" s="128"/>
      <c r="D21" s="226">
        <v>2000</v>
      </c>
      <c r="E21" s="614" t="s">
        <v>5</v>
      </c>
      <c r="F21" s="614" t="s">
        <v>137</v>
      </c>
      <c r="G21" s="614" t="s">
        <v>328</v>
      </c>
      <c r="H21" s="114">
        <v>84.2</v>
      </c>
      <c r="I21" s="387">
        <v>16</v>
      </c>
      <c r="J21" s="94"/>
      <c r="K21" s="95"/>
      <c r="L21" s="109"/>
      <c r="M21" s="136">
        <f t="shared" si="0"/>
        <v>11</v>
      </c>
      <c r="N21" s="108" t="str">
        <f t="shared" si="1"/>
        <v>-</v>
      </c>
      <c r="O21" s="254" t="s">
        <v>156</v>
      </c>
      <c r="P21" s="482"/>
    </row>
    <row r="22" spans="1:16" s="12" customFormat="1">
      <c r="A22" s="201"/>
      <c r="B22" s="269"/>
      <c r="C22" s="121"/>
      <c r="D22" s="204"/>
      <c r="E22" s="204"/>
      <c r="F22" s="204"/>
      <c r="G22" s="204"/>
      <c r="H22" s="202"/>
      <c r="I22" s="329"/>
      <c r="J22" s="318"/>
      <c r="K22" s="318"/>
      <c r="L22" s="203"/>
      <c r="M22" s="203"/>
      <c r="N22" s="204"/>
      <c r="O22" s="121"/>
      <c r="P22" s="330"/>
    </row>
    <row r="23" spans="1:16" s="4" customFormat="1" ht="12.75" customHeight="1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</row>
    <row r="24" spans="1:16" ht="12.75" customHeight="1">
      <c r="H24" s="91"/>
      <c r="I24" s="91"/>
      <c r="J24" s="91"/>
      <c r="K24" s="91"/>
      <c r="L24" s="91"/>
      <c r="P24" s="91"/>
    </row>
    <row r="25" spans="1:16" ht="12.75" customHeight="1">
      <c r="B25" s="91" t="s">
        <v>16</v>
      </c>
      <c r="C25" s="91"/>
      <c r="D25" s="91"/>
      <c r="E25" s="91"/>
      <c r="F25" s="635"/>
      <c r="G25" s="120"/>
      <c r="H25" s="635" t="s">
        <v>254</v>
      </c>
      <c r="I25" s="91"/>
      <c r="J25" s="91"/>
      <c r="K25" s="91"/>
      <c r="L25" s="91"/>
      <c r="P25" s="91"/>
    </row>
    <row r="26" spans="1:16" ht="12.75" customHeight="1">
      <c r="B26" s="91"/>
      <c r="C26" s="91"/>
      <c r="D26" s="91"/>
      <c r="E26" s="91"/>
      <c r="F26" s="635"/>
      <c r="G26" s="120"/>
      <c r="H26" s="635"/>
      <c r="I26" s="91"/>
      <c r="J26" s="91"/>
      <c r="K26" s="91"/>
      <c r="L26" s="120"/>
      <c r="P26" s="91"/>
    </row>
    <row r="27" spans="1:16" ht="12.75" customHeight="1">
      <c r="B27" s="91" t="s">
        <v>17</v>
      </c>
      <c r="C27" s="91"/>
      <c r="D27" s="91"/>
      <c r="E27" s="91"/>
      <c r="F27" s="636"/>
      <c r="G27" s="91"/>
      <c r="H27" s="636" t="s">
        <v>143</v>
      </c>
      <c r="I27" s="91"/>
      <c r="J27" s="91"/>
      <c r="K27" s="91"/>
      <c r="L27" s="120"/>
      <c r="P27" s="91"/>
    </row>
    <row r="28" spans="1:16" ht="12.75" customHeight="1">
      <c r="B28" s="90"/>
      <c r="C28" s="90"/>
      <c r="D28" s="90"/>
      <c r="E28" s="90"/>
      <c r="F28" s="90"/>
      <c r="G28" s="90"/>
      <c r="H28" s="90"/>
    </row>
    <row r="29" spans="1:16" ht="12.75" customHeight="1">
      <c r="B29" s="90" t="s">
        <v>92</v>
      </c>
      <c r="C29" s="91"/>
      <c r="D29" s="91"/>
      <c r="E29" s="91"/>
      <c r="F29" s="91"/>
      <c r="G29" s="90"/>
      <c r="H29" s="90" t="s">
        <v>421</v>
      </c>
    </row>
    <row r="30" spans="1:16" ht="12.75" customHeight="1">
      <c r="B30" s="90"/>
      <c r="C30" s="91"/>
      <c r="D30" s="90"/>
      <c r="E30" s="90"/>
      <c r="F30" s="90"/>
      <c r="G30" s="90"/>
      <c r="H30" s="91"/>
    </row>
    <row r="31" spans="1:16">
      <c r="B31" s="90" t="s">
        <v>18</v>
      </c>
      <c r="C31" s="91"/>
      <c r="D31" s="90"/>
      <c r="E31" s="90"/>
      <c r="F31" s="90"/>
      <c r="G31" s="90"/>
      <c r="H31" s="91" t="s">
        <v>422</v>
      </c>
    </row>
  </sheetData>
  <sheetProtection selectLockedCells="1" selectUnlockedCells="1"/>
  <autoFilter ref="A12:P17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4:O21">
    <sortCondition descending="1" ref="I14:I21"/>
  </sortState>
  <mergeCells count="29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D8:M8"/>
    <mergeCell ref="N8:P8"/>
    <mergeCell ref="D9:M9"/>
    <mergeCell ref="D10:M10"/>
    <mergeCell ref="A9:C9"/>
    <mergeCell ref="A10:C10"/>
    <mergeCell ref="N12:N13"/>
    <mergeCell ref="A12:A13"/>
    <mergeCell ref="B12:C13"/>
    <mergeCell ref="D12:D13"/>
    <mergeCell ref="E12:E13"/>
    <mergeCell ref="F12:F13"/>
    <mergeCell ref="O12:P13"/>
    <mergeCell ref="G12:G13"/>
    <mergeCell ref="H12:H13"/>
    <mergeCell ref="I12:I13"/>
    <mergeCell ref="J12:K12"/>
    <mergeCell ref="L12:L13"/>
    <mergeCell ref="M12:M13"/>
  </mergeCells>
  <printOptions horizontalCentered="1"/>
  <pageMargins left="0.32" right="0.19685039370078741" top="0.86614173228346458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29"/>
  <sheetViews>
    <sheetView topLeftCell="A4" zoomScaleSheetLayoutView="100" workbookViewId="0">
      <selection activeCell="R29" sqref="R29"/>
    </sheetView>
  </sheetViews>
  <sheetFormatPr defaultColWidth="9.140625" defaultRowHeight="12.75"/>
  <cols>
    <col min="1" max="1" width="6.5703125" style="16" customWidth="1"/>
    <col min="2" max="2" width="17.42578125" style="16" customWidth="1"/>
    <col min="3" max="3" width="4.7109375" style="16" customWidth="1"/>
    <col min="4" max="4" width="9.42578125" style="16" customWidth="1"/>
    <col min="5" max="5" width="7.42578125" style="16" customWidth="1"/>
    <col min="6" max="6" width="20.85546875" style="16" customWidth="1"/>
    <col min="7" max="7" width="24.42578125" style="16" customWidth="1"/>
    <col min="8" max="8" width="8.28515625" style="16" customWidth="1"/>
    <col min="9" max="9" width="7.140625" style="16" customWidth="1"/>
    <col min="10" max="10" width="3.85546875" style="16" hidden="1" customWidth="1"/>
    <col min="11" max="11" width="4.85546875" style="16" hidden="1" customWidth="1"/>
    <col min="12" max="12" width="15" style="16" hidden="1" customWidth="1"/>
    <col min="13" max="13" width="6.5703125" style="16" customWidth="1"/>
    <col min="14" max="14" width="10.42578125" style="16" customWidth="1"/>
    <col min="15" max="16" width="16.5703125" style="16" customWidth="1"/>
    <col min="17" max="16384" width="9.140625" style="16"/>
  </cols>
  <sheetData>
    <row r="1" spans="1:16">
      <c r="A1" s="712" t="s">
        <v>126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127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415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247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</row>
    <row r="6" spans="1:16" ht="15.75" customHeight="1">
      <c r="A6" s="711" t="s">
        <v>248</v>
      </c>
      <c r="B6" s="711"/>
      <c r="C6" s="711"/>
      <c r="D6" s="709" t="s">
        <v>1</v>
      </c>
      <c r="E6" s="710"/>
      <c r="F6" s="710"/>
      <c r="G6" s="710"/>
      <c r="H6" s="710"/>
      <c r="I6" s="710"/>
      <c r="J6" s="710"/>
      <c r="K6" s="710"/>
      <c r="L6" s="710"/>
      <c r="M6" s="710"/>
      <c r="N6" s="711" t="s">
        <v>112</v>
      </c>
      <c r="O6" s="711"/>
      <c r="P6" s="711"/>
    </row>
    <row r="7" spans="1:16" ht="16.5" customHeight="1">
      <c r="A7" s="711" t="s">
        <v>250</v>
      </c>
      <c r="B7" s="711"/>
      <c r="C7" s="711"/>
      <c r="D7" s="709" t="s">
        <v>140</v>
      </c>
      <c r="E7" s="709"/>
      <c r="F7" s="709"/>
      <c r="G7" s="709"/>
      <c r="H7" s="709"/>
      <c r="I7" s="709"/>
      <c r="J7" s="709"/>
      <c r="K7" s="709"/>
      <c r="L7" s="709"/>
      <c r="M7" s="709"/>
      <c r="N7" s="715" t="s">
        <v>20</v>
      </c>
      <c r="O7" s="715"/>
      <c r="P7" s="715"/>
    </row>
    <row r="8" spans="1:16" ht="15.75">
      <c r="A8" s="467"/>
      <c r="B8" s="467"/>
      <c r="C8" s="467"/>
      <c r="D8" s="716" t="s">
        <v>249</v>
      </c>
      <c r="E8" s="716"/>
      <c r="F8" s="716"/>
      <c r="G8" s="716"/>
      <c r="H8" s="716"/>
      <c r="I8" s="716"/>
      <c r="J8" s="716"/>
      <c r="K8" s="716"/>
      <c r="L8" s="716"/>
      <c r="M8" s="717"/>
      <c r="N8" s="718" t="s">
        <v>2</v>
      </c>
      <c r="O8" s="718"/>
      <c r="P8" s="718"/>
    </row>
    <row r="9" spans="1:16" ht="15.75">
      <c r="A9" s="720" t="s">
        <v>420</v>
      </c>
      <c r="B9" s="720"/>
      <c r="C9" s="720"/>
      <c r="D9" s="709" t="s">
        <v>125</v>
      </c>
      <c r="E9" s="709"/>
      <c r="F9" s="709"/>
      <c r="G9" s="709"/>
      <c r="H9" s="709"/>
      <c r="I9" s="709"/>
      <c r="J9" s="709"/>
      <c r="K9" s="709"/>
      <c r="L9" s="709"/>
      <c r="M9" s="719"/>
      <c r="N9" s="450" t="s">
        <v>3</v>
      </c>
      <c r="O9" s="450" t="s">
        <v>4</v>
      </c>
      <c r="P9" s="450" t="s">
        <v>5</v>
      </c>
    </row>
    <row r="10" spans="1:16" ht="15" customHeight="1">
      <c r="A10" s="721" t="s">
        <v>419</v>
      </c>
      <c r="B10" s="722"/>
      <c r="C10" s="723"/>
      <c r="D10" s="727" t="s">
        <v>252</v>
      </c>
      <c r="E10" s="727"/>
      <c r="F10" s="727"/>
      <c r="G10" s="727"/>
      <c r="H10" s="727"/>
      <c r="I10" s="727"/>
      <c r="J10" s="727"/>
      <c r="K10" s="727"/>
      <c r="L10" s="727"/>
      <c r="M10" s="727"/>
      <c r="N10" s="465">
        <v>84</v>
      </c>
      <c r="O10" s="465">
        <v>72</v>
      </c>
      <c r="P10" s="465">
        <v>57</v>
      </c>
    </row>
    <row r="11" spans="1:16" s="4" customFormat="1">
      <c r="A11" s="96"/>
      <c r="B11" s="96"/>
      <c r="C11" s="96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6"/>
      <c r="O11" s="96"/>
      <c r="P11" s="96"/>
    </row>
    <row r="12" spans="1:16" s="6" customFormat="1" ht="11.25" customHeight="1">
      <c r="A12" s="731" t="s">
        <v>6</v>
      </c>
      <c r="B12" s="731" t="s">
        <v>70</v>
      </c>
      <c r="C12" s="731"/>
      <c r="D12" s="747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12</v>
      </c>
      <c r="J12" s="744" t="s">
        <v>19</v>
      </c>
      <c r="K12" s="744"/>
      <c r="L12" s="741" t="s">
        <v>22</v>
      </c>
      <c r="M12" s="741" t="s">
        <v>13</v>
      </c>
      <c r="N12" s="741" t="s">
        <v>14</v>
      </c>
      <c r="O12" s="741" t="s">
        <v>15</v>
      </c>
      <c r="P12" s="742"/>
    </row>
    <row r="13" spans="1:16" s="6" customFormat="1">
      <c r="A13" s="731"/>
      <c r="B13" s="731"/>
      <c r="C13" s="731"/>
      <c r="D13" s="733"/>
      <c r="E13" s="714"/>
      <c r="F13" s="714"/>
      <c r="G13" s="714"/>
      <c r="H13" s="714"/>
      <c r="I13" s="714"/>
      <c r="J13" s="127" t="s">
        <v>21</v>
      </c>
      <c r="K13" s="127" t="s">
        <v>23</v>
      </c>
      <c r="L13" s="714"/>
      <c r="M13" s="714"/>
      <c r="N13" s="714"/>
      <c r="O13" s="714"/>
      <c r="P13" s="743"/>
    </row>
    <row r="14" spans="1:16">
      <c r="A14" s="385">
        <v>1</v>
      </c>
      <c r="B14" s="115" t="s">
        <v>185</v>
      </c>
      <c r="C14" s="107"/>
      <c r="D14" s="93">
        <v>1998</v>
      </c>
      <c r="E14" s="196" t="s">
        <v>3</v>
      </c>
      <c r="F14" s="197" t="s">
        <v>348</v>
      </c>
      <c r="G14" s="198" t="s">
        <v>349</v>
      </c>
      <c r="H14" s="114">
        <v>94.4</v>
      </c>
      <c r="I14" s="387">
        <v>72</v>
      </c>
      <c r="J14" s="94"/>
      <c r="K14" s="95"/>
      <c r="L14" s="109"/>
      <c r="M14" s="136">
        <f>IF(A14=1,20,IF(A14=2,18,IF(A14=3,16,IF(A14&gt;19,0,19-A14))))</f>
        <v>20</v>
      </c>
      <c r="N14" s="105" t="s">
        <v>4</v>
      </c>
      <c r="O14" s="117" t="s">
        <v>59</v>
      </c>
      <c r="P14" s="179"/>
    </row>
    <row r="15" spans="1:16">
      <c r="A15" s="386">
        <f>A14+1</f>
        <v>2</v>
      </c>
      <c r="B15" s="117" t="s">
        <v>337</v>
      </c>
      <c r="C15" s="193"/>
      <c r="D15" s="104">
        <v>2000</v>
      </c>
      <c r="E15" s="194" t="s">
        <v>5</v>
      </c>
      <c r="F15" s="108" t="s">
        <v>137</v>
      </c>
      <c r="G15" s="270" t="s">
        <v>383</v>
      </c>
      <c r="H15" s="112">
        <v>85.6</v>
      </c>
      <c r="I15" s="644">
        <v>53</v>
      </c>
      <c r="J15" s="113"/>
      <c r="K15" s="95"/>
      <c r="L15" s="109"/>
      <c r="M15" s="136">
        <f>IF(A15=1,20,IF(A15=2,18,IF(A15=3,16,IF(A15&gt;19,0,19-A15))))</f>
        <v>18</v>
      </c>
      <c r="N15" s="204" t="str">
        <f>IF(AND(NOT(OR(E15="МСМК",E15="ЗМС")),I15&gt;=$N$10),"+МСМК",IF(AND(OR(E15="МСМК",E15="ЗМС"),I15&gt;=$N$10),"МСМК",IF(AND(NOT(OR(E15="МСМК",E15="МС",E15="ЗМС")),I15&gt;=$O$10),"+МС",IF(AND(OR(E15="МСМК",E15="МС",E15="ЗМС"),I15&gt;=$O$10),"МС",IF(AND(NOT(OR(E15="ЗМС",E15="МСМК",E15="МС",E15="КМС")),I15&gt;=$P$10),"+КМС",IF(AND(OR(E15="ЗМС",E15="МСМК",E15="МС",E15="КМС"),I15&gt;=$P$10),"КМС","-"))))))</f>
        <v>-</v>
      </c>
      <c r="O15" s="647" t="s">
        <v>336</v>
      </c>
      <c r="P15" s="179"/>
    </row>
    <row r="16" spans="1:16" s="6" customFormat="1">
      <c r="A16" s="386">
        <f t="shared" ref="A16:A18" si="0">A15+1</f>
        <v>3</v>
      </c>
      <c r="B16" s="117" t="s">
        <v>330</v>
      </c>
      <c r="C16" s="193"/>
      <c r="D16" s="200">
        <v>2005</v>
      </c>
      <c r="E16" s="194">
        <v>1</v>
      </c>
      <c r="F16" s="93" t="s">
        <v>137</v>
      </c>
      <c r="G16" s="273" t="s">
        <v>331</v>
      </c>
      <c r="H16" s="114">
        <v>87.15</v>
      </c>
      <c r="I16" s="608">
        <v>45</v>
      </c>
      <c r="J16" s="94"/>
      <c r="K16" s="95"/>
      <c r="L16" s="109"/>
      <c r="M16" s="136">
        <f>IF(A16=1,20,IF(A16=2,18,IF(A16=3,16,IF(A16&gt;19,0,19-A16))))</f>
        <v>16</v>
      </c>
      <c r="N16" s="108" t="str">
        <f>IF(AND(NOT(OR(E16="МСМК",E16="ЗМС")),I16&gt;=$N$10),"+МСМК",IF(AND(OR(E16="МСМК",E16="ЗМС"),I16&gt;=$N$10),"МСМК",IF(AND(NOT(OR(E16="МСМК",E16="МС",E16="ЗМС")),I16&gt;=$O$10),"+МС",IF(AND(OR(E16="МСМК",E16="МС",E16="ЗМС"),I16&gt;=$O$10),"МС",IF(AND(NOT(OR(E16="ЗМС",E16="МСМК",E16="МС",E16="КМС")),I16&gt;=$P$10),"+КМС",IF(AND(OR(E16="ЗМС",E16="МСМК",E16="МС",E16="КМС"),I16&gt;=$P$10),"КМС","-"))))))</f>
        <v>-</v>
      </c>
      <c r="O16" s="180" t="s">
        <v>158</v>
      </c>
      <c r="P16" s="199"/>
    </row>
    <row r="17" spans="1:16" s="6" customFormat="1">
      <c r="A17" s="386">
        <f t="shared" si="0"/>
        <v>4</v>
      </c>
      <c r="B17" s="115" t="s">
        <v>307</v>
      </c>
      <c r="C17" s="107"/>
      <c r="D17" s="188">
        <v>1984</v>
      </c>
      <c r="E17" s="189" t="s">
        <v>4</v>
      </c>
      <c r="F17" s="190" t="s">
        <v>135</v>
      </c>
      <c r="G17" s="643"/>
      <c r="H17" s="114">
        <v>93.95</v>
      </c>
      <c r="I17" s="387">
        <v>36</v>
      </c>
      <c r="J17" s="94"/>
      <c r="K17" s="95"/>
      <c r="L17" s="109"/>
      <c r="M17" s="136">
        <f>IF(A17=1,20,IF(A17=2,18,IF(A17=3,16,IF(A17&gt;19,0,19-A17))))</f>
        <v>15</v>
      </c>
      <c r="N17" s="10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-</v>
      </c>
      <c r="O17" s="192" t="s">
        <v>205</v>
      </c>
      <c r="P17" s="179"/>
    </row>
    <row r="18" spans="1:16" s="6" customFormat="1">
      <c r="A18" s="386">
        <f t="shared" si="0"/>
        <v>5</v>
      </c>
      <c r="B18" s="115" t="s">
        <v>305</v>
      </c>
      <c r="C18" s="107"/>
      <c r="D18" s="197">
        <v>2001</v>
      </c>
      <c r="E18" s="641" t="s">
        <v>5</v>
      </c>
      <c r="F18" s="108" t="s">
        <v>135</v>
      </c>
      <c r="G18" s="642" t="s">
        <v>382</v>
      </c>
      <c r="H18" s="114">
        <v>87.7</v>
      </c>
      <c r="I18" s="645">
        <v>21</v>
      </c>
      <c r="J18" s="646"/>
      <c r="K18" s="333"/>
      <c r="L18" s="334"/>
      <c r="M18" s="136">
        <f>IF(A18=1,20,IF(A18=2,18,IF(A18=3,16,IF(A18&gt;19,0,19-A18))))</f>
        <v>14</v>
      </c>
      <c r="N18" s="335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117" t="s">
        <v>205</v>
      </c>
      <c r="P18" s="179"/>
    </row>
    <row r="19" spans="1:16" s="12" customFormat="1">
      <c r="A19" s="201"/>
      <c r="B19" s="269"/>
      <c r="C19" s="121"/>
      <c r="D19" s="204"/>
      <c r="E19" s="204"/>
      <c r="F19" s="204"/>
      <c r="G19" s="204"/>
      <c r="H19" s="202"/>
      <c r="I19" s="329"/>
      <c r="J19" s="451"/>
      <c r="K19" s="451"/>
      <c r="L19" s="203"/>
      <c r="M19" s="203"/>
      <c r="N19" s="204"/>
      <c r="O19" s="121"/>
      <c r="P19" s="330"/>
    </row>
    <row r="20" spans="1:16" s="4" customFormat="1" ht="12.75" customHeight="1">
      <c r="A20" s="97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</row>
    <row r="21" spans="1:16" ht="12.75" customHeight="1">
      <c r="H21" s="91"/>
      <c r="I21" s="91"/>
      <c r="J21" s="91"/>
      <c r="K21" s="91"/>
      <c r="L21" s="91"/>
      <c r="P21" s="91"/>
    </row>
    <row r="22" spans="1:16" ht="12.75" customHeight="1">
      <c r="B22" s="91" t="s">
        <v>16</v>
      </c>
      <c r="C22" s="91"/>
      <c r="D22" s="91"/>
      <c r="E22" s="91"/>
      <c r="F22" s="635"/>
      <c r="G22" s="120"/>
      <c r="H22" s="635" t="s">
        <v>254</v>
      </c>
      <c r="I22" s="91"/>
      <c r="J22" s="91"/>
      <c r="K22" s="91"/>
      <c r="L22" s="91"/>
      <c r="P22" s="91"/>
    </row>
    <row r="23" spans="1:16" ht="12.75" customHeight="1">
      <c r="B23" s="91"/>
      <c r="C23" s="91"/>
      <c r="D23" s="91"/>
      <c r="E23" s="91"/>
      <c r="F23" s="635"/>
      <c r="G23" s="120"/>
      <c r="H23" s="635"/>
      <c r="I23" s="91"/>
      <c r="J23" s="91"/>
      <c r="K23" s="91"/>
      <c r="L23" s="91"/>
      <c r="P23" s="91"/>
    </row>
    <row r="24" spans="1:16" ht="12.75" customHeight="1">
      <c r="B24" s="91" t="s">
        <v>17</v>
      </c>
      <c r="C24" s="91"/>
      <c r="D24" s="91"/>
      <c r="E24" s="91"/>
      <c r="F24" s="636"/>
      <c r="G24" s="91"/>
      <c r="H24" s="636" t="s">
        <v>143</v>
      </c>
      <c r="I24" s="91"/>
      <c r="J24" s="91"/>
      <c r="K24" s="91"/>
      <c r="L24" s="120"/>
      <c r="P24" s="91"/>
    </row>
    <row r="25" spans="1:16" ht="12.75" customHeight="1">
      <c r="B25" s="90"/>
      <c r="C25" s="90"/>
      <c r="D25" s="90"/>
      <c r="E25" s="90"/>
      <c r="F25" s="90"/>
      <c r="G25" s="90"/>
      <c r="H25" s="90"/>
      <c r="I25" s="91"/>
      <c r="J25" s="91"/>
      <c r="K25" s="91"/>
      <c r="L25" s="120"/>
      <c r="P25" s="91"/>
    </row>
    <row r="26" spans="1:16" ht="12.75" customHeight="1">
      <c r="B26" s="90" t="s">
        <v>92</v>
      </c>
      <c r="C26" s="91"/>
      <c r="D26" s="91"/>
      <c r="E26" s="91"/>
      <c r="F26" s="91"/>
      <c r="G26" s="90"/>
      <c r="H26" s="90" t="s">
        <v>421</v>
      </c>
    </row>
    <row r="27" spans="1:16" ht="12.75" customHeight="1">
      <c r="B27" s="90"/>
      <c r="C27" s="91"/>
      <c r="D27" s="90"/>
      <c r="E27" s="90"/>
      <c r="F27" s="90"/>
      <c r="G27" s="90"/>
      <c r="H27" s="91"/>
    </row>
    <row r="28" spans="1:16" ht="12.75" customHeight="1">
      <c r="B28" s="90" t="s">
        <v>18</v>
      </c>
      <c r="C28" s="91"/>
      <c r="D28" s="90"/>
      <c r="E28" s="90"/>
      <c r="F28" s="90"/>
      <c r="G28" s="90"/>
      <c r="H28" s="91" t="s">
        <v>422</v>
      </c>
    </row>
    <row r="29" spans="1:16">
      <c r="B29" s="91"/>
      <c r="G29" s="91"/>
      <c r="H29" s="271"/>
    </row>
  </sheetData>
  <sheetProtection selectLockedCells="1" selectUnlockedCells="1"/>
  <autoFilter ref="A12:P13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4:O18">
    <sortCondition descending="1" ref="I14:I18"/>
  </sortState>
  <mergeCells count="29">
    <mergeCell ref="A10:C10"/>
    <mergeCell ref="G12:G13"/>
    <mergeCell ref="H12:H13"/>
    <mergeCell ref="I12:I13"/>
    <mergeCell ref="J12:K12"/>
    <mergeCell ref="F12:F13"/>
    <mergeCell ref="A1:P1"/>
    <mergeCell ref="A2:P2"/>
    <mergeCell ref="A3:P3"/>
    <mergeCell ref="A4:P4"/>
    <mergeCell ref="A6:C6"/>
    <mergeCell ref="D6:M6"/>
    <mergeCell ref="N6:P6"/>
    <mergeCell ref="N12:N13"/>
    <mergeCell ref="O12:P13"/>
    <mergeCell ref="A9:C9"/>
    <mergeCell ref="A7:C7"/>
    <mergeCell ref="D7:M7"/>
    <mergeCell ref="N7:P7"/>
    <mergeCell ref="D8:M8"/>
    <mergeCell ref="N8:P8"/>
    <mergeCell ref="L12:L13"/>
    <mergeCell ref="M12:M13"/>
    <mergeCell ref="D9:M9"/>
    <mergeCell ref="D10:M10"/>
    <mergeCell ref="A12:A13"/>
    <mergeCell ref="B12:C13"/>
    <mergeCell ref="D12:D13"/>
    <mergeCell ref="E12:E13"/>
  </mergeCells>
  <printOptions horizontalCentered="1"/>
  <pageMargins left="0.32" right="0.19685039370078741" top="0.86614173228346458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27"/>
  <sheetViews>
    <sheetView zoomScaleSheetLayoutView="100" workbookViewId="0">
      <selection activeCell="F27" sqref="F27"/>
    </sheetView>
  </sheetViews>
  <sheetFormatPr defaultColWidth="9.140625" defaultRowHeight="12.75"/>
  <cols>
    <col min="1" max="1" width="6.5703125" style="16" customWidth="1"/>
    <col min="2" max="2" width="17.42578125" style="16" customWidth="1"/>
    <col min="3" max="3" width="4.7109375" style="16" customWidth="1"/>
    <col min="4" max="4" width="9.42578125" style="16" customWidth="1"/>
    <col min="5" max="5" width="7.42578125" style="16" customWidth="1"/>
    <col min="6" max="6" width="20.85546875" style="16" customWidth="1"/>
    <col min="7" max="7" width="24.42578125" style="16" customWidth="1"/>
    <col min="8" max="8" width="8.28515625" style="16" customWidth="1"/>
    <col min="9" max="9" width="7.140625" style="16" customWidth="1"/>
    <col min="10" max="10" width="3.85546875" style="16" hidden="1" customWidth="1"/>
    <col min="11" max="11" width="4.85546875" style="16" hidden="1" customWidth="1"/>
    <col min="12" max="12" width="15" style="16" hidden="1" customWidth="1"/>
    <col min="13" max="13" width="6.5703125" style="16" customWidth="1"/>
    <col min="14" max="14" width="10.42578125" style="16" customWidth="1"/>
    <col min="15" max="16" width="16.5703125" style="16" customWidth="1"/>
    <col min="17" max="16384" width="9.140625" style="16"/>
  </cols>
  <sheetData>
    <row r="1" spans="1:16">
      <c r="A1" s="712" t="s">
        <v>126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127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415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247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</row>
    <row r="6" spans="1:16" ht="15.75" customHeight="1">
      <c r="A6" s="711" t="s">
        <v>248</v>
      </c>
      <c r="B6" s="711"/>
      <c r="C6" s="711"/>
      <c r="D6" s="709" t="s">
        <v>1</v>
      </c>
      <c r="E6" s="710"/>
      <c r="F6" s="710"/>
      <c r="G6" s="710"/>
      <c r="H6" s="710"/>
      <c r="I6" s="710"/>
      <c r="J6" s="710"/>
      <c r="K6" s="710"/>
      <c r="L6" s="710"/>
      <c r="M6" s="710"/>
      <c r="N6" s="711" t="s">
        <v>112</v>
      </c>
      <c r="O6" s="711"/>
      <c r="P6" s="711"/>
    </row>
    <row r="7" spans="1:16" ht="16.5" customHeight="1">
      <c r="A7" s="711" t="s">
        <v>250</v>
      </c>
      <c r="B7" s="711"/>
      <c r="C7" s="711"/>
      <c r="D7" s="709" t="s">
        <v>140</v>
      </c>
      <c r="E7" s="709"/>
      <c r="F7" s="709"/>
      <c r="G7" s="709"/>
      <c r="H7" s="709"/>
      <c r="I7" s="709"/>
      <c r="J7" s="709"/>
      <c r="K7" s="709"/>
      <c r="L7" s="709"/>
      <c r="M7" s="709"/>
      <c r="N7" s="715" t="s">
        <v>20</v>
      </c>
      <c r="O7" s="715"/>
      <c r="P7" s="715"/>
    </row>
    <row r="8" spans="1:16" ht="15.75">
      <c r="A8" s="467"/>
      <c r="B8" s="467"/>
      <c r="C8" s="467"/>
      <c r="D8" s="716" t="s">
        <v>249</v>
      </c>
      <c r="E8" s="716"/>
      <c r="F8" s="716"/>
      <c r="G8" s="716"/>
      <c r="H8" s="716"/>
      <c r="I8" s="716"/>
      <c r="J8" s="716"/>
      <c r="K8" s="716"/>
      <c r="L8" s="716"/>
      <c r="M8" s="717"/>
      <c r="N8" s="718" t="s">
        <v>2</v>
      </c>
      <c r="O8" s="718"/>
      <c r="P8" s="718"/>
    </row>
    <row r="9" spans="1:16" ht="15.75">
      <c r="A9" s="720" t="s">
        <v>420</v>
      </c>
      <c r="B9" s="720"/>
      <c r="C9" s="720"/>
      <c r="D9" s="709" t="s">
        <v>125</v>
      </c>
      <c r="E9" s="709"/>
      <c r="F9" s="709"/>
      <c r="G9" s="709"/>
      <c r="H9" s="709"/>
      <c r="I9" s="709"/>
      <c r="J9" s="709"/>
      <c r="K9" s="709"/>
      <c r="L9" s="709"/>
      <c r="M9" s="719"/>
      <c r="N9" s="450" t="s">
        <v>3</v>
      </c>
      <c r="O9" s="450" t="s">
        <v>4</v>
      </c>
      <c r="P9" s="450" t="s">
        <v>5</v>
      </c>
    </row>
    <row r="10" spans="1:16" ht="15" customHeight="1">
      <c r="A10" s="721" t="s">
        <v>419</v>
      </c>
      <c r="B10" s="722"/>
      <c r="C10" s="723"/>
      <c r="D10" s="727" t="s">
        <v>255</v>
      </c>
      <c r="E10" s="727"/>
      <c r="F10" s="727"/>
      <c r="G10" s="727"/>
      <c r="H10" s="727"/>
      <c r="I10" s="727"/>
      <c r="J10" s="727"/>
      <c r="K10" s="727"/>
      <c r="L10" s="727"/>
      <c r="M10" s="727"/>
      <c r="N10" s="466">
        <v>88</v>
      </c>
      <c r="O10" s="466">
        <v>75</v>
      </c>
      <c r="P10" s="466">
        <v>62</v>
      </c>
    </row>
    <row r="11" spans="1:16" s="4" customFormat="1">
      <c r="A11" s="96"/>
      <c r="B11" s="96"/>
      <c r="C11" s="96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6"/>
      <c r="O11" s="96"/>
      <c r="P11" s="96"/>
    </row>
    <row r="12" spans="1:16" s="6" customFormat="1" ht="11.25" customHeight="1">
      <c r="A12" s="731" t="s">
        <v>6</v>
      </c>
      <c r="B12" s="731" t="s">
        <v>70</v>
      </c>
      <c r="C12" s="731"/>
      <c r="D12" s="747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12</v>
      </c>
      <c r="J12" s="744" t="s">
        <v>19</v>
      </c>
      <c r="K12" s="744"/>
      <c r="L12" s="741" t="s">
        <v>22</v>
      </c>
      <c r="M12" s="741" t="s">
        <v>13</v>
      </c>
      <c r="N12" s="741" t="s">
        <v>14</v>
      </c>
      <c r="O12" s="741" t="s">
        <v>15</v>
      </c>
      <c r="P12" s="742"/>
    </row>
    <row r="13" spans="1:16" s="6" customFormat="1">
      <c r="A13" s="731"/>
      <c r="B13" s="731"/>
      <c r="C13" s="731"/>
      <c r="D13" s="733"/>
      <c r="E13" s="714"/>
      <c r="F13" s="714"/>
      <c r="G13" s="714"/>
      <c r="H13" s="714"/>
      <c r="I13" s="714"/>
      <c r="J13" s="127" t="s">
        <v>21</v>
      </c>
      <c r="K13" s="127" t="s">
        <v>23</v>
      </c>
      <c r="L13" s="714"/>
      <c r="M13" s="714"/>
      <c r="N13" s="714"/>
      <c r="O13" s="714"/>
      <c r="P13" s="743"/>
    </row>
    <row r="14" spans="1:16">
      <c r="A14" s="385">
        <v>1</v>
      </c>
      <c r="B14" s="115" t="s">
        <v>206</v>
      </c>
      <c r="C14" s="107"/>
      <c r="D14" s="197">
        <v>2003</v>
      </c>
      <c r="E14" s="189" t="s">
        <v>5</v>
      </c>
      <c r="F14" s="108" t="s">
        <v>135</v>
      </c>
      <c r="G14" s="108" t="s">
        <v>297</v>
      </c>
      <c r="H14" s="114">
        <v>117.4</v>
      </c>
      <c r="I14" s="608">
        <v>52</v>
      </c>
      <c r="J14" s="94"/>
      <c r="K14" s="95"/>
      <c r="L14" s="109"/>
      <c r="M14" s="136">
        <f>IF(A14=1,20,IF(A14=2,18,IF(A14=3,16,IF(A14&gt;19,0,19-A14))))</f>
        <v>20</v>
      </c>
      <c r="N14" s="105" t="str">
        <f>IF(AND(NOT(OR(E14="МСМК",E14="ЗМС")),I14&gt;=$N$10),"+МСМК",IF(AND(OR(E14="МСМК",E14="ЗМС"),I14&gt;=$N$10),"МСМК",IF(AND(NOT(OR(E14="МСМК",E14="МС",E14="ЗМС")),I14&gt;=$O$10),"+МС",IF(AND(OR(E14="МСМК",E14="МС",E14="ЗМС"),I14&gt;=$O$10),"МС",IF(AND(NOT(OR(E14="ЗМС",E14="МСМК",E14="МС",E14="КМС")),I14&gt;=$P$10),"+КМС",IF(AND(OR(E14="ЗМС",E14="МСМК",E14="МС",E14="КМС"),I14&gt;=$P$10),"КМС","-"))))))</f>
        <v>-</v>
      </c>
      <c r="O14" s="609" t="s">
        <v>205</v>
      </c>
      <c r="P14" s="179"/>
    </row>
    <row r="15" spans="1:16">
      <c r="A15" s="386">
        <f>A14+1</f>
        <v>2</v>
      </c>
      <c r="B15" s="115" t="s">
        <v>159</v>
      </c>
      <c r="C15" s="107"/>
      <c r="D15" s="188">
        <v>1987</v>
      </c>
      <c r="E15" s="189" t="s">
        <v>5</v>
      </c>
      <c r="F15" s="190" t="s">
        <v>137</v>
      </c>
      <c r="G15" s="382" t="s">
        <v>383</v>
      </c>
      <c r="H15" s="114">
        <v>99.5</v>
      </c>
      <c r="I15" s="387">
        <v>40</v>
      </c>
      <c r="J15" s="94"/>
      <c r="K15" s="95"/>
      <c r="L15" s="109"/>
      <c r="M15" s="136">
        <f>IF(A15=1,20,IF(A15=2,18,IF(A15=3,16,IF(A15&gt;19,0,19-A15))))</f>
        <v>18</v>
      </c>
      <c r="N15" s="204" t="str">
        <f>IF(AND(NOT(OR(E15="МСМК",E15="ЗМС")),I15&gt;=$N$10),"+МСМК",IF(AND(OR(E15="МСМК",E15="ЗМС"),I15&gt;=$N$10),"МСМК",IF(AND(NOT(OR(E15="МСМК",E15="МС",E15="ЗМС")),I15&gt;=$O$10),"+МС",IF(AND(OR(E15="МСМК",E15="МС",E15="ЗМС"),I15&gt;=$O$10),"МС",IF(AND(NOT(OR(E15="ЗМС",E15="МСМК",E15="МС",E15="КМС")),I15&gt;=$P$10),"+КМС",IF(AND(OR(E15="ЗМС",E15="МСМК",E15="МС",E15="КМС"),I15&gt;=$P$10),"КМС","-"))))))</f>
        <v>-</v>
      </c>
      <c r="O15" s="192" t="s">
        <v>156</v>
      </c>
      <c r="P15" s="179"/>
    </row>
    <row r="16" spans="1:16" s="6" customFormat="1">
      <c r="A16" s="386">
        <f t="shared" ref="A16:A18" si="0">A15+1</f>
        <v>3</v>
      </c>
      <c r="B16" s="115" t="s">
        <v>284</v>
      </c>
      <c r="C16" s="107"/>
      <c r="D16" s="197">
        <v>1992</v>
      </c>
      <c r="E16" s="189" t="s">
        <v>5</v>
      </c>
      <c r="F16" s="108" t="s">
        <v>283</v>
      </c>
      <c r="G16" s="108"/>
      <c r="H16" s="114">
        <v>101.7</v>
      </c>
      <c r="I16" s="608">
        <v>36</v>
      </c>
      <c r="J16" s="94"/>
      <c r="K16" s="95"/>
      <c r="L16" s="109"/>
      <c r="M16" s="136">
        <f>IF(A16=1,20,IF(A16=2,18,IF(A16=3,16,IF(A16&gt;19,0,19-A16))))</f>
        <v>16</v>
      </c>
      <c r="N16" s="108" t="str">
        <f>IF(AND(NOT(OR(E16="МСМК",E16="ЗМС")),I16&gt;=$N$10),"+МСМК",IF(AND(OR(E16="МСМК",E16="ЗМС"),I16&gt;=$N$10),"МСМК",IF(AND(NOT(OR(E16="МСМК",E16="МС",E16="ЗМС")),I16&gt;=$O$10),"+МС",IF(AND(OR(E16="МСМК",E16="МС",E16="ЗМС"),I16&gt;=$O$10),"МС",IF(AND(NOT(OR(E16="ЗМС",E16="МСМК",E16="МС",E16="КМС")),I16&gt;=$P$10),"+КМС",IF(AND(OR(E16="ЗМС",E16="МСМК",E16="МС",E16="КМС"),I16&gt;=$P$10),"КМС","-"))))))</f>
        <v>-</v>
      </c>
      <c r="O16" s="116" t="s">
        <v>176</v>
      </c>
      <c r="P16" s="199"/>
    </row>
    <row r="17" spans="1:16">
      <c r="A17" s="386">
        <f>A16+1</f>
        <v>4</v>
      </c>
      <c r="B17" s="115" t="s">
        <v>298</v>
      </c>
      <c r="C17" s="107"/>
      <c r="D17" s="93">
        <v>1994</v>
      </c>
      <c r="E17" s="196" t="s">
        <v>3</v>
      </c>
      <c r="F17" s="197" t="s">
        <v>135</v>
      </c>
      <c r="G17" s="198" t="s">
        <v>297</v>
      </c>
      <c r="H17" s="114">
        <v>102.9</v>
      </c>
      <c r="I17" s="387">
        <v>35</v>
      </c>
      <c r="J17" s="94"/>
      <c r="K17" s="95"/>
      <c r="L17" s="109"/>
      <c r="M17" s="136">
        <f>IF(A17=1,20,IF(A17=2,18,IF(A17=3,16,IF(A17&gt;19,0,19-A17))))</f>
        <v>15</v>
      </c>
      <c r="N17" s="10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-</v>
      </c>
      <c r="O17" s="117" t="s">
        <v>205</v>
      </c>
      <c r="P17" s="179"/>
    </row>
    <row r="18" spans="1:16" s="6" customFormat="1">
      <c r="A18" s="386">
        <f t="shared" si="0"/>
        <v>5</v>
      </c>
      <c r="B18" s="117" t="s">
        <v>177</v>
      </c>
      <c r="C18" s="193"/>
      <c r="D18" s="104">
        <v>1990</v>
      </c>
      <c r="E18" s="194">
        <v>1</v>
      </c>
      <c r="F18" s="93" t="s">
        <v>283</v>
      </c>
      <c r="G18" s="383" t="s">
        <v>383</v>
      </c>
      <c r="H18" s="114">
        <v>122.9</v>
      </c>
      <c r="I18" s="387">
        <v>21</v>
      </c>
      <c r="J18" s="94"/>
      <c r="K18" s="95"/>
      <c r="L18" s="109"/>
      <c r="M18" s="136">
        <f>IF(A18=1,20,IF(A18=2,18,IF(A18=3,16,IF(A18&gt;19,0,19-A18))))</f>
        <v>14</v>
      </c>
      <c r="N18" s="105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384" t="s">
        <v>178</v>
      </c>
      <c r="P18" s="199"/>
    </row>
    <row r="19" spans="1:16" ht="12.75" customHeight="1">
      <c r="H19" s="91"/>
      <c r="I19" s="91"/>
      <c r="J19" s="91"/>
      <c r="K19" s="91"/>
      <c r="L19" s="91"/>
      <c r="P19" s="91"/>
    </row>
    <row r="20" spans="1:16" ht="12.75" customHeight="1">
      <c r="B20" s="91"/>
      <c r="C20" s="91"/>
      <c r="D20" s="91"/>
      <c r="F20" s="120"/>
      <c r="G20" s="97"/>
      <c r="H20" s="272"/>
      <c r="I20" s="91"/>
      <c r="J20" s="91"/>
      <c r="K20" s="91"/>
      <c r="L20" s="91"/>
      <c r="P20" s="91"/>
    </row>
    <row r="21" spans="1:16" ht="12.75" customHeight="1">
      <c r="B21" s="91" t="s">
        <v>16</v>
      </c>
      <c r="C21" s="91"/>
      <c r="D21" s="91"/>
      <c r="E21" s="91"/>
      <c r="F21" s="635"/>
      <c r="G21" s="120"/>
      <c r="H21" s="635" t="s">
        <v>254</v>
      </c>
      <c r="I21" s="91"/>
      <c r="J21" s="91"/>
      <c r="K21" s="91"/>
      <c r="L21" s="120"/>
      <c r="P21" s="91"/>
    </row>
    <row r="22" spans="1:16" ht="12.75" customHeight="1">
      <c r="B22" s="91"/>
      <c r="C22" s="91"/>
      <c r="D22" s="91"/>
      <c r="E22" s="91"/>
      <c r="F22" s="635"/>
      <c r="G22" s="120"/>
      <c r="H22" s="635"/>
      <c r="I22" s="91"/>
      <c r="J22" s="91"/>
      <c r="K22" s="91"/>
      <c r="L22" s="120"/>
      <c r="P22" s="91"/>
    </row>
    <row r="23" spans="1:16" ht="12.75" customHeight="1">
      <c r="B23" s="91" t="s">
        <v>17</v>
      </c>
      <c r="C23" s="91"/>
      <c r="D23" s="91"/>
      <c r="E23" s="91"/>
      <c r="F23" s="636"/>
      <c r="G23" s="91"/>
      <c r="H23" s="636" t="s">
        <v>143</v>
      </c>
    </row>
    <row r="24" spans="1:16" ht="12.75" customHeight="1">
      <c r="B24" s="90"/>
      <c r="C24" s="90"/>
      <c r="D24" s="90"/>
      <c r="E24" s="90"/>
      <c r="F24" s="90"/>
      <c r="G24" s="90"/>
      <c r="H24" s="90"/>
    </row>
    <row r="25" spans="1:16" ht="12.75" customHeight="1">
      <c r="B25" s="90" t="s">
        <v>92</v>
      </c>
      <c r="C25" s="91"/>
      <c r="D25" s="91"/>
      <c r="E25" s="91"/>
      <c r="F25" s="91"/>
      <c r="G25" s="90"/>
      <c r="H25" s="90" t="s">
        <v>421</v>
      </c>
    </row>
    <row r="26" spans="1:16">
      <c r="B26" s="90"/>
      <c r="C26" s="91"/>
      <c r="D26" s="90"/>
      <c r="E26" s="90"/>
      <c r="F26" s="90"/>
      <c r="G26" s="90"/>
      <c r="H26" s="91"/>
    </row>
    <row r="27" spans="1:16">
      <c r="B27" s="90" t="s">
        <v>18</v>
      </c>
      <c r="C27" s="91"/>
      <c r="D27" s="90"/>
      <c r="E27" s="90"/>
      <c r="F27" s="90"/>
      <c r="G27" s="90"/>
      <c r="H27" s="91" t="s">
        <v>422</v>
      </c>
    </row>
  </sheetData>
  <sheetProtection selectLockedCells="1" selectUnlockedCells="1"/>
  <autoFilter ref="A12:P13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4:O18">
    <sortCondition descending="1" ref="I14:I18"/>
  </sortState>
  <mergeCells count="29">
    <mergeCell ref="A10:C10"/>
    <mergeCell ref="G12:G13"/>
    <mergeCell ref="H12:H13"/>
    <mergeCell ref="I12:I13"/>
    <mergeCell ref="J12:K12"/>
    <mergeCell ref="F12:F13"/>
    <mergeCell ref="A1:P1"/>
    <mergeCell ref="A2:P2"/>
    <mergeCell ref="A3:P3"/>
    <mergeCell ref="A4:P4"/>
    <mergeCell ref="A6:C6"/>
    <mergeCell ref="D6:M6"/>
    <mergeCell ref="N6:P6"/>
    <mergeCell ref="N12:N13"/>
    <mergeCell ref="O12:P13"/>
    <mergeCell ref="A9:C9"/>
    <mergeCell ref="A7:C7"/>
    <mergeCell ref="D7:M7"/>
    <mergeCell ref="N7:P7"/>
    <mergeCell ref="D8:M8"/>
    <mergeCell ref="N8:P8"/>
    <mergeCell ref="L12:L13"/>
    <mergeCell ref="M12:M13"/>
    <mergeCell ref="D9:M9"/>
    <mergeCell ref="D10:M10"/>
    <mergeCell ref="A12:A13"/>
    <mergeCell ref="B12:C13"/>
    <mergeCell ref="D12:D13"/>
    <mergeCell ref="E12:E13"/>
  </mergeCells>
  <printOptions horizontalCentered="1"/>
  <pageMargins left="0.32" right="0.19685039370078741" top="0.86614173228346458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24"/>
  <sheetViews>
    <sheetView zoomScaleSheetLayoutView="100" workbookViewId="0">
      <selection activeCell="O14" sqref="O14:O15"/>
    </sheetView>
  </sheetViews>
  <sheetFormatPr defaultColWidth="9.140625" defaultRowHeight="12.75"/>
  <cols>
    <col min="1" max="1" width="6.140625" style="16" customWidth="1"/>
    <col min="2" max="2" width="17.42578125" style="16" customWidth="1"/>
    <col min="3" max="3" width="4.28515625" style="16" customWidth="1"/>
    <col min="4" max="4" width="9.42578125" style="16" customWidth="1"/>
    <col min="5" max="5" width="7.140625" style="16" customWidth="1"/>
    <col min="6" max="6" width="20.42578125" style="16" customWidth="1"/>
    <col min="7" max="7" width="23.5703125" style="16" customWidth="1"/>
    <col min="8" max="8" width="8.140625" style="16" customWidth="1"/>
    <col min="9" max="9" width="8.28515625" style="16" customWidth="1"/>
    <col min="10" max="10" width="3.85546875" style="16" hidden="1" customWidth="1"/>
    <col min="11" max="11" width="4.85546875" style="16" hidden="1" customWidth="1"/>
    <col min="12" max="12" width="15" style="16" hidden="1" customWidth="1"/>
    <col min="13" max="13" width="7" style="16" customWidth="1"/>
    <col min="14" max="14" width="11.28515625" style="16" customWidth="1"/>
    <col min="15" max="15" width="14.28515625" style="16" customWidth="1"/>
    <col min="16" max="16" width="15.140625" style="16" customWidth="1"/>
    <col min="17" max="16384" width="9.140625" style="16"/>
  </cols>
  <sheetData>
    <row r="1" spans="1:16">
      <c r="A1" s="712" t="s">
        <v>126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127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415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247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</row>
    <row r="6" spans="1:16" ht="19.5" customHeight="1">
      <c r="A6" s="711" t="s">
        <v>248</v>
      </c>
      <c r="B6" s="711"/>
      <c r="C6" s="711"/>
      <c r="D6" s="736" t="s">
        <v>1</v>
      </c>
      <c r="E6" s="737"/>
      <c r="F6" s="737"/>
      <c r="G6" s="737"/>
      <c r="H6" s="737"/>
      <c r="I6" s="737"/>
      <c r="J6" s="737"/>
      <c r="K6" s="737"/>
      <c r="L6" s="737"/>
      <c r="M6" s="737"/>
      <c r="N6" s="738" t="s">
        <v>112</v>
      </c>
      <c r="O6" s="738"/>
      <c r="P6" s="738"/>
    </row>
    <row r="7" spans="1:16" ht="18.75" customHeight="1">
      <c r="A7" s="711" t="s">
        <v>250</v>
      </c>
      <c r="B7" s="711"/>
      <c r="C7" s="711"/>
      <c r="D7" s="736" t="s">
        <v>140</v>
      </c>
      <c r="E7" s="736"/>
      <c r="F7" s="736"/>
      <c r="G7" s="736"/>
      <c r="H7" s="736"/>
      <c r="I7" s="736"/>
      <c r="J7" s="736"/>
      <c r="K7" s="736"/>
      <c r="L7" s="736"/>
      <c r="M7" s="736"/>
      <c r="N7" s="739" t="s">
        <v>20</v>
      </c>
      <c r="O7" s="739"/>
      <c r="P7" s="739"/>
    </row>
    <row r="8" spans="1:16" ht="15.75">
      <c r="A8" s="469"/>
      <c r="B8" s="469"/>
      <c r="C8" s="469"/>
      <c r="D8" s="716" t="s">
        <v>249</v>
      </c>
      <c r="E8" s="716"/>
      <c r="F8" s="716"/>
      <c r="G8" s="716"/>
      <c r="H8" s="716"/>
      <c r="I8" s="716"/>
      <c r="J8" s="716"/>
      <c r="K8" s="716"/>
      <c r="L8" s="716"/>
      <c r="M8" s="717"/>
      <c r="N8" s="749" t="s">
        <v>2</v>
      </c>
      <c r="O8" s="749"/>
      <c r="P8" s="749"/>
    </row>
    <row r="9" spans="1:16" ht="15.75">
      <c r="A9" s="720" t="s">
        <v>420</v>
      </c>
      <c r="B9" s="720"/>
      <c r="C9" s="720"/>
      <c r="D9" s="709" t="s">
        <v>258</v>
      </c>
      <c r="E9" s="709"/>
      <c r="F9" s="709"/>
      <c r="G9" s="709"/>
      <c r="H9" s="709"/>
      <c r="I9" s="709"/>
      <c r="J9" s="709"/>
      <c r="K9" s="709"/>
      <c r="L9" s="709"/>
      <c r="M9" s="719"/>
      <c r="N9" s="455" t="s">
        <v>3</v>
      </c>
      <c r="O9" s="455" t="s">
        <v>4</v>
      </c>
      <c r="P9" s="455" t="s">
        <v>5</v>
      </c>
    </row>
    <row r="10" spans="1:16" ht="15" customHeight="1">
      <c r="A10" s="721" t="s">
        <v>419</v>
      </c>
      <c r="B10" s="722"/>
      <c r="C10" s="723"/>
      <c r="D10" s="727" t="s">
        <v>256</v>
      </c>
      <c r="E10" s="727"/>
      <c r="F10" s="727"/>
      <c r="G10" s="727"/>
      <c r="H10" s="727"/>
      <c r="I10" s="727"/>
      <c r="J10" s="727"/>
      <c r="K10" s="727"/>
      <c r="L10" s="727"/>
      <c r="M10" s="727"/>
      <c r="N10" s="466">
        <v>50</v>
      </c>
      <c r="O10" s="466">
        <v>40</v>
      </c>
      <c r="P10" s="466">
        <v>30</v>
      </c>
    </row>
    <row r="11" spans="1:16" s="4" customFormat="1">
      <c r="A11" s="174"/>
      <c r="B11" s="174"/>
      <c r="C11" s="174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74"/>
      <c r="O11" s="174"/>
      <c r="P11" s="174"/>
    </row>
    <row r="12" spans="1:16" ht="11.25" customHeight="1">
      <c r="A12" s="731" t="s">
        <v>6</v>
      </c>
      <c r="B12" s="731" t="s">
        <v>70</v>
      </c>
      <c r="C12" s="731"/>
      <c r="D12" s="747" t="s">
        <v>7</v>
      </c>
      <c r="E12" s="741" t="s">
        <v>8</v>
      </c>
      <c r="F12" s="750" t="s">
        <v>9</v>
      </c>
      <c r="G12" s="741" t="s">
        <v>10</v>
      </c>
      <c r="H12" s="741" t="s">
        <v>11</v>
      </c>
      <c r="I12" s="741" t="s">
        <v>12</v>
      </c>
      <c r="J12" s="744" t="s">
        <v>19</v>
      </c>
      <c r="K12" s="744"/>
      <c r="L12" s="741" t="s">
        <v>22</v>
      </c>
      <c r="M12" s="741" t="s">
        <v>13</v>
      </c>
      <c r="N12" s="741" t="s">
        <v>14</v>
      </c>
      <c r="O12" s="741" t="s">
        <v>15</v>
      </c>
      <c r="P12" s="742"/>
    </row>
    <row r="13" spans="1:16">
      <c r="A13" s="731"/>
      <c r="B13" s="731"/>
      <c r="C13" s="731"/>
      <c r="D13" s="733"/>
      <c r="E13" s="714"/>
      <c r="F13" s="751"/>
      <c r="G13" s="714"/>
      <c r="H13" s="714"/>
      <c r="I13" s="714"/>
      <c r="J13" s="127" t="s">
        <v>21</v>
      </c>
      <c r="K13" s="127" t="s">
        <v>23</v>
      </c>
      <c r="L13" s="714"/>
      <c r="M13" s="714"/>
      <c r="N13" s="714"/>
      <c r="O13" s="714"/>
      <c r="P13" s="743"/>
    </row>
    <row r="14" spans="1:16">
      <c r="A14" s="399">
        <v>1</v>
      </c>
      <c r="B14" s="211" t="s">
        <v>425</v>
      </c>
      <c r="C14" s="149"/>
      <c r="D14" s="136">
        <v>2000</v>
      </c>
      <c r="E14" s="456" t="s">
        <v>4</v>
      </c>
      <c r="F14" s="197" t="s">
        <v>265</v>
      </c>
      <c r="G14" s="273" t="s">
        <v>240</v>
      </c>
      <c r="H14" s="206">
        <v>58</v>
      </c>
      <c r="I14" s="401">
        <v>53</v>
      </c>
      <c r="J14" s="207"/>
      <c r="K14" s="165"/>
      <c r="L14" s="166"/>
      <c r="M14" s="136">
        <f>IF(A14=1,20,IF(A14=2,18,IF(A14=3,16,IF(A14&gt;19,0,19-A14))))</f>
        <v>20</v>
      </c>
      <c r="N14" s="171" t="str">
        <f t="shared" ref="N14:N15" si="0">IF(AND(NOT(OR(E14="МСМК",E14="ЗМС")),I14&gt;=$N$10),"+МСМК",IF(AND(OR(E14="МСМК",E14="ЗМС"),I14&gt;=$N$10),"МСМК",IF(AND(NOT(OR(E14="МСМК",E14="МС",E14="ЗМС")),I14&gt;=$O$10),"+МС",IF(AND(OR(E14="МСМК",E14="МС",E14="ЗМС"),I14&gt;=$O$10),"МС",IF(AND(NOT(OR(E14="ЗМС",E14="МСМК",E14="МС",E14="КМС")),I14&gt;=$P$10),"+КМС",IF(AND(OR(E14="ЗМС",E14="МСМК",E14="МС",E14="КМС"),I14&gt;=$P$10),"КМС","-"))))))</f>
        <v>+МСМК</v>
      </c>
      <c r="O14" s="182" t="s">
        <v>199</v>
      </c>
      <c r="P14" s="167"/>
    </row>
    <row r="15" spans="1:16" s="6" customFormat="1">
      <c r="A15" s="400">
        <f>A14+1</f>
        <v>2</v>
      </c>
      <c r="B15" s="211" t="s">
        <v>190</v>
      </c>
      <c r="C15" s="149"/>
      <c r="D15" s="136">
        <v>1974</v>
      </c>
      <c r="E15" s="516" t="s">
        <v>3</v>
      </c>
      <c r="F15" s="101" t="s">
        <v>348</v>
      </c>
      <c r="G15" s="108" t="s">
        <v>349</v>
      </c>
      <c r="H15" s="140">
        <v>57.8</v>
      </c>
      <c r="I15" s="401">
        <v>32</v>
      </c>
      <c r="J15" s="141"/>
      <c r="K15" s="124"/>
      <c r="L15" s="142"/>
      <c r="M15" s="136">
        <f>IF(A15=1,20,IF(A15=2,18,IF(A15=3,16,IF(A15&gt;19,0,19-A15))))</f>
        <v>18</v>
      </c>
      <c r="N15" s="171" t="str">
        <f t="shared" si="0"/>
        <v>КМС</v>
      </c>
      <c r="O15" s="184" t="s">
        <v>59</v>
      </c>
      <c r="P15" s="168"/>
    </row>
    <row r="16" spans="1:16" s="6" customFormat="1">
      <c r="A16" s="151"/>
      <c r="B16" s="153"/>
      <c r="C16" s="153"/>
      <c r="D16" s="454"/>
      <c r="E16" s="457"/>
      <c r="F16" s="457"/>
      <c r="G16" s="457"/>
      <c r="H16" s="157"/>
      <c r="I16" s="454"/>
      <c r="J16" s="396"/>
      <c r="K16" s="454"/>
      <c r="L16" s="160"/>
      <c r="M16" s="160"/>
      <c r="N16" s="457"/>
      <c r="O16" s="253"/>
      <c r="P16" s="245"/>
    </row>
    <row r="17" spans="1:16" ht="12.75" customHeight="1">
      <c r="A17" s="90"/>
      <c r="B17" s="90"/>
      <c r="C17" s="90"/>
      <c r="D17" s="90"/>
      <c r="E17" s="90"/>
      <c r="F17" s="90"/>
      <c r="G17" s="90"/>
      <c r="H17" s="186"/>
      <c r="I17" s="186"/>
      <c r="J17" s="186"/>
      <c r="K17" s="186"/>
      <c r="L17" s="186"/>
      <c r="M17" s="186"/>
      <c r="N17" s="186"/>
      <c r="O17" s="186"/>
      <c r="P17" s="186"/>
    </row>
    <row r="18" spans="1:16" ht="12.75" customHeight="1">
      <c r="B18" s="91" t="s">
        <v>16</v>
      </c>
      <c r="C18" s="91"/>
      <c r="D18" s="91"/>
      <c r="E18" s="91"/>
      <c r="F18" s="635"/>
      <c r="G18" s="120"/>
      <c r="H18" s="635" t="s">
        <v>254</v>
      </c>
      <c r="I18" s="91"/>
      <c r="J18" s="91"/>
      <c r="K18" s="91"/>
      <c r="L18" s="91"/>
      <c r="P18" s="91"/>
    </row>
    <row r="19" spans="1:16" ht="12.75" customHeight="1">
      <c r="B19" s="91"/>
      <c r="C19" s="91"/>
      <c r="D19" s="91"/>
      <c r="E19" s="91"/>
      <c r="F19" s="635"/>
      <c r="G19" s="120"/>
      <c r="H19" s="635"/>
      <c r="I19" s="91"/>
      <c r="J19" s="91"/>
      <c r="K19" s="91"/>
      <c r="L19" s="120"/>
      <c r="P19" s="91"/>
    </row>
    <row r="20" spans="1:16" ht="12.75" customHeight="1">
      <c r="B20" s="91" t="s">
        <v>17</v>
      </c>
      <c r="C20" s="91"/>
      <c r="D20" s="91"/>
      <c r="E20" s="91"/>
      <c r="F20" s="636"/>
      <c r="G20" s="91"/>
      <c r="H20" s="636" t="s">
        <v>143</v>
      </c>
      <c r="I20" s="91"/>
      <c r="J20" s="91"/>
      <c r="K20" s="91"/>
      <c r="L20" s="120"/>
      <c r="P20" s="91"/>
    </row>
    <row r="21" spans="1:16" ht="12.75" customHeight="1">
      <c r="B21" s="90"/>
      <c r="C21" s="90"/>
      <c r="D21" s="90"/>
      <c r="E21" s="90"/>
      <c r="F21" s="90"/>
      <c r="G21" s="90"/>
      <c r="H21" s="90"/>
    </row>
    <row r="22" spans="1:16" ht="12.75" customHeight="1">
      <c r="B22" s="90" t="s">
        <v>92</v>
      </c>
      <c r="C22" s="91"/>
      <c r="D22" s="91"/>
      <c r="E22" s="91"/>
      <c r="F22" s="91"/>
      <c r="G22" s="90"/>
      <c r="H22" s="90" t="s">
        <v>421</v>
      </c>
    </row>
    <row r="23" spans="1:16" ht="12.75" customHeight="1">
      <c r="B23" s="90"/>
      <c r="C23" s="91"/>
      <c r="D23" s="90"/>
      <c r="E23" s="90"/>
      <c r="F23" s="90"/>
      <c r="G23" s="90"/>
      <c r="H23" s="91"/>
    </row>
    <row r="24" spans="1:16">
      <c r="B24" s="90" t="s">
        <v>18</v>
      </c>
      <c r="C24" s="91"/>
      <c r="D24" s="90"/>
      <c r="E24" s="90"/>
      <c r="F24" s="90"/>
      <c r="G24" s="90"/>
      <c r="H24" s="91" t="s">
        <v>422</v>
      </c>
    </row>
  </sheetData>
  <sheetProtection selectLockedCells="1" selectUnlockedCells="1"/>
  <autoFilter ref="A12:P13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mergeCells count="29">
    <mergeCell ref="A10:C10"/>
    <mergeCell ref="G12:G13"/>
    <mergeCell ref="H12:H13"/>
    <mergeCell ref="I12:I13"/>
    <mergeCell ref="J12:K12"/>
    <mergeCell ref="F12:F13"/>
    <mergeCell ref="A1:P1"/>
    <mergeCell ref="A2:P2"/>
    <mergeCell ref="A3:P3"/>
    <mergeCell ref="A4:P4"/>
    <mergeCell ref="A6:C6"/>
    <mergeCell ref="D6:M6"/>
    <mergeCell ref="N6:P6"/>
    <mergeCell ref="N12:N13"/>
    <mergeCell ref="O12:P13"/>
    <mergeCell ref="A9:C9"/>
    <mergeCell ref="A7:C7"/>
    <mergeCell ref="D7:M7"/>
    <mergeCell ref="N7:P7"/>
    <mergeCell ref="D8:M8"/>
    <mergeCell ref="N8:P8"/>
    <mergeCell ref="L12:L13"/>
    <mergeCell ref="M12:M13"/>
    <mergeCell ref="D9:M9"/>
    <mergeCell ref="D10:M10"/>
    <mergeCell ref="A12:A13"/>
    <mergeCell ref="B12:C13"/>
    <mergeCell ref="D12:D13"/>
    <mergeCell ref="E12:E13"/>
  </mergeCells>
  <printOptions horizontalCentered="1"/>
  <pageMargins left="0.28999999999999998" right="0.19685039370078741" top="0.86614173228346458" bottom="1.2598425196850394" header="0" footer="0"/>
  <pageSetup paperSize="9" scale="90" firstPageNumber="0" fitToHeight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24"/>
  <sheetViews>
    <sheetView zoomScaleSheetLayoutView="100" workbookViewId="0">
      <selection activeCell="B18" sqref="B18:H24"/>
    </sheetView>
  </sheetViews>
  <sheetFormatPr defaultColWidth="9.140625" defaultRowHeight="12.75"/>
  <cols>
    <col min="1" max="1" width="6.140625" style="16" customWidth="1"/>
    <col min="2" max="2" width="17.42578125" style="16" customWidth="1"/>
    <col min="3" max="3" width="4.28515625" style="16" customWidth="1"/>
    <col min="4" max="4" width="9.42578125" style="16" customWidth="1"/>
    <col min="5" max="5" width="7.140625" style="16" customWidth="1"/>
    <col min="6" max="6" width="20.42578125" style="16" customWidth="1"/>
    <col min="7" max="7" width="23.5703125" style="16" customWidth="1"/>
    <col min="8" max="8" width="8.140625" style="16" customWidth="1"/>
    <col min="9" max="9" width="8.28515625" style="16" customWidth="1"/>
    <col min="10" max="10" width="3.85546875" style="16" hidden="1" customWidth="1"/>
    <col min="11" max="11" width="4.85546875" style="16" hidden="1" customWidth="1"/>
    <col min="12" max="12" width="15" style="16" hidden="1" customWidth="1"/>
    <col min="13" max="13" width="7" style="16" customWidth="1"/>
    <col min="14" max="14" width="11.28515625" style="16" customWidth="1"/>
    <col min="15" max="15" width="14.28515625" style="16" customWidth="1"/>
    <col min="16" max="16" width="15.140625" style="16" customWidth="1"/>
    <col min="17" max="16384" width="9.140625" style="16"/>
  </cols>
  <sheetData>
    <row r="1" spans="1:16">
      <c r="A1" s="712" t="s">
        <v>126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127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415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247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</row>
    <row r="6" spans="1:16" ht="19.5" customHeight="1">
      <c r="A6" s="711" t="s">
        <v>248</v>
      </c>
      <c r="B6" s="711"/>
      <c r="C6" s="711"/>
      <c r="D6" s="736" t="s">
        <v>1</v>
      </c>
      <c r="E6" s="737"/>
      <c r="F6" s="737"/>
      <c r="G6" s="737"/>
      <c r="H6" s="737"/>
      <c r="I6" s="737"/>
      <c r="J6" s="737"/>
      <c r="K6" s="737"/>
      <c r="L6" s="737"/>
      <c r="M6" s="737"/>
      <c r="N6" s="738" t="s">
        <v>112</v>
      </c>
      <c r="O6" s="738"/>
      <c r="P6" s="738"/>
    </row>
    <row r="7" spans="1:16" ht="18.75" customHeight="1">
      <c r="A7" s="711" t="s">
        <v>250</v>
      </c>
      <c r="B7" s="711"/>
      <c r="C7" s="711"/>
      <c r="D7" s="736" t="s">
        <v>140</v>
      </c>
      <c r="E7" s="736"/>
      <c r="F7" s="736"/>
      <c r="G7" s="736"/>
      <c r="H7" s="736"/>
      <c r="I7" s="736"/>
      <c r="J7" s="736"/>
      <c r="K7" s="736"/>
      <c r="L7" s="736"/>
      <c r="M7" s="736"/>
      <c r="N7" s="739" t="s">
        <v>20</v>
      </c>
      <c r="O7" s="739"/>
      <c r="P7" s="739"/>
    </row>
    <row r="8" spans="1:16" ht="15.75">
      <c r="A8" s="469"/>
      <c r="B8" s="469"/>
      <c r="C8" s="469"/>
      <c r="D8" s="716" t="s">
        <v>249</v>
      </c>
      <c r="E8" s="716"/>
      <c r="F8" s="716"/>
      <c r="G8" s="716"/>
      <c r="H8" s="716"/>
      <c r="I8" s="716"/>
      <c r="J8" s="716"/>
      <c r="K8" s="716"/>
      <c r="L8" s="716"/>
      <c r="M8" s="717"/>
      <c r="N8" s="749" t="s">
        <v>2</v>
      </c>
      <c r="O8" s="749"/>
      <c r="P8" s="749"/>
    </row>
    <row r="9" spans="1:16" ht="15.75">
      <c r="A9" s="720" t="s">
        <v>420</v>
      </c>
      <c r="B9" s="720"/>
      <c r="C9" s="720"/>
      <c r="D9" s="709" t="s">
        <v>258</v>
      </c>
      <c r="E9" s="709"/>
      <c r="F9" s="709"/>
      <c r="G9" s="709"/>
      <c r="H9" s="709"/>
      <c r="I9" s="709"/>
      <c r="J9" s="709"/>
      <c r="K9" s="709"/>
      <c r="L9" s="709"/>
      <c r="M9" s="719"/>
      <c r="N9" s="173" t="s">
        <v>3</v>
      </c>
      <c r="O9" s="173" t="s">
        <v>4</v>
      </c>
      <c r="P9" s="173" t="s">
        <v>5</v>
      </c>
    </row>
    <row r="10" spans="1:16" ht="15" customHeight="1">
      <c r="A10" s="721" t="s">
        <v>419</v>
      </c>
      <c r="B10" s="722"/>
      <c r="C10" s="723"/>
      <c r="D10" s="727" t="s">
        <v>73</v>
      </c>
      <c r="E10" s="727"/>
      <c r="F10" s="727"/>
      <c r="G10" s="727"/>
      <c r="H10" s="727"/>
      <c r="I10" s="727"/>
      <c r="J10" s="727"/>
      <c r="K10" s="727"/>
      <c r="L10" s="727"/>
      <c r="M10" s="727"/>
      <c r="N10" s="470">
        <v>59</v>
      </c>
      <c r="O10" s="470">
        <v>44</v>
      </c>
      <c r="P10" s="470">
        <v>35</v>
      </c>
    </row>
    <row r="11" spans="1:16" s="4" customFormat="1">
      <c r="A11" s="174"/>
      <c r="B11" s="174"/>
      <c r="C11" s="174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74"/>
      <c r="O11" s="174"/>
      <c r="P11" s="174"/>
    </row>
    <row r="12" spans="1:16" ht="11.25" customHeight="1">
      <c r="A12" s="731" t="s">
        <v>6</v>
      </c>
      <c r="B12" s="731" t="s">
        <v>70</v>
      </c>
      <c r="C12" s="731"/>
      <c r="D12" s="747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12</v>
      </c>
      <c r="J12" s="744" t="s">
        <v>19</v>
      </c>
      <c r="K12" s="744"/>
      <c r="L12" s="741" t="s">
        <v>22</v>
      </c>
      <c r="M12" s="741" t="s">
        <v>13</v>
      </c>
      <c r="N12" s="741" t="s">
        <v>14</v>
      </c>
      <c r="O12" s="741" t="s">
        <v>15</v>
      </c>
      <c r="P12" s="742"/>
    </row>
    <row r="13" spans="1:16">
      <c r="A13" s="731"/>
      <c r="B13" s="731"/>
      <c r="C13" s="731"/>
      <c r="D13" s="733"/>
      <c r="E13" s="714"/>
      <c r="F13" s="734"/>
      <c r="G13" s="714"/>
      <c r="H13" s="714"/>
      <c r="I13" s="714"/>
      <c r="J13" s="127" t="s">
        <v>21</v>
      </c>
      <c r="K13" s="127" t="s">
        <v>23</v>
      </c>
      <c r="L13" s="714"/>
      <c r="M13" s="714"/>
      <c r="N13" s="714"/>
      <c r="O13" s="714"/>
      <c r="P13" s="743"/>
    </row>
    <row r="14" spans="1:16">
      <c r="A14" s="399">
        <v>1</v>
      </c>
      <c r="B14" s="211"/>
      <c r="C14" s="149"/>
      <c r="D14" s="136"/>
      <c r="E14" s="14"/>
      <c r="F14" s="14"/>
      <c r="G14" s="273"/>
      <c r="H14" s="206"/>
      <c r="I14" s="401"/>
      <c r="J14" s="207"/>
      <c r="K14" s="165"/>
      <c r="L14" s="166"/>
      <c r="M14" s="136">
        <f>IF(A14=1,20,IF(A14=2,18,IF(A14=3,16,IF(A14&gt;19,0,19-A14))))</f>
        <v>20</v>
      </c>
      <c r="N14" s="171" t="str">
        <f t="shared" ref="N14:N15" si="0">IF(AND(NOT(OR(E14="МСМК",E14="ЗМС")),I14&gt;=$N$10),"+МСМК",IF(AND(OR(E14="МСМК",E14="ЗМС"),I14&gt;=$N$10),"МСМК",IF(AND(NOT(OR(E14="МСМК",E14="МС",E14="ЗМС")),I14&gt;=$O$10),"+МС",IF(AND(OR(E14="МСМК",E14="МС",E14="ЗМС"),I14&gt;=$O$10),"МС",IF(AND(NOT(OR(E14="ЗМС",E14="МСМК",E14="МС",E14="КМС")),I14&gt;=$P$10),"+КМС",IF(AND(OR(E14="ЗМС",E14="МСМК",E14="МС",E14="КМС"),I14&gt;=$P$10),"КМС","-"))))))</f>
        <v>-</v>
      </c>
      <c r="O14" s="182"/>
      <c r="P14" s="167"/>
    </row>
    <row r="15" spans="1:16" s="6" customFormat="1">
      <c r="A15" s="400">
        <f>A14+1</f>
        <v>2</v>
      </c>
      <c r="B15" s="182"/>
      <c r="C15" s="128"/>
      <c r="D15" s="129"/>
      <c r="E15" s="130"/>
      <c r="F15" s="130"/>
      <c r="G15" s="130"/>
      <c r="H15" s="140"/>
      <c r="I15" s="401"/>
      <c r="J15" s="141"/>
      <c r="K15" s="124"/>
      <c r="L15" s="142"/>
      <c r="M15" s="136">
        <f>IF(A15=1,20,IF(A15=2,18,IF(A15=3,16,IF(A15&gt;19,0,19-A15))))</f>
        <v>18</v>
      </c>
      <c r="N15" s="171" t="str">
        <f t="shared" si="0"/>
        <v>-</v>
      </c>
      <c r="O15" s="184"/>
      <c r="P15" s="168"/>
    </row>
    <row r="16" spans="1:16" s="6" customFormat="1">
      <c r="A16" s="151"/>
      <c r="B16" s="153"/>
      <c r="C16" s="153"/>
      <c r="D16" s="326"/>
      <c r="E16" s="156"/>
      <c r="F16" s="156"/>
      <c r="G16" s="156"/>
      <c r="H16" s="157"/>
      <c r="I16" s="326"/>
      <c r="J16" s="396"/>
      <c r="K16" s="326"/>
      <c r="L16" s="160"/>
      <c r="M16" s="160"/>
      <c r="N16" s="156"/>
      <c r="O16" s="253"/>
      <c r="P16" s="245"/>
    </row>
    <row r="17" spans="1:16" ht="12.75" customHeight="1">
      <c r="A17" s="90"/>
      <c r="B17" s="90"/>
      <c r="C17" s="90"/>
      <c r="D17" s="90"/>
      <c r="E17" s="90"/>
      <c r="F17" s="90"/>
      <c r="G17" s="90"/>
      <c r="H17" s="186"/>
      <c r="I17" s="186"/>
      <c r="J17" s="186"/>
      <c r="K17" s="186"/>
      <c r="L17" s="186"/>
      <c r="M17" s="186"/>
      <c r="N17" s="186"/>
      <c r="O17" s="186"/>
      <c r="P17" s="186"/>
    </row>
    <row r="18" spans="1:16" ht="12.75" customHeight="1">
      <c r="B18" s="91" t="s">
        <v>16</v>
      </c>
      <c r="C18" s="91"/>
      <c r="D18" s="91"/>
      <c r="E18" s="91"/>
      <c r="F18" s="635"/>
      <c r="G18" s="120"/>
      <c r="H18" s="635" t="s">
        <v>254</v>
      </c>
      <c r="I18" s="91"/>
      <c r="J18" s="91"/>
      <c r="K18" s="91"/>
      <c r="L18" s="91"/>
      <c r="P18" s="91"/>
    </row>
    <row r="19" spans="1:16" ht="12.75" customHeight="1">
      <c r="B19" s="91"/>
      <c r="C19" s="91"/>
      <c r="D19" s="91"/>
      <c r="E19" s="91"/>
      <c r="F19" s="635"/>
      <c r="G19" s="120"/>
      <c r="H19" s="635"/>
      <c r="I19" s="91"/>
      <c r="J19" s="91"/>
      <c r="K19" s="91"/>
      <c r="L19" s="120"/>
      <c r="P19" s="91"/>
    </row>
    <row r="20" spans="1:16" ht="12.75" customHeight="1">
      <c r="B20" s="91" t="s">
        <v>17</v>
      </c>
      <c r="C20" s="91"/>
      <c r="D20" s="91"/>
      <c r="E20" s="91"/>
      <c r="F20" s="636"/>
      <c r="G20" s="91"/>
      <c r="H20" s="636" t="s">
        <v>143</v>
      </c>
      <c r="I20" s="91"/>
      <c r="J20" s="91"/>
      <c r="K20" s="91"/>
      <c r="L20" s="120"/>
      <c r="P20" s="91"/>
    </row>
    <row r="21" spans="1:16" ht="12.75" customHeight="1">
      <c r="B21" s="90"/>
      <c r="C21" s="90"/>
      <c r="D21" s="90"/>
      <c r="E21" s="90"/>
      <c r="F21" s="90"/>
      <c r="G21" s="90"/>
      <c r="H21" s="90"/>
    </row>
    <row r="22" spans="1:16" ht="12.75" customHeight="1">
      <c r="B22" s="90" t="s">
        <v>92</v>
      </c>
      <c r="C22" s="91"/>
      <c r="D22" s="91"/>
      <c r="E22" s="91"/>
      <c r="F22" s="91"/>
      <c r="G22" s="90"/>
      <c r="H22" s="90" t="s">
        <v>421</v>
      </c>
    </row>
    <row r="23" spans="1:16" ht="12.75" customHeight="1">
      <c r="B23" s="90"/>
      <c r="C23" s="91"/>
      <c r="D23" s="90"/>
      <c r="E23" s="90"/>
      <c r="F23" s="90"/>
      <c r="G23" s="90"/>
      <c r="H23" s="91"/>
    </row>
    <row r="24" spans="1:16">
      <c r="B24" s="90" t="s">
        <v>18</v>
      </c>
      <c r="C24" s="91"/>
      <c r="D24" s="90"/>
      <c r="E24" s="90"/>
      <c r="F24" s="90"/>
      <c r="G24" s="90"/>
      <c r="H24" s="91" t="s">
        <v>422</v>
      </c>
    </row>
  </sheetData>
  <sheetProtection selectLockedCells="1" selectUnlockedCells="1"/>
  <autoFilter ref="A12:P13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3">
    <sortCondition descending="1" ref="I17:I23"/>
  </sortState>
  <mergeCells count="29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D8:M8"/>
    <mergeCell ref="N8:P8"/>
    <mergeCell ref="D9:M9"/>
    <mergeCell ref="D10:M10"/>
    <mergeCell ref="A9:C9"/>
    <mergeCell ref="A10:C10"/>
    <mergeCell ref="N12:N13"/>
    <mergeCell ref="A12:A13"/>
    <mergeCell ref="B12:C13"/>
    <mergeCell ref="D12:D13"/>
    <mergeCell ref="E12:E13"/>
    <mergeCell ref="F12:F13"/>
    <mergeCell ref="O12:P13"/>
    <mergeCell ref="G12:G13"/>
    <mergeCell ref="H12:H13"/>
    <mergeCell ref="I12:I13"/>
    <mergeCell ref="J12:K12"/>
    <mergeCell ref="L12:L13"/>
    <mergeCell ref="M12:M13"/>
  </mergeCells>
  <printOptions horizontalCentered="1"/>
  <pageMargins left="0.28999999999999998" right="0.19685039370078741" top="0.86614173228346458" bottom="1.2598425196850394" header="0" footer="0"/>
  <pageSetup paperSize="9" scale="90" firstPageNumber="0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6"/>
  <sheetViews>
    <sheetView zoomScaleSheetLayoutView="100" workbookViewId="0">
      <selection activeCell="G19" sqref="G19"/>
    </sheetView>
  </sheetViews>
  <sheetFormatPr defaultColWidth="9.140625" defaultRowHeight="12.75"/>
  <cols>
    <col min="1" max="1" width="6.5703125" style="16" customWidth="1"/>
    <col min="2" max="2" width="17.42578125" style="16" customWidth="1"/>
    <col min="3" max="3" width="7.28515625" style="16" customWidth="1"/>
    <col min="4" max="4" width="9.42578125" style="16" customWidth="1"/>
    <col min="5" max="5" width="7.42578125" style="16" customWidth="1"/>
    <col min="6" max="6" width="22.28515625" style="16" customWidth="1"/>
    <col min="7" max="7" width="30.42578125" style="16" customWidth="1"/>
    <col min="8" max="8" width="10.140625" style="16" customWidth="1"/>
    <col min="9" max="9" width="12.42578125" style="16" customWidth="1"/>
    <col min="10" max="10" width="3.85546875" style="16" hidden="1" customWidth="1"/>
    <col min="11" max="11" width="4.85546875" style="16" hidden="1" customWidth="1"/>
    <col min="12" max="12" width="15" style="16" hidden="1" customWidth="1"/>
    <col min="13" max="13" width="7" style="16" customWidth="1"/>
    <col min="14" max="14" width="11.28515625" style="16" customWidth="1"/>
    <col min="15" max="16" width="16.5703125" style="16" customWidth="1"/>
    <col min="17" max="16384" width="9.140625" style="16"/>
  </cols>
  <sheetData>
    <row r="1" spans="1:16">
      <c r="A1" s="712" t="s">
        <v>126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127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415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247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</row>
    <row r="6" spans="1:16" ht="18" customHeight="1">
      <c r="A6" s="711" t="s">
        <v>248</v>
      </c>
      <c r="B6" s="711"/>
      <c r="C6" s="711"/>
      <c r="D6" s="736" t="s">
        <v>1</v>
      </c>
      <c r="E6" s="737"/>
      <c r="F6" s="737"/>
      <c r="G6" s="737"/>
      <c r="H6" s="737"/>
      <c r="I6" s="737"/>
      <c r="J6" s="737"/>
      <c r="K6" s="737"/>
      <c r="L6" s="737"/>
      <c r="M6" s="737"/>
      <c r="N6" s="738" t="s">
        <v>112</v>
      </c>
      <c r="O6" s="738"/>
      <c r="P6" s="738"/>
    </row>
    <row r="7" spans="1:16" ht="16.5" customHeight="1">
      <c r="A7" s="711" t="s">
        <v>250</v>
      </c>
      <c r="B7" s="711"/>
      <c r="C7" s="711"/>
      <c r="D7" s="736" t="s">
        <v>140</v>
      </c>
      <c r="E7" s="736"/>
      <c r="F7" s="736"/>
      <c r="G7" s="736"/>
      <c r="H7" s="736"/>
      <c r="I7" s="736"/>
      <c r="J7" s="736"/>
      <c r="K7" s="736"/>
      <c r="L7" s="736"/>
      <c r="M7" s="736"/>
      <c r="N7" s="739" t="s">
        <v>20</v>
      </c>
      <c r="O7" s="739"/>
      <c r="P7" s="739"/>
    </row>
    <row r="8" spans="1:16" ht="15.75">
      <c r="A8" s="469"/>
      <c r="B8" s="469"/>
      <c r="C8" s="469"/>
      <c r="D8" s="716" t="s">
        <v>249</v>
      </c>
      <c r="E8" s="716"/>
      <c r="F8" s="716"/>
      <c r="G8" s="716"/>
      <c r="H8" s="716"/>
      <c r="I8" s="716"/>
      <c r="J8" s="716"/>
      <c r="K8" s="716"/>
      <c r="L8" s="716"/>
      <c r="M8" s="717"/>
      <c r="N8" s="749" t="s">
        <v>2</v>
      </c>
      <c r="O8" s="749"/>
      <c r="P8" s="749"/>
    </row>
    <row r="9" spans="1:16" ht="15.75">
      <c r="A9" s="720" t="s">
        <v>420</v>
      </c>
      <c r="B9" s="720"/>
      <c r="C9" s="720"/>
      <c r="D9" s="709" t="s">
        <v>258</v>
      </c>
      <c r="E9" s="709"/>
      <c r="F9" s="709"/>
      <c r="G9" s="709"/>
      <c r="H9" s="709"/>
      <c r="I9" s="709"/>
      <c r="J9" s="709"/>
      <c r="K9" s="709"/>
      <c r="L9" s="709"/>
      <c r="M9" s="719"/>
      <c r="N9" s="173" t="s">
        <v>3</v>
      </c>
      <c r="O9" s="173" t="s">
        <v>4</v>
      </c>
      <c r="P9" s="173" t="s">
        <v>5</v>
      </c>
    </row>
    <row r="10" spans="1:16" ht="15" customHeight="1">
      <c r="A10" s="721" t="s">
        <v>419</v>
      </c>
      <c r="B10" s="722"/>
      <c r="C10" s="723"/>
      <c r="D10" s="727" t="s">
        <v>74</v>
      </c>
      <c r="E10" s="727"/>
      <c r="F10" s="727"/>
      <c r="G10" s="727"/>
      <c r="H10" s="727"/>
      <c r="I10" s="727"/>
      <c r="J10" s="727"/>
      <c r="K10" s="727"/>
      <c r="L10" s="727"/>
      <c r="M10" s="727"/>
      <c r="N10" s="470">
        <v>62</v>
      </c>
      <c r="O10" s="470">
        <v>52</v>
      </c>
      <c r="P10" s="470">
        <v>40</v>
      </c>
    </row>
    <row r="11" spans="1:16" s="4" customFormat="1">
      <c r="A11" s="174"/>
      <c r="B11" s="174"/>
      <c r="C11" s="174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74"/>
      <c r="O11" s="174"/>
      <c r="P11" s="174"/>
    </row>
    <row r="12" spans="1:16" ht="11.25" customHeight="1">
      <c r="A12" s="731" t="s">
        <v>6</v>
      </c>
      <c r="B12" s="731" t="s">
        <v>70</v>
      </c>
      <c r="C12" s="731"/>
      <c r="D12" s="747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12</v>
      </c>
      <c r="J12" s="744" t="s">
        <v>19</v>
      </c>
      <c r="K12" s="744"/>
      <c r="L12" s="741" t="s">
        <v>22</v>
      </c>
      <c r="M12" s="741" t="s">
        <v>13</v>
      </c>
      <c r="N12" s="741" t="s">
        <v>14</v>
      </c>
      <c r="O12" s="741" t="s">
        <v>15</v>
      </c>
      <c r="P12" s="742"/>
    </row>
    <row r="13" spans="1:16">
      <c r="A13" s="731"/>
      <c r="B13" s="731"/>
      <c r="C13" s="731"/>
      <c r="D13" s="733"/>
      <c r="E13" s="714"/>
      <c r="F13" s="734"/>
      <c r="G13" s="714"/>
      <c r="H13" s="714"/>
      <c r="I13" s="714"/>
      <c r="J13" s="127" t="s">
        <v>21</v>
      </c>
      <c r="K13" s="127" t="s">
        <v>23</v>
      </c>
      <c r="L13" s="714"/>
      <c r="M13" s="714"/>
      <c r="N13" s="714"/>
      <c r="O13" s="714"/>
      <c r="P13" s="743"/>
    </row>
    <row r="14" spans="1:16" s="6" customFormat="1">
      <c r="A14" s="400">
        <v>1</v>
      </c>
      <c r="B14" s="403"/>
      <c r="C14" s="169"/>
      <c r="D14" s="136"/>
      <c r="E14" s="181"/>
      <c r="F14" s="14"/>
      <c r="G14" s="325"/>
      <c r="H14" s="206"/>
      <c r="I14" s="402"/>
      <c r="J14" s="207"/>
      <c r="K14" s="165"/>
      <c r="L14" s="166"/>
      <c r="M14" s="136">
        <f>IF(A14=1,20,IF(A14=2,18,IF(A14=3,16,IF(A14&gt;19,0,19-A14))))</f>
        <v>20</v>
      </c>
      <c r="N14" s="171" t="str">
        <f>IF(AND(NOT(OR(E14="МСМК",E14="ЗМС")),I14&gt;=$N$10),"+МСМК",IF(AND(OR(E14="МСМК",E14="ЗМС"),I14&gt;=$N$10),"МСМК",IF(AND(NOT(OR(E14="МСМК",E14="МС",E14="ЗМС")),I14&gt;=$O$10),"+МС",IF(AND(OR(E14="МСМК",E14="МС",E14="ЗМС"),I14&gt;=$O$10),"МС",IF(AND(NOT(OR(E14="ЗМС",E14="МСМК",E14="МС",E14="КМС")),I14&gt;=$P$10),"+КМС",IF(AND(OR(E14="ЗМС",E14="МСМК",E14="МС",E14="КМС"),I14&gt;=$P$10),"КМС","-"))))))</f>
        <v>-</v>
      </c>
      <c r="O14" s="208"/>
      <c r="P14" s="167"/>
    </row>
    <row r="15" spans="1:16" s="6" customFormat="1">
      <c r="A15" s="400">
        <f t="shared" ref="A15:A17" si="0">A14+1</f>
        <v>2</v>
      </c>
      <c r="B15" s="371"/>
      <c r="C15" s="406"/>
      <c r="D15" s="136"/>
      <c r="E15" s="324"/>
      <c r="F15" s="14"/>
      <c r="G15" s="14"/>
      <c r="H15" s="148"/>
      <c r="I15" s="327"/>
      <c r="J15" s="123"/>
      <c r="K15" s="124"/>
      <c r="L15" s="142"/>
      <c r="M15" s="136">
        <f t="shared" ref="M15:M17" si="1">IF(A15=1,20,IF(A15=2,18,IF(A15=3,16,IF(A15&gt;19,0,19-A15))))</f>
        <v>18</v>
      </c>
      <c r="N15" s="171" t="str">
        <f>IF(AND(NOT(OR(E15="МСМК",E15="ЗМС")),I15&gt;=$N$10),"+МСМК",IF(AND(OR(E15="МСМК",E15="ЗМС"),I15&gt;=$N$10),"МСМК",IF(AND(NOT(OR(E15="МСМК",E15="МС",E15="ЗМС")),I15&gt;=$O$10),"+МС",IF(AND(OR(E15="МСМК",E15="МС",E15="ЗМС"),I15&gt;=$O$10),"МС",IF(AND(NOT(OR(E15="ЗМС",E15="МСМК",E15="МС",E15="КМС")),I15&gt;=$P$10),"+КМС",IF(AND(OR(E15="ЗМС",E15="МСМК",E15="МС",E15="КМС"),I15&gt;=$P$10),"КМС","-"))))))</f>
        <v>-</v>
      </c>
      <c r="O15" s="208"/>
      <c r="P15" s="167"/>
    </row>
    <row r="16" spans="1:16" s="6" customFormat="1">
      <c r="A16" s="400">
        <f t="shared" si="0"/>
        <v>3</v>
      </c>
      <c r="B16" s="404"/>
      <c r="C16" s="405"/>
      <c r="D16" s="170"/>
      <c r="E16" s="209"/>
      <c r="F16" s="14"/>
      <c r="G16" s="164"/>
      <c r="H16" s="148"/>
      <c r="I16" s="327"/>
      <c r="J16" s="123"/>
      <c r="K16" s="124"/>
      <c r="L16" s="142"/>
      <c r="M16" s="136">
        <f t="shared" si="1"/>
        <v>16</v>
      </c>
      <c r="N16" s="171" t="str">
        <f>IF(AND(NOT(OR(E16="МСМК",E16="ЗМС")),I16&gt;=$N$10),"+МСМК",IF(AND(OR(E16="МСМК",E16="ЗМС"),I16&gt;=$N$10),"МСМК",IF(AND(NOT(OR(E16="МСМК",E16="МС",E16="ЗМС")),I16&gt;=$O$10),"+МС",IF(AND(OR(E16="МСМК",E16="МС",E16="ЗМС"),I16&gt;=$O$10),"МС",IF(AND(NOT(OR(E16="ЗМС",E16="МСМК",E16="МС",E16="КМС")),I16&gt;=$P$10),"+КМС",IF(AND(OR(E16="ЗМС",E16="МСМК",E16="МС",E16="КМС"),I16&gt;=$P$10),"КМС","-"))))))</f>
        <v>-</v>
      </c>
      <c r="O16" s="210"/>
      <c r="P16" s="185"/>
    </row>
    <row r="17" spans="1:16">
      <c r="A17" s="400">
        <f t="shared" si="0"/>
        <v>4</v>
      </c>
      <c r="B17" s="233"/>
      <c r="C17" s="169"/>
      <c r="D17" s="136"/>
      <c r="E17" s="181"/>
      <c r="F17" s="14"/>
      <c r="G17" s="407"/>
      <c r="H17" s="140"/>
      <c r="I17" s="327"/>
      <c r="J17" s="141"/>
      <c r="K17" s="124"/>
      <c r="L17" s="142"/>
      <c r="M17" s="136">
        <f t="shared" si="1"/>
        <v>15</v>
      </c>
      <c r="N17" s="171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-</v>
      </c>
      <c r="O17" s="208"/>
      <c r="P17" s="168"/>
    </row>
    <row r="18" spans="1:16">
      <c r="A18" s="151"/>
      <c r="B18" s="394"/>
      <c r="C18" s="161"/>
      <c r="D18" s="160"/>
      <c r="E18" s="242"/>
      <c r="F18" s="326"/>
      <c r="G18" s="326"/>
      <c r="H18" s="243"/>
      <c r="I18" s="326"/>
      <c r="J18" s="326"/>
      <c r="K18" s="326"/>
      <c r="L18" s="160"/>
      <c r="M18" s="160"/>
      <c r="N18" s="156"/>
      <c r="O18" s="394"/>
      <c r="P18" s="245"/>
    </row>
    <row r="19" spans="1:16"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2.75" customHeight="1">
      <c r="B20" s="91" t="s">
        <v>16</v>
      </c>
      <c r="C20" s="91"/>
      <c r="D20" s="91"/>
      <c r="E20" s="91"/>
      <c r="F20" s="635"/>
      <c r="G20" s="120"/>
      <c r="H20" s="635" t="s">
        <v>254</v>
      </c>
      <c r="I20" s="91"/>
      <c r="J20" s="91"/>
      <c r="K20" s="91"/>
      <c r="L20" s="91"/>
      <c r="P20" s="91"/>
    </row>
    <row r="21" spans="1:16" ht="12.75" customHeight="1">
      <c r="B21" s="91"/>
      <c r="C21" s="91"/>
      <c r="D21" s="91"/>
      <c r="E21" s="91"/>
      <c r="F21" s="635"/>
      <c r="G21" s="120"/>
      <c r="H21" s="635"/>
      <c r="I21" s="91"/>
      <c r="J21" s="91"/>
      <c r="K21" s="91"/>
      <c r="L21" s="120"/>
      <c r="P21" s="91"/>
    </row>
    <row r="22" spans="1:16" ht="12.75" customHeight="1">
      <c r="B22" s="91" t="s">
        <v>17</v>
      </c>
      <c r="C22" s="91"/>
      <c r="D22" s="91"/>
      <c r="E22" s="91"/>
      <c r="F22" s="636"/>
      <c r="G22" s="91"/>
      <c r="H22" s="636" t="s">
        <v>143</v>
      </c>
      <c r="I22" s="91"/>
      <c r="J22" s="91"/>
      <c r="K22" s="91"/>
      <c r="L22" s="120"/>
      <c r="P22" s="91"/>
    </row>
    <row r="23" spans="1:16" ht="12.75" customHeight="1">
      <c r="B23" s="90"/>
      <c r="C23" s="90"/>
      <c r="D23" s="90"/>
      <c r="E23" s="90"/>
      <c r="F23" s="90"/>
      <c r="G23" s="90"/>
      <c r="H23" s="90"/>
    </row>
    <row r="24" spans="1:16" ht="12.75" customHeight="1">
      <c r="B24" s="90" t="s">
        <v>92</v>
      </c>
      <c r="C24" s="91"/>
      <c r="D24" s="91"/>
      <c r="E24" s="91"/>
      <c r="F24" s="91"/>
      <c r="G24" s="90"/>
      <c r="H24" s="90" t="s">
        <v>421</v>
      </c>
    </row>
    <row r="25" spans="1:16" ht="12.75" customHeight="1">
      <c r="B25" s="90"/>
      <c r="C25" s="91"/>
      <c r="D25" s="90"/>
      <c r="E25" s="90"/>
      <c r="F25" s="90"/>
      <c r="G25" s="90"/>
      <c r="H25" s="91"/>
    </row>
    <row r="26" spans="1:16">
      <c r="B26" s="90" t="s">
        <v>18</v>
      </c>
      <c r="C26" s="91"/>
      <c r="D26" s="90"/>
      <c r="E26" s="90"/>
      <c r="F26" s="90"/>
      <c r="G26" s="90"/>
      <c r="H26" s="91" t="s">
        <v>422</v>
      </c>
    </row>
  </sheetData>
  <sheetProtection selectLockedCells="1" selectUnlockedCells="1"/>
  <autoFilter ref="A12:P13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O20">
    <sortCondition descending="1" ref="I17:I20"/>
  </sortState>
  <mergeCells count="29">
    <mergeCell ref="A7:C7"/>
    <mergeCell ref="D7:M7"/>
    <mergeCell ref="N7:P7"/>
    <mergeCell ref="D8:M8"/>
    <mergeCell ref="N8:P8"/>
    <mergeCell ref="A1:P1"/>
    <mergeCell ref="A2:P2"/>
    <mergeCell ref="A3:P3"/>
    <mergeCell ref="A4:P4"/>
    <mergeCell ref="A6:C6"/>
    <mergeCell ref="D6:M6"/>
    <mergeCell ref="N6:P6"/>
    <mergeCell ref="A12:A13"/>
    <mergeCell ref="B12:C13"/>
    <mergeCell ref="A9:C9"/>
    <mergeCell ref="A10:C10"/>
    <mergeCell ref="N12:N13"/>
    <mergeCell ref="D12:D13"/>
    <mergeCell ref="E12:E13"/>
    <mergeCell ref="F12:F13"/>
    <mergeCell ref="D9:M9"/>
    <mergeCell ref="D10:M10"/>
    <mergeCell ref="O12:P13"/>
    <mergeCell ref="G12:G13"/>
    <mergeCell ref="H12:H13"/>
    <mergeCell ref="I12:I13"/>
    <mergeCell ref="J12:K12"/>
    <mergeCell ref="L12:L13"/>
    <mergeCell ref="M12:M13"/>
  </mergeCells>
  <printOptions horizontalCentered="1"/>
  <pageMargins left="0.33" right="0.19685039370078741" top="0.93" bottom="0.59055118110236227" header="0" footer="0"/>
  <pageSetup paperSize="9" scale="83" firstPageNumber="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4"/>
  <sheetViews>
    <sheetView zoomScaleSheetLayoutView="100" workbookViewId="0">
      <selection activeCell="O14" sqref="O14:O15"/>
    </sheetView>
  </sheetViews>
  <sheetFormatPr defaultColWidth="9.140625" defaultRowHeight="12.75"/>
  <cols>
    <col min="1" max="1" width="6.5703125" style="16" customWidth="1"/>
    <col min="2" max="2" width="17.42578125" style="16" customWidth="1"/>
    <col min="3" max="3" width="7.28515625" style="16" customWidth="1"/>
    <col min="4" max="4" width="9.42578125" style="16" customWidth="1"/>
    <col min="5" max="5" width="7.42578125" style="16" customWidth="1"/>
    <col min="6" max="6" width="22.28515625" style="16" customWidth="1"/>
    <col min="7" max="7" width="30.42578125" style="16" customWidth="1"/>
    <col min="8" max="8" width="10.140625" style="16" customWidth="1"/>
    <col min="9" max="9" width="12.42578125" style="16" customWidth="1"/>
    <col min="10" max="10" width="3.85546875" style="16" hidden="1" customWidth="1"/>
    <col min="11" max="11" width="4.85546875" style="16" hidden="1" customWidth="1"/>
    <col min="12" max="12" width="15" style="16" hidden="1" customWidth="1"/>
    <col min="13" max="13" width="7" style="16" customWidth="1"/>
    <col min="14" max="14" width="11.28515625" style="16" customWidth="1"/>
    <col min="15" max="16" width="16.5703125" style="16" customWidth="1"/>
    <col min="17" max="16384" width="9.140625" style="16"/>
  </cols>
  <sheetData>
    <row r="1" spans="1:16">
      <c r="A1" s="712" t="s">
        <v>126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127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415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247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</row>
    <row r="6" spans="1:16" ht="18" customHeight="1">
      <c r="A6" s="711" t="s">
        <v>248</v>
      </c>
      <c r="B6" s="711"/>
      <c r="C6" s="711"/>
      <c r="D6" s="736" t="s">
        <v>1</v>
      </c>
      <c r="E6" s="737"/>
      <c r="F6" s="737"/>
      <c r="G6" s="737"/>
      <c r="H6" s="737"/>
      <c r="I6" s="737"/>
      <c r="J6" s="737"/>
      <c r="K6" s="737"/>
      <c r="L6" s="737"/>
      <c r="M6" s="737"/>
      <c r="N6" s="738" t="s">
        <v>112</v>
      </c>
      <c r="O6" s="738"/>
      <c r="P6" s="738"/>
    </row>
    <row r="7" spans="1:16" ht="16.5" customHeight="1">
      <c r="A7" s="711" t="s">
        <v>250</v>
      </c>
      <c r="B7" s="711"/>
      <c r="C7" s="711"/>
      <c r="D7" s="736" t="s">
        <v>140</v>
      </c>
      <c r="E7" s="736"/>
      <c r="F7" s="736"/>
      <c r="G7" s="736"/>
      <c r="H7" s="736"/>
      <c r="I7" s="736"/>
      <c r="J7" s="736"/>
      <c r="K7" s="736"/>
      <c r="L7" s="736"/>
      <c r="M7" s="736"/>
      <c r="N7" s="739" t="s">
        <v>20</v>
      </c>
      <c r="O7" s="739"/>
      <c r="P7" s="739"/>
    </row>
    <row r="8" spans="1:16" ht="15.75">
      <c r="A8" s="469"/>
      <c r="B8" s="469"/>
      <c r="C8" s="469"/>
      <c r="D8" s="716" t="s">
        <v>249</v>
      </c>
      <c r="E8" s="716"/>
      <c r="F8" s="716"/>
      <c r="G8" s="716"/>
      <c r="H8" s="716"/>
      <c r="I8" s="716"/>
      <c r="J8" s="716"/>
      <c r="K8" s="716"/>
      <c r="L8" s="716"/>
      <c r="M8" s="717"/>
      <c r="N8" s="749" t="s">
        <v>2</v>
      </c>
      <c r="O8" s="749"/>
      <c r="P8" s="749"/>
    </row>
    <row r="9" spans="1:16" ht="15.75">
      <c r="A9" s="720" t="s">
        <v>420</v>
      </c>
      <c r="B9" s="720"/>
      <c r="C9" s="720"/>
      <c r="D9" s="709" t="s">
        <v>258</v>
      </c>
      <c r="E9" s="709"/>
      <c r="F9" s="709"/>
      <c r="G9" s="709"/>
      <c r="H9" s="709"/>
      <c r="I9" s="709"/>
      <c r="J9" s="709"/>
      <c r="K9" s="709"/>
      <c r="L9" s="709"/>
      <c r="M9" s="719"/>
      <c r="N9" s="455" t="s">
        <v>3</v>
      </c>
      <c r="O9" s="455" t="s">
        <v>4</v>
      </c>
      <c r="P9" s="455" t="s">
        <v>5</v>
      </c>
    </row>
    <row r="10" spans="1:16" ht="15" customHeight="1">
      <c r="A10" s="721" t="s">
        <v>419</v>
      </c>
      <c r="B10" s="722"/>
      <c r="C10" s="723"/>
      <c r="D10" s="727" t="s">
        <v>257</v>
      </c>
      <c r="E10" s="727"/>
      <c r="F10" s="727"/>
      <c r="G10" s="727"/>
      <c r="H10" s="727"/>
      <c r="I10" s="727"/>
      <c r="J10" s="727"/>
      <c r="K10" s="727"/>
      <c r="L10" s="727"/>
      <c r="M10" s="727"/>
      <c r="N10" s="470">
        <v>72</v>
      </c>
      <c r="O10" s="470">
        <v>56</v>
      </c>
      <c r="P10" s="470">
        <v>45</v>
      </c>
    </row>
    <row r="11" spans="1:16" s="4" customFormat="1">
      <c r="A11" s="174"/>
      <c r="B11" s="174"/>
      <c r="C11" s="174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74"/>
      <c r="O11" s="174"/>
      <c r="P11" s="174"/>
    </row>
    <row r="12" spans="1:16" ht="11.25" customHeight="1">
      <c r="A12" s="731" t="s">
        <v>6</v>
      </c>
      <c r="B12" s="731" t="s">
        <v>70</v>
      </c>
      <c r="C12" s="731"/>
      <c r="D12" s="747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12</v>
      </c>
      <c r="J12" s="744" t="s">
        <v>19</v>
      </c>
      <c r="K12" s="744"/>
      <c r="L12" s="741" t="s">
        <v>22</v>
      </c>
      <c r="M12" s="741" t="s">
        <v>13</v>
      </c>
      <c r="N12" s="741" t="s">
        <v>14</v>
      </c>
      <c r="O12" s="741" t="s">
        <v>15</v>
      </c>
      <c r="P12" s="742"/>
    </row>
    <row r="13" spans="1:16">
      <c r="A13" s="731"/>
      <c r="B13" s="731"/>
      <c r="C13" s="731"/>
      <c r="D13" s="733"/>
      <c r="E13" s="714"/>
      <c r="F13" s="734"/>
      <c r="G13" s="714"/>
      <c r="H13" s="714"/>
      <c r="I13" s="714"/>
      <c r="J13" s="127" t="s">
        <v>21</v>
      </c>
      <c r="K13" s="127" t="s">
        <v>23</v>
      </c>
      <c r="L13" s="714"/>
      <c r="M13" s="714"/>
      <c r="N13" s="714"/>
      <c r="O13" s="714"/>
      <c r="P13" s="743"/>
    </row>
    <row r="14" spans="1:16" s="6" customFormat="1">
      <c r="A14" s="400">
        <v>1</v>
      </c>
      <c r="B14" s="403" t="s">
        <v>410</v>
      </c>
      <c r="C14" s="169"/>
      <c r="D14" s="136">
        <v>2002</v>
      </c>
      <c r="E14" s="181" t="s">
        <v>5</v>
      </c>
      <c r="F14" s="93" t="s">
        <v>265</v>
      </c>
      <c r="G14" s="328" t="s">
        <v>240</v>
      </c>
      <c r="H14" s="206">
        <v>76.75</v>
      </c>
      <c r="I14" s="402">
        <v>29</v>
      </c>
      <c r="J14" s="207"/>
      <c r="K14" s="165"/>
      <c r="L14" s="166"/>
      <c r="M14" s="136">
        <f>IF(A14=1,20,IF(A14=2,18,IF(A14=3,16,IF(A14&gt;19,0,19-A14))))</f>
        <v>20</v>
      </c>
      <c r="N14" s="171" t="str">
        <f>IF(AND(NOT(OR(E14="МСМК",E14="ЗМС")),I14&gt;=$N$10),"+МСМК",IF(AND(OR(E14="МСМК",E14="ЗМС"),I14&gt;=$N$10),"МСМК",IF(AND(NOT(OR(E14="МСМК",E14="МС",E14="ЗМС")),I14&gt;=$O$10),"+МС",IF(AND(OR(E14="МСМК",E14="МС",E14="ЗМС"),I14&gt;=$O$10),"МС",IF(AND(NOT(OR(E14="ЗМС",E14="МСМК",E14="МС",E14="КМС")),I14&gt;=$P$10),"+КМС",IF(AND(OR(E14="ЗМС",E14="МСМК",E14="МС",E14="КМС"),I14&gt;=$P$10),"КМС","-"))))))</f>
        <v>-</v>
      </c>
      <c r="O14" s="208" t="s">
        <v>199</v>
      </c>
      <c r="P14" s="167"/>
    </row>
    <row r="15" spans="1:16" s="6" customFormat="1">
      <c r="A15" s="400">
        <f t="shared" ref="A15" si="0">A14+1</f>
        <v>2</v>
      </c>
      <c r="B15" s="371" t="s">
        <v>267</v>
      </c>
      <c r="C15" s="406"/>
      <c r="D15" s="136">
        <v>2004</v>
      </c>
      <c r="E15" s="453" t="s">
        <v>5</v>
      </c>
      <c r="F15" s="456" t="s">
        <v>265</v>
      </c>
      <c r="G15" s="456" t="s">
        <v>268</v>
      </c>
      <c r="H15" s="148">
        <v>87.25</v>
      </c>
      <c r="I15" s="455">
        <v>20</v>
      </c>
      <c r="J15" s="123"/>
      <c r="K15" s="124"/>
      <c r="L15" s="142"/>
      <c r="M15" s="136">
        <f t="shared" ref="M15" si="1">IF(A15=1,20,IF(A15=2,18,IF(A15=3,16,IF(A15&gt;19,0,19-A15))))</f>
        <v>18</v>
      </c>
      <c r="N15" s="171" t="str">
        <f>IF(AND(NOT(OR(E15="МСМК",E15="ЗМС")),I15&gt;=$N$10),"+МСМК",IF(AND(OR(E15="МСМК",E15="ЗМС"),I15&gt;=$N$10),"МСМК",IF(AND(NOT(OR(E15="МСМК",E15="МС",E15="ЗМС")),I15&gt;=$O$10),"+МС",IF(AND(OR(E15="МСМК",E15="МС",E15="ЗМС"),I15&gt;=$O$10),"МС",IF(AND(NOT(OR(E15="ЗМС",E15="МСМК",E15="МС",E15="КМС")),I15&gt;=$P$10),"+КМС",IF(AND(OR(E15="ЗМС",E15="МСМК",E15="МС",E15="КМС"),I15&gt;=$P$10),"КМС","-"))))))</f>
        <v>-</v>
      </c>
      <c r="O15" s="208" t="s">
        <v>269</v>
      </c>
      <c r="P15" s="167"/>
    </row>
    <row r="16" spans="1:16">
      <c r="A16" s="151"/>
      <c r="B16" s="394"/>
      <c r="C16" s="161"/>
      <c r="D16" s="160"/>
      <c r="E16" s="242"/>
      <c r="F16" s="454"/>
      <c r="G16" s="454"/>
      <c r="H16" s="243"/>
      <c r="I16" s="454"/>
      <c r="J16" s="454"/>
      <c r="K16" s="454"/>
      <c r="L16" s="160"/>
      <c r="M16" s="160"/>
      <c r="N16" s="457"/>
      <c r="O16" s="394"/>
      <c r="P16" s="245"/>
    </row>
    <row r="17" spans="2:16">
      <c r="H17" s="17"/>
      <c r="I17" s="17"/>
      <c r="J17" s="17"/>
      <c r="K17" s="17"/>
      <c r="L17" s="17"/>
      <c r="M17" s="17"/>
      <c r="N17" s="17"/>
      <c r="O17" s="17"/>
      <c r="P17" s="17"/>
    </row>
    <row r="18" spans="2:16" ht="12.75" customHeight="1">
      <c r="B18" s="91" t="s">
        <v>16</v>
      </c>
      <c r="C18" s="91"/>
      <c r="D18" s="91"/>
      <c r="E18" s="91"/>
      <c r="F18" s="635"/>
      <c r="G18" s="120"/>
      <c r="H18" s="635" t="s">
        <v>254</v>
      </c>
      <c r="I18" s="91"/>
      <c r="J18" s="91"/>
      <c r="K18" s="91"/>
      <c r="L18" s="91"/>
      <c r="P18" s="91"/>
    </row>
    <row r="19" spans="2:16" ht="12.75" customHeight="1">
      <c r="B19" s="91"/>
      <c r="C19" s="91"/>
      <c r="D19" s="91"/>
      <c r="E19" s="91"/>
      <c r="F19" s="635"/>
      <c r="G19" s="120"/>
      <c r="H19" s="635"/>
      <c r="I19" s="91"/>
      <c r="J19" s="91"/>
      <c r="K19" s="91"/>
      <c r="L19" s="120"/>
      <c r="P19" s="91"/>
    </row>
    <row r="20" spans="2:16" ht="12.75" customHeight="1">
      <c r="B20" s="91" t="s">
        <v>17</v>
      </c>
      <c r="C20" s="91"/>
      <c r="D20" s="91"/>
      <c r="E20" s="91"/>
      <c r="F20" s="636"/>
      <c r="G20" s="91"/>
      <c r="H20" s="636" t="s">
        <v>143</v>
      </c>
      <c r="I20" s="91"/>
      <c r="J20" s="91"/>
      <c r="K20" s="91"/>
      <c r="L20" s="120"/>
      <c r="P20" s="91"/>
    </row>
    <row r="21" spans="2:16" ht="12.75" customHeight="1">
      <c r="B21" s="90"/>
      <c r="C21" s="90"/>
      <c r="D21" s="90"/>
      <c r="E21" s="90"/>
      <c r="F21" s="90"/>
      <c r="G21" s="90"/>
      <c r="H21" s="90"/>
    </row>
    <row r="22" spans="2:16" ht="12.75" customHeight="1">
      <c r="B22" s="90" t="s">
        <v>92</v>
      </c>
      <c r="C22" s="91"/>
      <c r="D22" s="91"/>
      <c r="E22" s="91"/>
      <c r="F22" s="91"/>
      <c r="G22" s="90"/>
      <c r="H22" s="90" t="s">
        <v>421</v>
      </c>
    </row>
    <row r="23" spans="2:16" ht="12.75" customHeight="1">
      <c r="B23" s="90"/>
      <c r="C23" s="91"/>
      <c r="D23" s="90"/>
      <c r="E23" s="90"/>
      <c r="F23" s="90"/>
      <c r="G23" s="90"/>
      <c r="H23" s="91"/>
    </row>
    <row r="24" spans="2:16">
      <c r="B24" s="90" t="s">
        <v>18</v>
      </c>
      <c r="C24" s="91"/>
      <c r="D24" s="90"/>
      <c r="E24" s="90"/>
      <c r="F24" s="90"/>
      <c r="G24" s="90"/>
      <c r="H24" s="91" t="s">
        <v>422</v>
      </c>
    </row>
  </sheetData>
  <sheetProtection selectLockedCells="1" selectUnlockedCells="1"/>
  <autoFilter ref="A12:P13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mergeCells count="29">
    <mergeCell ref="A10:C10"/>
    <mergeCell ref="G12:G13"/>
    <mergeCell ref="H12:H13"/>
    <mergeCell ref="I12:I13"/>
    <mergeCell ref="J12:K12"/>
    <mergeCell ref="F12:F13"/>
    <mergeCell ref="A1:P1"/>
    <mergeCell ref="A2:P2"/>
    <mergeCell ref="A3:P3"/>
    <mergeCell ref="A4:P4"/>
    <mergeCell ref="A6:C6"/>
    <mergeCell ref="D6:M6"/>
    <mergeCell ref="N6:P6"/>
    <mergeCell ref="N12:N13"/>
    <mergeCell ref="O12:P13"/>
    <mergeCell ref="A9:C9"/>
    <mergeCell ref="A7:C7"/>
    <mergeCell ref="D7:M7"/>
    <mergeCell ref="N7:P7"/>
    <mergeCell ref="D8:M8"/>
    <mergeCell ref="N8:P8"/>
    <mergeCell ref="L12:L13"/>
    <mergeCell ref="M12:M13"/>
    <mergeCell ref="D9:M9"/>
    <mergeCell ref="D10:M10"/>
    <mergeCell ref="A12:A13"/>
    <mergeCell ref="B12:C13"/>
    <mergeCell ref="D12:D13"/>
    <mergeCell ref="E12:E13"/>
  </mergeCells>
  <printOptions horizontalCentered="1"/>
  <pageMargins left="0.33" right="0.19685039370078741" top="0.93" bottom="0.59055118110236227" header="0" footer="0"/>
  <pageSetup paperSize="9" scale="83" firstPageNumber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P43"/>
  <sheetViews>
    <sheetView topLeftCell="A14" zoomScale="90" zoomScaleNormal="90" zoomScaleSheetLayoutView="90" workbookViewId="0">
      <selection activeCell="T13" sqref="T13"/>
    </sheetView>
  </sheetViews>
  <sheetFormatPr defaultColWidth="36.140625" defaultRowHeight="12.75"/>
  <cols>
    <col min="1" max="1" width="8.85546875" customWidth="1"/>
    <col min="2" max="2" width="8.42578125" customWidth="1"/>
    <col min="3" max="3" width="21.140625" customWidth="1"/>
    <col min="4" max="4" width="8.85546875" customWidth="1"/>
    <col min="5" max="5" width="9.7109375" customWidth="1"/>
    <col min="6" max="6" width="12" style="283" customWidth="1"/>
    <col min="7" max="7" width="9.28515625" customWidth="1"/>
    <col min="8" max="8" width="11.42578125" customWidth="1"/>
    <col min="9" max="9" width="8" customWidth="1"/>
    <col min="10" max="10" width="8.7109375" customWidth="1"/>
    <col min="11" max="11" width="8.28515625" customWidth="1"/>
    <col min="12" max="12" width="7.42578125" customWidth="1"/>
    <col min="13" max="13" width="0.140625" hidden="1" customWidth="1"/>
    <col min="14" max="14" width="0.140625" customWidth="1"/>
    <col min="15" max="15" width="8.7109375" customWidth="1"/>
    <col min="16" max="230" width="9.140625" customWidth="1"/>
    <col min="231" max="231" width="8.85546875" customWidth="1"/>
    <col min="232" max="232" width="8.42578125" customWidth="1"/>
    <col min="233" max="233" width="7" customWidth="1"/>
    <col min="234" max="234" width="22.7109375" customWidth="1"/>
    <col min="235" max="235" width="17" customWidth="1"/>
    <col min="236" max="236" width="10.85546875" customWidth="1"/>
    <col min="237" max="237" width="10.42578125" customWidth="1"/>
    <col min="238" max="238" width="11.7109375" customWidth="1"/>
  </cols>
  <sheetData>
    <row r="1" spans="1:16">
      <c r="A1" s="766" t="s">
        <v>126</v>
      </c>
      <c r="B1" s="766"/>
      <c r="C1" s="766"/>
      <c r="D1" s="766"/>
      <c r="E1" s="766"/>
      <c r="F1" s="766"/>
      <c r="G1" s="766"/>
      <c r="H1" s="766"/>
      <c r="I1" s="766"/>
      <c r="J1" s="766"/>
      <c r="K1" s="766"/>
      <c r="L1" s="766"/>
      <c r="M1" s="86"/>
      <c r="N1" s="86"/>
    </row>
    <row r="2" spans="1:16" ht="10.5" customHeight="1">
      <c r="A2" s="767" t="s">
        <v>127</v>
      </c>
      <c r="B2" s="767"/>
      <c r="C2" s="767"/>
      <c r="D2" s="767"/>
      <c r="E2" s="767"/>
      <c r="F2" s="767"/>
      <c r="G2" s="767"/>
      <c r="H2" s="767"/>
      <c r="I2" s="767"/>
      <c r="J2" s="767"/>
      <c r="K2" s="767"/>
      <c r="L2" s="767"/>
      <c r="M2" s="87"/>
      <c r="N2" s="87"/>
    </row>
    <row r="3" spans="1:16" ht="11.25" customHeight="1">
      <c r="A3" s="768" t="s">
        <v>415</v>
      </c>
      <c r="B3" s="768"/>
      <c r="C3" s="768"/>
      <c r="D3" s="768"/>
      <c r="E3" s="768"/>
      <c r="F3" s="768"/>
      <c r="G3" s="768"/>
      <c r="H3" s="768"/>
      <c r="I3" s="768"/>
      <c r="J3" s="768"/>
      <c r="K3" s="768"/>
      <c r="L3" s="768"/>
      <c r="M3" s="97"/>
      <c r="N3" s="97"/>
      <c r="O3" s="97"/>
      <c r="P3" s="97"/>
    </row>
    <row r="4" spans="1:16" ht="11.25" customHeight="1">
      <c r="A4" s="767" t="s">
        <v>247</v>
      </c>
      <c r="B4" s="767"/>
      <c r="C4" s="767"/>
      <c r="D4" s="767"/>
      <c r="E4" s="767"/>
      <c r="F4" s="767"/>
      <c r="G4" s="767"/>
      <c r="H4" s="767"/>
      <c r="I4" s="767"/>
      <c r="J4" s="767"/>
      <c r="K4" s="767"/>
      <c r="L4" s="767"/>
      <c r="M4" s="88"/>
      <c r="N4" s="88"/>
    </row>
    <row r="5" spans="1:16" ht="6" customHeight="1">
      <c r="A5" s="212"/>
      <c r="B5" s="212"/>
      <c r="C5" s="212"/>
      <c r="D5" s="212"/>
      <c r="E5" s="212"/>
      <c r="F5" s="284"/>
      <c r="G5" s="212"/>
      <c r="H5" s="212"/>
      <c r="I5" s="212"/>
      <c r="J5" s="212"/>
      <c r="K5" s="212"/>
      <c r="L5" s="90"/>
      <c r="M5" s="88"/>
      <c r="N5" s="88"/>
    </row>
    <row r="6" spans="1:16" ht="15.75">
      <c r="A6" s="711" t="s">
        <v>144</v>
      </c>
      <c r="B6" s="711"/>
      <c r="C6" s="711"/>
      <c r="D6" s="736" t="s">
        <v>1</v>
      </c>
      <c r="E6" s="736"/>
      <c r="F6" s="736"/>
      <c r="G6" s="736"/>
      <c r="H6" s="736"/>
      <c r="I6" s="736"/>
      <c r="J6" s="213"/>
      <c r="K6" s="214" t="s">
        <v>109</v>
      </c>
      <c r="L6" s="90"/>
    </row>
    <row r="7" spans="1:16" ht="15.75">
      <c r="A7" s="711" t="s">
        <v>142</v>
      </c>
      <c r="B7" s="711"/>
      <c r="C7" s="711"/>
      <c r="D7" s="736" t="s">
        <v>140</v>
      </c>
      <c r="E7" s="736"/>
      <c r="F7" s="736"/>
      <c r="G7" s="736"/>
      <c r="H7" s="736"/>
      <c r="I7" s="736"/>
      <c r="J7" s="213"/>
      <c r="K7" s="214" t="s">
        <v>110</v>
      </c>
      <c r="L7" s="90"/>
    </row>
    <row r="8" spans="1:16" ht="15.75">
      <c r="A8" s="321"/>
      <c r="B8" s="321"/>
      <c r="C8" s="321"/>
      <c r="D8" s="736"/>
      <c r="E8" s="736"/>
      <c r="F8" s="736"/>
      <c r="G8" s="736"/>
      <c r="H8" s="736"/>
      <c r="I8" s="736"/>
      <c r="J8" s="740" t="s">
        <v>2</v>
      </c>
      <c r="K8" s="740"/>
      <c r="L8" s="740"/>
      <c r="M8" s="85"/>
      <c r="N8" s="83"/>
    </row>
    <row r="9" spans="1:16" ht="15" customHeight="1">
      <c r="A9" s="720" t="s">
        <v>420</v>
      </c>
      <c r="B9" s="720"/>
      <c r="C9" s="720"/>
      <c r="D9" s="752" t="s">
        <v>261</v>
      </c>
      <c r="E9" s="752"/>
      <c r="F9" s="752"/>
      <c r="G9" s="752"/>
      <c r="H9" s="752"/>
      <c r="I9" s="752"/>
      <c r="J9" s="122" t="s">
        <v>3</v>
      </c>
      <c r="K9" s="122" t="s">
        <v>4</v>
      </c>
      <c r="L9" s="122" t="s">
        <v>5</v>
      </c>
      <c r="M9" s="85"/>
      <c r="N9" s="83"/>
    </row>
    <row r="10" spans="1:16" ht="15" customHeight="1">
      <c r="A10" s="721" t="s">
        <v>419</v>
      </c>
      <c r="B10" s="722"/>
      <c r="C10" s="723"/>
      <c r="D10" s="736" t="s">
        <v>146</v>
      </c>
      <c r="E10" s="736"/>
      <c r="F10" s="736"/>
      <c r="G10" s="736"/>
      <c r="H10" s="736"/>
      <c r="I10" s="736"/>
      <c r="J10" s="124">
        <v>146</v>
      </c>
      <c r="K10" s="124">
        <v>136</v>
      </c>
      <c r="L10" s="216">
        <v>115</v>
      </c>
      <c r="M10" s="85"/>
      <c r="N10" s="83"/>
    </row>
    <row r="11" spans="1:16" s="16" customFormat="1" ht="14.25" customHeight="1">
      <c r="A11" s="354"/>
      <c r="B11" s="354"/>
      <c r="C11" s="354"/>
      <c r="D11" s="354" t="s">
        <v>96</v>
      </c>
      <c r="E11" s="354"/>
      <c r="F11" s="355"/>
      <c r="G11" s="354"/>
      <c r="H11" s="354"/>
      <c r="I11" s="354"/>
      <c r="J11" s="354"/>
      <c r="K11" s="354"/>
      <c r="L11" s="354"/>
    </row>
    <row r="12" spans="1:16" ht="13.7" customHeight="1">
      <c r="A12" s="353" t="s">
        <v>229</v>
      </c>
      <c r="B12" s="353"/>
      <c r="C12" s="353"/>
      <c r="D12" s="354"/>
      <c r="E12" s="354"/>
      <c r="F12" s="355"/>
      <c r="G12" s="354"/>
      <c r="H12" s="354"/>
      <c r="I12" s="354"/>
      <c r="J12" s="354"/>
      <c r="K12" s="354"/>
      <c r="L12" s="354"/>
    </row>
    <row r="13" spans="1:16" ht="24" customHeight="1">
      <c r="A13" s="130" t="s">
        <v>6</v>
      </c>
      <c r="B13" s="130" t="s">
        <v>79</v>
      </c>
      <c r="C13" s="130" t="s">
        <v>70</v>
      </c>
      <c r="D13" s="356" t="s">
        <v>7</v>
      </c>
      <c r="E13" s="356" t="s">
        <v>8</v>
      </c>
      <c r="F13" s="132" t="s">
        <v>81</v>
      </c>
      <c r="G13" s="356" t="s">
        <v>82</v>
      </c>
      <c r="H13" s="356" t="s">
        <v>83</v>
      </c>
      <c r="I13" s="356" t="s">
        <v>14</v>
      </c>
      <c r="J13" s="753" t="s">
        <v>84</v>
      </c>
      <c r="K13" s="754"/>
      <c r="L13" s="755"/>
      <c r="N13" s="16"/>
    </row>
    <row r="14" spans="1:16" ht="13.7" customHeight="1">
      <c r="A14" s="756">
        <v>1</v>
      </c>
      <c r="B14" s="130">
        <v>1</v>
      </c>
      <c r="C14" s="211" t="s">
        <v>186</v>
      </c>
      <c r="D14" s="108">
        <v>2003</v>
      </c>
      <c r="E14" s="191" t="s">
        <v>5</v>
      </c>
      <c r="F14" s="357">
        <v>77.400000000000006</v>
      </c>
      <c r="G14" s="205">
        <v>33</v>
      </c>
      <c r="H14" s="205">
        <f>G14</f>
        <v>33</v>
      </c>
      <c r="I14" s="757" t="s">
        <v>435</v>
      </c>
      <c r="J14" s="358" t="s">
        <v>59</v>
      </c>
      <c r="K14" s="359"/>
      <c r="L14" s="360"/>
      <c r="N14" s="16"/>
    </row>
    <row r="15" spans="1:16" ht="13.7" customHeight="1">
      <c r="A15" s="756"/>
      <c r="B15" s="130">
        <v>2</v>
      </c>
      <c r="C15" s="117" t="s">
        <v>188</v>
      </c>
      <c r="D15" s="350">
        <v>2000</v>
      </c>
      <c r="E15" s="365" t="s">
        <v>189</v>
      </c>
      <c r="F15" s="357">
        <v>93.9</v>
      </c>
      <c r="G15" s="205">
        <v>34</v>
      </c>
      <c r="H15" s="205">
        <f>H14+G15</f>
        <v>67</v>
      </c>
      <c r="I15" s="757"/>
      <c r="J15" s="358" t="s">
        <v>59</v>
      </c>
      <c r="K15" s="359"/>
      <c r="L15" s="360"/>
      <c r="N15" s="16"/>
    </row>
    <row r="16" spans="1:16" ht="13.7" customHeight="1">
      <c r="A16" s="756"/>
      <c r="B16" s="130">
        <v>3</v>
      </c>
      <c r="C16" s="115" t="s">
        <v>185</v>
      </c>
      <c r="D16" s="197">
        <v>1998</v>
      </c>
      <c r="E16" s="191" t="s">
        <v>3</v>
      </c>
      <c r="F16" s="357">
        <v>94.4</v>
      </c>
      <c r="G16" s="205">
        <v>40</v>
      </c>
      <c r="H16" s="205">
        <f>SUM(H15+G15)</f>
        <v>101</v>
      </c>
      <c r="I16" s="757"/>
      <c r="J16" s="358" t="s">
        <v>59</v>
      </c>
      <c r="K16" s="359"/>
      <c r="L16" s="360"/>
      <c r="N16" s="16"/>
    </row>
    <row r="17" spans="1:14" ht="13.7" customHeight="1">
      <c r="A17" s="756"/>
      <c r="B17" s="130">
        <v>4</v>
      </c>
      <c r="C17" s="117" t="s">
        <v>184</v>
      </c>
      <c r="D17" s="108">
        <v>2001</v>
      </c>
      <c r="E17" s="365" t="s">
        <v>3</v>
      </c>
      <c r="F17" s="357">
        <v>116.7</v>
      </c>
      <c r="G17" s="648">
        <v>40</v>
      </c>
      <c r="H17" s="205">
        <v>147</v>
      </c>
      <c r="I17" s="757"/>
      <c r="J17" s="358" t="s">
        <v>59</v>
      </c>
      <c r="K17" s="359"/>
      <c r="L17" s="360"/>
      <c r="N17" s="6"/>
    </row>
    <row r="18" spans="1:14" ht="13.7" customHeight="1">
      <c r="A18" s="361" t="s">
        <v>86</v>
      </c>
      <c r="B18" s="361"/>
      <c r="C18" s="361"/>
      <c r="D18" s="361"/>
      <c r="E18" s="361"/>
      <c r="F18" s="357">
        <f>SUM(F14:F17)</f>
        <v>382.40000000000003</v>
      </c>
      <c r="G18" s="354"/>
      <c r="H18" s="363"/>
      <c r="I18" s="363"/>
      <c r="J18" s="363"/>
      <c r="K18" s="363"/>
      <c r="L18" s="354"/>
      <c r="N18" s="16"/>
    </row>
    <row r="19" spans="1:14" ht="13.7" customHeight="1">
      <c r="A19" s="366" t="s">
        <v>87</v>
      </c>
      <c r="B19" s="366"/>
      <c r="C19" s="366"/>
      <c r="D19" s="361"/>
      <c r="E19" s="361"/>
      <c r="F19" s="367"/>
      <c r="G19" s="361"/>
      <c r="H19" s="364">
        <v>147</v>
      </c>
      <c r="I19" s="368"/>
      <c r="J19" s="368"/>
      <c r="K19" s="368"/>
      <c r="L19" s="369"/>
      <c r="N19" s="16"/>
    </row>
    <row r="20" spans="1:14" ht="9.75" customHeight="1">
      <c r="A20" s="215"/>
      <c r="B20" s="215"/>
      <c r="C20" s="215"/>
      <c r="D20" s="611"/>
      <c r="E20" s="611"/>
      <c r="F20" s="612"/>
      <c r="G20" s="611"/>
      <c r="H20" s="611"/>
      <c r="I20" s="611"/>
      <c r="J20" s="218"/>
      <c r="K20" s="218"/>
      <c r="L20" s="218"/>
      <c r="M20" s="85"/>
      <c r="N20" s="83"/>
    </row>
    <row r="21" spans="1:14" s="16" customFormat="1">
      <c r="A21" s="353" t="s">
        <v>145</v>
      </c>
      <c r="B21" s="353"/>
      <c r="C21" s="353" t="s">
        <v>135</v>
      </c>
      <c r="D21" s="354"/>
      <c r="E21" s="354"/>
      <c r="F21" s="355"/>
      <c r="G21" s="354"/>
      <c r="H21" s="354"/>
      <c r="I21" s="354"/>
      <c r="J21" s="354"/>
      <c r="K21" s="354"/>
      <c r="L21" s="354"/>
      <c r="M21" s="84"/>
      <c r="N21" s="4"/>
    </row>
    <row r="22" spans="1:14" s="16" customFormat="1" ht="26.25" customHeight="1">
      <c r="A22" s="614" t="s">
        <v>6</v>
      </c>
      <c r="B22" s="614" t="s">
        <v>79</v>
      </c>
      <c r="C22" s="614" t="s">
        <v>70</v>
      </c>
      <c r="D22" s="356" t="s">
        <v>7</v>
      </c>
      <c r="E22" s="356" t="s">
        <v>8</v>
      </c>
      <c r="F22" s="132" t="s">
        <v>81</v>
      </c>
      <c r="G22" s="356" t="s">
        <v>82</v>
      </c>
      <c r="H22" s="356" t="s">
        <v>83</v>
      </c>
      <c r="I22" s="356" t="s">
        <v>14</v>
      </c>
      <c r="J22" s="753" t="s">
        <v>84</v>
      </c>
      <c r="K22" s="754"/>
      <c r="L22" s="755"/>
      <c r="M22" s="4"/>
      <c r="N22" s="4"/>
    </row>
    <row r="23" spans="1:14" s="16" customFormat="1" ht="13.7" customHeight="1">
      <c r="A23" s="756">
        <v>2</v>
      </c>
      <c r="B23" s="614"/>
      <c r="C23" s="336" t="s">
        <v>381</v>
      </c>
      <c r="D23" s="132">
        <v>1984</v>
      </c>
      <c r="E23" s="132" t="s">
        <v>4</v>
      </c>
      <c r="F23" s="112">
        <v>85.3</v>
      </c>
      <c r="G23" s="205">
        <v>34</v>
      </c>
      <c r="H23" s="205">
        <v>34</v>
      </c>
      <c r="I23" s="763" t="s">
        <v>436</v>
      </c>
      <c r="J23" s="358" t="s">
        <v>205</v>
      </c>
      <c r="K23" s="359"/>
      <c r="L23" s="360"/>
      <c r="M23" s="3"/>
      <c r="N23" s="3"/>
    </row>
    <row r="24" spans="1:14" ht="13.7" customHeight="1">
      <c r="A24" s="756"/>
      <c r="B24" s="614"/>
      <c r="C24" s="336" t="s">
        <v>298</v>
      </c>
      <c r="D24" s="132">
        <v>1994</v>
      </c>
      <c r="E24" s="132" t="s">
        <v>3</v>
      </c>
      <c r="F24" s="114">
        <v>102.9</v>
      </c>
      <c r="G24" s="205">
        <v>32</v>
      </c>
      <c r="H24" s="205">
        <v>66</v>
      </c>
      <c r="I24" s="764"/>
      <c r="J24" s="358" t="s">
        <v>205</v>
      </c>
      <c r="K24" s="359"/>
      <c r="L24" s="360"/>
      <c r="M24" s="3"/>
      <c r="N24" s="3"/>
    </row>
    <row r="25" spans="1:14" s="16" customFormat="1" ht="13.7" customHeight="1">
      <c r="A25" s="756"/>
      <c r="B25" s="614"/>
      <c r="C25" s="336" t="s">
        <v>307</v>
      </c>
      <c r="D25" s="132">
        <v>1983</v>
      </c>
      <c r="E25" s="132" t="s">
        <v>4</v>
      </c>
      <c r="F25" s="357">
        <v>93.9</v>
      </c>
      <c r="G25" s="205">
        <v>36</v>
      </c>
      <c r="H25" s="205">
        <v>102</v>
      </c>
      <c r="I25" s="764"/>
      <c r="J25" s="358" t="s">
        <v>205</v>
      </c>
      <c r="K25" s="359"/>
      <c r="L25" s="360"/>
      <c r="M25" s="71"/>
      <c r="N25" s="71"/>
    </row>
    <row r="26" spans="1:14" s="16" customFormat="1" ht="13.7" customHeight="1">
      <c r="A26" s="756"/>
      <c r="B26" s="614"/>
      <c r="C26" s="336" t="s">
        <v>206</v>
      </c>
      <c r="D26" s="132">
        <v>2003</v>
      </c>
      <c r="E26" s="132" t="s">
        <v>5</v>
      </c>
      <c r="F26" s="357">
        <v>117.4</v>
      </c>
      <c r="G26" s="648">
        <v>30</v>
      </c>
      <c r="H26" s="205">
        <v>132</v>
      </c>
      <c r="I26" s="765"/>
      <c r="J26" s="358" t="s">
        <v>205</v>
      </c>
      <c r="K26" s="359"/>
      <c r="L26" s="360"/>
      <c r="M26" s="71"/>
      <c r="N26" s="71"/>
    </row>
    <row r="27" spans="1:14" s="16" customFormat="1" ht="13.7" customHeight="1">
      <c r="A27" s="361" t="s">
        <v>86</v>
      </c>
      <c r="B27" s="362"/>
      <c r="C27" s="362"/>
      <c r="D27" s="362"/>
      <c r="E27" s="362"/>
      <c r="F27" s="357">
        <f>SUM(F23:F26)</f>
        <v>399.5</v>
      </c>
      <c r="G27" s="354"/>
      <c r="H27" s="363"/>
      <c r="I27" s="363"/>
      <c r="J27" s="363"/>
      <c r="K27" s="363"/>
      <c r="L27" s="354"/>
    </row>
    <row r="28" spans="1:14" s="16" customFormat="1" ht="13.7" customHeight="1">
      <c r="A28" s="361" t="s">
        <v>87</v>
      </c>
      <c r="B28" s="362"/>
      <c r="C28" s="362"/>
      <c r="D28" s="362"/>
      <c r="E28" s="362"/>
      <c r="F28" s="615"/>
      <c r="G28" s="362"/>
      <c r="H28" s="364">
        <v>132</v>
      </c>
      <c r="I28" s="615"/>
      <c r="J28" s="615"/>
      <c r="K28" s="615"/>
      <c r="L28" s="354"/>
    </row>
    <row r="29" spans="1:14" ht="9" customHeight="1">
      <c r="A29" s="366"/>
      <c r="B29" s="366"/>
      <c r="C29" s="366"/>
      <c r="D29" s="361"/>
      <c r="E29" s="361"/>
      <c r="F29" s="367"/>
      <c r="G29" s="361"/>
      <c r="H29" s="69"/>
      <c r="I29" s="368"/>
      <c r="J29" s="368"/>
      <c r="K29" s="368"/>
      <c r="L29" s="369"/>
      <c r="N29" s="16"/>
    </row>
    <row r="30" spans="1:14" ht="13.7" customHeight="1">
      <c r="A30" s="321" t="s">
        <v>242</v>
      </c>
      <c r="B30" s="321"/>
      <c r="C30" s="321"/>
      <c r="D30" s="90"/>
      <c r="E30" s="90"/>
      <c r="F30" s="320"/>
      <c r="G30" s="90"/>
      <c r="H30" s="90"/>
      <c r="I30" s="90"/>
      <c r="J30" s="90"/>
      <c r="K30" s="90"/>
      <c r="L30" s="90"/>
    </row>
    <row r="31" spans="1:14" ht="24" customHeight="1">
      <c r="A31" s="14" t="s">
        <v>6</v>
      </c>
      <c r="B31" s="14" t="s">
        <v>79</v>
      </c>
      <c r="C31" s="14" t="s">
        <v>70</v>
      </c>
      <c r="D31" s="72" t="s">
        <v>7</v>
      </c>
      <c r="E31" s="72" t="s">
        <v>8</v>
      </c>
      <c r="F31" s="319" t="s">
        <v>81</v>
      </c>
      <c r="G31" s="72" t="s">
        <v>82</v>
      </c>
      <c r="H31" s="72" t="s">
        <v>83</v>
      </c>
      <c r="I31" s="72" t="s">
        <v>14</v>
      </c>
      <c r="J31" s="753" t="s">
        <v>84</v>
      </c>
      <c r="K31" s="758"/>
      <c r="L31" s="759"/>
      <c r="M31" s="16"/>
      <c r="N31" s="16"/>
    </row>
    <row r="32" spans="1:14" ht="13.7" customHeight="1">
      <c r="A32" s="760">
        <v>3</v>
      </c>
      <c r="B32" s="14">
        <v>1</v>
      </c>
      <c r="C32" s="237" t="s">
        <v>160</v>
      </c>
      <c r="D32" s="230">
        <v>1987</v>
      </c>
      <c r="E32" s="501" t="s">
        <v>4</v>
      </c>
      <c r="F32" s="223">
        <v>76.2</v>
      </c>
      <c r="G32" s="205">
        <v>29</v>
      </c>
      <c r="H32" s="205">
        <v>29</v>
      </c>
      <c r="I32" s="735" t="s">
        <v>5</v>
      </c>
      <c r="J32" s="254" t="s">
        <v>156</v>
      </c>
      <c r="K32" s="219"/>
      <c r="L32" s="220"/>
      <c r="M32" s="16"/>
      <c r="N32" s="16"/>
    </row>
    <row r="33" spans="1:14" ht="13.7" customHeight="1">
      <c r="A33" s="760"/>
      <c r="B33" s="14">
        <v>2</v>
      </c>
      <c r="C33" s="561" t="s">
        <v>341</v>
      </c>
      <c r="D33" s="502">
        <v>2000</v>
      </c>
      <c r="E33" s="477" t="s">
        <v>5</v>
      </c>
      <c r="F33" s="223">
        <v>84.2</v>
      </c>
      <c r="G33" s="205">
        <v>31</v>
      </c>
      <c r="H33" s="205">
        <v>60</v>
      </c>
      <c r="I33" s="761"/>
      <c r="J33" s="90" t="s">
        <v>156</v>
      </c>
      <c r="K33" s="219"/>
      <c r="L33" s="220"/>
      <c r="M33" s="16"/>
      <c r="N33" s="16"/>
    </row>
    <row r="34" spans="1:14" ht="13.7" customHeight="1">
      <c r="A34" s="760"/>
      <c r="B34" s="14">
        <v>3</v>
      </c>
      <c r="C34" s="115" t="s">
        <v>337</v>
      </c>
      <c r="D34" s="93">
        <v>2000</v>
      </c>
      <c r="E34" s="196" t="s">
        <v>4</v>
      </c>
      <c r="F34" s="114">
        <v>85.6</v>
      </c>
      <c r="G34" s="205">
        <v>33</v>
      </c>
      <c r="H34" s="205">
        <v>93</v>
      </c>
      <c r="I34" s="761"/>
      <c r="J34" s="254" t="s">
        <v>336</v>
      </c>
      <c r="K34" s="219"/>
      <c r="L34" s="220"/>
      <c r="M34" s="6"/>
      <c r="N34" s="6"/>
    </row>
    <row r="35" spans="1:14" ht="13.7" customHeight="1">
      <c r="A35" s="760"/>
      <c r="B35" s="14">
        <v>4</v>
      </c>
      <c r="C35" s="182" t="s">
        <v>153</v>
      </c>
      <c r="D35" s="501">
        <v>2001</v>
      </c>
      <c r="E35" s="502" t="s">
        <v>4</v>
      </c>
      <c r="F35" s="223">
        <v>85</v>
      </c>
      <c r="G35" s="648">
        <v>35</v>
      </c>
      <c r="H35" s="205">
        <v>128</v>
      </c>
      <c r="I35" s="762"/>
      <c r="J35" s="254" t="s">
        <v>336</v>
      </c>
      <c r="K35" s="219"/>
      <c r="L35" s="220"/>
      <c r="M35" s="16"/>
      <c r="N35" s="16"/>
    </row>
    <row r="36" spans="1:14" ht="13.7" customHeight="1">
      <c r="A36" s="221" t="s">
        <v>86</v>
      </c>
      <c r="B36" s="222"/>
      <c r="C36" s="222"/>
      <c r="D36" s="222"/>
      <c r="E36" s="222"/>
      <c r="F36" s="223">
        <f>SUM(F32:F35)</f>
        <v>331</v>
      </c>
      <c r="G36" s="90"/>
      <c r="H36" s="98"/>
      <c r="I36" s="98"/>
      <c r="J36" s="98"/>
      <c r="K36" s="98"/>
      <c r="L36" s="90"/>
      <c r="M36" s="16"/>
      <c r="N36" s="16"/>
    </row>
    <row r="37" spans="1:14" ht="13.7" customHeight="1">
      <c r="A37" s="221" t="s">
        <v>87</v>
      </c>
      <c r="B37" s="222"/>
      <c r="C37" s="222"/>
      <c r="D37" s="222"/>
      <c r="E37" s="222"/>
      <c r="F37" s="322"/>
      <c r="G37" s="222"/>
      <c r="H37" s="224">
        <v>128</v>
      </c>
      <c r="I37" s="322"/>
      <c r="J37" s="322"/>
      <c r="K37" s="322"/>
      <c r="L37" s="90"/>
      <c r="M37" s="16"/>
      <c r="N37" s="16"/>
    </row>
    <row r="38" spans="1:14" ht="9.75" customHeight="1">
      <c r="A38" s="215"/>
      <c r="B38" s="215"/>
      <c r="C38" s="215"/>
      <c r="D38" s="217"/>
      <c r="E38" s="217"/>
      <c r="F38" s="282"/>
      <c r="G38" s="217"/>
      <c r="H38" s="217"/>
      <c r="I38" s="217"/>
      <c r="J38" s="218"/>
      <c r="K38" s="218"/>
      <c r="L38" s="218"/>
      <c r="M38" s="85"/>
      <c r="N38" s="83"/>
    </row>
    <row r="39" spans="1:14" s="16" customFormat="1" ht="13.7" customHeight="1">
      <c r="A39" s="361"/>
      <c r="B39" s="362"/>
      <c r="C39" s="362"/>
      <c r="D39" s="362"/>
      <c r="E39" s="362"/>
      <c r="F39" s="589"/>
      <c r="G39" s="362"/>
      <c r="H39" s="589"/>
      <c r="I39" s="589"/>
      <c r="J39" s="589"/>
      <c r="K39" s="589"/>
      <c r="L39" s="354"/>
    </row>
    <row r="40" spans="1:14" s="16" customFormat="1" ht="13.7" customHeight="1">
      <c r="A40" s="361"/>
      <c r="B40" s="91" t="s">
        <v>16</v>
      </c>
      <c r="C40" s="91"/>
      <c r="D40" s="91"/>
      <c r="E40" s="91"/>
      <c r="F40" s="635"/>
      <c r="G40" s="120"/>
      <c r="H40" s="635" t="s">
        <v>254</v>
      </c>
      <c r="I40" s="69"/>
      <c r="J40" s="69"/>
      <c r="K40" s="69"/>
      <c r="L40" s="354"/>
    </row>
    <row r="41" spans="1:14" ht="10.5" customHeight="1">
      <c r="A41" s="119"/>
      <c r="B41" s="91"/>
      <c r="C41" s="91"/>
      <c r="D41" s="91"/>
      <c r="E41" s="91"/>
      <c r="F41" s="635"/>
      <c r="G41" s="120"/>
      <c r="H41" s="635"/>
      <c r="I41" s="90"/>
      <c r="J41" s="90"/>
      <c r="K41" s="90"/>
      <c r="L41" s="187"/>
    </row>
    <row r="42" spans="1:14">
      <c r="B42" s="91" t="s">
        <v>17</v>
      </c>
      <c r="C42" s="91"/>
      <c r="D42" s="91"/>
      <c r="E42" s="91"/>
      <c r="F42" s="636"/>
      <c r="G42" s="91"/>
      <c r="H42" s="636" t="s">
        <v>143</v>
      </c>
    </row>
    <row r="43" spans="1:14">
      <c r="A43" s="119"/>
      <c r="B43" s="90"/>
      <c r="C43" s="90"/>
      <c r="D43" s="90"/>
      <c r="E43" s="90"/>
      <c r="F43" s="90"/>
      <c r="G43" s="90"/>
      <c r="H43" s="90"/>
      <c r="L43" s="70"/>
    </row>
  </sheetData>
  <sheetProtection selectLockedCells="1" selectUnlockedCells="1"/>
  <mergeCells count="23">
    <mergeCell ref="D8:I8"/>
    <mergeCell ref="J8:L8"/>
    <mergeCell ref="A7:C7"/>
    <mergeCell ref="D7:I7"/>
    <mergeCell ref="A1:L1"/>
    <mergeCell ref="A2:L2"/>
    <mergeCell ref="A3:L3"/>
    <mergeCell ref="A4:L4"/>
    <mergeCell ref="A6:C6"/>
    <mergeCell ref="D6:I6"/>
    <mergeCell ref="J31:L31"/>
    <mergeCell ref="A32:A35"/>
    <mergeCell ref="I32:I35"/>
    <mergeCell ref="D10:I10"/>
    <mergeCell ref="A10:C10"/>
    <mergeCell ref="J22:L22"/>
    <mergeCell ref="A23:A26"/>
    <mergeCell ref="I23:I26"/>
    <mergeCell ref="A9:C9"/>
    <mergeCell ref="D9:I9"/>
    <mergeCell ref="J13:L13"/>
    <mergeCell ref="A14:A17"/>
    <mergeCell ref="I14:I17"/>
  </mergeCells>
  <printOptions horizontalCentered="1"/>
  <pageMargins left="0.35433070866141736" right="0.19685039370078741" top="0.36" bottom="0.31496062992125984" header="0.15748031496062992" footer="0.15748031496062992"/>
  <pageSetup paperSize="9" scale="94" firstPageNumber="0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69"/>
  <sheetViews>
    <sheetView topLeftCell="A25" workbookViewId="0">
      <selection activeCell="L41" sqref="L41"/>
    </sheetView>
  </sheetViews>
  <sheetFormatPr defaultRowHeight="15"/>
  <cols>
    <col min="1" max="1" width="6.7109375" style="291" customWidth="1"/>
    <col min="2" max="2" width="7.28515625" style="292" customWidth="1"/>
    <col min="3" max="3" width="21.140625" style="293" customWidth="1"/>
    <col min="4" max="4" width="7.5703125" style="293" customWidth="1"/>
    <col min="5" max="5" width="8" style="293" customWidth="1"/>
    <col min="6" max="6" width="22.140625" style="293" customWidth="1"/>
    <col min="7" max="7" width="7.5703125" style="294" customWidth="1"/>
    <col min="8" max="8" width="9.28515625" style="294" customWidth="1"/>
    <col min="9" max="9" width="9" style="294" customWidth="1"/>
    <col min="10" max="10" width="8.5703125" style="294" customWidth="1"/>
    <col min="11" max="11" width="24.5703125" style="297" customWidth="1"/>
    <col min="12" max="16384" width="9.140625" style="290"/>
  </cols>
  <sheetData>
    <row r="1" spans="1:11" s="339" customFormat="1">
      <c r="A1" s="771" t="s">
        <v>209</v>
      </c>
      <c r="B1" s="771"/>
      <c r="C1" s="771"/>
      <c r="D1" s="771"/>
      <c r="E1" s="771"/>
      <c r="F1" s="771"/>
      <c r="G1" s="771"/>
      <c r="H1" s="771"/>
      <c r="I1" s="771"/>
      <c r="J1" s="771"/>
      <c r="K1" s="771"/>
    </row>
    <row r="2" spans="1:11" s="340" customFormat="1">
      <c r="A2" s="771" t="s">
        <v>210</v>
      </c>
      <c r="B2" s="771"/>
      <c r="C2" s="771"/>
      <c r="D2" s="771"/>
      <c r="E2" s="771"/>
      <c r="F2" s="771"/>
      <c r="G2" s="771"/>
      <c r="H2" s="771"/>
      <c r="I2" s="771"/>
      <c r="J2" s="771"/>
      <c r="K2" s="771"/>
    </row>
    <row r="3" spans="1:11" s="340" customFormat="1">
      <c r="A3" s="771" t="s">
        <v>211</v>
      </c>
      <c r="B3" s="771"/>
      <c r="C3" s="771"/>
      <c r="D3" s="771"/>
      <c r="E3" s="771"/>
      <c r="F3" s="771"/>
      <c r="G3" s="771"/>
      <c r="H3" s="771"/>
      <c r="I3" s="771"/>
      <c r="J3" s="771"/>
      <c r="K3" s="771"/>
    </row>
    <row r="4" spans="1:11" s="340" customFormat="1" ht="13.5" customHeight="1">
      <c r="A4" s="771" t="s">
        <v>260</v>
      </c>
      <c r="B4" s="771"/>
      <c r="C4" s="771"/>
      <c r="D4" s="771"/>
      <c r="E4" s="771"/>
      <c r="F4" s="771"/>
      <c r="G4" s="771"/>
      <c r="H4" s="771"/>
      <c r="I4" s="771"/>
      <c r="J4" s="771"/>
      <c r="K4" s="771"/>
    </row>
    <row r="5" spans="1:11" s="340" customFormat="1" ht="8.25" customHeight="1">
      <c r="A5" s="771"/>
      <c r="B5" s="771"/>
      <c r="C5" s="771"/>
      <c r="D5" s="771"/>
      <c r="E5" s="771"/>
      <c r="F5" s="771"/>
      <c r="G5" s="771"/>
      <c r="H5" s="771"/>
      <c r="I5" s="771"/>
      <c r="J5" s="771"/>
      <c r="K5" s="341"/>
    </row>
    <row r="6" spans="1:11" s="344" customFormat="1" ht="30" customHeight="1">
      <c r="A6" s="342" t="s">
        <v>212</v>
      </c>
      <c r="B6" s="342" t="s">
        <v>213</v>
      </c>
      <c r="C6" s="342" t="s">
        <v>214</v>
      </c>
      <c r="D6" s="342" t="s">
        <v>215</v>
      </c>
      <c r="E6" s="342" t="s">
        <v>216</v>
      </c>
      <c r="F6" s="342" t="s">
        <v>217</v>
      </c>
      <c r="G6" s="342" t="s">
        <v>11</v>
      </c>
      <c r="H6" s="342" t="s">
        <v>218</v>
      </c>
      <c r="I6" s="342" t="s">
        <v>219</v>
      </c>
      <c r="J6" s="342" t="s">
        <v>220</v>
      </c>
      <c r="K6" s="343" t="s">
        <v>221</v>
      </c>
    </row>
    <row r="7" spans="1:11" s="345" customFormat="1">
      <c r="A7" s="770" t="s">
        <v>395</v>
      </c>
      <c r="B7" s="769"/>
      <c r="C7" s="769"/>
      <c r="D7" s="769"/>
      <c r="E7" s="769"/>
      <c r="F7" s="769"/>
      <c r="G7" s="769"/>
      <c r="H7" s="769"/>
      <c r="I7" s="769"/>
      <c r="J7" s="769"/>
      <c r="K7" s="769"/>
    </row>
    <row r="8" spans="1:11" s="345" customFormat="1">
      <c r="A8" s="769">
        <v>1</v>
      </c>
      <c r="B8" s="592">
        <v>1</v>
      </c>
      <c r="C8" s="347" t="s">
        <v>332</v>
      </c>
      <c r="D8" s="100">
        <v>2006</v>
      </c>
      <c r="E8" s="100">
        <v>1</v>
      </c>
      <c r="F8" s="101" t="s">
        <v>137</v>
      </c>
      <c r="G8" s="596">
        <v>66.5</v>
      </c>
      <c r="H8" s="349" t="s">
        <v>392</v>
      </c>
      <c r="I8" s="337"/>
      <c r="J8" s="299">
        <v>0.66666666666666663</v>
      </c>
      <c r="K8" s="237" t="s">
        <v>158</v>
      </c>
    </row>
    <row r="9" spans="1:11" s="345" customFormat="1">
      <c r="A9" s="769"/>
      <c r="B9" s="592">
        <v>2</v>
      </c>
      <c r="C9" s="298" t="s">
        <v>333</v>
      </c>
      <c r="D9" s="108">
        <v>2007</v>
      </c>
      <c r="E9" s="108">
        <v>1</v>
      </c>
      <c r="F9" s="108" t="s">
        <v>137</v>
      </c>
      <c r="G9" s="376">
        <v>77.849999999999994</v>
      </c>
      <c r="H9" s="592" t="s">
        <v>388</v>
      </c>
      <c r="I9" s="592"/>
      <c r="J9" s="299">
        <v>0.66666666666666663</v>
      </c>
      <c r="K9" s="338" t="s">
        <v>158</v>
      </c>
    </row>
    <row r="10" spans="1:11" s="348" customFormat="1">
      <c r="A10" s="769"/>
      <c r="B10" s="592">
        <v>3</v>
      </c>
      <c r="C10" s="298" t="s">
        <v>339</v>
      </c>
      <c r="D10" s="108">
        <v>1987</v>
      </c>
      <c r="E10" s="108" t="s">
        <v>5</v>
      </c>
      <c r="F10" s="108" t="s">
        <v>137</v>
      </c>
      <c r="G10" s="376">
        <v>75.349999999999994</v>
      </c>
      <c r="H10" s="592" t="s">
        <v>388</v>
      </c>
      <c r="I10" s="592"/>
      <c r="J10" s="299">
        <v>0.66666666666666663</v>
      </c>
      <c r="K10" s="338" t="s">
        <v>156</v>
      </c>
    </row>
    <row r="11" spans="1:11" s="348" customFormat="1">
      <c r="A11" s="769"/>
      <c r="B11" s="592">
        <v>4</v>
      </c>
      <c r="C11" s="298" t="s">
        <v>299</v>
      </c>
      <c r="D11" s="108">
        <v>2005</v>
      </c>
      <c r="E11" s="108" t="s">
        <v>5</v>
      </c>
      <c r="F11" s="108" t="s">
        <v>135</v>
      </c>
      <c r="G11" s="597">
        <v>74.900000000000006</v>
      </c>
      <c r="H11" s="289" t="s">
        <v>388</v>
      </c>
      <c r="I11" s="289"/>
      <c r="J11" s="299">
        <v>0.66666666666666663</v>
      </c>
      <c r="K11" s="336" t="s">
        <v>205</v>
      </c>
    </row>
    <row r="12" spans="1:11" s="345" customFormat="1">
      <c r="A12" s="769"/>
      <c r="B12" s="592">
        <v>5</v>
      </c>
      <c r="C12" s="316" t="s">
        <v>350</v>
      </c>
      <c r="D12" s="275">
        <v>2006</v>
      </c>
      <c r="E12" s="594">
        <v>1</v>
      </c>
      <c r="F12" s="594" t="s">
        <v>348</v>
      </c>
      <c r="G12" s="376">
        <v>80.349999999999994</v>
      </c>
      <c r="H12" s="592" t="s">
        <v>390</v>
      </c>
      <c r="I12" s="592"/>
      <c r="J12" s="299">
        <v>0.66666666666666663</v>
      </c>
      <c r="K12" s="314" t="s">
        <v>59</v>
      </c>
    </row>
    <row r="13" spans="1:11" s="345" customFormat="1">
      <c r="A13" s="769"/>
      <c r="B13" s="592">
        <v>6</v>
      </c>
      <c r="C13" s="316" t="s">
        <v>341</v>
      </c>
      <c r="D13" s="239">
        <v>2000</v>
      </c>
      <c r="E13" s="594" t="s">
        <v>5</v>
      </c>
      <c r="F13" s="594" t="s">
        <v>137</v>
      </c>
      <c r="G13" s="597">
        <v>84.2</v>
      </c>
      <c r="H13" s="592" t="s">
        <v>390</v>
      </c>
      <c r="I13" s="346"/>
      <c r="J13" s="299">
        <v>0.66666666666666663</v>
      </c>
      <c r="K13" s="314" t="s">
        <v>156</v>
      </c>
    </row>
    <row r="14" spans="1:11" s="345" customFormat="1">
      <c r="A14" s="770" t="s">
        <v>396</v>
      </c>
      <c r="B14" s="770"/>
      <c r="C14" s="770"/>
      <c r="D14" s="770"/>
      <c r="E14" s="770"/>
      <c r="F14" s="770"/>
      <c r="G14" s="770"/>
      <c r="H14" s="770"/>
      <c r="I14" s="770"/>
      <c r="J14" s="770"/>
      <c r="K14" s="770"/>
    </row>
    <row r="15" spans="1:11" s="348" customFormat="1">
      <c r="A15" s="769">
        <v>2</v>
      </c>
      <c r="B15" s="592">
        <v>1</v>
      </c>
      <c r="C15" s="493"/>
      <c r="D15" s="493"/>
      <c r="E15" s="493"/>
      <c r="F15" s="493"/>
      <c r="G15" s="376"/>
      <c r="H15" s="493"/>
      <c r="I15" s="493"/>
      <c r="J15" s="493"/>
      <c r="K15" s="493"/>
    </row>
    <row r="16" spans="1:11" s="348" customFormat="1">
      <c r="A16" s="769"/>
      <c r="B16" s="592">
        <v>2</v>
      </c>
      <c r="C16" s="237" t="s">
        <v>334</v>
      </c>
      <c r="D16" s="594">
        <v>2005</v>
      </c>
      <c r="E16" s="593">
        <v>1</v>
      </c>
      <c r="F16" s="593" t="s">
        <v>137</v>
      </c>
      <c r="G16" s="229">
        <v>61.9</v>
      </c>
      <c r="H16" s="349" t="s">
        <v>391</v>
      </c>
      <c r="I16" s="592"/>
      <c r="J16" s="299">
        <v>0.67708333333333337</v>
      </c>
      <c r="K16" s="237" t="s">
        <v>158</v>
      </c>
    </row>
    <row r="17" spans="1:11">
      <c r="A17" s="769"/>
      <c r="B17" s="592">
        <v>3</v>
      </c>
      <c r="C17" s="347" t="s">
        <v>346</v>
      </c>
      <c r="D17" s="100">
        <v>2006</v>
      </c>
      <c r="E17" s="100">
        <v>1</v>
      </c>
      <c r="F17" s="101" t="s">
        <v>137</v>
      </c>
      <c r="G17" s="229">
        <v>61.55</v>
      </c>
      <c r="H17" s="349" t="s">
        <v>391</v>
      </c>
      <c r="I17" s="349"/>
      <c r="J17" s="299">
        <v>0.67708333333333337</v>
      </c>
      <c r="K17" s="237" t="s">
        <v>158</v>
      </c>
    </row>
    <row r="18" spans="1:11" s="293" customFormat="1" ht="12.75">
      <c r="A18" s="769"/>
      <c r="B18" s="592">
        <v>4</v>
      </c>
      <c r="C18" s="316" t="s">
        <v>198</v>
      </c>
      <c r="D18" s="126">
        <v>1999</v>
      </c>
      <c r="E18" s="594" t="s">
        <v>4</v>
      </c>
      <c r="F18" s="593" t="s">
        <v>265</v>
      </c>
      <c r="G18" s="599">
        <v>62.85</v>
      </c>
      <c r="H18" s="349" t="s">
        <v>391</v>
      </c>
      <c r="I18" s="351"/>
      <c r="J18" s="299">
        <v>0.67708333333333337</v>
      </c>
      <c r="K18" s="313" t="s">
        <v>199</v>
      </c>
    </row>
    <row r="19" spans="1:11">
      <c r="A19" s="769"/>
      <c r="B19" s="592">
        <v>5</v>
      </c>
      <c r="C19" s="347" t="s">
        <v>351</v>
      </c>
      <c r="D19" s="100">
        <v>2000</v>
      </c>
      <c r="E19" s="100">
        <v>1</v>
      </c>
      <c r="F19" s="101" t="s">
        <v>348</v>
      </c>
      <c r="G19" s="229">
        <v>62.85</v>
      </c>
      <c r="H19" s="349" t="s">
        <v>391</v>
      </c>
      <c r="I19" s="349"/>
      <c r="J19" s="299">
        <v>0.67708333333333337</v>
      </c>
      <c r="K19" s="237" t="s">
        <v>59</v>
      </c>
    </row>
    <row r="20" spans="1:11">
      <c r="A20" s="769"/>
      <c r="B20" s="592">
        <v>6</v>
      </c>
      <c r="C20" s="351"/>
      <c r="D20" s="351"/>
      <c r="E20" s="351"/>
      <c r="F20" s="351"/>
      <c r="G20" s="349"/>
      <c r="H20" s="349"/>
      <c r="I20" s="349"/>
      <c r="J20" s="349"/>
      <c r="K20" s="372"/>
    </row>
    <row r="21" spans="1:11" s="345" customFormat="1">
      <c r="A21" s="769"/>
      <c r="B21" s="769"/>
      <c r="C21" s="769"/>
      <c r="D21" s="769"/>
      <c r="E21" s="769"/>
      <c r="F21" s="769"/>
      <c r="G21" s="769"/>
      <c r="H21" s="769"/>
      <c r="I21" s="769"/>
      <c r="J21" s="769"/>
      <c r="K21" s="769"/>
    </row>
    <row r="22" spans="1:11">
      <c r="A22" s="769">
        <v>3</v>
      </c>
      <c r="B22" s="592">
        <v>1</v>
      </c>
      <c r="C22" s="316" t="s">
        <v>343</v>
      </c>
      <c r="D22" s="136">
        <v>2003</v>
      </c>
      <c r="E22" s="593" t="s">
        <v>5</v>
      </c>
      <c r="F22" s="593" t="s">
        <v>137</v>
      </c>
      <c r="G22" s="596">
        <v>66.2</v>
      </c>
      <c r="H22" s="289" t="s">
        <v>392</v>
      </c>
      <c r="I22" s="289"/>
      <c r="J22" s="299">
        <v>0.69791666666666663</v>
      </c>
      <c r="K22" s="499" t="s">
        <v>345</v>
      </c>
    </row>
    <row r="23" spans="1:11">
      <c r="A23" s="769"/>
      <c r="B23" s="592">
        <v>2</v>
      </c>
      <c r="C23" s="347" t="s">
        <v>182</v>
      </c>
      <c r="D23" s="100">
        <v>2004</v>
      </c>
      <c r="E23" s="100" t="s">
        <v>4</v>
      </c>
      <c r="F23" s="101" t="s">
        <v>348</v>
      </c>
      <c r="G23" s="596">
        <v>68</v>
      </c>
      <c r="H23" s="349" t="s">
        <v>392</v>
      </c>
      <c r="I23" s="337"/>
      <c r="J23" s="299">
        <v>0.69791666666666663</v>
      </c>
      <c r="K23" s="237" t="s">
        <v>59</v>
      </c>
    </row>
    <row r="24" spans="1:11">
      <c r="A24" s="769"/>
      <c r="B24" s="592">
        <v>3</v>
      </c>
      <c r="C24" s="316" t="s">
        <v>266</v>
      </c>
      <c r="D24" s="593">
        <v>2001</v>
      </c>
      <c r="E24" s="594" t="s">
        <v>5</v>
      </c>
      <c r="F24" s="93" t="s">
        <v>265</v>
      </c>
      <c r="G24" s="349">
        <v>67.849999999999994</v>
      </c>
      <c r="H24" s="349" t="s">
        <v>392</v>
      </c>
      <c r="I24" s="337"/>
      <c r="J24" s="299">
        <v>0.69791666666666663</v>
      </c>
      <c r="K24" s="494" t="s">
        <v>199</v>
      </c>
    </row>
    <row r="25" spans="1:11">
      <c r="A25" s="769"/>
      <c r="B25" s="592">
        <v>4</v>
      </c>
      <c r="C25" s="316" t="s">
        <v>286</v>
      </c>
      <c r="D25" s="593">
        <v>1997</v>
      </c>
      <c r="E25" s="594">
        <v>1</v>
      </c>
      <c r="F25" s="594" t="s">
        <v>283</v>
      </c>
      <c r="G25" s="349">
        <v>67.150000000000006</v>
      </c>
      <c r="H25" s="349" t="s">
        <v>392</v>
      </c>
      <c r="I25" s="349"/>
      <c r="J25" s="299">
        <v>0.69791666666666663</v>
      </c>
      <c r="K25" s="237" t="s">
        <v>172</v>
      </c>
    </row>
    <row r="26" spans="1:11">
      <c r="A26" s="769"/>
      <c r="B26" s="592">
        <v>5</v>
      </c>
      <c r="C26" s="347" t="s">
        <v>179</v>
      </c>
      <c r="D26" s="100">
        <v>2005</v>
      </c>
      <c r="E26" s="100" t="s">
        <v>5</v>
      </c>
      <c r="F26" s="101" t="s">
        <v>135</v>
      </c>
      <c r="G26" s="596">
        <v>64.5</v>
      </c>
      <c r="H26" s="349" t="s">
        <v>392</v>
      </c>
      <c r="I26" s="349"/>
      <c r="J26" s="299">
        <v>0.69791666666666663</v>
      </c>
      <c r="K26" s="237" t="s">
        <v>138</v>
      </c>
    </row>
    <row r="27" spans="1:11">
      <c r="A27" s="769"/>
      <c r="B27" s="592">
        <v>6</v>
      </c>
      <c r="C27" s="316" t="s">
        <v>374</v>
      </c>
      <c r="D27" s="593">
        <v>2005</v>
      </c>
      <c r="E27" s="594" t="s">
        <v>5</v>
      </c>
      <c r="F27" s="274" t="s">
        <v>148</v>
      </c>
      <c r="G27" s="596">
        <v>67.099999999999994</v>
      </c>
      <c r="H27" s="349" t="s">
        <v>392</v>
      </c>
      <c r="I27" s="349"/>
      <c r="J27" s="299">
        <v>0.69791666666666663</v>
      </c>
      <c r="K27" s="237" t="s">
        <v>376</v>
      </c>
    </row>
    <row r="28" spans="1:11" s="345" customFormat="1">
      <c r="A28" s="769"/>
      <c r="B28" s="769"/>
      <c r="C28" s="769"/>
      <c r="D28" s="769"/>
      <c r="E28" s="769"/>
      <c r="F28" s="769"/>
      <c r="G28" s="769"/>
      <c r="H28" s="769"/>
      <c r="I28" s="769"/>
      <c r="J28" s="769"/>
      <c r="K28" s="769"/>
    </row>
    <row r="29" spans="1:11">
      <c r="A29" s="769">
        <v>4</v>
      </c>
      <c r="B29" s="592">
        <v>1</v>
      </c>
      <c r="C29" s="298" t="s">
        <v>300</v>
      </c>
      <c r="D29" s="108">
        <v>2003</v>
      </c>
      <c r="E29" s="108" t="s">
        <v>5</v>
      </c>
      <c r="F29" s="108" t="s">
        <v>135</v>
      </c>
      <c r="G29" s="597">
        <v>71.400000000000006</v>
      </c>
      <c r="H29" s="376" t="s">
        <v>387</v>
      </c>
      <c r="I29" s="346"/>
      <c r="J29" s="299">
        <v>0.70833333333333337</v>
      </c>
      <c r="K29" s="338" t="s">
        <v>205</v>
      </c>
    </row>
    <row r="30" spans="1:11">
      <c r="A30" s="769"/>
      <c r="B30" s="592">
        <v>2</v>
      </c>
      <c r="C30" s="298" t="s">
        <v>270</v>
      </c>
      <c r="D30" s="104">
        <v>2003</v>
      </c>
      <c r="E30" s="93" t="s">
        <v>5</v>
      </c>
      <c r="F30" s="93" t="s">
        <v>265</v>
      </c>
      <c r="G30" s="596">
        <v>72.599999999999994</v>
      </c>
      <c r="H30" s="289" t="s">
        <v>387</v>
      </c>
      <c r="I30" s="349"/>
      <c r="J30" s="299">
        <v>0.70833333333333337</v>
      </c>
      <c r="K30" s="590" t="s">
        <v>271</v>
      </c>
    </row>
    <row r="31" spans="1:11">
      <c r="A31" s="769"/>
      <c r="B31" s="592">
        <v>3</v>
      </c>
      <c r="C31" s="298" t="s">
        <v>173</v>
      </c>
      <c r="D31" s="93">
        <v>1993</v>
      </c>
      <c r="E31" s="108" t="s">
        <v>5</v>
      </c>
      <c r="F31" s="108" t="s">
        <v>283</v>
      </c>
      <c r="G31" s="349">
        <v>71.25</v>
      </c>
      <c r="H31" s="289" t="s">
        <v>387</v>
      </c>
      <c r="I31" s="349"/>
      <c r="J31" s="299">
        <v>0.70833333333333337</v>
      </c>
      <c r="K31" s="338" t="s">
        <v>178</v>
      </c>
    </row>
    <row r="32" spans="1:11">
      <c r="A32" s="769"/>
      <c r="B32" s="592">
        <v>4</v>
      </c>
      <c r="C32" s="347" t="s">
        <v>275</v>
      </c>
      <c r="D32" s="100">
        <v>1990</v>
      </c>
      <c r="E32" s="101" t="s">
        <v>5</v>
      </c>
      <c r="F32" s="93" t="s">
        <v>265</v>
      </c>
      <c r="G32" s="349">
        <v>72.55</v>
      </c>
      <c r="H32" s="289" t="s">
        <v>387</v>
      </c>
      <c r="I32" s="349"/>
      <c r="J32" s="299">
        <v>0.70833333333333337</v>
      </c>
      <c r="K32" s="298" t="s">
        <v>199</v>
      </c>
    </row>
    <row r="33" spans="1:11">
      <c r="A33" s="769"/>
      <c r="B33" s="592">
        <v>5</v>
      </c>
      <c r="C33" s="316" t="s">
        <v>183</v>
      </c>
      <c r="D33" s="136">
        <v>1994</v>
      </c>
      <c r="E33" s="593" t="s">
        <v>5</v>
      </c>
      <c r="F33" s="593" t="s">
        <v>348</v>
      </c>
      <c r="G33" s="349">
        <v>71.55</v>
      </c>
      <c r="H33" s="289" t="s">
        <v>387</v>
      </c>
      <c r="I33" s="349"/>
      <c r="J33" s="299">
        <v>0.70833333333333337</v>
      </c>
      <c r="K33" s="410" t="s">
        <v>59</v>
      </c>
    </row>
    <row r="34" spans="1:11">
      <c r="A34" s="769"/>
      <c r="B34" s="592">
        <v>6</v>
      </c>
      <c r="C34" s="298" t="s">
        <v>201</v>
      </c>
      <c r="D34" s="104">
        <v>2002</v>
      </c>
      <c r="E34" s="93" t="s">
        <v>4</v>
      </c>
      <c r="F34" s="93" t="s">
        <v>265</v>
      </c>
      <c r="G34" s="596">
        <v>72.8</v>
      </c>
      <c r="H34" s="289" t="s">
        <v>387</v>
      </c>
      <c r="I34" s="349"/>
      <c r="J34" s="299">
        <v>0.70833333333333337</v>
      </c>
      <c r="K34" s="590" t="s">
        <v>199</v>
      </c>
    </row>
    <row r="35" spans="1:11" s="345" customFormat="1">
      <c r="A35" s="769"/>
      <c r="B35" s="769"/>
      <c r="C35" s="769"/>
      <c r="D35" s="769"/>
      <c r="E35" s="769"/>
      <c r="F35" s="769"/>
      <c r="G35" s="769"/>
      <c r="H35" s="769"/>
      <c r="I35" s="769"/>
      <c r="J35" s="769"/>
      <c r="K35" s="769"/>
    </row>
    <row r="36" spans="1:11">
      <c r="A36" s="769">
        <v>5</v>
      </c>
      <c r="B36" s="592">
        <v>1</v>
      </c>
      <c r="C36" s="347" t="s">
        <v>175</v>
      </c>
      <c r="D36" s="100">
        <v>1978</v>
      </c>
      <c r="E36" s="101" t="s">
        <v>4</v>
      </c>
      <c r="F36" s="108" t="s">
        <v>283</v>
      </c>
      <c r="G36" s="596">
        <v>74.900000000000006</v>
      </c>
      <c r="H36" s="289" t="s">
        <v>388</v>
      </c>
      <c r="I36" s="289"/>
      <c r="J36" s="299">
        <v>0.71875</v>
      </c>
      <c r="K36" s="298" t="s">
        <v>176</v>
      </c>
    </row>
    <row r="37" spans="1:11">
      <c r="A37" s="769"/>
      <c r="B37" s="592">
        <v>2</v>
      </c>
      <c r="C37" s="298" t="s">
        <v>222</v>
      </c>
      <c r="D37" s="93">
        <v>1999</v>
      </c>
      <c r="E37" s="108" t="s">
        <v>4</v>
      </c>
      <c r="F37" s="108" t="s">
        <v>147</v>
      </c>
      <c r="G37" s="596">
        <v>75</v>
      </c>
      <c r="H37" s="289" t="s">
        <v>388</v>
      </c>
      <c r="I37" s="289"/>
      <c r="J37" s="299">
        <v>0.71875</v>
      </c>
      <c r="K37" s="338" t="s">
        <v>313</v>
      </c>
    </row>
    <row r="38" spans="1:11">
      <c r="A38" s="769"/>
      <c r="B38" s="592">
        <v>3</v>
      </c>
      <c r="C38" s="298" t="s">
        <v>200</v>
      </c>
      <c r="D38" s="104">
        <v>2000</v>
      </c>
      <c r="E38" s="93" t="s">
        <v>4</v>
      </c>
      <c r="F38" s="93" t="s">
        <v>265</v>
      </c>
      <c r="G38" s="596">
        <v>77.900000000000006</v>
      </c>
      <c r="H38" s="289" t="s">
        <v>388</v>
      </c>
      <c r="I38" s="289"/>
      <c r="J38" s="299">
        <v>0.71875</v>
      </c>
      <c r="K38" s="590" t="s">
        <v>199</v>
      </c>
    </row>
    <row r="39" spans="1:11">
      <c r="A39" s="769"/>
      <c r="B39" s="592">
        <v>4</v>
      </c>
      <c r="C39" s="298" t="s">
        <v>197</v>
      </c>
      <c r="D39" s="104">
        <v>1994</v>
      </c>
      <c r="E39" s="93" t="s">
        <v>4</v>
      </c>
      <c r="F39" s="93" t="s">
        <v>265</v>
      </c>
      <c r="G39" s="349">
        <v>77.95</v>
      </c>
      <c r="H39" s="289" t="s">
        <v>388</v>
      </c>
      <c r="I39" s="289"/>
      <c r="J39" s="299">
        <v>0.71875</v>
      </c>
      <c r="K39" s="590" t="s">
        <v>199</v>
      </c>
    </row>
    <row r="40" spans="1:11">
      <c r="A40" s="769"/>
      <c r="B40" s="592">
        <v>5</v>
      </c>
      <c r="C40" s="298" t="s">
        <v>160</v>
      </c>
      <c r="D40" s="93">
        <v>1987</v>
      </c>
      <c r="E40" s="108" t="s">
        <v>4</v>
      </c>
      <c r="F40" s="108" t="s">
        <v>137</v>
      </c>
      <c r="G40" s="596">
        <v>76.2</v>
      </c>
      <c r="H40" s="289" t="s">
        <v>388</v>
      </c>
      <c r="I40" s="289"/>
      <c r="J40" s="299">
        <v>0.71875</v>
      </c>
      <c r="K40" s="314" t="s">
        <v>156</v>
      </c>
    </row>
    <row r="41" spans="1:11">
      <c r="A41" s="769"/>
      <c r="B41" s="592">
        <v>6</v>
      </c>
      <c r="C41" s="298" t="s">
        <v>186</v>
      </c>
      <c r="D41" s="93">
        <v>2003</v>
      </c>
      <c r="E41" s="108" t="s">
        <v>5</v>
      </c>
      <c r="F41" s="108" t="s">
        <v>348</v>
      </c>
      <c r="G41" s="596">
        <v>77.400000000000006</v>
      </c>
      <c r="H41" s="289" t="s">
        <v>388</v>
      </c>
      <c r="I41" s="289"/>
      <c r="J41" s="299">
        <v>0.71875</v>
      </c>
      <c r="K41" s="314" t="s">
        <v>59</v>
      </c>
    </row>
    <row r="42" spans="1:11" s="345" customFormat="1">
      <c r="A42" s="769"/>
      <c r="B42" s="769"/>
      <c r="C42" s="769"/>
      <c r="D42" s="769"/>
      <c r="E42" s="769"/>
      <c r="F42" s="769"/>
      <c r="G42" s="769"/>
      <c r="H42" s="769"/>
      <c r="I42" s="769"/>
      <c r="J42" s="769"/>
      <c r="K42" s="769"/>
    </row>
    <row r="43" spans="1:11">
      <c r="A43" s="769">
        <v>6</v>
      </c>
      <c r="B43" s="592">
        <v>1</v>
      </c>
      <c r="C43" s="316" t="s">
        <v>193</v>
      </c>
      <c r="D43" s="136">
        <v>2003</v>
      </c>
      <c r="E43" s="593" t="s">
        <v>5</v>
      </c>
      <c r="F43" s="593" t="s">
        <v>348</v>
      </c>
      <c r="G43" s="596">
        <v>80.599999999999994</v>
      </c>
      <c r="H43" s="289" t="s">
        <v>390</v>
      </c>
      <c r="I43" s="289"/>
      <c r="J43" s="299">
        <v>0.72916666666666663</v>
      </c>
      <c r="K43" s="314" t="s">
        <v>59</v>
      </c>
    </row>
    <row r="44" spans="1:11">
      <c r="A44" s="769"/>
      <c r="B44" s="592">
        <v>2</v>
      </c>
      <c r="C44" s="298" t="s">
        <v>153</v>
      </c>
      <c r="D44" s="93">
        <v>2001</v>
      </c>
      <c r="E44" s="108" t="s">
        <v>4</v>
      </c>
      <c r="F44" s="108" t="s">
        <v>137</v>
      </c>
      <c r="G44" s="596">
        <v>85</v>
      </c>
      <c r="H44" s="289" t="s">
        <v>390</v>
      </c>
      <c r="I44" s="289"/>
      <c r="J44" s="299">
        <v>0.72916666666666663</v>
      </c>
      <c r="K44" s="314" t="s">
        <v>336</v>
      </c>
    </row>
    <row r="45" spans="1:11">
      <c r="A45" s="769"/>
      <c r="B45" s="592">
        <v>3</v>
      </c>
      <c r="C45" s="298" t="s">
        <v>294</v>
      </c>
      <c r="D45" s="93">
        <v>1997</v>
      </c>
      <c r="E45" s="108" t="s">
        <v>4</v>
      </c>
      <c r="F45" s="108" t="s">
        <v>295</v>
      </c>
      <c r="G45" s="596">
        <v>84.5</v>
      </c>
      <c r="H45" s="289" t="s">
        <v>390</v>
      </c>
      <c r="I45" s="289"/>
      <c r="J45" s="299">
        <v>0.72916666666666663</v>
      </c>
      <c r="K45" s="338" t="s">
        <v>296</v>
      </c>
    </row>
    <row r="46" spans="1:11">
      <c r="A46" s="769"/>
      <c r="B46" s="592">
        <v>4</v>
      </c>
      <c r="C46" s="298" t="s">
        <v>272</v>
      </c>
      <c r="D46" s="93">
        <v>1998</v>
      </c>
      <c r="E46" s="108" t="s">
        <v>4</v>
      </c>
      <c r="F46" s="108" t="s">
        <v>265</v>
      </c>
      <c r="G46" s="596">
        <v>83.2</v>
      </c>
      <c r="H46" s="289" t="s">
        <v>390</v>
      </c>
      <c r="I46" s="289"/>
      <c r="J46" s="299">
        <v>0.72916666666666663</v>
      </c>
      <c r="K46" s="338" t="s">
        <v>274</v>
      </c>
    </row>
    <row r="47" spans="1:11">
      <c r="A47" s="769"/>
      <c r="B47" s="592">
        <v>5</v>
      </c>
      <c r="C47" s="338" t="s">
        <v>171</v>
      </c>
      <c r="D47" s="104">
        <v>1986</v>
      </c>
      <c r="E47" s="93" t="s">
        <v>3</v>
      </c>
      <c r="F47" s="93" t="s">
        <v>283</v>
      </c>
      <c r="G47" s="596">
        <v>84</v>
      </c>
      <c r="H47" s="289" t="s">
        <v>390</v>
      </c>
      <c r="I47" s="289"/>
      <c r="J47" s="299">
        <v>0.72916666666666663</v>
      </c>
      <c r="K47" s="590" t="s">
        <v>172</v>
      </c>
    </row>
    <row r="48" spans="1:11">
      <c r="A48" s="769"/>
      <c r="B48" s="592">
        <v>6</v>
      </c>
      <c r="C48" s="298" t="s">
        <v>318</v>
      </c>
      <c r="D48" s="93">
        <v>1989</v>
      </c>
      <c r="E48" s="108">
        <v>1</v>
      </c>
      <c r="F48" s="108" t="s">
        <v>147</v>
      </c>
      <c r="G48" s="376">
        <v>80.150000000000006</v>
      </c>
      <c r="H48" s="376" t="s">
        <v>390</v>
      </c>
      <c r="I48" s="592"/>
      <c r="J48" s="299">
        <v>0.72916666666666663</v>
      </c>
      <c r="K48" s="338" t="s">
        <v>315</v>
      </c>
    </row>
    <row r="49" spans="1:11" s="345" customFormat="1">
      <c r="A49" s="769"/>
      <c r="B49" s="769"/>
      <c r="C49" s="769"/>
      <c r="D49" s="769"/>
      <c r="E49" s="769"/>
      <c r="F49" s="769"/>
      <c r="G49" s="769"/>
      <c r="H49" s="769"/>
      <c r="I49" s="769"/>
      <c r="J49" s="769"/>
      <c r="K49" s="769"/>
    </row>
    <row r="50" spans="1:11">
      <c r="A50" s="769">
        <v>7</v>
      </c>
      <c r="B50" s="592">
        <v>1</v>
      </c>
      <c r="C50" s="298" t="s">
        <v>305</v>
      </c>
      <c r="D50" s="108">
        <v>2001</v>
      </c>
      <c r="E50" s="108" t="s">
        <v>5</v>
      </c>
      <c r="F50" s="108" t="s">
        <v>135</v>
      </c>
      <c r="G50" s="596">
        <v>87.7</v>
      </c>
      <c r="H50" s="289" t="s">
        <v>393</v>
      </c>
      <c r="I50" s="349"/>
      <c r="J50" s="299">
        <v>0.73958333333333337</v>
      </c>
      <c r="K50" s="338" t="s">
        <v>205</v>
      </c>
    </row>
    <row r="51" spans="1:11">
      <c r="A51" s="769"/>
      <c r="B51" s="592">
        <v>2</v>
      </c>
      <c r="C51" s="338" t="s">
        <v>330</v>
      </c>
      <c r="D51" s="104">
        <v>2005</v>
      </c>
      <c r="E51" s="93">
        <v>1</v>
      </c>
      <c r="F51" s="93" t="s">
        <v>137</v>
      </c>
      <c r="G51" s="349">
        <v>87.15</v>
      </c>
      <c r="H51" s="289" t="s">
        <v>393</v>
      </c>
      <c r="I51" s="349"/>
      <c r="J51" s="299">
        <v>0.73958333333333337</v>
      </c>
      <c r="K51" s="590" t="s">
        <v>158</v>
      </c>
    </row>
    <row r="52" spans="1:11">
      <c r="A52" s="769"/>
      <c r="B52" s="592">
        <v>3</v>
      </c>
      <c r="C52" s="298" t="s">
        <v>185</v>
      </c>
      <c r="D52" s="93">
        <v>1998</v>
      </c>
      <c r="E52" s="108" t="s">
        <v>3</v>
      </c>
      <c r="F52" s="108" t="s">
        <v>348</v>
      </c>
      <c r="G52" s="596">
        <v>94.4</v>
      </c>
      <c r="H52" s="289" t="s">
        <v>393</v>
      </c>
      <c r="I52" s="349"/>
      <c r="J52" s="299">
        <v>0.73958333333333337</v>
      </c>
      <c r="K52" s="338" t="s">
        <v>59</v>
      </c>
    </row>
    <row r="53" spans="1:11">
      <c r="A53" s="769"/>
      <c r="B53" s="592">
        <v>4</v>
      </c>
      <c r="C53" s="298" t="s">
        <v>307</v>
      </c>
      <c r="D53" s="93">
        <v>1984</v>
      </c>
      <c r="E53" s="108" t="s">
        <v>4</v>
      </c>
      <c r="F53" s="108" t="s">
        <v>135</v>
      </c>
      <c r="G53" s="349">
        <v>93.95</v>
      </c>
      <c r="H53" s="289" t="s">
        <v>393</v>
      </c>
      <c r="I53" s="289"/>
      <c r="J53" s="299">
        <v>0.73958333333333337</v>
      </c>
      <c r="K53" s="338" t="s">
        <v>172</v>
      </c>
    </row>
    <row r="54" spans="1:11">
      <c r="A54" s="769"/>
      <c r="B54" s="592">
        <v>5</v>
      </c>
      <c r="C54" s="338" t="s">
        <v>337</v>
      </c>
      <c r="D54" s="104">
        <v>2000</v>
      </c>
      <c r="E54" s="93" t="s">
        <v>5</v>
      </c>
      <c r="F54" s="108" t="s">
        <v>137</v>
      </c>
      <c r="G54" s="596">
        <v>85.6</v>
      </c>
      <c r="H54" s="289" t="s">
        <v>393</v>
      </c>
      <c r="I54" s="349"/>
      <c r="J54" s="299">
        <v>0.73958333333333337</v>
      </c>
      <c r="K54" s="577" t="s">
        <v>336</v>
      </c>
    </row>
    <row r="55" spans="1:11">
      <c r="A55" s="769"/>
      <c r="B55" s="592">
        <v>6</v>
      </c>
      <c r="C55" s="351"/>
      <c r="D55" s="351"/>
      <c r="E55" s="351"/>
      <c r="F55" s="351"/>
      <c r="G55" s="349"/>
      <c r="H55" s="349"/>
      <c r="I55" s="349"/>
      <c r="J55" s="349"/>
      <c r="K55" s="372"/>
    </row>
    <row r="56" spans="1:11" s="345" customFormat="1">
      <c r="A56" s="769"/>
      <c r="B56" s="769"/>
      <c r="C56" s="769"/>
      <c r="D56" s="769"/>
      <c r="E56" s="769"/>
      <c r="F56" s="769"/>
      <c r="G56" s="769"/>
      <c r="H56" s="769"/>
      <c r="I56" s="769"/>
      <c r="J56" s="769"/>
      <c r="K56" s="769"/>
    </row>
    <row r="57" spans="1:11">
      <c r="A57" s="769">
        <v>8</v>
      </c>
      <c r="B57" s="592">
        <v>1</v>
      </c>
      <c r="C57" s="298" t="s">
        <v>298</v>
      </c>
      <c r="D57" s="93">
        <v>1994</v>
      </c>
      <c r="E57" s="108" t="s">
        <v>3</v>
      </c>
      <c r="F57" s="108" t="s">
        <v>135</v>
      </c>
      <c r="G57" s="377">
        <v>102.9</v>
      </c>
      <c r="H57" s="289" t="s">
        <v>394</v>
      </c>
      <c r="I57" s="289"/>
      <c r="J57" s="299">
        <v>0.75</v>
      </c>
      <c r="K57" s="338" t="s">
        <v>176</v>
      </c>
    </row>
    <row r="58" spans="1:11">
      <c r="A58" s="769"/>
      <c r="B58" s="592">
        <v>2</v>
      </c>
      <c r="C58" s="298" t="s">
        <v>206</v>
      </c>
      <c r="D58" s="108">
        <v>2003</v>
      </c>
      <c r="E58" s="108" t="s">
        <v>5</v>
      </c>
      <c r="F58" s="108" t="s">
        <v>135</v>
      </c>
      <c r="G58" s="377">
        <v>117.4</v>
      </c>
      <c r="H58" s="289" t="s">
        <v>394</v>
      </c>
      <c r="I58" s="289"/>
      <c r="J58" s="299">
        <v>0.75</v>
      </c>
      <c r="K58" s="590" t="s">
        <v>178</v>
      </c>
    </row>
    <row r="59" spans="1:11">
      <c r="A59" s="769"/>
      <c r="B59" s="592">
        <v>3</v>
      </c>
      <c r="C59" s="298" t="s">
        <v>159</v>
      </c>
      <c r="D59" s="93">
        <v>1987</v>
      </c>
      <c r="E59" s="108" t="s">
        <v>5</v>
      </c>
      <c r="F59" s="108" t="s">
        <v>137</v>
      </c>
      <c r="G59" s="377">
        <v>99.5</v>
      </c>
      <c r="H59" s="289" t="s">
        <v>394</v>
      </c>
      <c r="I59" s="289"/>
      <c r="J59" s="299">
        <v>0.75</v>
      </c>
      <c r="K59" s="338" t="s">
        <v>205</v>
      </c>
    </row>
    <row r="60" spans="1:11">
      <c r="A60" s="769"/>
      <c r="B60" s="592">
        <v>4</v>
      </c>
      <c r="C60" s="298" t="s">
        <v>284</v>
      </c>
      <c r="D60" s="108">
        <v>1992</v>
      </c>
      <c r="E60" s="108" t="s">
        <v>5</v>
      </c>
      <c r="F60" s="108" t="s">
        <v>283</v>
      </c>
      <c r="G60" s="377">
        <v>101.7</v>
      </c>
      <c r="H60" s="289" t="s">
        <v>394</v>
      </c>
      <c r="I60" s="289"/>
      <c r="J60" s="299">
        <v>0.75</v>
      </c>
      <c r="K60" s="338" t="s">
        <v>176</v>
      </c>
    </row>
    <row r="61" spans="1:11">
      <c r="A61" s="769"/>
      <c r="B61" s="592">
        <v>5</v>
      </c>
      <c r="C61" s="338" t="s">
        <v>177</v>
      </c>
      <c r="D61" s="104">
        <v>1990</v>
      </c>
      <c r="E61" s="93">
        <v>1</v>
      </c>
      <c r="F61" s="93" t="s">
        <v>283</v>
      </c>
      <c r="G61" s="377">
        <v>122.9</v>
      </c>
      <c r="H61" s="289" t="s">
        <v>394</v>
      </c>
      <c r="I61" s="289"/>
      <c r="J61" s="299">
        <v>0.75</v>
      </c>
      <c r="K61" s="590" t="s">
        <v>178</v>
      </c>
    </row>
    <row r="62" spans="1:11">
      <c r="A62" s="769"/>
      <c r="B62" s="592">
        <v>6</v>
      </c>
      <c r="C62" s="298"/>
      <c r="D62" s="104"/>
      <c r="E62" s="93"/>
      <c r="F62" s="93"/>
      <c r="G62" s="377"/>
      <c r="H62" s="289"/>
      <c r="I62" s="289"/>
      <c r="J62" s="299"/>
      <c r="K62" s="590"/>
    </row>
    <row r="63" spans="1:11" s="345" customFormat="1">
      <c r="A63" s="770" t="s">
        <v>397</v>
      </c>
      <c r="B63" s="769"/>
      <c r="C63" s="769"/>
      <c r="D63" s="769"/>
      <c r="E63" s="769"/>
      <c r="F63" s="769"/>
      <c r="G63" s="769"/>
      <c r="H63" s="769"/>
      <c r="I63" s="769"/>
      <c r="J63" s="769"/>
      <c r="K63" s="769"/>
    </row>
    <row r="64" spans="1:11">
      <c r="A64" s="769">
        <v>9</v>
      </c>
      <c r="B64" s="592">
        <v>1</v>
      </c>
      <c r="C64" s="351"/>
      <c r="D64" s="351"/>
      <c r="E64" s="351"/>
      <c r="F64" s="351"/>
      <c r="G64" s="349"/>
      <c r="H64" s="349"/>
      <c r="I64" s="349"/>
      <c r="J64" s="349"/>
      <c r="K64" s="372"/>
    </row>
    <row r="65" spans="1:11">
      <c r="A65" s="769"/>
      <c r="B65" s="592">
        <v>2</v>
      </c>
      <c r="C65" s="316" t="s">
        <v>425</v>
      </c>
      <c r="D65" s="136">
        <v>2000</v>
      </c>
      <c r="E65" s="593" t="s">
        <v>4</v>
      </c>
      <c r="F65" s="108" t="s">
        <v>265</v>
      </c>
      <c r="G65" s="377">
        <v>58</v>
      </c>
      <c r="H65" s="289" t="s">
        <v>389</v>
      </c>
      <c r="I65" s="289"/>
      <c r="J65" s="299">
        <v>0.77083333333333337</v>
      </c>
      <c r="K65" s="237" t="s">
        <v>199</v>
      </c>
    </row>
    <row r="66" spans="1:11">
      <c r="A66" s="769"/>
      <c r="B66" s="592">
        <v>3</v>
      </c>
      <c r="C66" s="316" t="s">
        <v>190</v>
      </c>
      <c r="D66" s="136">
        <v>1974</v>
      </c>
      <c r="E66" s="593" t="s">
        <v>3</v>
      </c>
      <c r="F66" s="101" t="s">
        <v>348</v>
      </c>
      <c r="G66" s="377">
        <v>57.8</v>
      </c>
      <c r="H66" s="289" t="s">
        <v>389</v>
      </c>
      <c r="I66" s="289"/>
      <c r="J66" s="299">
        <v>0.77083333333333337</v>
      </c>
      <c r="K66" s="410" t="s">
        <v>59</v>
      </c>
    </row>
    <row r="67" spans="1:11">
      <c r="A67" s="769"/>
      <c r="B67" s="592">
        <v>4</v>
      </c>
      <c r="C67" s="316" t="s">
        <v>410</v>
      </c>
      <c r="D67" s="136">
        <v>2002</v>
      </c>
      <c r="E67" s="593" t="s">
        <v>5</v>
      </c>
      <c r="F67" s="93" t="s">
        <v>265</v>
      </c>
      <c r="G67" s="595">
        <v>76.75</v>
      </c>
      <c r="H67" s="289" t="s">
        <v>362</v>
      </c>
      <c r="I67" s="289"/>
      <c r="J67" s="299">
        <v>0.77083333333333337</v>
      </c>
      <c r="K67" s="316" t="s">
        <v>199</v>
      </c>
    </row>
    <row r="68" spans="1:11">
      <c r="A68" s="769"/>
      <c r="B68" s="592">
        <v>5</v>
      </c>
      <c r="C68" s="316" t="s">
        <v>267</v>
      </c>
      <c r="D68" s="136">
        <v>2004</v>
      </c>
      <c r="E68" s="591" t="s">
        <v>5</v>
      </c>
      <c r="F68" s="593" t="s">
        <v>265</v>
      </c>
      <c r="G68" s="595">
        <v>87.5</v>
      </c>
      <c r="H68" s="289" t="s">
        <v>362</v>
      </c>
      <c r="I68" s="289"/>
      <c r="J68" s="299">
        <v>0.77083333333333337</v>
      </c>
      <c r="K68" s="316" t="s">
        <v>269</v>
      </c>
    </row>
    <row r="69" spans="1:11">
      <c r="A69" s="769"/>
      <c r="B69" s="592">
        <v>6</v>
      </c>
      <c r="C69" s="337"/>
      <c r="D69" s="337"/>
      <c r="E69" s="337"/>
      <c r="F69" s="337"/>
      <c r="G69" s="595"/>
      <c r="H69" s="289"/>
      <c r="I69" s="289"/>
      <c r="J69" s="299"/>
      <c r="K69" s="316"/>
    </row>
  </sheetData>
  <mergeCells count="23">
    <mergeCell ref="A28:K28"/>
    <mergeCell ref="A7:K7"/>
    <mergeCell ref="A1:K1"/>
    <mergeCell ref="A2:K2"/>
    <mergeCell ref="A3:K3"/>
    <mergeCell ref="A4:K4"/>
    <mergeCell ref="A5:J5"/>
    <mergeCell ref="A8:A13"/>
    <mergeCell ref="A14:K14"/>
    <mergeCell ref="A15:A20"/>
    <mergeCell ref="A21:K21"/>
    <mergeCell ref="A22:A27"/>
    <mergeCell ref="A29:A34"/>
    <mergeCell ref="A49:K49"/>
    <mergeCell ref="A50:A55"/>
    <mergeCell ref="A42:K42"/>
    <mergeCell ref="A43:A48"/>
    <mergeCell ref="A56:K56"/>
    <mergeCell ref="A57:A62"/>
    <mergeCell ref="A63:K63"/>
    <mergeCell ref="A64:A69"/>
    <mergeCell ref="A35:K35"/>
    <mergeCell ref="A36:A41"/>
  </mergeCells>
  <pageMargins left="0.42" right="0.39" top="0.46" bottom="0.28999999999999998" header="0.23" footer="0.17"/>
  <pageSetup paperSize="9" scale="10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30"/>
  <sheetViews>
    <sheetView topLeftCell="A8" zoomScale="110" zoomScaleNormal="110" zoomScaleSheetLayoutView="100" workbookViewId="0">
      <selection activeCell="G20" sqref="G20"/>
    </sheetView>
  </sheetViews>
  <sheetFormatPr defaultColWidth="9.140625" defaultRowHeight="12.75"/>
  <cols>
    <col min="1" max="1" width="6.5703125" style="16" customWidth="1"/>
    <col min="2" max="2" width="17.42578125" style="16" customWidth="1"/>
    <col min="3" max="3" width="7.28515625" style="16" customWidth="1"/>
    <col min="4" max="4" width="8.85546875" style="16" customWidth="1"/>
    <col min="5" max="5" width="6.85546875" style="16" customWidth="1"/>
    <col min="6" max="6" width="22.28515625" style="16" customWidth="1"/>
    <col min="7" max="7" width="24.85546875" style="16" customWidth="1"/>
    <col min="8" max="8" width="7.140625" style="16" customWidth="1"/>
    <col min="9" max="9" width="8.140625" style="16" customWidth="1"/>
    <col min="10" max="10" width="3.85546875" style="16" hidden="1" customWidth="1"/>
    <col min="11" max="11" width="4.85546875" style="16" hidden="1" customWidth="1"/>
    <col min="12" max="12" width="15" style="16" hidden="1" customWidth="1"/>
    <col min="13" max="13" width="7" style="16" customWidth="1"/>
    <col min="14" max="14" width="11.28515625" style="16" customWidth="1"/>
    <col min="15" max="16" width="15.140625" style="16" customWidth="1"/>
    <col min="17" max="16384" width="9.140625" style="16"/>
  </cols>
  <sheetData>
    <row r="1" spans="1:16">
      <c r="A1" s="712" t="s">
        <v>126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127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415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247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</row>
    <row r="6" spans="1:16" ht="15" customHeight="1">
      <c r="A6" s="711" t="s">
        <v>248</v>
      </c>
      <c r="B6" s="711"/>
      <c r="C6" s="711"/>
      <c r="D6" s="736" t="s">
        <v>1</v>
      </c>
      <c r="E6" s="737"/>
      <c r="F6" s="737"/>
      <c r="G6" s="737"/>
      <c r="H6" s="737"/>
      <c r="I6" s="737"/>
      <c r="J6" s="737"/>
      <c r="K6" s="737"/>
      <c r="L6" s="737"/>
      <c r="M6" s="737"/>
      <c r="N6" s="738" t="s">
        <v>136</v>
      </c>
      <c r="O6" s="738"/>
      <c r="P6" s="738"/>
    </row>
    <row r="7" spans="1:16" ht="21" customHeight="1">
      <c r="A7" s="711" t="s">
        <v>250</v>
      </c>
      <c r="B7" s="711"/>
      <c r="C7" s="711"/>
      <c r="D7" s="736" t="s">
        <v>140</v>
      </c>
      <c r="E7" s="736"/>
      <c r="F7" s="736"/>
      <c r="G7" s="736"/>
      <c r="H7" s="736"/>
      <c r="I7" s="736"/>
      <c r="J7" s="736"/>
      <c r="K7" s="736"/>
      <c r="L7" s="736"/>
      <c r="M7" s="736"/>
      <c r="N7" s="739" t="s">
        <v>20</v>
      </c>
      <c r="O7" s="739"/>
      <c r="P7" s="739"/>
    </row>
    <row r="8" spans="1:16" ht="15.75">
      <c r="A8" s="469"/>
      <c r="B8" s="469"/>
      <c r="C8" s="469"/>
      <c r="D8" s="773" t="s">
        <v>249</v>
      </c>
      <c r="E8" s="773"/>
      <c r="F8" s="773"/>
      <c r="G8" s="773"/>
      <c r="H8" s="773"/>
      <c r="I8" s="773"/>
      <c r="J8" s="773"/>
      <c r="K8" s="773"/>
      <c r="L8" s="773"/>
      <c r="M8" s="774"/>
      <c r="N8" s="749" t="s">
        <v>2</v>
      </c>
      <c r="O8" s="749"/>
      <c r="P8" s="749"/>
    </row>
    <row r="9" spans="1:16" ht="15.75">
      <c r="A9" s="720" t="s">
        <v>420</v>
      </c>
      <c r="B9" s="720"/>
      <c r="C9" s="720"/>
      <c r="D9" s="709" t="s">
        <v>259</v>
      </c>
      <c r="E9" s="709"/>
      <c r="F9" s="709"/>
      <c r="G9" s="709"/>
      <c r="H9" s="709"/>
      <c r="I9" s="709"/>
      <c r="J9" s="709"/>
      <c r="K9" s="709"/>
      <c r="L9" s="709"/>
      <c r="M9" s="719"/>
      <c r="N9" s="173" t="s">
        <v>3</v>
      </c>
      <c r="O9" s="173" t="s">
        <v>4</v>
      </c>
      <c r="P9" s="173" t="s">
        <v>5</v>
      </c>
    </row>
    <row r="10" spans="1:16" ht="15" customHeight="1">
      <c r="A10" s="721" t="s">
        <v>419</v>
      </c>
      <c r="B10" s="722"/>
      <c r="C10" s="723"/>
      <c r="D10" s="727" t="s">
        <v>256</v>
      </c>
      <c r="E10" s="727"/>
      <c r="F10" s="727"/>
      <c r="G10" s="727"/>
      <c r="H10" s="727"/>
      <c r="I10" s="727"/>
      <c r="J10" s="727"/>
      <c r="K10" s="727"/>
      <c r="L10" s="727"/>
      <c r="M10" s="727"/>
      <c r="N10" s="471">
        <v>146</v>
      </c>
      <c r="O10" s="471">
        <v>120</v>
      </c>
      <c r="P10" s="471">
        <v>66</v>
      </c>
    </row>
    <row r="11" spans="1:16" s="4" customFormat="1">
      <c r="A11" s="174"/>
      <c r="B11" s="174"/>
      <c r="C11" s="174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74"/>
      <c r="O11" s="174"/>
      <c r="P11" s="174"/>
    </row>
    <row r="12" spans="1:16" ht="11.25" customHeight="1">
      <c r="A12" s="731" t="s">
        <v>6</v>
      </c>
      <c r="B12" s="731" t="s">
        <v>70</v>
      </c>
      <c r="C12" s="731"/>
      <c r="D12" s="747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19</v>
      </c>
      <c r="J12" s="744" t="s">
        <v>19</v>
      </c>
      <c r="K12" s="744"/>
      <c r="L12" s="741" t="s">
        <v>22</v>
      </c>
      <c r="M12" s="741" t="s">
        <v>13</v>
      </c>
      <c r="N12" s="741" t="s">
        <v>14</v>
      </c>
      <c r="O12" s="741" t="s">
        <v>15</v>
      </c>
      <c r="P12" s="742"/>
    </row>
    <row r="13" spans="1:16">
      <c r="A13" s="731"/>
      <c r="B13" s="735"/>
      <c r="C13" s="735"/>
      <c r="D13" s="733"/>
      <c r="E13" s="714"/>
      <c r="F13" s="772"/>
      <c r="G13" s="772"/>
      <c r="H13" s="714"/>
      <c r="I13" s="714"/>
      <c r="J13" s="127" t="s">
        <v>21</v>
      </c>
      <c r="K13" s="127" t="s">
        <v>23</v>
      </c>
      <c r="L13" s="714"/>
      <c r="M13" s="714"/>
      <c r="N13" s="714"/>
      <c r="O13" s="714"/>
      <c r="P13" s="743"/>
    </row>
    <row r="14" spans="1:16">
      <c r="A14" s="423">
        <v>1</v>
      </c>
      <c r="B14" s="211" t="s">
        <v>167</v>
      </c>
      <c r="C14" s="149"/>
      <c r="D14" s="139">
        <v>2001</v>
      </c>
      <c r="E14" s="633" t="s">
        <v>4</v>
      </c>
      <c r="F14" s="626" t="s">
        <v>289</v>
      </c>
      <c r="G14" s="626" t="s">
        <v>290</v>
      </c>
      <c r="H14" s="235">
        <v>56.2</v>
      </c>
      <c r="I14" s="401">
        <v>161</v>
      </c>
      <c r="J14" s="165"/>
      <c r="K14" s="165"/>
      <c r="L14" s="166"/>
      <c r="M14" s="136">
        <f t="shared" ref="M14:M21" si="0">IF(A14=1,20,IF(A14=2,18,IF(A14=3,16,IF(A14&gt;19,0,19-A14))))</f>
        <v>20</v>
      </c>
      <c r="N14" s="171" t="str">
        <f>IF(AND(NOT(OR(E14="МСМК",E14="ЗМС")),I14&gt;=$N$10),"+МСМК",IF(AND(OR(E14="МСМК",E14="ЗМС"),I14&gt;=$N$10),"МСМК",IF(AND(NOT(OR(E14="МСМК",E14="МС",E14="ЗМС")),I14&gt;=$O$10),"+МС",IF(AND(OR(E14="МСМК",E14="МС",E14="ЗМС"),I14&gt;=$O$10),"МС",IF(AND(NOT(OR(E14="ЗМС",E14="МСМК",E14="МС",E14="КМС")),I14&gt;=$P$10),"+КМС",IF(AND(OR(E14="ЗМС",E14="МСМК",E14="МС",E14="КМС"),I14&gt;=$P$10),"КМС","-"))))))</f>
        <v>+МСМК</v>
      </c>
      <c r="O14" s="228" t="s">
        <v>292</v>
      </c>
      <c r="P14" s="227"/>
    </row>
    <row r="15" spans="1:16" s="6" customFormat="1">
      <c r="A15" s="400">
        <f>A14+1</f>
        <v>2</v>
      </c>
      <c r="B15" s="147" t="s">
        <v>166</v>
      </c>
      <c r="C15" s="287"/>
      <c r="D15" s="667">
        <v>1999</v>
      </c>
      <c r="E15" s="633" t="s">
        <v>4</v>
      </c>
      <c r="F15" s="633" t="s">
        <v>289</v>
      </c>
      <c r="G15" s="205" t="s">
        <v>290</v>
      </c>
      <c r="H15" s="229">
        <v>52.7</v>
      </c>
      <c r="I15" s="378">
        <v>141</v>
      </c>
      <c r="J15" s="124"/>
      <c r="K15" s="124"/>
      <c r="L15" s="142"/>
      <c r="M15" s="136">
        <f t="shared" si="0"/>
        <v>18</v>
      </c>
      <c r="N15" s="171" t="str">
        <f>IF(AND(NOT(OR(E15="МСМК",E15="ЗМС")),I15&gt;=$N$10),"+МСМК",IF(AND(OR(E15="МСМК",E15="ЗМС"),I15&gt;=$N$10),"МСМК",IF(AND(NOT(OR(E15="МСМК",E15="МС",E15="ЗМС")),I15&gt;=$O$10),"+МС",IF(AND(OR(E15="МСМК",E15="МС",E15="ЗМС"),I15&gt;=$O$10),"МС",IF(AND(NOT(OR(E15="ЗМС",E15="МСМК",E15="МС",E15="КМС")),I15&gt;=$P$10),"+КМС",IF(AND(OR(E15="ЗМС",E15="МСМК",E15="МС",E15="КМС"),I15&gt;=$P$10),"КМС","-"))))))</f>
        <v>МС</v>
      </c>
      <c r="O15" s="184" t="s">
        <v>291</v>
      </c>
      <c r="P15" s="183"/>
    </row>
    <row r="16" spans="1:16" s="6" customFormat="1">
      <c r="A16" s="400">
        <f t="shared" ref="A16:A21" si="1">A15+1</f>
        <v>3</v>
      </c>
      <c r="B16" s="211" t="s">
        <v>190</v>
      </c>
      <c r="C16" s="149"/>
      <c r="D16" s="139">
        <v>1974</v>
      </c>
      <c r="E16" s="633" t="s">
        <v>3</v>
      </c>
      <c r="F16" s="101" t="s">
        <v>348</v>
      </c>
      <c r="G16" s="108" t="s">
        <v>349</v>
      </c>
      <c r="H16" s="229">
        <v>57.4</v>
      </c>
      <c r="I16" s="423">
        <v>127</v>
      </c>
      <c r="J16" s="278"/>
      <c r="K16" s="279"/>
      <c r="L16" s="280"/>
      <c r="M16" s="136">
        <f t="shared" si="0"/>
        <v>16</v>
      </c>
      <c r="N16" s="171" t="str">
        <f>IF(AND(NOT(OR(E16="МСМК",E16="ЗМС")),I16&gt;=$N$10),"+МСМК",IF(AND(OR(E16="МСМК",E16="ЗМС"),I16&gt;=$N$10),"МСМК",IF(AND(NOT(OR(E16="МСМК",E16="МС",E16="ЗМС")),I16&gt;=$O$10),"+МС",IF(AND(OR(E16="МСМК",E16="МС",E16="ЗМС"),I16&gt;=$O$10),"МС",IF(AND(NOT(OR(E16="ЗМС",E16="МСМК",E16="МС",E16="КМС")),I16&gt;=$P$10),"+КМС",IF(AND(OR(E16="ЗМС",E16="МСМК",E16="МС",E16="КМС"),I16&gt;=$P$10),"КМС","-"))))))</f>
        <v>МС</v>
      </c>
      <c r="O16" s="184" t="s">
        <v>59</v>
      </c>
      <c r="P16" s="167"/>
    </row>
    <row r="17" spans="1:16" s="6" customFormat="1">
      <c r="A17" s="400">
        <f t="shared" si="1"/>
        <v>4</v>
      </c>
      <c r="B17" s="211" t="s">
        <v>204</v>
      </c>
      <c r="C17" s="276"/>
      <c r="D17" s="277">
        <v>2005</v>
      </c>
      <c r="E17" s="634" t="s">
        <v>280</v>
      </c>
      <c r="F17" s="634" t="s">
        <v>147</v>
      </c>
      <c r="G17" s="633" t="s">
        <v>434</v>
      </c>
      <c r="H17" s="235">
        <v>53.9</v>
      </c>
      <c r="I17" s="401">
        <v>101</v>
      </c>
      <c r="J17" s="123"/>
      <c r="K17" s="124"/>
      <c r="L17" s="142"/>
      <c r="M17" s="136">
        <f t="shared" si="0"/>
        <v>15</v>
      </c>
      <c r="N17" s="171" t="str">
        <f t="shared" ref="N17:N21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+КМС</v>
      </c>
      <c r="O17" s="211" t="s">
        <v>203</v>
      </c>
      <c r="P17" s="167"/>
    </row>
    <row r="18" spans="1:16" s="6" customFormat="1">
      <c r="A18" s="400">
        <f t="shared" si="1"/>
        <v>5</v>
      </c>
      <c r="B18" s="616" t="s">
        <v>279</v>
      </c>
      <c r="C18" s="163"/>
      <c r="D18" s="170">
        <v>2002</v>
      </c>
      <c r="E18" s="164" t="s">
        <v>280</v>
      </c>
      <c r="F18" s="108" t="s">
        <v>265</v>
      </c>
      <c r="G18" s="273" t="s">
        <v>240</v>
      </c>
      <c r="H18" s="229">
        <v>56.9</v>
      </c>
      <c r="I18" s="401">
        <v>93</v>
      </c>
      <c r="J18" s="123"/>
      <c r="K18" s="124"/>
      <c r="L18" s="142"/>
      <c r="M18" s="136">
        <f t="shared" si="0"/>
        <v>14</v>
      </c>
      <c r="N18" s="171" t="str">
        <f t="shared" si="2"/>
        <v>+КМС</v>
      </c>
      <c r="O18" s="668" t="s">
        <v>199</v>
      </c>
      <c r="P18" s="167"/>
    </row>
    <row r="19" spans="1:16" s="6" customFormat="1">
      <c r="A19" s="400">
        <f t="shared" si="1"/>
        <v>6</v>
      </c>
      <c r="B19" s="182" t="s">
        <v>207</v>
      </c>
      <c r="C19" s="128"/>
      <c r="D19" s="129">
        <v>2000</v>
      </c>
      <c r="E19" s="634">
        <v>1</v>
      </c>
      <c r="F19" s="634" t="s">
        <v>283</v>
      </c>
      <c r="G19" s="634"/>
      <c r="H19" s="145">
        <v>52.7</v>
      </c>
      <c r="I19" s="401">
        <v>53</v>
      </c>
      <c r="J19" s="146"/>
      <c r="K19" s="124"/>
      <c r="L19" s="142"/>
      <c r="M19" s="136">
        <f t="shared" si="0"/>
        <v>13</v>
      </c>
      <c r="N19" s="171" t="str">
        <f t="shared" si="2"/>
        <v>-</v>
      </c>
      <c r="O19" s="669" t="s">
        <v>174</v>
      </c>
      <c r="P19" s="168"/>
    </row>
    <row r="20" spans="1:16" s="6" customFormat="1">
      <c r="A20" s="400">
        <f t="shared" si="1"/>
        <v>7</v>
      </c>
      <c r="B20" s="211" t="s">
        <v>202</v>
      </c>
      <c r="C20" s="183"/>
      <c r="D20" s="136">
        <v>2006</v>
      </c>
      <c r="E20" s="633">
        <v>1</v>
      </c>
      <c r="F20" s="633" t="s">
        <v>147</v>
      </c>
      <c r="G20" s="703" t="s">
        <v>434</v>
      </c>
      <c r="H20" s="235">
        <v>52.95</v>
      </c>
      <c r="I20" s="401">
        <v>40</v>
      </c>
      <c r="J20" s="146"/>
      <c r="K20" s="124"/>
      <c r="L20" s="142"/>
      <c r="M20" s="136">
        <f t="shared" si="0"/>
        <v>12</v>
      </c>
      <c r="N20" s="171" t="str">
        <f t="shared" si="2"/>
        <v>-</v>
      </c>
      <c r="O20" s="670" t="s">
        <v>203</v>
      </c>
      <c r="P20" s="167"/>
    </row>
    <row r="21" spans="1:16" s="6" customFormat="1">
      <c r="A21" s="400">
        <f t="shared" si="1"/>
        <v>8</v>
      </c>
      <c r="B21" s="182" t="s">
        <v>365</v>
      </c>
      <c r="C21" s="128"/>
      <c r="D21" s="139">
        <v>2006</v>
      </c>
      <c r="E21" s="633">
        <v>1</v>
      </c>
      <c r="F21" s="101" t="s">
        <v>348</v>
      </c>
      <c r="G21" s="108" t="s">
        <v>349</v>
      </c>
      <c r="H21" s="148">
        <v>57.5</v>
      </c>
      <c r="I21" s="401">
        <v>27</v>
      </c>
      <c r="J21" s="123"/>
      <c r="K21" s="124"/>
      <c r="L21" s="142"/>
      <c r="M21" s="136">
        <f t="shared" si="0"/>
        <v>11</v>
      </c>
      <c r="N21" s="171" t="str">
        <f t="shared" si="2"/>
        <v>-</v>
      </c>
      <c r="O21" s="671" t="s">
        <v>59</v>
      </c>
      <c r="P21" s="185"/>
    </row>
    <row r="22" spans="1:16" s="6" customFormat="1">
      <c r="A22" s="393"/>
      <c r="B22" s="394"/>
      <c r="C22" s="153"/>
      <c r="D22" s="156"/>
      <c r="E22" s="156"/>
      <c r="F22" s="156"/>
      <c r="G22" s="424"/>
      <c r="H22" s="157"/>
      <c r="I22" s="395"/>
      <c r="J22" s="409"/>
      <c r="K22" s="409"/>
      <c r="L22" s="160"/>
      <c r="M22" s="203"/>
      <c r="N22" s="156"/>
      <c r="O22" s="153"/>
      <c r="P22" s="161"/>
    </row>
    <row r="23" spans="1:16"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2.75" customHeight="1">
      <c r="B24" s="91" t="s">
        <v>16</v>
      </c>
      <c r="C24" s="91"/>
      <c r="D24" s="91"/>
      <c r="E24" s="91"/>
      <c r="F24" s="635"/>
      <c r="G24" s="120"/>
      <c r="H24" s="635" t="s">
        <v>254</v>
      </c>
      <c r="I24" s="91"/>
      <c r="J24" s="91"/>
      <c r="K24" s="91"/>
      <c r="L24" s="91"/>
      <c r="P24" s="91"/>
    </row>
    <row r="25" spans="1:16" ht="12.75" customHeight="1">
      <c r="B25" s="91"/>
      <c r="C25" s="91"/>
      <c r="D25" s="91"/>
      <c r="E25" s="91"/>
      <c r="F25" s="635"/>
      <c r="G25" s="120"/>
      <c r="H25" s="635"/>
      <c r="I25" s="91"/>
      <c r="J25" s="91"/>
      <c r="K25" s="91"/>
      <c r="L25" s="120"/>
      <c r="P25" s="91"/>
    </row>
    <row r="26" spans="1:16" ht="12.75" customHeight="1">
      <c r="B26" s="91" t="s">
        <v>17</v>
      </c>
      <c r="C26" s="91"/>
      <c r="D26" s="91"/>
      <c r="E26" s="91"/>
      <c r="F26" s="636"/>
      <c r="G26" s="91"/>
      <c r="H26" s="636" t="s">
        <v>143</v>
      </c>
      <c r="I26" s="91"/>
      <c r="J26" s="91"/>
      <c r="K26" s="91"/>
      <c r="L26" s="120"/>
      <c r="P26" s="91"/>
    </row>
    <row r="27" spans="1:16" ht="12.75" customHeight="1">
      <c r="B27" s="90"/>
      <c r="C27" s="90"/>
      <c r="D27" s="90"/>
      <c r="E27" s="90"/>
      <c r="F27" s="90"/>
      <c r="G27" s="90"/>
      <c r="H27" s="90"/>
    </row>
    <row r="28" spans="1:16" ht="12.75" customHeight="1">
      <c r="B28" s="90" t="s">
        <v>92</v>
      </c>
      <c r="C28" s="91"/>
      <c r="D28" s="91"/>
      <c r="E28" s="91"/>
      <c r="F28" s="91"/>
      <c r="G28" s="90"/>
      <c r="H28" s="90" t="s">
        <v>421</v>
      </c>
    </row>
    <row r="29" spans="1:16" ht="12.75" customHeight="1">
      <c r="B29" s="90"/>
      <c r="C29" s="91"/>
      <c r="D29" s="90"/>
      <c r="E29" s="90"/>
      <c r="F29" s="90"/>
      <c r="G29" s="90"/>
      <c r="H29" s="91"/>
    </row>
    <row r="30" spans="1:16">
      <c r="B30" s="90" t="s">
        <v>18</v>
      </c>
      <c r="C30" s="91"/>
      <c r="D30" s="90"/>
      <c r="E30" s="90"/>
      <c r="F30" s="90"/>
      <c r="G30" s="90"/>
      <c r="H30" s="91" t="s">
        <v>422</v>
      </c>
    </row>
  </sheetData>
  <sheetProtection selectLockedCells="1" selectUnlockedCells="1"/>
  <autoFilter ref="A12:P13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4:O21">
    <sortCondition descending="1" ref="I14:I21"/>
  </sortState>
  <mergeCells count="29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D8:M8"/>
    <mergeCell ref="N8:P8"/>
    <mergeCell ref="D9:M9"/>
    <mergeCell ref="D10:M10"/>
    <mergeCell ref="A9:C9"/>
    <mergeCell ref="A10:C10"/>
    <mergeCell ref="N12:N13"/>
    <mergeCell ref="A12:A13"/>
    <mergeCell ref="B12:C13"/>
    <mergeCell ref="D12:D13"/>
    <mergeCell ref="E12:E13"/>
    <mergeCell ref="F12:F13"/>
    <mergeCell ref="O12:P13"/>
    <mergeCell ref="G12:G13"/>
    <mergeCell ref="H12:H13"/>
    <mergeCell ref="I12:I13"/>
    <mergeCell ref="J12:K12"/>
    <mergeCell ref="L12:L13"/>
    <mergeCell ref="M12:M13"/>
  </mergeCells>
  <printOptions horizontalCentered="1"/>
  <pageMargins left="0.3" right="0.19685039370078741" top="0.78740157480314965" bottom="1.0629921259842521" header="0" footer="0"/>
  <pageSetup paperSize="9" scale="87" firstPageNumber="0" fitToHeight="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26"/>
  <sheetViews>
    <sheetView topLeftCell="A3" zoomScale="110" zoomScaleNormal="110" zoomScaleSheetLayoutView="100" workbookViewId="0">
      <selection activeCell="I14" sqref="I14:I18"/>
    </sheetView>
  </sheetViews>
  <sheetFormatPr defaultColWidth="9.140625" defaultRowHeight="12.75"/>
  <cols>
    <col min="1" max="1" width="6.5703125" style="16" customWidth="1"/>
    <col min="2" max="2" width="17.42578125" style="16" customWidth="1"/>
    <col min="3" max="3" width="5" style="16" customWidth="1"/>
    <col min="4" max="4" width="9.140625" style="16" customWidth="1"/>
    <col min="5" max="5" width="7.42578125" style="16" customWidth="1"/>
    <col min="6" max="6" width="21.28515625" style="16" customWidth="1"/>
    <col min="7" max="7" width="23.42578125" style="16" customWidth="1"/>
    <col min="8" max="8" width="7.7109375" style="16" customWidth="1"/>
    <col min="9" max="9" width="9.28515625" style="16" customWidth="1"/>
    <col min="10" max="10" width="3.85546875" style="16" hidden="1" customWidth="1"/>
    <col min="11" max="11" width="4.85546875" style="16" hidden="1" customWidth="1"/>
    <col min="12" max="12" width="15" style="16" hidden="1" customWidth="1"/>
    <col min="13" max="13" width="7" style="16" customWidth="1"/>
    <col min="14" max="14" width="11.28515625" style="16" customWidth="1"/>
    <col min="15" max="15" width="13.7109375" style="16" customWidth="1"/>
    <col min="16" max="16" width="14.5703125" style="16" customWidth="1"/>
    <col min="17" max="16384" width="9.140625" style="16"/>
  </cols>
  <sheetData>
    <row r="1" spans="1:16">
      <c r="A1" s="712" t="s">
        <v>126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127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415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247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</row>
    <row r="6" spans="1:16" ht="16.5" customHeight="1">
      <c r="A6" s="711" t="s">
        <v>248</v>
      </c>
      <c r="B6" s="711"/>
      <c r="C6" s="711"/>
      <c r="D6" s="736" t="s">
        <v>1</v>
      </c>
      <c r="E6" s="737"/>
      <c r="F6" s="737"/>
      <c r="G6" s="737"/>
      <c r="H6" s="737"/>
      <c r="I6" s="737"/>
      <c r="J6" s="737"/>
      <c r="K6" s="737"/>
      <c r="L6" s="737"/>
      <c r="M6" s="737"/>
      <c r="N6" s="738" t="s">
        <v>112</v>
      </c>
      <c r="O6" s="738"/>
      <c r="P6" s="738"/>
    </row>
    <row r="7" spans="1:16" ht="16.5" customHeight="1">
      <c r="A7" s="711" t="s">
        <v>250</v>
      </c>
      <c r="B7" s="711"/>
      <c r="C7" s="711"/>
      <c r="D7" s="736" t="s">
        <v>140</v>
      </c>
      <c r="E7" s="736"/>
      <c r="F7" s="736"/>
      <c r="G7" s="736"/>
      <c r="H7" s="736"/>
      <c r="I7" s="736"/>
      <c r="J7" s="736"/>
      <c r="K7" s="736"/>
      <c r="L7" s="736"/>
      <c r="M7" s="736"/>
      <c r="N7" s="739" t="s">
        <v>20</v>
      </c>
      <c r="O7" s="739"/>
      <c r="P7" s="739"/>
    </row>
    <row r="8" spans="1:16" ht="15.75">
      <c r="A8" s="469"/>
      <c r="B8" s="469"/>
      <c r="C8" s="469"/>
      <c r="D8" s="773" t="s">
        <v>249</v>
      </c>
      <c r="E8" s="773"/>
      <c r="F8" s="773"/>
      <c r="G8" s="773"/>
      <c r="H8" s="773"/>
      <c r="I8" s="773"/>
      <c r="J8" s="773"/>
      <c r="K8" s="773"/>
      <c r="L8" s="773"/>
      <c r="M8" s="774"/>
      <c r="N8" s="749" t="s">
        <v>2</v>
      </c>
      <c r="O8" s="749"/>
      <c r="P8" s="749"/>
    </row>
    <row r="9" spans="1:16" ht="15.75">
      <c r="A9" s="720" t="s">
        <v>420</v>
      </c>
      <c r="B9" s="720"/>
      <c r="C9" s="720"/>
      <c r="D9" s="709" t="s">
        <v>259</v>
      </c>
      <c r="E9" s="709"/>
      <c r="F9" s="709"/>
      <c r="G9" s="709"/>
      <c r="H9" s="709"/>
      <c r="I9" s="709"/>
      <c r="J9" s="709"/>
      <c r="K9" s="709"/>
      <c r="L9" s="709"/>
      <c r="M9" s="719"/>
      <c r="N9" s="173" t="s">
        <v>3</v>
      </c>
      <c r="O9" s="173" t="s">
        <v>4</v>
      </c>
      <c r="P9" s="173" t="s">
        <v>5</v>
      </c>
    </row>
    <row r="10" spans="1:16" ht="15" customHeight="1">
      <c r="A10" s="721" t="s">
        <v>419</v>
      </c>
      <c r="B10" s="722"/>
      <c r="C10" s="723"/>
      <c r="D10" s="727" t="s">
        <v>73</v>
      </c>
      <c r="E10" s="727"/>
      <c r="F10" s="727"/>
      <c r="G10" s="727"/>
      <c r="H10" s="727"/>
      <c r="I10" s="727"/>
      <c r="J10" s="727"/>
      <c r="K10" s="727"/>
      <c r="L10" s="727"/>
      <c r="M10" s="727"/>
      <c r="N10" s="470">
        <v>159</v>
      </c>
      <c r="O10" s="470">
        <v>126</v>
      </c>
      <c r="P10" s="470">
        <v>73</v>
      </c>
    </row>
    <row r="11" spans="1:16" s="4" customFormat="1">
      <c r="A11" s="174"/>
      <c r="B11" s="174"/>
      <c r="C11" s="174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74"/>
      <c r="O11" s="174"/>
      <c r="P11" s="174"/>
    </row>
    <row r="12" spans="1:16" ht="11.25" customHeight="1">
      <c r="A12" s="731" t="s">
        <v>6</v>
      </c>
      <c r="B12" s="731" t="s">
        <v>70</v>
      </c>
      <c r="C12" s="731"/>
      <c r="D12" s="747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19</v>
      </c>
      <c r="J12" s="744" t="s">
        <v>19</v>
      </c>
      <c r="K12" s="744"/>
      <c r="L12" s="741" t="s">
        <v>22</v>
      </c>
      <c r="M12" s="741" t="s">
        <v>13</v>
      </c>
      <c r="N12" s="741" t="s">
        <v>14</v>
      </c>
      <c r="O12" s="741" t="s">
        <v>15</v>
      </c>
      <c r="P12" s="742"/>
    </row>
    <row r="13" spans="1:16">
      <c r="A13" s="731"/>
      <c r="B13" s="735"/>
      <c r="C13" s="735"/>
      <c r="D13" s="733"/>
      <c r="E13" s="714"/>
      <c r="F13" s="734"/>
      <c r="G13" s="714"/>
      <c r="H13" s="714"/>
      <c r="I13" s="714"/>
      <c r="J13" s="127" t="s">
        <v>21</v>
      </c>
      <c r="K13" s="127" t="s">
        <v>23</v>
      </c>
      <c r="L13" s="714"/>
      <c r="M13" s="714"/>
      <c r="N13" s="714"/>
      <c r="O13" s="714"/>
      <c r="P13" s="743"/>
    </row>
    <row r="14" spans="1:16" s="6" customFormat="1">
      <c r="A14" s="423">
        <v>1</v>
      </c>
      <c r="B14" s="211" t="s">
        <v>367</v>
      </c>
      <c r="C14" s="183"/>
      <c r="D14" s="139">
        <v>2001</v>
      </c>
      <c r="E14" s="633" t="s">
        <v>4</v>
      </c>
      <c r="F14" s="504" t="s">
        <v>148</v>
      </c>
      <c r="G14" s="205" t="s">
        <v>368</v>
      </c>
      <c r="H14" s="148">
        <v>62.85</v>
      </c>
      <c r="I14" s="401">
        <v>172</v>
      </c>
      <c r="J14" s="123"/>
      <c r="K14" s="124"/>
      <c r="L14" s="142"/>
      <c r="M14" s="104">
        <f>IF(A14=1,20,IF(A14=2,18,IF(A14=3,16,IF(A14&gt;19,0,19-A14))))</f>
        <v>20</v>
      </c>
      <c r="N14" s="515" t="str">
        <f>IF(AND(NOT(OR(E13="МСМК",E13="ЗМС")),I14&gt;=$N$10),"+МСМК",IF(AND(OR(E13="МСМК",E13="ЗМС"),I14&gt;=$N$10),"МСМК",IF(AND(NOT(OR(E13="МСМК",E13="МС",E13="ЗМС")),I14&gt;=$O$10),"+МС",IF(AND(OR(E13="МСМК",E13="МС",E13="ЗМС"),I14&gt;=$O$10),"МС",IF(AND(NOT(OR(E13="ЗМС",E13="МСМК",E13="МС",E13="КМС")),I14&gt;=$P$10),"+КМС",IF(AND(OR(E13="ЗМС",E13="МСМК",E13="МС",E13="КМС"),I14&gt;=$P$10),"КМС","-"))))))</f>
        <v>+МСМК</v>
      </c>
      <c r="O14" s="169" t="s">
        <v>369</v>
      </c>
      <c r="P14" s="167"/>
    </row>
    <row r="15" spans="1:16">
      <c r="A15" s="400">
        <f>A14+1</f>
        <v>2</v>
      </c>
      <c r="B15" s="211" t="s">
        <v>169</v>
      </c>
      <c r="C15" s="183"/>
      <c r="D15" s="136">
        <v>2003</v>
      </c>
      <c r="E15" s="626" t="s">
        <v>4</v>
      </c>
      <c r="F15" s="461" t="s">
        <v>283</v>
      </c>
      <c r="G15" s="205"/>
      <c r="H15" s="131">
        <v>62.8</v>
      </c>
      <c r="I15" s="401">
        <v>168</v>
      </c>
      <c r="J15" s="134"/>
      <c r="K15" s="134"/>
      <c r="L15" s="135"/>
      <c r="M15" s="104">
        <f>IF(A15=1,20,IF(A15=2,18,IF(A15=3,16,IF(A15&gt;19,0,19-A15))))</f>
        <v>18</v>
      </c>
      <c r="N15" s="130" t="str">
        <f>IF(AND(NOT(OR(E14="МСМК",E14="ЗМС")),I15&gt;=$N$10),"+МСМК",IF(AND(OR(E14="МСМК",E14="ЗМС"),I15&gt;=$N$10),"МСМК",IF(AND(NOT(OR(E14="МСМК",E14="МС",E14="ЗМС")),I15&gt;=$O$10),"+МС",IF(AND(OR(E14="МСМК",E14="МС",E14="ЗМС"),I15&gt;=$O$10),"МС",IF(AND(NOT(OR(E14="ЗМС",E14="МСМК",E14="МС",E14="КМС")),I15&gt;=$P$10),"+КМС",IF(AND(OR(E14="ЗМС",E14="МСМК",E14="МС",E14="КМС"),I15&gt;=$P$10),"КМС","-"))))))</f>
        <v>+МСМК</v>
      </c>
      <c r="O15" s="233" t="s">
        <v>170</v>
      </c>
      <c r="P15" s="168"/>
    </row>
    <row r="16" spans="1:16" s="6" customFormat="1">
      <c r="A16" s="400">
        <f>A15+1</f>
        <v>3</v>
      </c>
      <c r="B16" s="211" t="s">
        <v>308</v>
      </c>
      <c r="C16" s="183"/>
      <c r="D16" s="136">
        <v>2008</v>
      </c>
      <c r="E16" s="461" t="s">
        <v>5</v>
      </c>
      <c r="F16" s="633" t="s">
        <v>147</v>
      </c>
      <c r="G16" s="633" t="s">
        <v>434</v>
      </c>
      <c r="H16" s="140">
        <v>61.1</v>
      </c>
      <c r="I16" s="401">
        <v>66</v>
      </c>
      <c r="J16" s="141"/>
      <c r="K16" s="124"/>
      <c r="L16" s="142"/>
      <c r="M16" s="104">
        <f>IF(A16=1,20,IF(A16=2,18,IF(A16=3,16,IF(A16&gt;19,0,19-A16))))</f>
        <v>16</v>
      </c>
      <c r="N16" s="130" t="str">
        <f>IF(AND(NOT(OR(E15="МСМК",E15="ЗМС")),I16&gt;=$N$10),"+МСМК",IF(AND(OR(E15="МСМК",E15="ЗМС"),I16&gt;=$N$10),"МСМК",IF(AND(NOT(OR(E15="МСМК",E15="МС",E15="ЗМС")),I16&gt;=$O$10),"+МС",IF(AND(OR(E15="МСМК",E15="МС",E15="ЗМС"),I16&gt;=$O$10),"МС",IF(AND(NOT(OR(E15="ЗМС",E15="МСМК",E15="МС",E15="КМС")),I16&gt;=$P$10),"+КМС",IF(AND(OR(E15="ЗМС",E15="МСМК",E15="МС",E15="КМС"),I16&gt;=$P$10),"КМС","-"))))))</f>
        <v>-</v>
      </c>
      <c r="O16" s="169" t="s">
        <v>203</v>
      </c>
      <c r="P16" s="167"/>
    </row>
    <row r="17" spans="1:16" s="6" customFormat="1">
      <c r="A17" s="400">
        <f>A16+1</f>
        <v>4</v>
      </c>
      <c r="B17" s="211" t="s">
        <v>360</v>
      </c>
      <c r="C17" s="183"/>
      <c r="D17" s="136">
        <v>2009</v>
      </c>
      <c r="E17" s="14" t="s">
        <v>5</v>
      </c>
      <c r="F17" s="101" t="s">
        <v>348</v>
      </c>
      <c r="G17" s="108" t="s">
        <v>349</v>
      </c>
      <c r="H17" s="145">
        <v>58.05</v>
      </c>
      <c r="I17" s="401">
        <v>49</v>
      </c>
      <c r="J17" s="146"/>
      <c r="K17" s="124"/>
      <c r="L17" s="142"/>
      <c r="M17" s="104">
        <f>IF(A17=1,20,IF(A17=2,18,IF(A17=3,16,IF(A17&gt;19,0,19-A17))))</f>
        <v>15</v>
      </c>
      <c r="N17" s="130" t="str">
        <f>IF(AND(NOT(OR(E16="МСМК",E16="ЗМС")),I17&gt;=$N$10),"+МСМК",IF(AND(OR(E16="МСМК",E16="ЗМС"),I17&gt;=$N$10),"МСМК",IF(AND(NOT(OR(E16="МСМК",E16="МС",E16="ЗМС")),I17&gt;=$O$10),"+МС",IF(AND(OR(E16="МСМК",E16="МС",E16="ЗМС"),I17&gt;=$O$10),"МС",IF(AND(NOT(OR(E16="ЗМС",E16="МСМК",E16="МС",E16="КМС")),I17&gt;=$P$10),"+КМС",IF(AND(OR(E16="ЗМС",E16="МСМК",E16="МС",E16="КМС"),I17&gt;=$P$10),"КМС","-"))))))</f>
        <v>-</v>
      </c>
      <c r="O17" s="169" t="s">
        <v>59</v>
      </c>
      <c r="P17" s="185"/>
    </row>
    <row r="18" spans="1:16" s="6" customFormat="1">
      <c r="A18" s="400">
        <f>A17+1</f>
        <v>5</v>
      </c>
      <c r="B18" s="211" t="s">
        <v>371</v>
      </c>
      <c r="C18" s="183"/>
      <c r="D18" s="136">
        <v>2004</v>
      </c>
      <c r="E18" s="516">
        <v>1</v>
      </c>
      <c r="F18" s="504" t="s">
        <v>148</v>
      </c>
      <c r="G18" s="205" t="s">
        <v>404</v>
      </c>
      <c r="H18" s="148">
        <v>62.95</v>
      </c>
      <c r="I18" s="401">
        <v>42</v>
      </c>
      <c r="J18" s="123"/>
      <c r="K18" s="124"/>
      <c r="L18" s="142"/>
      <c r="M18" s="104">
        <f>IF(A18=1,20,IF(A18=2,18,IF(A18=3,16,IF(A18&gt;19,0,19-A18))))</f>
        <v>14</v>
      </c>
      <c r="N18" s="130" t="str">
        <f>IF(AND(NOT(OR(E17="МСМК",E17="ЗМС")),I18&gt;=$N$10),"+МСМК",IF(AND(OR(E17="МСМК",E17="ЗМС"),I18&gt;=$N$10),"МСМК",IF(AND(NOT(OR(E17="МСМК",E17="МС",E17="ЗМС")),I18&gt;=$O$10),"+МС",IF(AND(OR(E17="МСМК",E17="МС",E17="ЗМС"),I18&gt;=$O$10),"МС",IF(AND(NOT(OR(E17="ЗМС",E17="МСМК",E17="МС",E17="КМС")),I18&gt;=$P$10),"+КМС",IF(AND(OR(E17="ЗМС",E17="МСМК",E17="МС",E17="КМС"),I18&gt;=$P$10),"КМС","-"))))))</f>
        <v>-</v>
      </c>
      <c r="O18" s="169" t="s">
        <v>373</v>
      </c>
      <c r="P18" s="167"/>
    </row>
    <row r="19" spans="1:16">
      <c r="A19" s="111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</row>
    <row r="20" spans="1:16" ht="12.75" customHeight="1">
      <c r="B20" s="91" t="s">
        <v>16</v>
      </c>
      <c r="C20" s="91"/>
      <c r="D20" s="91"/>
      <c r="E20" s="91"/>
      <c r="F20" s="635"/>
      <c r="G20" s="120"/>
      <c r="H20" s="635" t="s">
        <v>254</v>
      </c>
      <c r="I20" s="91"/>
      <c r="J20" s="91"/>
      <c r="K20" s="91"/>
      <c r="L20" s="91"/>
      <c r="P20" s="91"/>
    </row>
    <row r="21" spans="1:16" ht="12.75" customHeight="1">
      <c r="B21" s="91"/>
      <c r="C21" s="91"/>
      <c r="D21" s="91"/>
      <c r="E21" s="91"/>
      <c r="F21" s="635"/>
      <c r="G21" s="120"/>
      <c r="H21" s="635"/>
      <c r="I21" s="91"/>
      <c r="J21" s="91"/>
      <c r="K21" s="91"/>
      <c r="L21" s="120"/>
      <c r="P21" s="91"/>
    </row>
    <row r="22" spans="1:16" ht="12.75" customHeight="1">
      <c r="B22" s="91" t="s">
        <v>17</v>
      </c>
      <c r="C22" s="91"/>
      <c r="D22" s="91"/>
      <c r="E22" s="91"/>
      <c r="F22" s="636"/>
      <c r="G22" s="91"/>
      <c r="H22" s="636" t="s">
        <v>143</v>
      </c>
      <c r="I22" s="91"/>
      <c r="J22" s="91"/>
      <c r="K22" s="91"/>
      <c r="L22" s="120"/>
      <c r="P22" s="91"/>
    </row>
    <row r="23" spans="1:16" ht="12.75" customHeight="1">
      <c r="B23" s="90"/>
      <c r="C23" s="90"/>
      <c r="D23" s="90"/>
      <c r="E23" s="90"/>
      <c r="F23" s="90"/>
      <c r="G23" s="90"/>
      <c r="H23" s="90"/>
    </row>
    <row r="24" spans="1:16" ht="12.75" customHeight="1">
      <c r="B24" s="90" t="s">
        <v>92</v>
      </c>
      <c r="C24" s="91"/>
      <c r="D24" s="91"/>
      <c r="E24" s="91"/>
      <c r="F24" s="91"/>
      <c r="G24" s="90"/>
      <c r="H24" s="90" t="s">
        <v>421</v>
      </c>
    </row>
    <row r="25" spans="1:16" ht="12.75" customHeight="1">
      <c r="B25" s="90"/>
      <c r="C25" s="91"/>
      <c r="D25" s="90"/>
      <c r="E25" s="90"/>
      <c r="F25" s="90"/>
      <c r="G25" s="90"/>
      <c r="H25" s="91"/>
    </row>
    <row r="26" spans="1:16">
      <c r="B26" s="90" t="s">
        <v>18</v>
      </c>
      <c r="C26" s="91"/>
      <c r="D26" s="90"/>
      <c r="E26" s="90"/>
      <c r="F26" s="90"/>
      <c r="G26" s="90"/>
      <c r="H26" s="91" t="s">
        <v>422</v>
      </c>
    </row>
  </sheetData>
  <sheetProtection selectLockedCells="1" selectUnlockedCells="1"/>
  <autoFilter ref="A12:P13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4:O18">
    <sortCondition descending="1" ref="I14:I18"/>
  </sortState>
  <mergeCells count="29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D8:M8"/>
    <mergeCell ref="N8:P8"/>
    <mergeCell ref="D9:M9"/>
    <mergeCell ref="D10:M10"/>
    <mergeCell ref="A9:C9"/>
    <mergeCell ref="A10:C10"/>
    <mergeCell ref="N12:N13"/>
    <mergeCell ref="A12:A13"/>
    <mergeCell ref="B12:C13"/>
    <mergeCell ref="D12:D13"/>
    <mergeCell ref="E12:E13"/>
    <mergeCell ref="F12:F13"/>
    <mergeCell ref="O12:P13"/>
    <mergeCell ref="G12:G13"/>
    <mergeCell ref="H12:H13"/>
    <mergeCell ref="I12:I13"/>
    <mergeCell ref="J12:K12"/>
    <mergeCell ref="L12:L13"/>
    <mergeCell ref="M12:M13"/>
  </mergeCells>
  <printOptions horizontalCentered="1"/>
  <pageMargins left="0.35433070866141736" right="0.19685039370078741" top="0.94488188976377963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24"/>
  <sheetViews>
    <sheetView zoomScaleSheetLayoutView="100" workbookViewId="0">
      <selection activeCell="F25" sqref="F25"/>
    </sheetView>
  </sheetViews>
  <sheetFormatPr defaultColWidth="9.140625" defaultRowHeight="12.75"/>
  <cols>
    <col min="1" max="1" width="6.5703125" style="16" customWidth="1"/>
    <col min="2" max="2" width="17.42578125" style="16" customWidth="1"/>
    <col min="3" max="3" width="5" style="16" customWidth="1"/>
    <col min="4" max="4" width="9.140625" style="16" customWidth="1"/>
    <col min="5" max="5" width="7.42578125" style="16" customWidth="1"/>
    <col min="6" max="7" width="22.28515625" style="16" customWidth="1"/>
    <col min="8" max="8" width="7.7109375" style="16" customWidth="1"/>
    <col min="9" max="9" width="9.28515625" style="16" customWidth="1"/>
    <col min="10" max="10" width="3.85546875" style="16" hidden="1" customWidth="1"/>
    <col min="11" max="11" width="4.85546875" style="16" hidden="1" customWidth="1"/>
    <col min="12" max="12" width="15" style="16" hidden="1" customWidth="1"/>
    <col min="13" max="13" width="7" style="16" customWidth="1"/>
    <col min="14" max="14" width="11.28515625" style="16" customWidth="1"/>
    <col min="15" max="15" width="14.85546875" style="16" customWidth="1"/>
    <col min="16" max="16" width="13.5703125" style="16" customWidth="1"/>
    <col min="17" max="16384" width="9.140625" style="16"/>
  </cols>
  <sheetData>
    <row r="1" spans="1:16">
      <c r="A1" s="712" t="s">
        <v>126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127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415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247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</row>
    <row r="6" spans="1:16" ht="16.5" customHeight="1">
      <c r="A6" s="711" t="s">
        <v>248</v>
      </c>
      <c r="B6" s="711"/>
      <c r="C6" s="711"/>
      <c r="D6" s="736" t="s">
        <v>1</v>
      </c>
      <c r="E6" s="737"/>
      <c r="F6" s="737"/>
      <c r="G6" s="737"/>
      <c r="H6" s="737"/>
      <c r="I6" s="737"/>
      <c r="J6" s="737"/>
      <c r="K6" s="737"/>
      <c r="L6" s="737"/>
      <c r="M6" s="737"/>
      <c r="N6" s="738" t="s">
        <v>112</v>
      </c>
      <c r="O6" s="738"/>
      <c r="P6" s="738"/>
    </row>
    <row r="7" spans="1:16" ht="16.5" customHeight="1">
      <c r="A7" s="711" t="s">
        <v>250</v>
      </c>
      <c r="B7" s="711"/>
      <c r="C7" s="711"/>
      <c r="D7" s="736" t="s">
        <v>140</v>
      </c>
      <c r="E7" s="736"/>
      <c r="F7" s="736"/>
      <c r="G7" s="736"/>
      <c r="H7" s="736"/>
      <c r="I7" s="736"/>
      <c r="J7" s="736"/>
      <c r="K7" s="736"/>
      <c r="L7" s="736"/>
      <c r="M7" s="736"/>
      <c r="N7" s="739" t="s">
        <v>20</v>
      </c>
      <c r="O7" s="739"/>
      <c r="P7" s="739"/>
    </row>
    <row r="8" spans="1:16" ht="15.75">
      <c r="A8" s="469"/>
      <c r="B8" s="469"/>
      <c r="C8" s="469"/>
      <c r="D8" s="773" t="s">
        <v>249</v>
      </c>
      <c r="E8" s="773"/>
      <c r="F8" s="773"/>
      <c r="G8" s="773"/>
      <c r="H8" s="773"/>
      <c r="I8" s="773"/>
      <c r="J8" s="773"/>
      <c r="K8" s="773"/>
      <c r="L8" s="773"/>
      <c r="M8" s="774"/>
      <c r="N8" s="749" t="s">
        <v>2</v>
      </c>
      <c r="O8" s="749"/>
      <c r="P8" s="749"/>
    </row>
    <row r="9" spans="1:16" ht="15.75">
      <c r="A9" s="720" t="s">
        <v>420</v>
      </c>
      <c r="B9" s="720"/>
      <c r="C9" s="720"/>
      <c r="D9" s="709" t="s">
        <v>259</v>
      </c>
      <c r="E9" s="709"/>
      <c r="F9" s="709"/>
      <c r="G9" s="709"/>
      <c r="H9" s="709"/>
      <c r="I9" s="709"/>
      <c r="J9" s="709"/>
      <c r="K9" s="709"/>
      <c r="L9" s="709"/>
      <c r="M9" s="719"/>
      <c r="N9" s="455" t="s">
        <v>3</v>
      </c>
      <c r="O9" s="455" t="s">
        <v>4</v>
      </c>
      <c r="P9" s="455" t="s">
        <v>5</v>
      </c>
    </row>
    <row r="10" spans="1:16" ht="15" customHeight="1">
      <c r="A10" s="721" t="s">
        <v>419</v>
      </c>
      <c r="B10" s="722"/>
      <c r="C10" s="723"/>
      <c r="D10" s="727" t="s">
        <v>74</v>
      </c>
      <c r="E10" s="727"/>
      <c r="F10" s="727"/>
      <c r="G10" s="727"/>
      <c r="H10" s="727"/>
      <c r="I10" s="727"/>
      <c r="J10" s="727"/>
      <c r="K10" s="727"/>
      <c r="L10" s="727"/>
      <c r="M10" s="727"/>
      <c r="N10" s="470">
        <v>167</v>
      </c>
      <c r="O10" s="470">
        <v>135</v>
      </c>
      <c r="P10" s="470">
        <v>79</v>
      </c>
    </row>
    <row r="11" spans="1:16" s="4" customFormat="1">
      <c r="A11" s="174"/>
      <c r="B11" s="174"/>
      <c r="C11" s="174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74"/>
      <c r="O11" s="174"/>
      <c r="P11" s="174"/>
    </row>
    <row r="12" spans="1:16" ht="11.25" customHeight="1">
      <c r="A12" s="731" t="s">
        <v>6</v>
      </c>
      <c r="B12" s="731" t="s">
        <v>70</v>
      </c>
      <c r="C12" s="731"/>
      <c r="D12" s="747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19</v>
      </c>
      <c r="J12" s="744" t="s">
        <v>19</v>
      </c>
      <c r="K12" s="744"/>
      <c r="L12" s="741" t="s">
        <v>22</v>
      </c>
      <c r="M12" s="741" t="s">
        <v>13</v>
      </c>
      <c r="N12" s="741" t="s">
        <v>14</v>
      </c>
      <c r="O12" s="741" t="s">
        <v>15</v>
      </c>
      <c r="P12" s="742"/>
    </row>
    <row r="13" spans="1:16">
      <c r="A13" s="731"/>
      <c r="B13" s="735"/>
      <c r="C13" s="735"/>
      <c r="D13" s="733"/>
      <c r="E13" s="714"/>
      <c r="F13" s="734"/>
      <c r="G13" s="714"/>
      <c r="H13" s="714"/>
      <c r="I13" s="714"/>
      <c r="J13" s="127" t="s">
        <v>21</v>
      </c>
      <c r="K13" s="127" t="s">
        <v>23</v>
      </c>
      <c r="L13" s="714"/>
      <c r="M13" s="714"/>
      <c r="N13" s="714"/>
      <c r="O13" s="714"/>
      <c r="P13" s="743"/>
    </row>
    <row r="14" spans="1:16" s="6" customFormat="1">
      <c r="A14" s="423">
        <v>1</v>
      </c>
      <c r="B14" s="616" t="s">
        <v>281</v>
      </c>
      <c r="C14" s="163"/>
      <c r="D14" s="170">
        <v>2004</v>
      </c>
      <c r="E14" s="164" t="s">
        <v>5</v>
      </c>
      <c r="F14" s="108" t="s">
        <v>265</v>
      </c>
      <c r="G14" s="578" t="s">
        <v>405</v>
      </c>
      <c r="H14" s="145">
        <v>68</v>
      </c>
      <c r="I14" s="401">
        <v>99</v>
      </c>
      <c r="J14" s="146"/>
      <c r="K14" s="124"/>
      <c r="L14" s="142"/>
      <c r="M14" s="104">
        <f>IF(A14=1,20,IF(A14=2,18,IF(A14=3,16,IF(A14&gt;19,0,19-A14))))</f>
        <v>20</v>
      </c>
      <c r="N14" s="130" t="str">
        <f>IF(AND(NOT(OR(E14="МСМК",E14="ЗМС")),I14&gt;=$N$10),"+МСМК",IF(AND(OR(E14="МСМК",E14="ЗМС"),I14&gt;=$N$10),"МСМК",IF(AND(NOT(OR(E14="МСМК",E14="МС",E14="ЗМС")),I14&gt;=$O$10),"+МС",IF(AND(OR(E14="МСМК",E14="МС",E14="ЗМС"),I14&gt;=$O$10),"МС",IF(AND(NOT(OR(E14="ЗМС",E14="МСМК",E14="МС",E14="КМС")),I14&gt;=$P$10),"+КМС",IF(AND(OR(E14="ЗМС",E14="МСМК",E14="МС",E14="КМС"),I14&gt;=$P$10),"КМС","-"))))))</f>
        <v>КМС</v>
      </c>
      <c r="O14" s="169" t="s">
        <v>269</v>
      </c>
      <c r="P14" s="167"/>
    </row>
    <row r="15" spans="1:16" s="6" customFormat="1">
      <c r="A15" s="391">
        <f>A14+1</f>
        <v>2</v>
      </c>
      <c r="B15" s="616" t="s">
        <v>285</v>
      </c>
      <c r="C15" s="163"/>
      <c r="D15" s="170">
        <v>1989</v>
      </c>
      <c r="E15" s="164">
        <v>1</v>
      </c>
      <c r="F15" s="666" t="s">
        <v>283</v>
      </c>
      <c r="G15" s="164"/>
      <c r="H15" s="140">
        <v>67.45</v>
      </c>
      <c r="I15" s="423">
        <v>49</v>
      </c>
      <c r="J15" s="124"/>
      <c r="K15" s="124"/>
      <c r="L15" s="142"/>
      <c r="M15" s="104">
        <f>IF(A15=1,20,IF(A15=2,18,IF(A15=3,16,IF(A15&gt;19,0,19-A15))))</f>
        <v>18</v>
      </c>
      <c r="N15" s="130" t="str">
        <f>IF(AND(NOT(OR(E15="МСМК",E15="ЗМС")),I15&gt;=$N$10),"+МСМК",IF(AND(OR(E15="МСМК",E15="ЗМС"),I15&gt;=$N$10),"МСМК",IF(AND(NOT(OR(E15="МСМК",E15="МС",E15="ЗМС")),I15&gt;=$O$10),"+МС",IF(AND(OR(E15="МСМК",E15="МС",E15="ЗМС"),I15&gt;=$O$10),"МС",IF(AND(NOT(OR(E15="ЗМС",E15="МСМК",E15="МС",E15="КМС")),I15&gt;=$P$10),"+КМС",IF(AND(OR(E15="ЗМС",E15="МСМК",E15="МС",E15="КМС"),I15&gt;=$P$10),"КМС","-"))))))</f>
        <v>-</v>
      </c>
      <c r="O15" s="233" t="s">
        <v>172</v>
      </c>
      <c r="P15" s="167"/>
    </row>
    <row r="16" spans="1:16" s="6" customFormat="1">
      <c r="A16" s="393"/>
      <c r="B16" s="394"/>
      <c r="C16" s="161"/>
      <c r="D16" s="160"/>
      <c r="E16" s="454"/>
      <c r="F16" s="454"/>
      <c r="G16" s="252"/>
      <c r="H16" s="243"/>
      <c r="I16" s="175"/>
      <c r="J16" s="454"/>
      <c r="K16" s="454"/>
      <c r="L16" s="160"/>
      <c r="M16" s="203"/>
      <c r="N16" s="457"/>
      <c r="O16" s="253"/>
      <c r="P16" s="161"/>
    </row>
    <row r="17" spans="1:16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</row>
    <row r="18" spans="1:16" ht="12.75" customHeight="1">
      <c r="B18" s="91" t="s">
        <v>16</v>
      </c>
      <c r="C18" s="91"/>
      <c r="D18" s="91"/>
      <c r="E18" s="91"/>
      <c r="F18" s="635"/>
      <c r="G18" s="120"/>
      <c r="H18" s="635" t="s">
        <v>254</v>
      </c>
      <c r="I18" s="91"/>
      <c r="J18" s="91"/>
      <c r="K18" s="91"/>
      <c r="L18" s="91"/>
      <c r="P18" s="91"/>
    </row>
    <row r="19" spans="1:16" ht="12.75" customHeight="1">
      <c r="B19" s="91"/>
      <c r="C19" s="91"/>
      <c r="D19" s="91"/>
      <c r="E19" s="91"/>
      <c r="F19" s="635"/>
      <c r="G19" s="120"/>
      <c r="H19" s="635"/>
      <c r="I19" s="91"/>
      <c r="J19" s="91"/>
      <c r="K19" s="91"/>
      <c r="L19" s="120"/>
      <c r="P19" s="91"/>
    </row>
    <row r="20" spans="1:16" ht="12.75" customHeight="1">
      <c r="B20" s="91" t="s">
        <v>17</v>
      </c>
      <c r="C20" s="91"/>
      <c r="D20" s="91"/>
      <c r="E20" s="91"/>
      <c r="F20" s="636"/>
      <c r="G20" s="91"/>
      <c r="H20" s="636" t="s">
        <v>143</v>
      </c>
      <c r="I20" s="91"/>
      <c r="J20" s="91"/>
      <c r="K20" s="91"/>
      <c r="L20" s="120"/>
      <c r="P20" s="91"/>
    </row>
    <row r="21" spans="1:16" ht="12.75" customHeight="1">
      <c r="B21" s="90"/>
      <c r="C21" s="90"/>
      <c r="D21" s="90"/>
      <c r="E21" s="90"/>
      <c r="F21" s="90"/>
      <c r="G21" s="90"/>
      <c r="H21" s="90"/>
    </row>
    <row r="22" spans="1:16" ht="12.75" customHeight="1">
      <c r="B22" s="90" t="s">
        <v>92</v>
      </c>
      <c r="C22" s="91"/>
      <c r="D22" s="91"/>
      <c r="E22" s="91"/>
      <c r="F22" s="91"/>
      <c r="G22" s="90"/>
      <c r="H22" s="90" t="s">
        <v>421</v>
      </c>
    </row>
    <row r="23" spans="1:16" ht="12.75" customHeight="1">
      <c r="B23" s="90"/>
      <c r="C23" s="91"/>
      <c r="D23" s="90"/>
      <c r="E23" s="90"/>
      <c r="F23" s="90"/>
      <c r="G23" s="90"/>
      <c r="H23" s="91"/>
    </row>
    <row r="24" spans="1:16">
      <c r="B24" s="90" t="s">
        <v>18</v>
      </c>
      <c r="C24" s="91"/>
      <c r="D24" s="90"/>
      <c r="E24" s="90"/>
      <c r="F24" s="90"/>
      <c r="G24" s="90"/>
      <c r="H24" s="91" t="s">
        <v>422</v>
      </c>
    </row>
  </sheetData>
  <sheetProtection selectLockedCells="1" selectUnlockedCells="1"/>
  <autoFilter ref="A12:P13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4:O15">
    <sortCondition descending="1" ref="I14:I15"/>
  </sortState>
  <mergeCells count="29">
    <mergeCell ref="N12:N13"/>
    <mergeCell ref="O12:P13"/>
    <mergeCell ref="A10:C10"/>
    <mergeCell ref="D10:M10"/>
    <mergeCell ref="A12:A13"/>
    <mergeCell ref="B12:C13"/>
    <mergeCell ref="D12:D13"/>
    <mergeCell ref="E12:E13"/>
    <mergeCell ref="F12:F13"/>
    <mergeCell ref="G12:G13"/>
    <mergeCell ref="H12:H13"/>
    <mergeCell ref="I12:I13"/>
    <mergeCell ref="J12:K12"/>
    <mergeCell ref="L12:L13"/>
    <mergeCell ref="M12:M13"/>
    <mergeCell ref="A9:C9"/>
    <mergeCell ref="D9:M9"/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D8:M8"/>
    <mergeCell ref="N8:P8"/>
  </mergeCells>
  <printOptions horizontalCentered="1"/>
  <pageMargins left="0.35433070866141736" right="0.19685039370078741" top="0.94488188976377963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27"/>
  <sheetViews>
    <sheetView topLeftCell="A4" zoomScaleSheetLayoutView="100" workbookViewId="0">
      <selection activeCell="F27" sqref="F27"/>
    </sheetView>
  </sheetViews>
  <sheetFormatPr defaultColWidth="9.140625" defaultRowHeight="12.75"/>
  <cols>
    <col min="1" max="1" width="6.5703125" style="16" customWidth="1"/>
    <col min="2" max="2" width="17.42578125" style="16" customWidth="1"/>
    <col min="3" max="3" width="5" style="16" customWidth="1"/>
    <col min="4" max="4" width="9.140625" style="16" customWidth="1"/>
    <col min="5" max="5" width="7.42578125" style="16" customWidth="1"/>
    <col min="6" max="6" width="21" style="16" customWidth="1"/>
    <col min="7" max="7" width="23.85546875" style="16" customWidth="1"/>
    <col min="8" max="8" width="7.7109375" style="16" customWidth="1"/>
    <col min="9" max="9" width="9.28515625" style="16" customWidth="1"/>
    <col min="10" max="10" width="3.85546875" style="16" hidden="1" customWidth="1"/>
    <col min="11" max="11" width="4.85546875" style="16" hidden="1" customWidth="1"/>
    <col min="12" max="12" width="15" style="16" hidden="1" customWidth="1"/>
    <col min="13" max="13" width="7" style="16" customWidth="1"/>
    <col min="14" max="14" width="11.28515625" style="16" customWidth="1"/>
    <col min="15" max="15" width="13.28515625" style="16" customWidth="1"/>
    <col min="16" max="16" width="14.140625" style="16" customWidth="1"/>
    <col min="17" max="16384" width="9.140625" style="16"/>
  </cols>
  <sheetData>
    <row r="1" spans="1:16">
      <c r="A1" s="712" t="s">
        <v>126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127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415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247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</row>
    <row r="6" spans="1:16" ht="16.5" customHeight="1">
      <c r="A6" s="711" t="s">
        <v>248</v>
      </c>
      <c r="B6" s="711"/>
      <c r="C6" s="711"/>
      <c r="D6" s="736" t="s">
        <v>1</v>
      </c>
      <c r="E6" s="737"/>
      <c r="F6" s="737"/>
      <c r="G6" s="737"/>
      <c r="H6" s="737"/>
      <c r="I6" s="737"/>
      <c r="J6" s="737"/>
      <c r="K6" s="737"/>
      <c r="L6" s="737"/>
      <c r="M6" s="737"/>
      <c r="N6" s="738" t="s">
        <v>112</v>
      </c>
      <c r="O6" s="738"/>
      <c r="P6" s="738"/>
    </row>
    <row r="7" spans="1:16" ht="16.5" customHeight="1">
      <c r="A7" s="711" t="s">
        <v>250</v>
      </c>
      <c r="B7" s="711"/>
      <c r="C7" s="711"/>
      <c r="D7" s="736" t="s">
        <v>140</v>
      </c>
      <c r="E7" s="736"/>
      <c r="F7" s="736"/>
      <c r="G7" s="736"/>
      <c r="H7" s="736"/>
      <c r="I7" s="736"/>
      <c r="J7" s="736"/>
      <c r="K7" s="736"/>
      <c r="L7" s="736"/>
      <c r="M7" s="736"/>
      <c r="N7" s="739" t="s">
        <v>20</v>
      </c>
      <c r="O7" s="739"/>
      <c r="P7" s="739"/>
    </row>
    <row r="8" spans="1:16" ht="15.75">
      <c r="A8" s="469"/>
      <c r="B8" s="469"/>
      <c r="C8" s="469"/>
      <c r="D8" s="773" t="s">
        <v>249</v>
      </c>
      <c r="E8" s="773"/>
      <c r="F8" s="773"/>
      <c r="G8" s="773"/>
      <c r="H8" s="773"/>
      <c r="I8" s="773"/>
      <c r="J8" s="773"/>
      <c r="K8" s="773"/>
      <c r="L8" s="773"/>
      <c r="M8" s="774"/>
      <c r="N8" s="749" t="s">
        <v>2</v>
      </c>
      <c r="O8" s="749"/>
      <c r="P8" s="749"/>
    </row>
    <row r="9" spans="1:16" ht="15.75">
      <c r="A9" s="720" t="s">
        <v>420</v>
      </c>
      <c r="B9" s="720"/>
      <c r="C9" s="720"/>
      <c r="D9" s="709" t="s">
        <v>259</v>
      </c>
      <c r="E9" s="709"/>
      <c r="F9" s="709"/>
      <c r="G9" s="709"/>
      <c r="H9" s="709"/>
      <c r="I9" s="709"/>
      <c r="J9" s="709"/>
      <c r="K9" s="709"/>
      <c r="L9" s="709"/>
      <c r="M9" s="719"/>
      <c r="N9" s="455" t="s">
        <v>3</v>
      </c>
      <c r="O9" s="455" t="s">
        <v>4</v>
      </c>
      <c r="P9" s="455" t="s">
        <v>5</v>
      </c>
    </row>
    <row r="10" spans="1:16" ht="15" customHeight="1">
      <c r="A10" s="721" t="s">
        <v>419</v>
      </c>
      <c r="B10" s="722"/>
      <c r="C10" s="723"/>
      <c r="D10" s="727" t="s">
        <v>257</v>
      </c>
      <c r="E10" s="727"/>
      <c r="F10" s="727"/>
      <c r="G10" s="727"/>
      <c r="H10" s="727"/>
      <c r="I10" s="727"/>
      <c r="J10" s="727"/>
      <c r="K10" s="727"/>
      <c r="L10" s="727"/>
      <c r="M10" s="727"/>
      <c r="N10" s="470">
        <v>181</v>
      </c>
      <c r="O10" s="470">
        <v>146</v>
      </c>
      <c r="P10" s="470">
        <v>86</v>
      </c>
    </row>
    <row r="11" spans="1:16" s="4" customFormat="1">
      <c r="A11" s="174"/>
      <c r="B11" s="174"/>
      <c r="C11" s="174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74"/>
      <c r="O11" s="174"/>
      <c r="P11" s="174"/>
    </row>
    <row r="12" spans="1:16" ht="11.25" customHeight="1">
      <c r="A12" s="731" t="s">
        <v>6</v>
      </c>
      <c r="B12" s="731" t="s">
        <v>70</v>
      </c>
      <c r="C12" s="731"/>
      <c r="D12" s="747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19</v>
      </c>
      <c r="J12" s="744" t="s">
        <v>19</v>
      </c>
      <c r="K12" s="744"/>
      <c r="L12" s="741" t="s">
        <v>22</v>
      </c>
      <c r="M12" s="741" t="s">
        <v>13</v>
      </c>
      <c r="N12" s="741" t="s">
        <v>14</v>
      </c>
      <c r="O12" s="741" t="s">
        <v>15</v>
      </c>
      <c r="P12" s="742"/>
    </row>
    <row r="13" spans="1:16">
      <c r="A13" s="731"/>
      <c r="B13" s="735"/>
      <c r="C13" s="735"/>
      <c r="D13" s="733"/>
      <c r="E13" s="714"/>
      <c r="F13" s="734"/>
      <c r="G13" s="714"/>
      <c r="H13" s="714"/>
      <c r="I13" s="714"/>
      <c r="J13" s="127" t="s">
        <v>21</v>
      </c>
      <c r="K13" s="127" t="s">
        <v>23</v>
      </c>
      <c r="L13" s="714"/>
      <c r="M13" s="714"/>
      <c r="N13" s="714"/>
      <c r="O13" s="714"/>
      <c r="P13" s="743"/>
    </row>
    <row r="14" spans="1:16" s="6" customFormat="1">
      <c r="A14" s="423">
        <v>1</v>
      </c>
      <c r="B14" s="371" t="s">
        <v>267</v>
      </c>
      <c r="C14" s="406"/>
      <c r="D14" s="136">
        <v>2004</v>
      </c>
      <c r="E14" s="453" t="s">
        <v>5</v>
      </c>
      <c r="F14" s="456" t="s">
        <v>265</v>
      </c>
      <c r="G14" s="476" t="s">
        <v>268</v>
      </c>
      <c r="H14" s="145">
        <v>87.55</v>
      </c>
      <c r="I14" s="401">
        <v>143</v>
      </c>
      <c r="J14" s="123"/>
      <c r="K14" s="124"/>
      <c r="L14" s="142"/>
      <c r="M14" s="104">
        <f>IF(A14=1,20,IF(A14=2,18,IF(A14=3,16,IF(A14&gt;19,0,19-A14))))</f>
        <v>20</v>
      </c>
      <c r="N14" s="130" t="str">
        <f>IF(AND(NOT(OR(E14="МСМК",E14="ЗМС")),I14&gt;=$N$10),"+МСМК",IF(AND(OR(E14="МСМК",E14="ЗМС"),I14&gt;=$N$10),"МСМК",IF(AND(NOT(OR(E14="МСМК",E14="МС",E14="ЗМС")),I14&gt;=$O$10),"+МС",IF(AND(OR(E14="МСМК",E14="МС",E14="ЗМС"),I14&gt;=$O$10),"МС",IF(AND(NOT(OR(E14="ЗМС",E14="МСМК",E14="МС",E14="КМС")),I14&gt;=$P$10),"+КМС",IF(AND(OR(E14="ЗМС",E14="МСМК",E14="МС",E14="КМС"),I14&gt;=$P$10),"КМС","-"))))))</f>
        <v>КМС</v>
      </c>
      <c r="O14" s="233" t="s">
        <v>269</v>
      </c>
      <c r="P14" s="167"/>
    </row>
    <row r="15" spans="1:16">
      <c r="A15" s="400">
        <f>A14+1</f>
        <v>2</v>
      </c>
      <c r="B15" s="211" t="s">
        <v>191</v>
      </c>
      <c r="C15" s="183"/>
      <c r="D15" s="139">
        <v>1970</v>
      </c>
      <c r="E15" s="633">
        <v>1</v>
      </c>
      <c r="F15" s="101" t="s">
        <v>348</v>
      </c>
      <c r="G15" s="108" t="s">
        <v>349</v>
      </c>
      <c r="H15" s="673">
        <v>111.1</v>
      </c>
      <c r="I15" s="401">
        <v>138</v>
      </c>
      <c r="J15" s="134"/>
      <c r="K15" s="134"/>
      <c r="L15" s="135"/>
      <c r="M15" s="104">
        <f>IF(A15=1,20,IF(A15=2,18,IF(A15=3,16,IF(A15&gt;19,0,19-A15))))</f>
        <v>18</v>
      </c>
      <c r="N15" s="130" t="str">
        <f>IF(AND(NOT(OR(E15="МСМК",E15="ЗМС")),I15&gt;=$N$10),"+МСМК",IF(AND(OR(E15="МСМК",E15="ЗМС"),I15&gt;=$N$10),"МСМК",IF(AND(NOT(OR(E15="МСМК",E15="МС",E15="ЗМС")),I15&gt;=$O$10),"+МС",IF(AND(OR(E15="МСМК",E15="МС",E15="ЗМС"),I15&gt;=$O$10),"МС",IF(AND(NOT(OR(E15="ЗМС",E15="МСМК",E15="МС",E15="КМС")),I15&gt;=$P$10),"+КМС",IF(AND(OR(E15="ЗМС",E15="МСМК",E15="МС",E15="КМС"),I15&gt;=$P$10),"КМС","-"))))))</f>
        <v>+КМС</v>
      </c>
      <c r="O15" s="169" t="s">
        <v>192</v>
      </c>
      <c r="P15" s="168"/>
    </row>
    <row r="16" spans="1:16" s="6" customFormat="1">
      <c r="A16" s="400">
        <f>A15+1</f>
        <v>3</v>
      </c>
      <c r="B16" s="211" t="s">
        <v>359</v>
      </c>
      <c r="C16" s="149"/>
      <c r="D16" s="275">
        <v>2009</v>
      </c>
      <c r="E16" s="633" t="s">
        <v>5</v>
      </c>
      <c r="F16" s="101" t="s">
        <v>348</v>
      </c>
      <c r="G16" s="108" t="s">
        <v>349</v>
      </c>
      <c r="H16" s="674">
        <v>75.95</v>
      </c>
      <c r="I16" s="401">
        <v>126</v>
      </c>
      <c r="J16" s="124"/>
      <c r="K16" s="124"/>
      <c r="L16" s="142"/>
      <c r="M16" s="104">
        <f>IF(A16=1,20,IF(A16=2,18,IF(A16=3,16,IF(A16&gt;19,0,19-A16))))</f>
        <v>16</v>
      </c>
      <c r="N16" s="130" t="str">
        <f>IF(AND(NOT(OR(E16="МСМК",E16="ЗМС")),I16&gt;=$N$10),"+МСМК",IF(AND(OR(E16="МСМК",E16="ЗМС"),I16&gt;=$N$10),"МСМК",IF(AND(NOT(OR(E16="МСМК",E16="МС",E16="ЗМС")),I16&gt;=$O$10),"+МС",IF(AND(OR(E16="МСМК",E16="МС",E16="ЗМС"),I16&gt;=$O$10),"МС",IF(AND(NOT(OR(E16="ЗМС",E16="МСМК",E16="МС",E16="КМС")),I16&gt;=$P$10),"+КМС",IF(AND(OR(E16="ЗМС",E16="МСМК",E16="МС",E16="КМС"),I16&gt;=$P$10),"КМС","-"))))))</f>
        <v>КМС</v>
      </c>
      <c r="O16" s="169" t="s">
        <v>59</v>
      </c>
      <c r="P16" s="167"/>
    </row>
    <row r="17" spans="1:16" s="6" customFormat="1">
      <c r="A17" s="400">
        <f>A16+1</f>
        <v>4</v>
      </c>
      <c r="B17" s="233" t="s">
        <v>309</v>
      </c>
      <c r="C17" s="672"/>
      <c r="D17" s="136">
        <v>2006</v>
      </c>
      <c r="E17" s="628">
        <v>1</v>
      </c>
      <c r="F17" s="633" t="s">
        <v>147</v>
      </c>
      <c r="G17" s="633" t="s">
        <v>434</v>
      </c>
      <c r="H17" s="145">
        <v>97.85</v>
      </c>
      <c r="I17" s="401">
        <v>79</v>
      </c>
      <c r="J17" s="146"/>
      <c r="K17" s="124"/>
      <c r="L17" s="142"/>
      <c r="M17" s="104">
        <f>IF(A17=1,20,IF(A17=2,18,IF(A17=3,16,IF(A17&gt;19,0,19-A17))))</f>
        <v>15</v>
      </c>
      <c r="N17" s="130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-</v>
      </c>
      <c r="O17" s="233" t="s">
        <v>203</v>
      </c>
      <c r="P17" s="185"/>
    </row>
    <row r="18" spans="1:16" s="6" customFormat="1">
      <c r="A18" s="400">
        <f>A17+1</f>
        <v>5</v>
      </c>
      <c r="B18" s="211" t="s">
        <v>342</v>
      </c>
      <c r="C18" s="183"/>
      <c r="D18" s="136">
        <v>2001</v>
      </c>
      <c r="E18" s="456">
        <v>1</v>
      </c>
      <c r="F18" s="633" t="s">
        <v>137</v>
      </c>
      <c r="G18" s="205" t="s">
        <v>328</v>
      </c>
      <c r="H18" s="145">
        <v>96.75</v>
      </c>
      <c r="I18" s="401">
        <v>21</v>
      </c>
      <c r="J18" s="146"/>
      <c r="K18" s="124"/>
      <c r="L18" s="142"/>
      <c r="M18" s="104">
        <f>IF(A18=1,20,IF(A18=2,18,IF(A18=3,16,IF(A18&gt;19,0,19-A18))))</f>
        <v>14</v>
      </c>
      <c r="N18" s="130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169" t="s">
        <v>156</v>
      </c>
      <c r="P18" s="167"/>
    </row>
    <row r="19" spans="1:16" s="6" customFormat="1">
      <c r="A19" s="393"/>
      <c r="B19" s="394"/>
      <c r="C19" s="161"/>
      <c r="D19" s="160"/>
      <c r="E19" s="454"/>
      <c r="F19" s="454"/>
      <c r="G19" s="252"/>
      <c r="H19" s="243"/>
      <c r="I19" s="175"/>
      <c r="J19" s="454"/>
      <c r="K19" s="454"/>
      <c r="L19" s="160"/>
      <c r="M19" s="203"/>
      <c r="N19" s="457"/>
      <c r="O19" s="253"/>
      <c r="P19" s="161"/>
    </row>
    <row r="20" spans="1:16">
      <c r="A20" s="111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</row>
    <row r="21" spans="1:16" ht="12.75" customHeight="1">
      <c r="B21" s="91" t="s">
        <v>16</v>
      </c>
      <c r="C21" s="91"/>
      <c r="D21" s="91"/>
      <c r="E21" s="91"/>
      <c r="F21" s="635"/>
      <c r="G21" s="120"/>
      <c r="H21" s="635" t="s">
        <v>254</v>
      </c>
      <c r="I21" s="91"/>
      <c r="J21" s="91"/>
      <c r="K21" s="91"/>
      <c r="L21" s="91"/>
      <c r="P21" s="91"/>
    </row>
    <row r="22" spans="1:16" ht="12.75" customHeight="1">
      <c r="B22" s="91"/>
      <c r="C22" s="91"/>
      <c r="D22" s="91"/>
      <c r="E22" s="91"/>
      <c r="F22" s="635"/>
      <c r="G22" s="120"/>
      <c r="H22" s="635"/>
      <c r="I22" s="91"/>
      <c r="J22" s="91"/>
      <c r="K22" s="91"/>
      <c r="L22" s="120"/>
      <c r="P22" s="91"/>
    </row>
    <row r="23" spans="1:16" ht="12.75" customHeight="1">
      <c r="B23" s="91" t="s">
        <v>17</v>
      </c>
      <c r="C23" s="91"/>
      <c r="D23" s="91"/>
      <c r="E23" s="91"/>
      <c r="F23" s="636"/>
      <c r="G23" s="91"/>
      <c r="H23" s="636" t="s">
        <v>143</v>
      </c>
      <c r="I23" s="91"/>
      <c r="J23" s="91"/>
      <c r="K23" s="91"/>
      <c r="L23" s="120"/>
      <c r="P23" s="91"/>
    </row>
    <row r="24" spans="1:16" ht="12.75" customHeight="1">
      <c r="B24" s="90"/>
      <c r="C24" s="90"/>
      <c r="D24" s="90"/>
      <c r="E24" s="90"/>
      <c r="F24" s="90"/>
      <c r="G24" s="90"/>
      <c r="H24" s="90"/>
    </row>
    <row r="25" spans="1:16" ht="12.75" customHeight="1">
      <c r="B25" s="90" t="s">
        <v>92</v>
      </c>
      <c r="C25" s="91"/>
      <c r="D25" s="91"/>
      <c r="E25" s="91"/>
      <c r="F25" s="91"/>
      <c r="G25" s="90"/>
      <c r="H25" s="90" t="s">
        <v>421</v>
      </c>
    </row>
    <row r="26" spans="1:16" ht="12.75" customHeight="1">
      <c r="B26" s="90"/>
      <c r="C26" s="91"/>
      <c r="D26" s="90"/>
      <c r="E26" s="90"/>
      <c r="F26" s="90"/>
      <c r="G26" s="90"/>
      <c r="H26" s="91"/>
    </row>
    <row r="27" spans="1:16">
      <c r="B27" s="90" t="s">
        <v>18</v>
      </c>
      <c r="C27" s="91"/>
      <c r="D27" s="90"/>
      <c r="E27" s="90"/>
      <c r="F27" s="90"/>
      <c r="G27" s="90"/>
      <c r="H27" s="91" t="s">
        <v>422</v>
      </c>
    </row>
  </sheetData>
  <sheetProtection selectLockedCells="1" selectUnlockedCells="1"/>
  <autoFilter ref="A12:P13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4:O18">
    <sortCondition descending="1" ref="I14:I18"/>
  </sortState>
  <mergeCells count="29">
    <mergeCell ref="N12:N13"/>
    <mergeCell ref="O12:P13"/>
    <mergeCell ref="A10:C10"/>
    <mergeCell ref="D10:M10"/>
    <mergeCell ref="A12:A13"/>
    <mergeCell ref="B12:C13"/>
    <mergeCell ref="D12:D13"/>
    <mergeCell ref="E12:E13"/>
    <mergeCell ref="F12:F13"/>
    <mergeCell ref="G12:G13"/>
    <mergeCell ref="H12:H13"/>
    <mergeCell ref="I12:I13"/>
    <mergeCell ref="J12:K12"/>
    <mergeCell ref="L12:L13"/>
    <mergeCell ref="M12:M13"/>
    <mergeCell ref="A9:C9"/>
    <mergeCell ref="D9:M9"/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D8:M8"/>
    <mergeCell ref="N8:P8"/>
  </mergeCells>
  <printOptions horizontalCentered="1"/>
  <pageMargins left="0.35433070866141736" right="0.19685039370078741" top="0.94488188976377963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S35"/>
  <sheetViews>
    <sheetView topLeftCell="A5" zoomScaleSheetLayoutView="90" workbookViewId="0">
      <selection activeCell="Q21" sqref="Q21:R21"/>
    </sheetView>
  </sheetViews>
  <sheetFormatPr defaultColWidth="9.140625" defaultRowHeight="12.75"/>
  <cols>
    <col min="1" max="1" width="6.85546875" style="16" customWidth="1"/>
    <col min="2" max="2" width="9.140625" style="16"/>
    <col min="3" max="3" width="11.28515625" style="16" customWidth="1"/>
    <col min="4" max="4" width="9.42578125" style="16" customWidth="1"/>
    <col min="5" max="5" width="7.42578125" style="16" customWidth="1"/>
    <col min="6" max="6" width="23.140625" style="16" customWidth="1"/>
    <col min="7" max="7" width="24.7109375" style="16" customWidth="1"/>
    <col min="8" max="8" width="8.85546875" style="16" customWidth="1"/>
    <col min="9" max="9" width="7.140625" style="16" customWidth="1"/>
    <col min="10" max="10" width="6.5703125" style="16" customWidth="1"/>
    <col min="11" max="12" width="7.28515625" style="16" customWidth="1"/>
    <col min="13" max="13" width="6.5703125" style="16" customWidth="1"/>
    <col min="14" max="14" width="9.28515625" style="16" customWidth="1"/>
    <col min="15" max="15" width="7" style="16" customWidth="1"/>
    <col min="16" max="16" width="7.7109375" style="16" customWidth="1"/>
    <col min="17" max="17" width="9.7109375" style="16" customWidth="1"/>
    <col min="18" max="18" width="11.42578125" style="16" customWidth="1"/>
    <col min="19" max="16384" width="9.140625" style="16"/>
  </cols>
  <sheetData>
    <row r="1" spans="1:19">
      <c r="A1" s="768" t="s">
        <v>126</v>
      </c>
      <c r="B1" s="768"/>
      <c r="C1" s="768"/>
      <c r="D1" s="768"/>
      <c r="E1" s="768"/>
      <c r="F1" s="768"/>
      <c r="G1" s="768"/>
      <c r="H1" s="768"/>
      <c r="I1" s="768"/>
      <c r="J1" s="768"/>
      <c r="K1" s="768"/>
      <c r="L1" s="768"/>
      <c r="M1" s="768"/>
      <c r="N1" s="768"/>
      <c r="O1" s="768"/>
      <c r="P1" s="768"/>
      <c r="Q1" s="768"/>
      <c r="R1" s="768"/>
    </row>
    <row r="2" spans="1:19">
      <c r="A2" s="768" t="s">
        <v>107</v>
      </c>
      <c r="B2" s="768"/>
      <c r="C2" s="768"/>
      <c r="D2" s="768"/>
      <c r="E2" s="768"/>
      <c r="F2" s="768"/>
      <c r="G2" s="768"/>
      <c r="H2" s="768"/>
      <c r="I2" s="768"/>
      <c r="J2" s="768"/>
      <c r="K2" s="768"/>
      <c r="L2" s="768"/>
      <c r="M2" s="768"/>
      <c r="N2" s="768"/>
      <c r="O2" s="768"/>
      <c r="P2" s="768"/>
      <c r="Q2" s="768"/>
      <c r="R2" s="768"/>
    </row>
    <row r="3" spans="1:19" ht="12.75" customHeight="1">
      <c r="A3" s="768" t="s">
        <v>415</v>
      </c>
      <c r="B3" s="768"/>
      <c r="C3" s="768"/>
      <c r="D3" s="768"/>
      <c r="E3" s="768"/>
      <c r="F3" s="768"/>
      <c r="G3" s="768"/>
      <c r="H3" s="768"/>
      <c r="I3" s="768"/>
      <c r="J3" s="768"/>
      <c r="K3" s="768"/>
      <c r="L3" s="768"/>
      <c r="M3" s="768"/>
      <c r="N3" s="768"/>
      <c r="O3" s="768"/>
      <c r="P3" s="768"/>
      <c r="Q3" s="768"/>
      <c r="R3" s="768"/>
    </row>
    <row r="4" spans="1:19">
      <c r="A4" s="768" t="s">
        <v>247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768"/>
      <c r="O4" s="768"/>
      <c r="P4" s="768"/>
      <c r="Q4" s="768"/>
      <c r="R4" s="768"/>
    </row>
    <row r="5" spans="1:19" ht="9" customHeight="1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</row>
    <row r="6" spans="1:19" ht="15.75">
      <c r="A6" s="711" t="s">
        <v>248</v>
      </c>
      <c r="B6" s="711"/>
      <c r="C6" s="711"/>
      <c r="D6" s="775" t="s">
        <v>1</v>
      </c>
      <c r="E6" s="776"/>
      <c r="F6" s="776"/>
      <c r="G6" s="776"/>
      <c r="H6" s="776"/>
      <c r="I6" s="776"/>
      <c r="J6" s="776"/>
      <c r="K6" s="776"/>
      <c r="L6" s="776"/>
      <c r="M6" s="776"/>
      <c r="N6" s="776"/>
      <c r="O6" s="776"/>
      <c r="P6" s="738" t="s">
        <v>112</v>
      </c>
      <c r="Q6" s="738"/>
      <c r="R6" s="738"/>
    </row>
    <row r="7" spans="1:19" ht="15.75">
      <c r="A7" s="711" t="s">
        <v>250</v>
      </c>
      <c r="B7" s="711"/>
      <c r="C7" s="711"/>
      <c r="D7" s="736" t="s">
        <v>140</v>
      </c>
      <c r="E7" s="736"/>
      <c r="F7" s="736"/>
      <c r="G7" s="736"/>
      <c r="H7" s="736"/>
      <c r="I7" s="736"/>
      <c r="J7" s="736"/>
      <c r="K7" s="736"/>
      <c r="L7" s="736"/>
      <c r="M7" s="736"/>
      <c r="N7" s="736"/>
      <c r="O7" s="736"/>
      <c r="P7" s="739" t="s">
        <v>20</v>
      </c>
      <c r="Q7" s="739"/>
      <c r="R7" s="739"/>
    </row>
    <row r="8" spans="1:19" ht="15.75">
      <c r="A8" s="469"/>
      <c r="B8" s="469"/>
      <c r="C8" s="469"/>
      <c r="D8" s="773" t="s">
        <v>249</v>
      </c>
      <c r="E8" s="773"/>
      <c r="F8" s="773"/>
      <c r="G8" s="773"/>
      <c r="H8" s="773"/>
      <c r="I8" s="773"/>
      <c r="J8" s="773"/>
      <c r="K8" s="773"/>
      <c r="L8" s="773"/>
      <c r="M8" s="773"/>
      <c r="N8" s="773"/>
      <c r="O8" s="774"/>
      <c r="P8" s="740" t="s">
        <v>2</v>
      </c>
      <c r="Q8" s="740"/>
      <c r="R8" s="740"/>
    </row>
    <row r="9" spans="1:19" ht="15.75">
      <c r="A9" s="720" t="s">
        <v>420</v>
      </c>
      <c r="B9" s="720"/>
      <c r="C9" s="720"/>
      <c r="D9" s="775" t="s">
        <v>108</v>
      </c>
      <c r="E9" s="775"/>
      <c r="F9" s="775"/>
      <c r="G9" s="775"/>
      <c r="H9" s="775"/>
      <c r="I9" s="775"/>
      <c r="J9" s="775"/>
      <c r="K9" s="775"/>
      <c r="L9" s="775"/>
      <c r="M9" s="775"/>
      <c r="N9" s="775"/>
      <c r="O9" s="777"/>
      <c r="P9" s="122" t="s">
        <v>3</v>
      </c>
      <c r="Q9" s="122" t="s">
        <v>4</v>
      </c>
      <c r="R9" s="122" t="s">
        <v>5</v>
      </c>
    </row>
    <row r="10" spans="1:19" ht="15" customHeight="1">
      <c r="A10" s="721" t="s">
        <v>419</v>
      </c>
      <c r="B10" s="722"/>
      <c r="C10" s="723"/>
      <c r="D10" s="778" t="s">
        <v>128</v>
      </c>
      <c r="E10" s="778"/>
      <c r="F10" s="778"/>
      <c r="G10" s="778"/>
      <c r="H10" s="778"/>
      <c r="I10" s="778"/>
      <c r="J10" s="778"/>
      <c r="K10" s="778"/>
      <c r="L10" s="778"/>
      <c r="M10" s="778"/>
      <c r="N10" s="778"/>
      <c r="O10" s="778"/>
      <c r="P10" s="124">
        <v>192</v>
      </c>
      <c r="Q10" s="124">
        <v>126</v>
      </c>
      <c r="R10" s="124">
        <v>75</v>
      </c>
    </row>
    <row r="11" spans="1:19" s="4" customFormat="1">
      <c r="A11" s="125"/>
      <c r="B11" s="125"/>
      <c r="C11" s="125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125"/>
      <c r="Q11" s="125"/>
      <c r="R11" s="125"/>
    </row>
    <row r="12" spans="1:19" s="8" customFormat="1" ht="11.25" customHeight="1">
      <c r="A12" s="779" t="s">
        <v>6</v>
      </c>
      <c r="B12" s="731" t="s">
        <v>70</v>
      </c>
      <c r="C12" s="731"/>
      <c r="D12" s="747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12</v>
      </c>
      <c r="J12" s="741" t="s">
        <v>6</v>
      </c>
      <c r="K12" s="744" t="s">
        <v>19</v>
      </c>
      <c r="L12" s="744"/>
      <c r="M12" s="741" t="s">
        <v>6</v>
      </c>
      <c r="N12" s="741" t="s">
        <v>22</v>
      </c>
      <c r="O12" s="741" t="s">
        <v>13</v>
      </c>
      <c r="P12" s="741" t="s">
        <v>14</v>
      </c>
      <c r="Q12" s="741" t="s">
        <v>15</v>
      </c>
      <c r="R12" s="742"/>
    </row>
    <row r="13" spans="1:19" s="8" customFormat="1" ht="17.25" customHeight="1">
      <c r="A13" s="780"/>
      <c r="B13" s="731"/>
      <c r="C13" s="731"/>
      <c r="D13" s="781"/>
      <c r="E13" s="734"/>
      <c r="F13" s="734"/>
      <c r="G13" s="734"/>
      <c r="H13" s="734"/>
      <c r="I13" s="734"/>
      <c r="J13" s="734"/>
      <c r="K13" s="236" t="s">
        <v>21</v>
      </c>
      <c r="L13" s="236" t="s">
        <v>23</v>
      </c>
      <c r="M13" s="734"/>
      <c r="N13" s="734"/>
      <c r="O13" s="734"/>
      <c r="P13" s="734"/>
      <c r="Q13" s="782"/>
      <c r="R13" s="783"/>
    </row>
    <row r="14" spans="1:19" ht="15.2" customHeight="1">
      <c r="A14" s="423">
        <v>1</v>
      </c>
      <c r="B14" s="649" t="s">
        <v>198</v>
      </c>
      <c r="C14" s="150"/>
      <c r="D14" s="634">
        <v>1999</v>
      </c>
      <c r="E14" s="130" t="s">
        <v>4</v>
      </c>
      <c r="F14" s="132" t="s">
        <v>265</v>
      </c>
      <c r="G14" s="130" t="s">
        <v>276</v>
      </c>
      <c r="H14" s="235">
        <v>62.95</v>
      </c>
      <c r="I14" s="136">
        <v>70</v>
      </c>
      <c r="J14" s="286">
        <f t="shared" ref="J14:J21" si="0">RANK(I14,$I$12:$I$29,0)</f>
        <v>1</v>
      </c>
      <c r="K14" s="14">
        <v>90</v>
      </c>
      <c r="L14" s="14">
        <f t="shared" ref="L14:L21" si="1">K14/2</f>
        <v>45</v>
      </c>
      <c r="M14" s="425">
        <f t="shared" ref="M14:M21" si="2">RANK(L14,$L$12:$L$27,0)</f>
        <v>1</v>
      </c>
      <c r="N14" s="426">
        <f t="shared" ref="N14:N21" si="3">L14+I14</f>
        <v>115</v>
      </c>
      <c r="O14" s="136">
        <f t="shared" ref="O14:O21" si="4">IF(A14=1,20,IF(A14=2,18,IF(A14=3,16,IF(A14&gt;19,0,19-A14))))</f>
        <v>20</v>
      </c>
      <c r="P14" s="238" t="str">
        <f t="shared" ref="P14:P21" si="5">IF(AND(NOT(OR(E14="МСМК",E14="ЗМС")),N14&gt;=$P$10),"+МСМК",IF(AND(OR(E14="МСМК",E14="ЗМС"),N14&gt;=$P$10),"МСМК",IF(AND(NOT(OR(E14="МСМК",E14="МС",E14="ЗМС")),N14&gt;=$Q$10),"+МС",IF(AND(OR(E14="МСМК",E14="МС",E14="ЗМС"),N14&gt;=$Q$10),"МС",IF(AND(NOT(OR(E14="ЗМС",E14="МСМК",E14="МС",E14="КМС")),N14&gt;=$R$10),"+КМС",IF(AND(OR(E14="ЗМС",E14="МСМК",E14="МС",E14="КМС"),N14&gt;=$R$10),"КМС","-"))))))</f>
        <v>КМС</v>
      </c>
      <c r="Q14" s="681" t="s">
        <v>199</v>
      </c>
      <c r="R14" s="285"/>
      <c r="S14" s="8"/>
    </row>
    <row r="15" spans="1:19" ht="15.2" customHeight="1">
      <c r="A15" s="391">
        <f>A14+1</f>
        <v>2</v>
      </c>
      <c r="B15" s="649" t="s">
        <v>335</v>
      </c>
      <c r="C15" s="150"/>
      <c r="D15" s="634">
        <v>2002</v>
      </c>
      <c r="E15" s="633">
        <v>1</v>
      </c>
      <c r="F15" s="633" t="s">
        <v>137</v>
      </c>
      <c r="G15" s="633" t="s">
        <v>331</v>
      </c>
      <c r="H15" s="235">
        <v>58.85</v>
      </c>
      <c r="I15" s="136">
        <v>28</v>
      </c>
      <c r="J15" s="286">
        <f t="shared" si="0"/>
        <v>4</v>
      </c>
      <c r="K15" s="14">
        <v>81</v>
      </c>
      <c r="L15" s="14">
        <f t="shared" si="1"/>
        <v>40.5</v>
      </c>
      <c r="M15" s="425">
        <f t="shared" si="2"/>
        <v>2</v>
      </c>
      <c r="N15" s="426">
        <f t="shared" si="3"/>
        <v>68.5</v>
      </c>
      <c r="O15" s="136">
        <f t="shared" si="4"/>
        <v>18</v>
      </c>
      <c r="P15" s="14" t="str">
        <f t="shared" si="5"/>
        <v>-</v>
      </c>
      <c r="Q15" s="785" t="s">
        <v>158</v>
      </c>
      <c r="R15" s="786"/>
      <c r="S15" s="8"/>
    </row>
    <row r="16" spans="1:19" ht="15.2" customHeight="1">
      <c r="A16" s="391">
        <f t="shared" ref="A16:A21" si="6">A15+1</f>
        <v>3</v>
      </c>
      <c r="B16" s="182" t="s">
        <v>310</v>
      </c>
      <c r="C16" s="128"/>
      <c r="D16" s="230">
        <v>2006</v>
      </c>
      <c r="E16" s="411">
        <v>1</v>
      </c>
      <c r="F16" s="411" t="s">
        <v>147</v>
      </c>
      <c r="G16" s="633" t="s">
        <v>434</v>
      </c>
      <c r="H16" s="235">
        <v>61.2</v>
      </c>
      <c r="I16" s="136">
        <v>34</v>
      </c>
      <c r="J16" s="286">
        <f t="shared" si="0"/>
        <v>3</v>
      </c>
      <c r="K16" s="411">
        <v>62</v>
      </c>
      <c r="L16" s="14">
        <f t="shared" si="1"/>
        <v>31</v>
      </c>
      <c r="M16" s="425">
        <f t="shared" si="2"/>
        <v>6</v>
      </c>
      <c r="N16" s="426">
        <f t="shared" si="3"/>
        <v>65</v>
      </c>
      <c r="O16" s="136">
        <f t="shared" si="4"/>
        <v>16</v>
      </c>
      <c r="P16" s="411" t="str">
        <f t="shared" si="5"/>
        <v>-</v>
      </c>
      <c r="Q16" s="682" t="s">
        <v>203</v>
      </c>
      <c r="R16" s="168"/>
      <c r="S16" s="8"/>
    </row>
    <row r="17" spans="1:19" ht="15.2" customHeight="1">
      <c r="A17" s="391">
        <f t="shared" si="6"/>
        <v>4</v>
      </c>
      <c r="B17" s="505" t="s">
        <v>277</v>
      </c>
      <c r="C17" s="475"/>
      <c r="D17" s="678">
        <v>2004</v>
      </c>
      <c r="E17" s="634" t="s">
        <v>5</v>
      </c>
      <c r="F17" s="132" t="s">
        <v>265</v>
      </c>
      <c r="G17" s="634" t="s">
        <v>276</v>
      </c>
      <c r="H17" s="235">
        <v>62.6</v>
      </c>
      <c r="I17" s="136">
        <v>44</v>
      </c>
      <c r="J17" s="286">
        <f t="shared" si="0"/>
        <v>2</v>
      </c>
      <c r="K17" s="411">
        <v>41</v>
      </c>
      <c r="L17" s="14">
        <f t="shared" si="1"/>
        <v>20.5</v>
      </c>
      <c r="M17" s="425">
        <f t="shared" si="2"/>
        <v>7</v>
      </c>
      <c r="N17" s="426">
        <f t="shared" si="3"/>
        <v>64.5</v>
      </c>
      <c r="O17" s="136">
        <f t="shared" si="4"/>
        <v>15</v>
      </c>
      <c r="P17" s="633" t="str">
        <f t="shared" si="5"/>
        <v>-</v>
      </c>
      <c r="Q17" s="683" t="s">
        <v>278</v>
      </c>
      <c r="R17" s="167"/>
      <c r="S17" s="8"/>
    </row>
    <row r="18" spans="1:19" s="10" customFormat="1" ht="15.2" customHeight="1">
      <c r="A18" s="390">
        <f t="shared" si="6"/>
        <v>5</v>
      </c>
      <c r="B18" s="474" t="s">
        <v>311</v>
      </c>
      <c r="C18" s="475"/>
      <c r="D18" s="473">
        <v>2003</v>
      </c>
      <c r="E18" s="461">
        <v>1</v>
      </c>
      <c r="F18" s="461" t="s">
        <v>147</v>
      </c>
      <c r="G18" s="633" t="s">
        <v>434</v>
      </c>
      <c r="H18" s="235">
        <v>56.95</v>
      </c>
      <c r="I18" s="136">
        <v>28</v>
      </c>
      <c r="J18" s="286">
        <f t="shared" si="0"/>
        <v>4</v>
      </c>
      <c r="K18" s="449">
        <v>70</v>
      </c>
      <c r="L18" s="449">
        <f t="shared" si="1"/>
        <v>35</v>
      </c>
      <c r="M18" s="425">
        <f t="shared" si="2"/>
        <v>4</v>
      </c>
      <c r="N18" s="426">
        <f t="shared" si="3"/>
        <v>63</v>
      </c>
      <c r="O18" s="136">
        <f t="shared" si="4"/>
        <v>14</v>
      </c>
      <c r="P18" s="449" t="str">
        <f t="shared" si="5"/>
        <v>-</v>
      </c>
      <c r="Q18" s="682" t="s">
        <v>203</v>
      </c>
      <c r="R18" s="168"/>
      <c r="S18" s="8"/>
    </row>
    <row r="19" spans="1:19" s="10" customFormat="1" ht="15.2" customHeight="1">
      <c r="A19" s="390">
        <f t="shared" si="6"/>
        <v>6</v>
      </c>
      <c r="B19" s="182" t="s">
        <v>181</v>
      </c>
      <c r="C19" s="287"/>
      <c r="D19" s="634">
        <v>1987</v>
      </c>
      <c r="E19" s="633">
        <v>1</v>
      </c>
      <c r="F19" s="633" t="s">
        <v>287</v>
      </c>
      <c r="G19" s="634" t="s">
        <v>288</v>
      </c>
      <c r="H19" s="235">
        <v>62.1</v>
      </c>
      <c r="I19" s="136">
        <v>23</v>
      </c>
      <c r="J19" s="286">
        <f t="shared" si="0"/>
        <v>6</v>
      </c>
      <c r="K19" s="14">
        <v>68</v>
      </c>
      <c r="L19" s="14">
        <f t="shared" si="1"/>
        <v>34</v>
      </c>
      <c r="M19" s="425">
        <f t="shared" si="2"/>
        <v>5</v>
      </c>
      <c r="N19" s="426">
        <f t="shared" si="3"/>
        <v>57</v>
      </c>
      <c r="O19" s="136">
        <f t="shared" si="4"/>
        <v>13</v>
      </c>
      <c r="P19" s="516" t="str">
        <f t="shared" si="5"/>
        <v>-</v>
      </c>
      <c r="Q19" s="684" t="s">
        <v>180</v>
      </c>
      <c r="R19" s="168"/>
      <c r="S19" s="8"/>
    </row>
    <row r="20" spans="1:19" s="10" customFormat="1" ht="15.2" customHeight="1">
      <c r="A20" s="390">
        <f t="shared" si="6"/>
        <v>7</v>
      </c>
      <c r="B20" s="676" t="s">
        <v>346</v>
      </c>
      <c r="C20" s="475"/>
      <c r="D20" s="677">
        <v>2006</v>
      </c>
      <c r="E20" s="100">
        <v>1</v>
      </c>
      <c r="F20" s="101" t="s">
        <v>137</v>
      </c>
      <c r="G20" s="101" t="s">
        <v>328</v>
      </c>
      <c r="H20" s="235">
        <v>61.9</v>
      </c>
      <c r="I20" s="136">
        <v>20</v>
      </c>
      <c r="J20" s="286">
        <f t="shared" si="0"/>
        <v>7</v>
      </c>
      <c r="K20" s="411">
        <v>71</v>
      </c>
      <c r="L20" s="411">
        <f t="shared" si="1"/>
        <v>35.5</v>
      </c>
      <c r="M20" s="425">
        <f t="shared" si="2"/>
        <v>3</v>
      </c>
      <c r="N20" s="426">
        <f t="shared" si="3"/>
        <v>55.5</v>
      </c>
      <c r="O20" s="136">
        <f t="shared" si="4"/>
        <v>12</v>
      </c>
      <c r="P20" s="411" t="str">
        <f t="shared" si="5"/>
        <v>-</v>
      </c>
      <c r="Q20" s="679" t="s">
        <v>347</v>
      </c>
      <c r="R20" s="675"/>
      <c r="S20" s="8"/>
    </row>
    <row r="21" spans="1:19" s="10" customFormat="1" ht="15.2" customHeight="1">
      <c r="A21" s="390">
        <f t="shared" si="6"/>
        <v>8</v>
      </c>
      <c r="B21" s="370" t="s">
        <v>351</v>
      </c>
      <c r="C21" s="287"/>
      <c r="D21" s="100">
        <v>2000</v>
      </c>
      <c r="E21" s="100">
        <v>1</v>
      </c>
      <c r="F21" s="101" t="s">
        <v>348</v>
      </c>
      <c r="G21" s="108" t="s">
        <v>349</v>
      </c>
      <c r="H21" s="235">
        <v>62.95</v>
      </c>
      <c r="I21" s="136">
        <v>20</v>
      </c>
      <c r="J21" s="286">
        <f t="shared" si="0"/>
        <v>7</v>
      </c>
      <c r="K21" s="461">
        <v>33</v>
      </c>
      <c r="L21" s="461">
        <f t="shared" si="1"/>
        <v>16.5</v>
      </c>
      <c r="M21" s="425">
        <f t="shared" si="2"/>
        <v>8</v>
      </c>
      <c r="N21" s="426">
        <f t="shared" si="3"/>
        <v>36.5</v>
      </c>
      <c r="O21" s="136">
        <f t="shared" si="4"/>
        <v>11</v>
      </c>
      <c r="P21" s="461" t="str">
        <f t="shared" si="5"/>
        <v>-</v>
      </c>
      <c r="Q21" s="785" t="s">
        <v>59</v>
      </c>
      <c r="R21" s="786"/>
      <c r="S21" s="8"/>
    </row>
    <row r="22" spans="1:19" ht="22.5" customHeight="1">
      <c r="A22" s="90"/>
      <c r="B22" s="90"/>
      <c r="C22" s="90"/>
      <c r="D22" s="90"/>
      <c r="E22" s="90"/>
      <c r="F22" s="90"/>
      <c r="G22" s="90"/>
      <c r="H22" s="186"/>
      <c r="I22" s="186"/>
      <c r="J22" s="186"/>
      <c r="K22" s="186"/>
      <c r="L22" s="186"/>
      <c r="M22" s="186"/>
      <c r="N22" s="186"/>
      <c r="O22" s="186"/>
      <c r="P22" s="186"/>
      <c r="Q22" s="90"/>
      <c r="R22" s="90"/>
    </row>
    <row r="23" spans="1:19" s="90" customFormat="1">
      <c r="A23" s="111"/>
      <c r="B23" s="91" t="s">
        <v>16</v>
      </c>
      <c r="C23" s="91"/>
      <c r="D23" s="91"/>
      <c r="E23" s="91"/>
      <c r="F23" s="635"/>
      <c r="G23" s="120"/>
      <c r="H23" s="635" t="s">
        <v>254</v>
      </c>
      <c r="I23" s="111"/>
      <c r="J23" s="111"/>
      <c r="K23" s="111"/>
      <c r="N23" s="111"/>
      <c r="O23" s="111"/>
      <c r="P23" s="111"/>
    </row>
    <row r="24" spans="1:19" s="90" customFormat="1">
      <c r="A24" s="111"/>
      <c r="B24" s="91"/>
      <c r="C24" s="91"/>
      <c r="D24" s="91"/>
      <c r="E24" s="91"/>
      <c r="F24" s="635"/>
      <c r="G24" s="120"/>
      <c r="H24" s="635"/>
      <c r="I24" s="111"/>
      <c r="J24" s="111"/>
      <c r="K24" s="111"/>
      <c r="L24" s="111"/>
      <c r="M24" s="111"/>
      <c r="O24" s="111"/>
      <c r="P24" s="111"/>
    </row>
    <row r="25" spans="1:19" s="90" customFormat="1">
      <c r="A25" s="111"/>
      <c r="B25" s="91" t="s">
        <v>17</v>
      </c>
      <c r="C25" s="91"/>
      <c r="D25" s="91"/>
      <c r="E25" s="91"/>
      <c r="F25" s="636"/>
      <c r="G25" s="91"/>
      <c r="H25" s="636" t="s">
        <v>143</v>
      </c>
      <c r="I25" s="111"/>
      <c r="J25" s="111"/>
      <c r="K25" s="111"/>
      <c r="L25" s="111"/>
      <c r="M25" s="111"/>
      <c r="O25" s="111"/>
      <c r="P25" s="111"/>
    </row>
    <row r="26" spans="1:19" s="90" customFormat="1" ht="12" customHeight="1">
      <c r="A26" s="231"/>
      <c r="I26" s="111"/>
      <c r="J26" s="111"/>
      <c r="K26" s="111"/>
      <c r="L26" s="111"/>
      <c r="M26" s="232"/>
      <c r="N26" s="111"/>
      <c r="O26" s="111"/>
      <c r="P26" s="111"/>
    </row>
    <row r="27" spans="1:19" s="8" customFormat="1">
      <c r="A27" s="90"/>
      <c r="B27" s="90" t="s">
        <v>92</v>
      </c>
      <c r="C27" s="91"/>
      <c r="D27" s="91"/>
      <c r="E27" s="91"/>
      <c r="F27" s="91"/>
      <c r="G27" s="90"/>
      <c r="H27" s="90" t="s">
        <v>421</v>
      </c>
      <c r="I27" s="90"/>
      <c r="J27" s="90"/>
      <c r="K27" s="90"/>
      <c r="L27" s="90"/>
      <c r="M27" s="90"/>
      <c r="N27" s="90"/>
      <c r="O27" s="90"/>
      <c r="P27" s="90"/>
      <c r="Q27" s="90"/>
      <c r="R27" s="90"/>
    </row>
    <row r="28" spans="1:19">
      <c r="A28" s="90"/>
      <c r="B28" s="90"/>
      <c r="C28" s="91"/>
      <c r="D28" s="90"/>
      <c r="E28" s="90"/>
      <c r="F28" s="90"/>
      <c r="G28" s="90"/>
      <c r="H28" s="91"/>
      <c r="I28" s="90"/>
      <c r="J28" s="90"/>
      <c r="K28" s="90"/>
      <c r="L28" s="90"/>
      <c r="M28" s="90"/>
      <c r="N28" s="90"/>
      <c r="O28" s="90"/>
      <c r="P28" s="90"/>
      <c r="Q28" s="90"/>
      <c r="R28" s="90"/>
    </row>
    <row r="29" spans="1:19">
      <c r="B29" s="90" t="s">
        <v>18</v>
      </c>
      <c r="C29" s="91"/>
      <c r="D29" s="90"/>
      <c r="E29" s="90"/>
      <c r="F29" s="90"/>
      <c r="G29" s="90"/>
      <c r="H29" s="91" t="s">
        <v>422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>
      <c r="H31" s="4"/>
      <c r="I31" s="784"/>
      <c r="J31" s="784"/>
      <c r="K31" s="784"/>
      <c r="L31" s="784"/>
      <c r="M31" s="784"/>
      <c r="N31" s="784"/>
      <c r="O31" s="784"/>
      <c r="P31" s="784"/>
      <c r="Q31" s="784"/>
      <c r="R31" s="784"/>
      <c r="S31" s="784"/>
    </row>
    <row r="32" spans="1:19">
      <c r="H32" s="4"/>
      <c r="I32" s="784"/>
      <c r="J32" s="784"/>
      <c r="K32" s="784"/>
      <c r="L32" s="784"/>
      <c r="M32" s="784"/>
      <c r="N32" s="784"/>
      <c r="O32" s="784"/>
      <c r="P32" s="784"/>
      <c r="Q32" s="784"/>
      <c r="R32" s="784"/>
      <c r="S32" s="784"/>
    </row>
    <row r="33" spans="8:19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8:19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8:19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</sheetData>
  <sheetProtection selectLockedCells="1" selectUnlockedCells="1"/>
  <autoFilter ref="A12:R13">
    <filterColumn colId="1" showButton="0"/>
    <filterColumn colId="10" showButton="0"/>
    <filterColumn colId="16" showButton="0"/>
    <sortState ref="A18:R22">
      <sortCondition ref="A15:A16"/>
    </sortState>
  </autoFilter>
  <sortState ref="B14:Q21">
    <sortCondition descending="1" ref="N14:N21"/>
  </sortState>
  <mergeCells count="35">
    <mergeCell ref="Q12:R13"/>
    <mergeCell ref="I31:S31"/>
    <mergeCell ref="I32:S32"/>
    <mergeCell ref="J12:J13"/>
    <mergeCell ref="K12:L12"/>
    <mergeCell ref="M12:M13"/>
    <mergeCell ref="N12:N13"/>
    <mergeCell ref="O12:O13"/>
    <mergeCell ref="P12:P13"/>
    <mergeCell ref="Q21:R21"/>
    <mergeCell ref="Q15:R15"/>
    <mergeCell ref="D9:O9"/>
    <mergeCell ref="D10:O10"/>
    <mergeCell ref="A12:A13"/>
    <mergeCell ref="B12:C13"/>
    <mergeCell ref="D12:D13"/>
    <mergeCell ref="E12:E13"/>
    <mergeCell ref="F12:F13"/>
    <mergeCell ref="G12:G13"/>
    <mergeCell ref="H12:H13"/>
    <mergeCell ref="I12:I13"/>
    <mergeCell ref="A9:C9"/>
    <mergeCell ref="A10:C10"/>
    <mergeCell ref="A7:C7"/>
    <mergeCell ref="D7:O7"/>
    <mergeCell ref="P7:R7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31496062992125984" right="0.19685039370078741" top="0.94488188976377963" bottom="0.59055118110236227" header="0" footer="0"/>
  <pageSetup paperSize="9" scale="80" firstPageNumber="0" fitToHeight="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S29"/>
  <sheetViews>
    <sheetView topLeftCell="A7" zoomScale="90" zoomScaleNormal="90" zoomScaleSheetLayoutView="90" workbookViewId="0">
      <selection activeCell="F27" sqref="F27"/>
    </sheetView>
  </sheetViews>
  <sheetFormatPr defaultColWidth="9.140625" defaultRowHeight="12.75"/>
  <cols>
    <col min="1" max="1" width="8.28515625" style="16" customWidth="1"/>
    <col min="2" max="2" width="9.140625" style="16"/>
    <col min="3" max="3" width="12.28515625" style="16" customWidth="1"/>
    <col min="4" max="4" width="9.42578125" style="16" customWidth="1"/>
    <col min="5" max="5" width="7.42578125" style="16" customWidth="1"/>
    <col min="6" max="6" width="22.42578125" style="16" customWidth="1"/>
    <col min="7" max="7" width="22.28515625" style="16" customWidth="1"/>
    <col min="8" max="8" width="8.7109375" style="16" customWidth="1"/>
    <col min="9" max="9" width="7.7109375" style="16" customWidth="1"/>
    <col min="10" max="10" width="6.5703125" style="16" customWidth="1"/>
    <col min="11" max="11" width="8.140625" style="16" customWidth="1"/>
    <col min="12" max="12" width="8.7109375" style="16" customWidth="1"/>
    <col min="13" max="13" width="7.140625" style="16" customWidth="1"/>
    <col min="14" max="14" width="10.140625" style="16" customWidth="1"/>
    <col min="15" max="15" width="8.5703125" style="16" customWidth="1"/>
    <col min="16" max="16" width="9.140625" style="16" customWidth="1"/>
    <col min="17" max="17" width="11.42578125" style="16" customWidth="1"/>
    <col min="18" max="18" width="11.5703125" style="16" customWidth="1"/>
    <col min="19" max="16384" width="9.140625" style="16"/>
  </cols>
  <sheetData>
    <row r="1" spans="1:19">
      <c r="A1" s="768" t="s">
        <v>126</v>
      </c>
      <c r="B1" s="768"/>
      <c r="C1" s="768"/>
      <c r="D1" s="768"/>
      <c r="E1" s="768"/>
      <c r="F1" s="768"/>
      <c r="G1" s="768"/>
      <c r="H1" s="768"/>
      <c r="I1" s="768"/>
      <c r="J1" s="768"/>
      <c r="K1" s="768"/>
      <c r="L1" s="768"/>
      <c r="M1" s="768"/>
      <c r="N1" s="768"/>
      <c r="O1" s="768"/>
      <c r="P1" s="768"/>
      <c r="Q1" s="768"/>
      <c r="R1" s="768"/>
    </row>
    <row r="2" spans="1:19">
      <c r="A2" s="768" t="s">
        <v>107</v>
      </c>
      <c r="B2" s="768"/>
      <c r="C2" s="768"/>
      <c r="D2" s="768"/>
      <c r="E2" s="768"/>
      <c r="F2" s="768"/>
      <c r="G2" s="768"/>
      <c r="H2" s="768"/>
      <c r="I2" s="768"/>
      <c r="J2" s="768"/>
      <c r="K2" s="768"/>
      <c r="L2" s="768"/>
      <c r="M2" s="768"/>
      <c r="N2" s="768"/>
      <c r="O2" s="768"/>
      <c r="P2" s="768"/>
      <c r="Q2" s="768"/>
      <c r="R2" s="768"/>
    </row>
    <row r="3" spans="1:19" ht="12.75" customHeight="1">
      <c r="A3" s="768" t="s">
        <v>415</v>
      </c>
      <c r="B3" s="768"/>
      <c r="C3" s="768"/>
      <c r="D3" s="768"/>
      <c r="E3" s="768"/>
      <c r="F3" s="768"/>
      <c r="G3" s="768"/>
      <c r="H3" s="768"/>
      <c r="I3" s="768"/>
      <c r="J3" s="768"/>
      <c r="K3" s="768"/>
      <c r="L3" s="768"/>
      <c r="M3" s="768"/>
      <c r="N3" s="768"/>
      <c r="O3" s="768"/>
      <c r="P3" s="768"/>
      <c r="Q3" s="768"/>
      <c r="R3" s="768"/>
    </row>
    <row r="4" spans="1:19">
      <c r="A4" s="768" t="s">
        <v>247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768"/>
      <c r="O4" s="768"/>
      <c r="P4" s="768"/>
      <c r="Q4" s="768"/>
      <c r="R4" s="768"/>
    </row>
    <row r="5" spans="1:19" ht="9" customHeight="1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</row>
    <row r="6" spans="1:19" ht="15.75">
      <c r="A6" s="711" t="s">
        <v>248</v>
      </c>
      <c r="B6" s="711"/>
      <c r="C6" s="711"/>
      <c r="D6" s="775" t="s">
        <v>1</v>
      </c>
      <c r="E6" s="776"/>
      <c r="F6" s="776"/>
      <c r="G6" s="776"/>
      <c r="H6" s="776"/>
      <c r="I6" s="776"/>
      <c r="J6" s="776"/>
      <c r="K6" s="776"/>
      <c r="L6" s="776"/>
      <c r="M6" s="776"/>
      <c r="N6" s="776"/>
      <c r="O6" s="776"/>
      <c r="P6" s="738" t="s">
        <v>112</v>
      </c>
      <c r="Q6" s="738"/>
      <c r="R6" s="738"/>
    </row>
    <row r="7" spans="1:19" ht="15.75">
      <c r="A7" s="711" t="s">
        <v>250</v>
      </c>
      <c r="B7" s="711"/>
      <c r="C7" s="711"/>
      <c r="D7" s="736" t="s">
        <v>140</v>
      </c>
      <c r="E7" s="736"/>
      <c r="F7" s="736"/>
      <c r="G7" s="736"/>
      <c r="H7" s="736"/>
      <c r="I7" s="736"/>
      <c r="J7" s="736"/>
      <c r="K7" s="736"/>
      <c r="L7" s="736"/>
      <c r="M7" s="736"/>
      <c r="N7" s="736"/>
      <c r="O7" s="736"/>
      <c r="P7" s="739" t="s">
        <v>20</v>
      </c>
      <c r="Q7" s="739"/>
      <c r="R7" s="739"/>
    </row>
    <row r="8" spans="1:19" ht="15.75">
      <c r="A8" s="787"/>
      <c r="B8" s="787"/>
      <c r="C8" s="787"/>
      <c r="D8" s="773" t="s">
        <v>249</v>
      </c>
      <c r="E8" s="773"/>
      <c r="F8" s="773"/>
      <c r="G8" s="773"/>
      <c r="H8" s="773"/>
      <c r="I8" s="773"/>
      <c r="J8" s="773"/>
      <c r="K8" s="773"/>
      <c r="L8" s="773"/>
      <c r="M8" s="773"/>
      <c r="N8" s="773"/>
      <c r="O8" s="774"/>
      <c r="P8" s="740" t="s">
        <v>2</v>
      </c>
      <c r="Q8" s="740"/>
      <c r="R8" s="740"/>
    </row>
    <row r="9" spans="1:19" ht="15.75">
      <c r="A9" s="720" t="s">
        <v>420</v>
      </c>
      <c r="B9" s="720"/>
      <c r="C9" s="720"/>
      <c r="D9" s="775" t="s">
        <v>108</v>
      </c>
      <c r="E9" s="775"/>
      <c r="F9" s="775"/>
      <c r="G9" s="775"/>
      <c r="H9" s="775"/>
      <c r="I9" s="775"/>
      <c r="J9" s="775"/>
      <c r="K9" s="775"/>
      <c r="L9" s="775"/>
      <c r="M9" s="775"/>
      <c r="N9" s="775"/>
      <c r="O9" s="777"/>
      <c r="P9" s="122" t="s">
        <v>3</v>
      </c>
      <c r="Q9" s="122" t="s">
        <v>4</v>
      </c>
      <c r="R9" s="122" t="s">
        <v>5</v>
      </c>
    </row>
    <row r="10" spans="1:19" ht="15" customHeight="1">
      <c r="A10" s="721" t="s">
        <v>419</v>
      </c>
      <c r="B10" s="722"/>
      <c r="C10" s="723"/>
      <c r="D10" s="778" t="s">
        <v>129</v>
      </c>
      <c r="E10" s="778"/>
      <c r="F10" s="778"/>
      <c r="G10" s="778"/>
      <c r="H10" s="778"/>
      <c r="I10" s="778"/>
      <c r="J10" s="778"/>
      <c r="K10" s="778"/>
      <c r="L10" s="778"/>
      <c r="M10" s="778"/>
      <c r="N10" s="778"/>
      <c r="O10" s="778"/>
      <c r="P10" s="466">
        <v>210</v>
      </c>
      <c r="Q10" s="466">
        <v>146</v>
      </c>
      <c r="R10" s="466">
        <v>83</v>
      </c>
    </row>
    <row r="11" spans="1:19" s="4" customFormat="1">
      <c r="A11" s="125"/>
      <c r="B11" s="125"/>
      <c r="C11" s="125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125"/>
      <c r="Q11" s="125"/>
      <c r="R11" s="125"/>
    </row>
    <row r="12" spans="1:19" s="8" customFormat="1" ht="11.25" customHeight="1">
      <c r="A12" s="788" t="s">
        <v>6</v>
      </c>
      <c r="B12" s="731" t="s">
        <v>70</v>
      </c>
      <c r="C12" s="731"/>
      <c r="D12" s="741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12</v>
      </c>
      <c r="J12" s="741" t="s">
        <v>6</v>
      </c>
      <c r="K12" s="744" t="s">
        <v>19</v>
      </c>
      <c r="L12" s="744"/>
      <c r="M12" s="741" t="s">
        <v>6</v>
      </c>
      <c r="N12" s="741" t="s">
        <v>22</v>
      </c>
      <c r="O12" s="741" t="s">
        <v>13</v>
      </c>
      <c r="P12" s="741" t="s">
        <v>14</v>
      </c>
      <c r="Q12" s="741" t="s">
        <v>15</v>
      </c>
      <c r="R12" s="742"/>
    </row>
    <row r="13" spans="1:19" s="8" customFormat="1" ht="19.5" customHeight="1">
      <c r="A13" s="789"/>
      <c r="B13" s="790"/>
      <c r="C13" s="790"/>
      <c r="D13" s="734"/>
      <c r="E13" s="734"/>
      <c r="F13" s="734"/>
      <c r="G13" s="734"/>
      <c r="H13" s="734"/>
      <c r="I13" s="734"/>
      <c r="J13" s="734"/>
      <c r="K13" s="236" t="s">
        <v>21</v>
      </c>
      <c r="L13" s="236" t="s">
        <v>23</v>
      </c>
      <c r="M13" s="734"/>
      <c r="N13" s="734"/>
      <c r="O13" s="734"/>
      <c r="P13" s="782"/>
      <c r="Q13" s="782"/>
      <c r="R13" s="783"/>
    </row>
    <row r="14" spans="1:19" ht="15" customHeight="1">
      <c r="A14" s="423">
        <v>1</v>
      </c>
      <c r="B14" s="211" t="s">
        <v>353</v>
      </c>
      <c r="C14" s="128"/>
      <c r="D14" s="226">
        <v>1997</v>
      </c>
      <c r="E14" s="130" t="s">
        <v>5</v>
      </c>
      <c r="F14" s="461" t="s">
        <v>348</v>
      </c>
      <c r="G14" s="688" t="s">
        <v>349</v>
      </c>
      <c r="H14" s="235">
        <v>67.75</v>
      </c>
      <c r="I14" s="136">
        <v>57</v>
      </c>
      <c r="J14" s="286">
        <f>RANK(I14,$I$12:$I$29,0)</f>
        <v>1</v>
      </c>
      <c r="K14" s="411">
        <v>100</v>
      </c>
      <c r="L14" s="14">
        <f t="shared" ref="L14:L19" si="0">K14/2</f>
        <v>50</v>
      </c>
      <c r="M14" s="425">
        <f>RANK(L14,$L$12:$L$26,0)</f>
        <v>1</v>
      </c>
      <c r="N14" s="426">
        <f t="shared" ref="N14:N19" si="1">L14+I14</f>
        <v>107</v>
      </c>
      <c r="O14" s="136">
        <f t="shared" ref="O14:O19" si="2">IF(A14=1,20,IF(A14=2,18,IF(A14=3,16,IF(A14&gt;19,0,19-A14))))</f>
        <v>20</v>
      </c>
      <c r="P14" s="411" t="str">
        <f t="shared" ref="P14:P19" si="3">IF(AND(NOT(OR(E14="МСМК",E14="ЗМС")),N14&gt;=$P$10),"+МСМК",IF(AND(OR(E14="МСМК",E14="ЗМС"),N14&gt;=$P$10),"МСМК",IF(AND(NOT(OR(E14="МСМК",E14="МС",E14="ЗМС")),N14&gt;=$Q$10),"+МС",IF(AND(OR(E14="МСМК",E14="МС",E14="ЗМС"),N14&gt;=$Q$10),"МС",IF(AND(NOT(OR(E14="ЗМС",E14="МСМК",E14="МС",E14="КМС")),N14&gt;=$R$10),"+КМС",IF(AND(OR(E14="ЗМС",E14="МСМК",E14="МС",E14="КМС"),N14&gt;=$R$10),"КМС","-"))))))</f>
        <v>КМС</v>
      </c>
      <c r="Q14" s="422" t="s">
        <v>59</v>
      </c>
      <c r="R14" s="227"/>
      <c r="S14" s="8"/>
    </row>
    <row r="15" spans="1:19" s="10" customFormat="1" ht="15" customHeight="1">
      <c r="A15" s="391">
        <f>A14+1</f>
        <v>2</v>
      </c>
      <c r="B15" s="505" t="s">
        <v>343</v>
      </c>
      <c r="C15" s="686"/>
      <c r="D15" s="136">
        <v>2003</v>
      </c>
      <c r="E15" s="461" t="s">
        <v>5</v>
      </c>
      <c r="F15" s="461" t="s">
        <v>137</v>
      </c>
      <c r="G15" s="108" t="s">
        <v>344</v>
      </c>
      <c r="H15" s="235">
        <v>66.650000000000006</v>
      </c>
      <c r="I15" s="136">
        <v>39</v>
      </c>
      <c r="J15" s="286">
        <f>RANK(I15,$I$12:$I$24,0)</f>
        <v>3</v>
      </c>
      <c r="K15" s="14">
        <v>82</v>
      </c>
      <c r="L15" s="14">
        <f t="shared" si="0"/>
        <v>41</v>
      </c>
      <c r="M15" s="425">
        <f>RANK(L15,$L$12:$L$23,0)</f>
        <v>2</v>
      </c>
      <c r="N15" s="426">
        <f t="shared" si="1"/>
        <v>80</v>
      </c>
      <c r="O15" s="136">
        <f t="shared" si="2"/>
        <v>18</v>
      </c>
      <c r="P15" s="633" t="str">
        <f t="shared" si="3"/>
        <v>-</v>
      </c>
      <c r="Q15" s="483" t="s">
        <v>345</v>
      </c>
      <c r="R15" s="227"/>
      <c r="S15" s="8"/>
    </row>
    <row r="16" spans="1:19" ht="15" customHeight="1">
      <c r="A16" s="391">
        <f t="shared" ref="A16:A19" si="4">A15+1</f>
        <v>3</v>
      </c>
      <c r="B16" s="211" t="s">
        <v>179</v>
      </c>
      <c r="C16" s="149"/>
      <c r="D16" s="136">
        <v>2005</v>
      </c>
      <c r="E16" s="633" t="s">
        <v>5</v>
      </c>
      <c r="F16" s="461" t="s">
        <v>135</v>
      </c>
      <c r="G16" s="626" t="s">
        <v>433</v>
      </c>
      <c r="H16" s="235">
        <v>64.650000000000006</v>
      </c>
      <c r="I16" s="136">
        <v>43</v>
      </c>
      <c r="J16" s="286">
        <f>RANK(I16,$I$12:$I$29,0)</f>
        <v>2</v>
      </c>
      <c r="K16" s="14">
        <v>56</v>
      </c>
      <c r="L16" s="14">
        <f t="shared" si="0"/>
        <v>28</v>
      </c>
      <c r="M16" s="425">
        <f>RANK(L16,$L$12:$L$26,0)</f>
        <v>5</v>
      </c>
      <c r="N16" s="426">
        <f t="shared" si="1"/>
        <v>71</v>
      </c>
      <c r="O16" s="136">
        <f t="shared" si="2"/>
        <v>16</v>
      </c>
      <c r="P16" s="411" t="str">
        <f t="shared" si="3"/>
        <v>-</v>
      </c>
      <c r="Q16" s="680" t="s">
        <v>138</v>
      </c>
      <c r="R16" s="183"/>
      <c r="S16" s="8"/>
    </row>
    <row r="17" spans="1:19" s="8" customFormat="1" ht="15" customHeight="1">
      <c r="A17" s="391">
        <f t="shared" si="4"/>
        <v>4</v>
      </c>
      <c r="B17" s="685" t="s">
        <v>332</v>
      </c>
      <c r="C17" s="687"/>
      <c r="D17" s="634">
        <v>2006</v>
      </c>
      <c r="E17" s="634">
        <v>1</v>
      </c>
      <c r="F17" s="461" t="s">
        <v>137</v>
      </c>
      <c r="G17" s="273" t="s">
        <v>331</v>
      </c>
      <c r="H17" s="235">
        <v>66.5</v>
      </c>
      <c r="I17" s="136">
        <v>33</v>
      </c>
      <c r="J17" s="286">
        <f>RANK(I17,$I$12:$I$29,0)</f>
        <v>4</v>
      </c>
      <c r="K17" s="633">
        <v>57</v>
      </c>
      <c r="L17" s="14">
        <f t="shared" si="0"/>
        <v>28.5</v>
      </c>
      <c r="M17" s="425">
        <f>RANK(L17,$L$12:$L$26,0)</f>
        <v>4</v>
      </c>
      <c r="N17" s="426">
        <f t="shared" si="1"/>
        <v>61.5</v>
      </c>
      <c r="O17" s="136">
        <f t="shared" si="2"/>
        <v>15</v>
      </c>
      <c r="P17" s="411" t="str">
        <f t="shared" si="3"/>
        <v>-</v>
      </c>
      <c r="Q17" s="315" t="s">
        <v>158</v>
      </c>
      <c r="R17" s="227"/>
      <c r="S17" s="16"/>
    </row>
    <row r="18" spans="1:19" ht="15" customHeight="1">
      <c r="A18" s="391">
        <f t="shared" si="4"/>
        <v>5</v>
      </c>
      <c r="B18" s="211" t="s">
        <v>356</v>
      </c>
      <c r="C18" s="149"/>
      <c r="D18" s="136">
        <v>2006</v>
      </c>
      <c r="E18" s="633">
        <v>1</v>
      </c>
      <c r="F18" s="461" t="s">
        <v>348</v>
      </c>
      <c r="G18" s="488" t="s">
        <v>349</v>
      </c>
      <c r="H18" s="235">
        <v>67.45</v>
      </c>
      <c r="I18" s="136">
        <v>21</v>
      </c>
      <c r="J18" s="286">
        <f>RANK(I18,$I$12:$I$29,0)</f>
        <v>6</v>
      </c>
      <c r="K18" s="234">
        <v>60</v>
      </c>
      <c r="L18" s="14">
        <f t="shared" si="0"/>
        <v>30</v>
      </c>
      <c r="M18" s="425">
        <f>RANK(L18,$L$12:$L$26,0)</f>
        <v>3</v>
      </c>
      <c r="N18" s="426">
        <f t="shared" si="1"/>
        <v>51</v>
      </c>
      <c r="O18" s="136">
        <f t="shared" si="2"/>
        <v>14</v>
      </c>
      <c r="P18" s="411" t="str">
        <f t="shared" si="3"/>
        <v>-</v>
      </c>
      <c r="Q18" s="422" t="s">
        <v>59</v>
      </c>
      <c r="R18" s="227"/>
      <c r="S18" s="8"/>
    </row>
    <row r="19" spans="1:19" ht="15" customHeight="1">
      <c r="A19" s="391">
        <f t="shared" si="4"/>
        <v>6</v>
      </c>
      <c r="B19" s="649" t="s">
        <v>357</v>
      </c>
      <c r="C19" s="150"/>
      <c r="D19" s="634">
        <v>2007</v>
      </c>
      <c r="E19" s="634">
        <v>1</v>
      </c>
      <c r="F19" s="600" t="s">
        <v>348</v>
      </c>
      <c r="G19" s="504" t="s">
        <v>349</v>
      </c>
      <c r="H19" s="235">
        <v>66.45</v>
      </c>
      <c r="I19" s="136">
        <v>26</v>
      </c>
      <c r="J19" s="286">
        <f>RANK(I19,$I$12:$I$29,0)</f>
        <v>5</v>
      </c>
      <c r="K19" s="234">
        <v>40</v>
      </c>
      <c r="L19" s="600">
        <f t="shared" si="0"/>
        <v>20</v>
      </c>
      <c r="M19" s="425">
        <f>RANK(L19,$L$12:$L$26,0)</f>
        <v>6</v>
      </c>
      <c r="N19" s="426">
        <f t="shared" si="1"/>
        <v>46</v>
      </c>
      <c r="O19" s="136">
        <f t="shared" si="2"/>
        <v>13</v>
      </c>
      <c r="P19" s="238" t="str">
        <f t="shared" si="3"/>
        <v>-</v>
      </c>
      <c r="Q19" s="498" t="s">
        <v>431</v>
      </c>
      <c r="R19" s="227"/>
      <c r="S19" s="8"/>
    </row>
    <row r="20" spans="1:19" ht="15" customHeight="1">
      <c r="A20" s="151"/>
      <c r="B20" s="240"/>
      <c r="C20" s="153"/>
      <c r="D20" s="156"/>
      <c r="E20" s="156"/>
      <c r="F20" s="172"/>
      <c r="G20" s="242"/>
      <c r="H20" s="243"/>
      <c r="I20" s="160"/>
      <c r="J20" s="160"/>
      <c r="K20" s="172"/>
      <c r="L20" s="172"/>
      <c r="M20" s="160"/>
      <c r="N20" s="160"/>
      <c r="O20" s="160"/>
      <c r="P20" s="172"/>
      <c r="Q20" s="244"/>
      <c r="R20" s="245"/>
      <c r="S20" s="8"/>
    </row>
    <row r="21" spans="1:19" s="90" customFormat="1">
      <c r="A21" s="111"/>
      <c r="B21" s="111"/>
      <c r="C21" s="111"/>
      <c r="D21" s="111"/>
      <c r="E21" s="232"/>
      <c r="F21" s="161"/>
      <c r="G21" s="111"/>
      <c r="H21" s="111"/>
      <c r="I21" s="111"/>
      <c r="J21" s="111"/>
      <c r="K21" s="111"/>
      <c r="N21" s="111"/>
      <c r="O21" s="111"/>
      <c r="P21" s="111"/>
    </row>
    <row r="22" spans="1:19" s="90" customFormat="1">
      <c r="A22" s="111"/>
      <c r="B22" s="91" t="s">
        <v>16</v>
      </c>
      <c r="C22" s="91"/>
      <c r="D22" s="91"/>
      <c r="E22" s="91"/>
      <c r="F22" s="635"/>
      <c r="G22" s="120"/>
      <c r="H22" s="635" t="s">
        <v>254</v>
      </c>
      <c r="I22" s="111"/>
      <c r="J22" s="111"/>
      <c r="K22" s="111"/>
      <c r="L22" s="111"/>
      <c r="M22" s="111"/>
      <c r="N22" s="111"/>
      <c r="O22" s="111"/>
      <c r="P22" s="111"/>
    </row>
    <row r="23" spans="1:19" s="90" customFormat="1">
      <c r="A23" s="111"/>
      <c r="B23" s="91"/>
      <c r="C23" s="91"/>
      <c r="D23" s="91"/>
      <c r="E23" s="91"/>
      <c r="F23" s="635"/>
      <c r="G23" s="120"/>
      <c r="H23" s="635"/>
      <c r="I23" s="111"/>
      <c r="J23" s="111"/>
      <c r="K23" s="111"/>
      <c r="L23" s="111"/>
      <c r="M23" s="111"/>
      <c r="N23" s="111"/>
      <c r="O23" s="111"/>
      <c r="P23" s="111"/>
    </row>
    <row r="24" spans="1:19" ht="17.25" customHeight="1">
      <c r="A24" s="90"/>
      <c r="B24" s="91" t="s">
        <v>17</v>
      </c>
      <c r="C24" s="91"/>
      <c r="D24" s="91"/>
      <c r="E24" s="91"/>
      <c r="F24" s="636"/>
      <c r="G24" s="91"/>
      <c r="H24" s="636" t="s">
        <v>143</v>
      </c>
      <c r="I24" s="186"/>
      <c r="J24" s="186"/>
      <c r="K24" s="186"/>
      <c r="L24" s="186"/>
      <c r="M24" s="186"/>
      <c r="N24" s="186"/>
      <c r="O24" s="186"/>
      <c r="P24" s="186"/>
      <c r="Q24" s="90"/>
      <c r="R24" s="90"/>
    </row>
    <row r="25" spans="1:19" s="90" customFormat="1">
      <c r="A25" s="111"/>
      <c r="I25" s="111"/>
      <c r="J25" s="111"/>
      <c r="K25" s="111"/>
      <c r="L25" s="111"/>
      <c r="M25" s="232"/>
      <c r="N25" s="111"/>
      <c r="O25" s="111"/>
      <c r="P25" s="111"/>
    </row>
    <row r="26" spans="1:19" s="90" customFormat="1">
      <c r="A26" s="231"/>
      <c r="B26" s="90" t="s">
        <v>92</v>
      </c>
      <c r="C26" s="91"/>
      <c r="D26" s="91"/>
      <c r="E26" s="91"/>
      <c r="F26" s="91"/>
      <c r="H26" s="90" t="s">
        <v>421</v>
      </c>
      <c r="I26" s="111"/>
      <c r="J26" s="111"/>
      <c r="K26" s="111"/>
      <c r="L26" s="111"/>
      <c r="M26" s="111"/>
      <c r="N26" s="111"/>
      <c r="O26" s="111"/>
      <c r="P26" s="111"/>
    </row>
    <row r="27" spans="1:19" s="90" customFormat="1" ht="12" customHeight="1">
      <c r="A27" s="231"/>
      <c r="C27" s="91"/>
      <c r="H27" s="91"/>
      <c r="I27" s="111"/>
      <c r="J27" s="111"/>
      <c r="K27" s="111"/>
      <c r="L27" s="111"/>
      <c r="M27" s="232"/>
      <c r="N27" s="111"/>
      <c r="O27" s="111"/>
      <c r="P27" s="111"/>
    </row>
    <row r="28" spans="1:19">
      <c r="B28" s="90" t="s">
        <v>18</v>
      </c>
      <c r="C28" s="91"/>
      <c r="D28" s="90"/>
      <c r="E28" s="90"/>
      <c r="F28" s="90"/>
      <c r="G28" s="90"/>
      <c r="H28" s="91" t="s">
        <v>422</v>
      </c>
    </row>
    <row r="29" spans="1:19">
      <c r="H29" s="4"/>
    </row>
  </sheetData>
  <sheetProtection selectLockedCells="1" selectUnlockedCells="1"/>
  <autoFilter ref="A12:R19">
    <filterColumn colId="1" showButton="0"/>
    <filterColumn colId="10" showButton="0"/>
    <filterColumn colId="16" showButton="0"/>
    <sortState ref="A18:R22">
      <sortCondition ref="A15:A16"/>
    </sortState>
  </autoFilter>
  <sortState ref="B14:Q19">
    <sortCondition descending="1" ref="N14:N19"/>
  </sortState>
  <mergeCells count="32">
    <mergeCell ref="Q12:R13"/>
    <mergeCell ref="J12:J13"/>
    <mergeCell ref="K12:L12"/>
    <mergeCell ref="M12:M13"/>
    <mergeCell ref="N12:N13"/>
    <mergeCell ref="O12:O13"/>
    <mergeCell ref="P12:P13"/>
    <mergeCell ref="D9:O9"/>
    <mergeCell ref="D10:O10"/>
    <mergeCell ref="A12:A13"/>
    <mergeCell ref="B12:C13"/>
    <mergeCell ref="D12:D13"/>
    <mergeCell ref="E12:E13"/>
    <mergeCell ref="F12:F13"/>
    <mergeCell ref="G12:G13"/>
    <mergeCell ref="H12:H13"/>
    <mergeCell ref="I12:I13"/>
    <mergeCell ref="A9:C9"/>
    <mergeCell ref="A10:C10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31496062992125984" right="0.19685039370078741" top="1.0629921259842521" bottom="0.59055118110236227" header="0" footer="0"/>
  <pageSetup paperSize="9" scale="76" firstPageNumber="0" fitToHeight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S35"/>
  <sheetViews>
    <sheetView topLeftCell="A4" zoomScale="90" zoomScaleNormal="90" zoomScaleSheetLayoutView="90" workbookViewId="0">
      <selection activeCell="Q25" sqref="Q25"/>
    </sheetView>
  </sheetViews>
  <sheetFormatPr defaultColWidth="9.140625" defaultRowHeight="12.75"/>
  <cols>
    <col min="1" max="1" width="8.28515625" style="16" customWidth="1"/>
    <col min="2" max="2" width="9.140625" style="16"/>
    <col min="3" max="3" width="10.140625" style="16" customWidth="1"/>
    <col min="4" max="4" width="9.42578125" style="16" customWidth="1"/>
    <col min="5" max="5" width="7.42578125" style="16" customWidth="1"/>
    <col min="6" max="6" width="25.42578125" style="16" customWidth="1"/>
    <col min="7" max="7" width="25.5703125" style="16" customWidth="1"/>
    <col min="8" max="8" width="9.7109375" style="16" customWidth="1"/>
    <col min="9" max="9" width="7.7109375" style="16" customWidth="1"/>
    <col min="10" max="10" width="6.5703125" style="16" customWidth="1"/>
    <col min="11" max="11" width="8.7109375" style="16" customWidth="1"/>
    <col min="12" max="12" width="9.140625" style="16" customWidth="1"/>
    <col min="13" max="13" width="8.28515625" style="16" customWidth="1"/>
    <col min="14" max="14" width="9.140625" style="16" customWidth="1"/>
    <col min="15" max="15" width="7.5703125" style="16" customWidth="1"/>
    <col min="16" max="16" width="9.140625" style="16" customWidth="1"/>
    <col min="17" max="17" width="12.28515625" style="16" customWidth="1"/>
    <col min="18" max="18" width="11.7109375" style="16" customWidth="1"/>
    <col min="19" max="16384" width="9.140625" style="16"/>
  </cols>
  <sheetData>
    <row r="1" spans="1:19">
      <c r="A1" s="768" t="s">
        <v>126</v>
      </c>
      <c r="B1" s="768"/>
      <c r="C1" s="768"/>
      <c r="D1" s="768"/>
      <c r="E1" s="768"/>
      <c r="F1" s="768"/>
      <c r="G1" s="768"/>
      <c r="H1" s="768"/>
      <c r="I1" s="768"/>
      <c r="J1" s="768"/>
      <c r="K1" s="768"/>
      <c r="L1" s="768"/>
      <c r="M1" s="768"/>
      <c r="N1" s="768"/>
      <c r="O1" s="768"/>
      <c r="P1" s="768"/>
      <c r="Q1" s="768"/>
      <c r="R1" s="768"/>
    </row>
    <row r="2" spans="1:19">
      <c r="A2" s="768" t="s">
        <v>107</v>
      </c>
      <c r="B2" s="768"/>
      <c r="C2" s="768"/>
      <c r="D2" s="768"/>
      <c r="E2" s="768"/>
      <c r="F2" s="768"/>
      <c r="G2" s="768"/>
      <c r="H2" s="768"/>
      <c r="I2" s="768"/>
      <c r="J2" s="768"/>
      <c r="K2" s="768"/>
      <c r="L2" s="768"/>
      <c r="M2" s="768"/>
      <c r="N2" s="768"/>
      <c r="O2" s="768"/>
      <c r="P2" s="768"/>
      <c r="Q2" s="768"/>
      <c r="R2" s="768"/>
    </row>
    <row r="3" spans="1:19" ht="12.75" customHeight="1">
      <c r="A3" s="768" t="s">
        <v>415</v>
      </c>
      <c r="B3" s="768"/>
      <c r="C3" s="768"/>
      <c r="D3" s="768"/>
      <c r="E3" s="768"/>
      <c r="F3" s="768"/>
      <c r="G3" s="768"/>
      <c r="H3" s="768"/>
      <c r="I3" s="768"/>
      <c r="J3" s="768"/>
      <c r="K3" s="768"/>
      <c r="L3" s="768"/>
      <c r="M3" s="768"/>
      <c r="N3" s="768"/>
      <c r="O3" s="768"/>
      <c r="P3" s="768"/>
      <c r="Q3" s="768"/>
      <c r="R3" s="768"/>
    </row>
    <row r="4" spans="1:19">
      <c r="A4" s="768" t="s">
        <v>247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768"/>
      <c r="O4" s="768"/>
      <c r="P4" s="768"/>
      <c r="Q4" s="768"/>
      <c r="R4" s="768"/>
    </row>
    <row r="5" spans="1:19" ht="9" customHeight="1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</row>
    <row r="6" spans="1:19" ht="15.75">
      <c r="A6" s="711" t="s">
        <v>248</v>
      </c>
      <c r="B6" s="711"/>
      <c r="C6" s="711"/>
      <c r="D6" s="775" t="s">
        <v>1</v>
      </c>
      <c r="E6" s="776"/>
      <c r="F6" s="776"/>
      <c r="G6" s="776"/>
      <c r="H6" s="776"/>
      <c r="I6" s="776"/>
      <c r="J6" s="776"/>
      <c r="K6" s="776"/>
      <c r="L6" s="776"/>
      <c r="M6" s="776"/>
      <c r="N6" s="776"/>
      <c r="O6" s="776"/>
      <c r="P6" s="738" t="s">
        <v>112</v>
      </c>
      <c r="Q6" s="738"/>
      <c r="R6" s="738"/>
    </row>
    <row r="7" spans="1:19" ht="15.75">
      <c r="A7" s="711" t="s">
        <v>250</v>
      </c>
      <c r="B7" s="711"/>
      <c r="C7" s="711"/>
      <c r="D7" s="736" t="s">
        <v>140</v>
      </c>
      <c r="E7" s="736"/>
      <c r="F7" s="736"/>
      <c r="G7" s="736"/>
      <c r="H7" s="736"/>
      <c r="I7" s="736"/>
      <c r="J7" s="736"/>
      <c r="K7" s="736"/>
      <c r="L7" s="736"/>
      <c r="M7" s="736"/>
      <c r="N7" s="736"/>
      <c r="O7" s="736"/>
      <c r="P7" s="739" t="s">
        <v>20</v>
      </c>
      <c r="Q7" s="739"/>
      <c r="R7" s="739"/>
    </row>
    <row r="8" spans="1:19" ht="15.75">
      <c r="A8" s="748"/>
      <c r="B8" s="748"/>
      <c r="C8" s="748"/>
      <c r="D8" s="773" t="s">
        <v>249</v>
      </c>
      <c r="E8" s="773"/>
      <c r="F8" s="773"/>
      <c r="G8" s="773"/>
      <c r="H8" s="773"/>
      <c r="I8" s="773"/>
      <c r="J8" s="773"/>
      <c r="K8" s="773"/>
      <c r="L8" s="773"/>
      <c r="M8" s="773"/>
      <c r="N8" s="773"/>
      <c r="O8" s="773"/>
      <c r="P8" s="791" t="s">
        <v>2</v>
      </c>
      <c r="Q8" s="740"/>
      <c r="R8" s="740"/>
    </row>
    <row r="9" spans="1:19" ht="15.75">
      <c r="A9" s="720" t="s">
        <v>420</v>
      </c>
      <c r="B9" s="720"/>
      <c r="C9" s="720"/>
      <c r="D9" s="775" t="s">
        <v>108</v>
      </c>
      <c r="E9" s="775"/>
      <c r="F9" s="775"/>
      <c r="G9" s="775"/>
      <c r="H9" s="775"/>
      <c r="I9" s="775"/>
      <c r="J9" s="775"/>
      <c r="K9" s="775"/>
      <c r="L9" s="775"/>
      <c r="M9" s="775"/>
      <c r="N9" s="775"/>
      <c r="O9" s="775"/>
      <c r="P9" s="472" t="s">
        <v>3</v>
      </c>
      <c r="Q9" s="452" t="s">
        <v>4</v>
      </c>
      <c r="R9" s="452" t="s">
        <v>5</v>
      </c>
    </row>
    <row r="10" spans="1:19" ht="15" customHeight="1">
      <c r="A10" s="721" t="s">
        <v>419</v>
      </c>
      <c r="B10" s="722"/>
      <c r="C10" s="723"/>
      <c r="D10" s="778" t="s">
        <v>130</v>
      </c>
      <c r="E10" s="778"/>
      <c r="F10" s="778"/>
      <c r="G10" s="778"/>
      <c r="H10" s="778"/>
      <c r="I10" s="778"/>
      <c r="J10" s="778"/>
      <c r="K10" s="778"/>
      <c r="L10" s="778"/>
      <c r="M10" s="778"/>
      <c r="N10" s="778"/>
      <c r="O10" s="778"/>
      <c r="P10" s="466">
        <v>222</v>
      </c>
      <c r="Q10" s="466">
        <v>162</v>
      </c>
      <c r="R10" s="466">
        <v>95</v>
      </c>
    </row>
    <row r="11" spans="1:19" s="4" customFormat="1">
      <c r="A11" s="125"/>
      <c r="B11" s="125"/>
      <c r="C11" s="125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125"/>
      <c r="Q11" s="125"/>
      <c r="R11" s="125"/>
    </row>
    <row r="12" spans="1:19" s="8" customFormat="1" ht="11.25" customHeight="1">
      <c r="A12" s="788" t="s">
        <v>6</v>
      </c>
      <c r="B12" s="731" t="s">
        <v>70</v>
      </c>
      <c r="C12" s="731"/>
      <c r="D12" s="741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12</v>
      </c>
      <c r="J12" s="741" t="s">
        <v>6</v>
      </c>
      <c r="K12" s="744" t="s">
        <v>19</v>
      </c>
      <c r="L12" s="744"/>
      <c r="M12" s="741" t="s">
        <v>6</v>
      </c>
      <c r="N12" s="741" t="s">
        <v>22</v>
      </c>
      <c r="O12" s="741" t="s">
        <v>13</v>
      </c>
      <c r="P12" s="793" t="s">
        <v>14</v>
      </c>
      <c r="Q12" s="788" t="s">
        <v>15</v>
      </c>
      <c r="R12" s="742"/>
    </row>
    <row r="13" spans="1:19" s="8" customFormat="1">
      <c r="A13" s="789"/>
      <c r="B13" s="790"/>
      <c r="C13" s="790"/>
      <c r="D13" s="734"/>
      <c r="E13" s="734"/>
      <c r="F13" s="734"/>
      <c r="G13" s="734"/>
      <c r="H13" s="734"/>
      <c r="I13" s="734"/>
      <c r="J13" s="734"/>
      <c r="K13" s="236" t="s">
        <v>21</v>
      </c>
      <c r="L13" s="236" t="s">
        <v>23</v>
      </c>
      <c r="M13" s="734"/>
      <c r="N13" s="734"/>
      <c r="O13" s="734"/>
      <c r="P13" s="794"/>
      <c r="Q13" s="789"/>
      <c r="R13" s="792"/>
    </row>
    <row r="14" spans="1:19" s="10" customFormat="1" ht="15" customHeight="1">
      <c r="A14" s="423">
        <v>1</v>
      </c>
      <c r="B14" s="316" t="s">
        <v>293</v>
      </c>
      <c r="C14" s="427"/>
      <c r="D14" s="126">
        <v>1993</v>
      </c>
      <c r="E14" s="130" t="s">
        <v>4</v>
      </c>
      <c r="F14" s="633" t="s">
        <v>289</v>
      </c>
      <c r="G14" s="634" t="s">
        <v>290</v>
      </c>
      <c r="H14" s="235">
        <v>72.849999999999994</v>
      </c>
      <c r="I14" s="136">
        <v>100</v>
      </c>
      <c r="J14" s="286">
        <f>RANK(I14,$I$12:$I$22,0)</f>
        <v>1</v>
      </c>
      <c r="K14" s="14">
        <v>160</v>
      </c>
      <c r="L14" s="14">
        <f t="shared" ref="L14:L19" si="0">K14/2</f>
        <v>80</v>
      </c>
      <c r="M14" s="425">
        <f>RANK(L14,$L$12:$L$21,0)</f>
        <v>1</v>
      </c>
      <c r="N14" s="426">
        <f t="shared" ref="N14:N19" si="1">L14+I14</f>
        <v>180</v>
      </c>
      <c r="O14" s="136">
        <f t="shared" ref="O14:O19" si="2">IF(A14=1,20,IF(A14=2,18,IF(A14=3,16,IF(A14&gt;19,0,19-A14))))</f>
        <v>20</v>
      </c>
      <c r="P14" s="238" t="str">
        <f t="shared" ref="P14:P19" si="3">IF(AND(NOT(OR(E14="МСМК",E14="ЗМС")),N14&gt;=$P$10),"+МСМК",IF(AND(OR(E14="МСМК",E14="ЗМС"),N14&gt;=$P$10),"МСМК",IF(AND(NOT(OR(E14="МСМК",E14="МС",E14="ЗМС")),N14&gt;=$Q$10),"+МС",IF(AND(OR(E14="МСМК",E14="МС",E14="ЗМС"),N14&gt;=$Q$10),"МС",IF(AND(NOT(OR(E14="ЗМС",E14="МСМК",E14="МС",E14="КМС")),N14&gt;=$R$10),"+КМС",IF(AND(OR(E14="ЗМС",E14="МСМК",E14="МС",E14="КМС"),N14&gt;=$R$10),"КМС","-"))))))</f>
        <v>МС</v>
      </c>
      <c r="Q14" s="246" t="s">
        <v>291</v>
      </c>
      <c r="R14" s="168"/>
      <c r="S14" s="8"/>
    </row>
    <row r="15" spans="1:19" s="8" customFormat="1" ht="15" customHeight="1">
      <c r="A15" s="391">
        <f>A14+1</f>
        <v>2</v>
      </c>
      <c r="B15" s="689" t="s">
        <v>168</v>
      </c>
      <c r="C15" s="690"/>
      <c r="D15" s="249">
        <v>2004</v>
      </c>
      <c r="E15" s="249" t="s">
        <v>4</v>
      </c>
      <c r="F15" s="249" t="s">
        <v>289</v>
      </c>
      <c r="G15" s="205" t="s">
        <v>290</v>
      </c>
      <c r="H15" s="235">
        <v>72.650000000000006</v>
      </c>
      <c r="I15" s="136">
        <v>87</v>
      </c>
      <c r="J15" s="286">
        <f>RANK(I15,$I$12:$I$22,0)</f>
        <v>2</v>
      </c>
      <c r="K15" s="234">
        <v>140</v>
      </c>
      <c r="L15" s="14">
        <f t="shared" si="0"/>
        <v>70</v>
      </c>
      <c r="M15" s="425">
        <f>RANK(L15,$L$12:$L$21,0)</f>
        <v>2</v>
      </c>
      <c r="N15" s="426">
        <f t="shared" si="1"/>
        <v>157</v>
      </c>
      <c r="O15" s="136">
        <f t="shared" si="2"/>
        <v>18</v>
      </c>
      <c r="P15" s="238" t="str">
        <f t="shared" si="3"/>
        <v>КМС</v>
      </c>
      <c r="Q15" s="246" t="s">
        <v>292</v>
      </c>
      <c r="R15" s="168"/>
      <c r="S15" s="16"/>
    </row>
    <row r="16" spans="1:19" ht="15" customHeight="1">
      <c r="A16" s="391">
        <f t="shared" ref="A16:A19" si="4">A15+1</f>
        <v>3</v>
      </c>
      <c r="B16" s="211" t="s">
        <v>173</v>
      </c>
      <c r="C16" s="247"/>
      <c r="D16" s="139">
        <v>1993</v>
      </c>
      <c r="E16" s="633" t="s">
        <v>5</v>
      </c>
      <c r="F16" s="633" t="s">
        <v>283</v>
      </c>
      <c r="G16" s="205"/>
      <c r="H16" s="235">
        <v>73.349999999999994</v>
      </c>
      <c r="I16" s="136">
        <v>78</v>
      </c>
      <c r="J16" s="286">
        <f>RANK(I16,$I$12:$I$30,0)</f>
        <v>3</v>
      </c>
      <c r="K16" s="633">
        <v>92</v>
      </c>
      <c r="L16" s="14">
        <f t="shared" si="0"/>
        <v>46</v>
      </c>
      <c r="M16" s="425">
        <f>RANK(L16,$L$12:$L$22,0)</f>
        <v>4</v>
      </c>
      <c r="N16" s="426">
        <f t="shared" si="1"/>
        <v>124</v>
      </c>
      <c r="O16" s="136">
        <f t="shared" si="2"/>
        <v>16</v>
      </c>
      <c r="P16" s="238" t="str">
        <f t="shared" si="3"/>
        <v>КМС</v>
      </c>
      <c r="Q16" s="246" t="s">
        <v>178</v>
      </c>
      <c r="R16" s="241"/>
      <c r="S16" s="8"/>
    </row>
    <row r="17" spans="1:19" ht="15" customHeight="1">
      <c r="A17" s="391">
        <f t="shared" si="4"/>
        <v>4</v>
      </c>
      <c r="B17" s="182" t="s">
        <v>157</v>
      </c>
      <c r="C17" s="250"/>
      <c r="D17" s="139">
        <v>2003</v>
      </c>
      <c r="E17" s="633" t="s">
        <v>5</v>
      </c>
      <c r="F17" s="634" t="s">
        <v>137</v>
      </c>
      <c r="G17" s="205" t="s">
        <v>331</v>
      </c>
      <c r="H17" s="235">
        <v>72.95</v>
      </c>
      <c r="I17" s="136">
        <v>72</v>
      </c>
      <c r="J17" s="286">
        <f>RANK(I17,$I$12:$I$22,0)</f>
        <v>5</v>
      </c>
      <c r="K17" s="411">
        <v>82</v>
      </c>
      <c r="L17" s="14">
        <f t="shared" si="0"/>
        <v>41</v>
      </c>
      <c r="M17" s="425">
        <f>RANK(L17,$L$12:$L$21,0)</f>
        <v>5</v>
      </c>
      <c r="N17" s="426">
        <f t="shared" si="1"/>
        <v>113</v>
      </c>
      <c r="O17" s="136">
        <f t="shared" si="2"/>
        <v>15</v>
      </c>
      <c r="P17" s="238" t="str">
        <f t="shared" si="3"/>
        <v>КМС</v>
      </c>
      <c r="Q17" s="246" t="s">
        <v>158</v>
      </c>
      <c r="R17" s="168"/>
      <c r="S17" s="8"/>
    </row>
    <row r="18" spans="1:19" ht="15" customHeight="1">
      <c r="A18" s="391">
        <f t="shared" si="4"/>
        <v>5</v>
      </c>
      <c r="B18" s="211" t="s">
        <v>270</v>
      </c>
      <c r="C18" s="251"/>
      <c r="D18" s="126">
        <v>2003</v>
      </c>
      <c r="E18" s="634" t="s">
        <v>5</v>
      </c>
      <c r="F18" s="132" t="s">
        <v>265</v>
      </c>
      <c r="G18" s="274" t="s">
        <v>273</v>
      </c>
      <c r="H18" s="235">
        <v>72.900000000000006</v>
      </c>
      <c r="I18" s="136">
        <v>75</v>
      </c>
      <c r="J18" s="286">
        <f>RANK(I18,$I$12:$I$22,0)</f>
        <v>4</v>
      </c>
      <c r="K18" s="14">
        <v>75</v>
      </c>
      <c r="L18" s="14">
        <f t="shared" si="0"/>
        <v>37.5</v>
      </c>
      <c r="M18" s="425">
        <f>RANK(L18,$L$12:$L$21,0)</f>
        <v>6</v>
      </c>
      <c r="N18" s="426">
        <f t="shared" si="1"/>
        <v>112.5</v>
      </c>
      <c r="O18" s="136">
        <f t="shared" si="2"/>
        <v>14</v>
      </c>
      <c r="P18" s="238" t="str">
        <f t="shared" si="3"/>
        <v>КМС</v>
      </c>
      <c r="Q18" s="246" t="s">
        <v>271</v>
      </c>
      <c r="R18" s="241"/>
      <c r="S18" s="8"/>
    </row>
    <row r="19" spans="1:19" ht="15" customHeight="1">
      <c r="A19" s="391">
        <f t="shared" si="4"/>
        <v>6</v>
      </c>
      <c r="B19" s="211" t="s">
        <v>282</v>
      </c>
      <c r="C19" s="251"/>
      <c r="D19" s="226">
        <v>1984</v>
      </c>
      <c r="E19" s="634" t="s">
        <v>5</v>
      </c>
      <c r="F19" s="633" t="s">
        <v>265</v>
      </c>
      <c r="G19" s="634" t="s">
        <v>276</v>
      </c>
      <c r="H19" s="235">
        <v>72.05</v>
      </c>
      <c r="I19" s="136">
        <v>45</v>
      </c>
      <c r="J19" s="286">
        <f>RANK(I19,$I$12:$I$22,0)</f>
        <v>6</v>
      </c>
      <c r="K19" s="633">
        <v>118</v>
      </c>
      <c r="L19" s="633">
        <f t="shared" si="0"/>
        <v>59</v>
      </c>
      <c r="M19" s="425">
        <f>RANK(L19,$L$12:$L$21,0)</f>
        <v>3</v>
      </c>
      <c r="N19" s="426">
        <f t="shared" si="1"/>
        <v>104</v>
      </c>
      <c r="O19" s="136">
        <f t="shared" si="2"/>
        <v>13</v>
      </c>
      <c r="P19" s="238" t="str">
        <f t="shared" si="3"/>
        <v>КМС</v>
      </c>
      <c r="Q19" s="246" t="s">
        <v>274</v>
      </c>
      <c r="R19" s="168"/>
      <c r="S19" s="8"/>
    </row>
    <row r="20" spans="1:19" s="4" customFormat="1" ht="15" customHeight="1">
      <c r="A20" s="151"/>
      <c r="R20" s="245"/>
      <c r="S20" s="332"/>
    </row>
    <row r="21" spans="1:19" ht="15" customHeight="1">
      <c r="A21" s="151"/>
      <c r="B21" s="162"/>
      <c r="C21" s="152"/>
      <c r="D21" s="160"/>
      <c r="E21" s="172"/>
      <c r="F21" s="172"/>
      <c r="G21" s="252"/>
      <c r="H21" s="243"/>
      <c r="I21" s="160"/>
      <c r="J21" s="160"/>
      <c r="K21" s="172"/>
      <c r="L21" s="172"/>
      <c r="M21" s="160"/>
      <c r="N21" s="160"/>
      <c r="O21" s="160"/>
      <c r="P21" s="172"/>
      <c r="Q21" s="253"/>
      <c r="R21" s="245"/>
      <c r="S21" s="8"/>
    </row>
    <row r="22" spans="1:19" s="90" customFormat="1">
      <c r="A22" s="111"/>
      <c r="B22" s="91" t="s">
        <v>16</v>
      </c>
      <c r="C22" s="91"/>
      <c r="D22" s="91"/>
      <c r="E22" s="91"/>
      <c r="F22" s="635"/>
      <c r="G22" s="120"/>
      <c r="H22" s="635" t="s">
        <v>254</v>
      </c>
      <c r="I22" s="111"/>
      <c r="J22" s="111"/>
      <c r="K22" s="111"/>
      <c r="L22" s="111"/>
      <c r="M22" s="111"/>
      <c r="N22" s="111"/>
      <c r="O22" s="111"/>
      <c r="P22" s="111"/>
    </row>
    <row r="23" spans="1:19" ht="14.25" customHeight="1">
      <c r="A23" s="90"/>
      <c r="B23" s="91"/>
      <c r="C23" s="91"/>
      <c r="D23" s="91"/>
      <c r="E23" s="91"/>
      <c r="F23" s="635"/>
      <c r="G23" s="120"/>
      <c r="H23" s="635"/>
      <c r="I23" s="186"/>
      <c r="J23" s="186"/>
      <c r="K23" s="186"/>
      <c r="L23" s="186"/>
      <c r="M23" s="186"/>
      <c r="N23" s="186"/>
      <c r="O23" s="186"/>
      <c r="P23" s="186"/>
      <c r="Q23" s="90"/>
      <c r="R23" s="90"/>
    </row>
    <row r="24" spans="1:19" s="90" customFormat="1">
      <c r="A24" s="111"/>
      <c r="B24" s="91" t="s">
        <v>17</v>
      </c>
      <c r="C24" s="91"/>
      <c r="D24" s="91"/>
      <c r="E24" s="91"/>
      <c r="F24" s="636"/>
      <c r="G24" s="91"/>
      <c r="H24" s="636" t="s">
        <v>143</v>
      </c>
      <c r="I24" s="111"/>
      <c r="J24" s="111"/>
      <c r="K24" s="111"/>
      <c r="L24" s="111"/>
      <c r="M24" s="232"/>
      <c r="N24" s="111"/>
      <c r="O24" s="111"/>
      <c r="P24" s="111"/>
    </row>
    <row r="25" spans="1:19" s="90" customFormat="1" ht="16.5" customHeight="1">
      <c r="A25" s="231"/>
      <c r="I25" s="111"/>
      <c r="J25" s="111"/>
      <c r="K25" s="111"/>
      <c r="L25" s="111"/>
      <c r="M25" s="232"/>
      <c r="N25" s="111"/>
      <c r="O25" s="111"/>
      <c r="P25" s="111"/>
    </row>
    <row r="26" spans="1:19" s="90" customFormat="1">
      <c r="A26" s="231"/>
      <c r="B26" s="90" t="s">
        <v>92</v>
      </c>
      <c r="C26" s="91"/>
      <c r="D26" s="91"/>
      <c r="E26" s="91"/>
      <c r="F26" s="91"/>
      <c r="H26" s="90" t="s">
        <v>421</v>
      </c>
      <c r="I26" s="111"/>
      <c r="J26" s="111"/>
      <c r="K26" s="111"/>
      <c r="L26" s="111"/>
      <c r="M26" s="232"/>
      <c r="N26" s="111"/>
      <c r="O26" s="111"/>
      <c r="P26" s="111"/>
    </row>
    <row r="27" spans="1:19" s="8" customFormat="1">
      <c r="A27" s="90"/>
      <c r="B27" s="90"/>
      <c r="C27" s="91"/>
      <c r="D27" s="90"/>
      <c r="E27" s="90"/>
      <c r="F27" s="90"/>
      <c r="G27" s="90"/>
      <c r="H27" s="91"/>
      <c r="I27" s="90"/>
      <c r="J27" s="90"/>
      <c r="K27" s="90"/>
      <c r="L27" s="90"/>
      <c r="M27" s="90"/>
      <c r="N27" s="90"/>
      <c r="O27" s="90"/>
      <c r="P27" s="90"/>
      <c r="Q27" s="90"/>
      <c r="R27" s="90"/>
    </row>
    <row r="28" spans="1:19" ht="15.75" customHeight="1">
      <c r="B28" s="90" t="s">
        <v>18</v>
      </c>
      <c r="C28" s="91"/>
      <c r="D28" s="90"/>
      <c r="E28" s="90"/>
      <c r="F28" s="90"/>
      <c r="G28" s="90"/>
      <c r="H28" s="91" t="s">
        <v>422</v>
      </c>
    </row>
    <row r="29" spans="1:19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>
      <c r="H31" s="4"/>
      <c r="I31" s="784"/>
      <c r="J31" s="784"/>
      <c r="K31" s="784"/>
      <c r="L31" s="784"/>
      <c r="M31" s="784"/>
      <c r="N31" s="784"/>
      <c r="O31" s="784"/>
      <c r="P31" s="784"/>
      <c r="Q31" s="784"/>
      <c r="R31" s="784"/>
      <c r="S31" s="784"/>
    </row>
    <row r="32" spans="1:19">
      <c r="H32" s="4"/>
      <c r="I32" s="784"/>
      <c r="J32" s="784"/>
      <c r="K32" s="784"/>
      <c r="L32" s="784"/>
      <c r="M32" s="784"/>
      <c r="N32" s="784"/>
      <c r="O32" s="784"/>
      <c r="P32" s="784"/>
      <c r="Q32" s="784"/>
      <c r="R32" s="784"/>
      <c r="S32" s="784"/>
    </row>
    <row r="33" spans="8:19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8:19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8:19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</sheetData>
  <sheetProtection selectLockedCells="1" selectUnlockedCells="1"/>
  <autoFilter ref="A12:R20">
    <filterColumn colId="1" showButton="0"/>
    <filterColumn colId="10" showButton="0"/>
    <filterColumn colId="16" showButton="0"/>
    <sortState ref="A18:R29">
      <sortCondition ref="O15:O29"/>
    </sortState>
  </autoFilter>
  <sortState ref="B14:Q19">
    <sortCondition descending="1" ref="N14:N19"/>
  </sortState>
  <mergeCells count="34">
    <mergeCell ref="Q12:R13"/>
    <mergeCell ref="I31:S31"/>
    <mergeCell ref="I32:S32"/>
    <mergeCell ref="J12:J13"/>
    <mergeCell ref="K12:L12"/>
    <mergeCell ref="M12:M13"/>
    <mergeCell ref="N12:N13"/>
    <mergeCell ref="O12:O13"/>
    <mergeCell ref="P12:P13"/>
    <mergeCell ref="D9:O9"/>
    <mergeCell ref="D10:O10"/>
    <mergeCell ref="A12:A13"/>
    <mergeCell ref="B12:C13"/>
    <mergeCell ref="D12:D13"/>
    <mergeCell ref="E12:E13"/>
    <mergeCell ref="F12:F13"/>
    <mergeCell ref="G12:G13"/>
    <mergeCell ref="H12:H13"/>
    <mergeCell ref="I12:I13"/>
    <mergeCell ref="A9:C9"/>
    <mergeCell ref="A10:C10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33" right="0.19685039370078741" top="1.3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S42"/>
  <sheetViews>
    <sheetView topLeftCell="A12" zoomScaleSheetLayoutView="90" workbookViewId="0">
      <selection activeCell="G26" sqref="G26"/>
    </sheetView>
  </sheetViews>
  <sheetFormatPr defaultColWidth="9.140625" defaultRowHeight="12.75"/>
  <cols>
    <col min="1" max="1" width="8.28515625" style="16" customWidth="1"/>
    <col min="2" max="2" width="9.140625" style="16"/>
    <col min="3" max="3" width="10.140625" style="16" customWidth="1"/>
    <col min="4" max="4" width="9.42578125" style="16" customWidth="1"/>
    <col min="5" max="5" width="7.42578125" style="16" customWidth="1"/>
    <col min="6" max="6" width="25.42578125" style="16" customWidth="1"/>
    <col min="7" max="7" width="24.140625" style="16" customWidth="1"/>
    <col min="8" max="8" width="9.7109375" style="16" customWidth="1"/>
    <col min="9" max="9" width="7.7109375" style="16" customWidth="1"/>
    <col min="10" max="10" width="6.5703125" style="16" customWidth="1"/>
    <col min="11" max="11" width="8.7109375" style="16" customWidth="1"/>
    <col min="12" max="12" width="9.140625" style="16" customWidth="1"/>
    <col min="13" max="13" width="8.28515625" style="16" customWidth="1"/>
    <col min="14" max="14" width="9.140625" style="16" customWidth="1"/>
    <col min="15" max="15" width="7.5703125" style="16" customWidth="1"/>
    <col min="16" max="16" width="9.140625" style="16" customWidth="1"/>
    <col min="17" max="17" width="12.28515625" style="16" customWidth="1"/>
    <col min="18" max="18" width="11.7109375" style="16" customWidth="1"/>
    <col min="19" max="16384" width="9.140625" style="16"/>
  </cols>
  <sheetData>
    <row r="1" spans="1:19">
      <c r="A1" s="768" t="s">
        <v>126</v>
      </c>
      <c r="B1" s="768"/>
      <c r="C1" s="768"/>
      <c r="D1" s="768"/>
      <c r="E1" s="768"/>
      <c r="F1" s="768"/>
      <c r="G1" s="768"/>
      <c r="H1" s="768"/>
      <c r="I1" s="768"/>
      <c r="J1" s="768"/>
      <c r="K1" s="768"/>
      <c r="L1" s="768"/>
      <c r="M1" s="768"/>
      <c r="N1" s="768"/>
      <c r="O1" s="768"/>
      <c r="P1" s="768"/>
      <c r="Q1" s="768"/>
      <c r="R1" s="768"/>
    </row>
    <row r="2" spans="1:19">
      <c r="A2" s="768" t="s">
        <v>107</v>
      </c>
      <c r="B2" s="768"/>
      <c r="C2" s="768"/>
      <c r="D2" s="768"/>
      <c r="E2" s="768"/>
      <c r="F2" s="768"/>
      <c r="G2" s="768"/>
      <c r="H2" s="768"/>
      <c r="I2" s="768"/>
      <c r="J2" s="768"/>
      <c r="K2" s="768"/>
      <c r="L2" s="768"/>
      <c r="M2" s="768"/>
      <c r="N2" s="768"/>
      <c r="O2" s="768"/>
      <c r="P2" s="768"/>
      <c r="Q2" s="768"/>
      <c r="R2" s="768"/>
    </row>
    <row r="3" spans="1:19" ht="12.75" customHeight="1">
      <c r="A3" s="768" t="s">
        <v>415</v>
      </c>
      <c r="B3" s="768"/>
      <c r="C3" s="768"/>
      <c r="D3" s="768"/>
      <c r="E3" s="768"/>
      <c r="F3" s="768"/>
      <c r="G3" s="768"/>
      <c r="H3" s="768"/>
      <c r="I3" s="768"/>
      <c r="J3" s="768"/>
      <c r="K3" s="768"/>
      <c r="L3" s="768"/>
      <c r="M3" s="768"/>
      <c r="N3" s="768"/>
      <c r="O3" s="768"/>
      <c r="P3" s="768"/>
      <c r="Q3" s="768"/>
      <c r="R3" s="768"/>
    </row>
    <row r="4" spans="1:19">
      <c r="A4" s="768" t="s">
        <v>247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768"/>
      <c r="O4" s="768"/>
      <c r="P4" s="768"/>
      <c r="Q4" s="768"/>
      <c r="R4" s="768"/>
    </row>
    <row r="5" spans="1:19" ht="9" customHeight="1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</row>
    <row r="6" spans="1:19" ht="15.75">
      <c r="A6" s="711" t="s">
        <v>248</v>
      </c>
      <c r="B6" s="711"/>
      <c r="C6" s="711"/>
      <c r="D6" s="775" t="s">
        <v>1</v>
      </c>
      <c r="E6" s="776"/>
      <c r="F6" s="776"/>
      <c r="G6" s="776"/>
      <c r="H6" s="776"/>
      <c r="I6" s="776"/>
      <c r="J6" s="776"/>
      <c r="K6" s="776"/>
      <c r="L6" s="776"/>
      <c r="M6" s="776"/>
      <c r="N6" s="776"/>
      <c r="O6" s="776"/>
      <c r="P6" s="738" t="s">
        <v>112</v>
      </c>
      <c r="Q6" s="738"/>
      <c r="R6" s="738"/>
    </row>
    <row r="7" spans="1:19" ht="15.75">
      <c r="A7" s="711" t="s">
        <v>250</v>
      </c>
      <c r="B7" s="711"/>
      <c r="C7" s="711"/>
      <c r="D7" s="736" t="s">
        <v>140</v>
      </c>
      <c r="E7" s="736"/>
      <c r="F7" s="736"/>
      <c r="G7" s="736"/>
      <c r="H7" s="736"/>
      <c r="I7" s="736"/>
      <c r="J7" s="736"/>
      <c r="K7" s="736"/>
      <c r="L7" s="736"/>
      <c r="M7" s="736"/>
      <c r="N7" s="736"/>
      <c r="O7" s="736"/>
      <c r="P7" s="739" t="s">
        <v>20</v>
      </c>
      <c r="Q7" s="739"/>
      <c r="R7" s="739"/>
    </row>
    <row r="8" spans="1:19" ht="15.75">
      <c r="A8" s="748"/>
      <c r="B8" s="748"/>
      <c r="C8" s="748"/>
      <c r="D8" s="773" t="s">
        <v>249</v>
      </c>
      <c r="E8" s="773"/>
      <c r="F8" s="773"/>
      <c r="G8" s="773"/>
      <c r="H8" s="773"/>
      <c r="I8" s="773"/>
      <c r="J8" s="773"/>
      <c r="K8" s="773"/>
      <c r="L8" s="773"/>
      <c r="M8" s="773"/>
      <c r="N8" s="773"/>
      <c r="O8" s="773"/>
      <c r="P8" s="791" t="s">
        <v>2</v>
      </c>
      <c r="Q8" s="740"/>
      <c r="R8" s="740"/>
    </row>
    <row r="9" spans="1:19" ht="15.75">
      <c r="A9" s="720" t="s">
        <v>420</v>
      </c>
      <c r="B9" s="720"/>
      <c r="C9" s="720"/>
      <c r="D9" s="775" t="s">
        <v>108</v>
      </c>
      <c r="E9" s="775"/>
      <c r="F9" s="775"/>
      <c r="G9" s="775"/>
      <c r="H9" s="775"/>
      <c r="I9" s="775"/>
      <c r="J9" s="775"/>
      <c r="K9" s="775"/>
      <c r="L9" s="775"/>
      <c r="M9" s="775"/>
      <c r="N9" s="775"/>
      <c r="O9" s="775"/>
      <c r="P9" s="472" t="s">
        <v>3</v>
      </c>
      <c r="Q9" s="452" t="s">
        <v>4</v>
      </c>
      <c r="R9" s="452" t="s">
        <v>5</v>
      </c>
    </row>
    <row r="10" spans="1:19" ht="15" customHeight="1">
      <c r="A10" s="721" t="s">
        <v>419</v>
      </c>
      <c r="B10" s="722"/>
      <c r="C10" s="723"/>
      <c r="D10" s="778" t="s">
        <v>338</v>
      </c>
      <c r="E10" s="778"/>
      <c r="F10" s="778"/>
      <c r="G10" s="778"/>
      <c r="H10" s="778"/>
      <c r="I10" s="778"/>
      <c r="J10" s="778"/>
      <c r="K10" s="778"/>
      <c r="L10" s="778"/>
      <c r="M10" s="778"/>
      <c r="N10" s="778"/>
      <c r="O10" s="778"/>
      <c r="P10" s="466"/>
      <c r="Q10" s="466"/>
      <c r="R10" s="466"/>
    </row>
    <row r="11" spans="1:19" s="4" customFormat="1">
      <c r="A11" s="125"/>
      <c r="B11" s="125"/>
      <c r="C11" s="125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125"/>
      <c r="Q11" s="125"/>
      <c r="R11" s="125"/>
    </row>
    <row r="12" spans="1:19" s="8" customFormat="1" ht="11.25" customHeight="1">
      <c r="A12" s="788" t="s">
        <v>6</v>
      </c>
      <c r="B12" s="795" t="s">
        <v>70</v>
      </c>
      <c r="C12" s="796"/>
      <c r="D12" s="741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12</v>
      </c>
      <c r="J12" s="741" t="s">
        <v>6</v>
      </c>
      <c r="K12" s="744" t="s">
        <v>19</v>
      </c>
      <c r="L12" s="744"/>
      <c r="M12" s="741" t="s">
        <v>6</v>
      </c>
      <c r="N12" s="741" t="s">
        <v>22</v>
      </c>
      <c r="O12" s="741" t="s">
        <v>13</v>
      </c>
      <c r="P12" s="793" t="s">
        <v>14</v>
      </c>
      <c r="Q12" s="788" t="s">
        <v>15</v>
      </c>
      <c r="R12" s="742"/>
    </row>
    <row r="13" spans="1:19" s="8" customFormat="1">
      <c r="A13" s="789"/>
      <c r="B13" s="795"/>
      <c r="C13" s="796"/>
      <c r="D13" s="734"/>
      <c r="E13" s="734"/>
      <c r="F13" s="734"/>
      <c r="G13" s="734"/>
      <c r="H13" s="734"/>
      <c r="I13" s="734"/>
      <c r="J13" s="734"/>
      <c r="K13" s="236" t="s">
        <v>21</v>
      </c>
      <c r="L13" s="236" t="s">
        <v>23</v>
      </c>
      <c r="M13" s="734"/>
      <c r="N13" s="734"/>
      <c r="O13" s="734"/>
      <c r="P13" s="794"/>
      <c r="Q13" s="789"/>
      <c r="R13" s="792"/>
    </row>
    <row r="14" spans="1:19" s="10" customFormat="1" ht="15" customHeight="1">
      <c r="A14" s="700">
        <v>1</v>
      </c>
      <c r="B14" s="211" t="s">
        <v>208</v>
      </c>
      <c r="C14" s="691"/>
      <c r="D14" s="694">
        <v>1995</v>
      </c>
      <c r="E14" s="633" t="s">
        <v>3</v>
      </c>
      <c r="F14" s="633" t="s">
        <v>135</v>
      </c>
      <c r="G14" s="633" t="s">
        <v>297</v>
      </c>
      <c r="H14" s="235">
        <v>78</v>
      </c>
      <c r="I14" s="136">
        <v>117</v>
      </c>
      <c r="J14" s="286">
        <f>RANK(I14,$I$12:$I$27,0)</f>
        <v>2</v>
      </c>
      <c r="K14" s="461">
        <v>208</v>
      </c>
      <c r="L14" s="461">
        <f t="shared" ref="L14:L26" si="0">K14/2</f>
        <v>104</v>
      </c>
      <c r="M14" s="425">
        <f t="shared" ref="M14:M26" si="1">RANK(L14,$L$12:$L$28,0)</f>
        <v>1</v>
      </c>
      <c r="N14" s="426">
        <f t="shared" ref="N14:N26" si="2">L14+I14</f>
        <v>221</v>
      </c>
      <c r="O14" s="136">
        <f t="shared" ref="O14:O26" si="3">IF(A14=1,20,IF(A14=2,18,IF(A14=3,16,IF(A14&gt;19,0,19-A14))))</f>
        <v>20</v>
      </c>
      <c r="P14" s="238"/>
      <c r="Q14" s="246" t="s">
        <v>205</v>
      </c>
      <c r="R14" s="168"/>
    </row>
    <row r="15" spans="1:19" s="10" customFormat="1" ht="15" customHeight="1">
      <c r="A15" s="390">
        <f>A14+1</f>
        <v>2</v>
      </c>
      <c r="B15" s="211" t="s">
        <v>160</v>
      </c>
      <c r="C15" s="693"/>
      <c r="D15" s="484">
        <v>1987</v>
      </c>
      <c r="E15" s="634" t="s">
        <v>4</v>
      </c>
      <c r="F15" s="634" t="s">
        <v>137</v>
      </c>
      <c r="G15" s="633" t="s">
        <v>328</v>
      </c>
      <c r="H15" s="235">
        <v>76.55</v>
      </c>
      <c r="I15" s="136">
        <v>123</v>
      </c>
      <c r="J15" s="286">
        <f t="shared" ref="J15:J26" si="4">RANK(I15,$I$12:$I$27,0)</f>
        <v>1</v>
      </c>
      <c r="K15" s="461">
        <v>130</v>
      </c>
      <c r="L15" s="461">
        <f t="shared" si="0"/>
        <v>65</v>
      </c>
      <c r="M15" s="425">
        <f t="shared" si="1"/>
        <v>4</v>
      </c>
      <c r="N15" s="426">
        <f t="shared" si="2"/>
        <v>188</v>
      </c>
      <c r="O15" s="136">
        <f t="shared" si="3"/>
        <v>18</v>
      </c>
      <c r="P15" s="238"/>
      <c r="Q15" s="246" t="s">
        <v>340</v>
      </c>
      <c r="R15" s="168"/>
      <c r="S15" s="6"/>
    </row>
    <row r="16" spans="1:19" s="6" customFormat="1" ht="15" customHeight="1">
      <c r="A16" s="390">
        <f t="shared" ref="A16:A26" si="5">A15+1</f>
        <v>3</v>
      </c>
      <c r="B16" s="697" t="s">
        <v>187</v>
      </c>
      <c r="C16" s="692"/>
      <c r="D16" s="226">
        <v>2005</v>
      </c>
      <c r="E16" s="126" t="s">
        <v>4</v>
      </c>
      <c r="F16" s="630" t="s">
        <v>348</v>
      </c>
      <c r="G16" s="108" t="s">
        <v>349</v>
      </c>
      <c r="H16" s="235">
        <v>76.05</v>
      </c>
      <c r="I16" s="136">
        <v>102</v>
      </c>
      <c r="J16" s="286">
        <f t="shared" si="4"/>
        <v>4</v>
      </c>
      <c r="K16" s="461">
        <v>153</v>
      </c>
      <c r="L16" s="461">
        <f t="shared" si="0"/>
        <v>76.5</v>
      </c>
      <c r="M16" s="425">
        <f t="shared" si="1"/>
        <v>2</v>
      </c>
      <c r="N16" s="426">
        <f t="shared" si="2"/>
        <v>178.5</v>
      </c>
      <c r="O16" s="136">
        <f t="shared" si="3"/>
        <v>16</v>
      </c>
      <c r="P16" s="238"/>
      <c r="Q16" s="246" t="s">
        <v>352</v>
      </c>
      <c r="R16" s="168"/>
      <c r="S16" s="10"/>
    </row>
    <row r="17" spans="1:19" s="6" customFormat="1" ht="15" customHeight="1">
      <c r="A17" s="390">
        <f t="shared" si="5"/>
        <v>4</v>
      </c>
      <c r="B17" s="211" t="s">
        <v>222</v>
      </c>
      <c r="C17" s="247"/>
      <c r="D17" s="139">
        <v>1999</v>
      </c>
      <c r="E17" s="633" t="s">
        <v>4</v>
      </c>
      <c r="F17" s="633" t="s">
        <v>147</v>
      </c>
      <c r="G17" s="605"/>
      <c r="H17" s="235">
        <v>75.3</v>
      </c>
      <c r="I17" s="136">
        <v>114</v>
      </c>
      <c r="J17" s="286">
        <f t="shared" si="4"/>
        <v>3</v>
      </c>
      <c r="K17" s="633">
        <v>114</v>
      </c>
      <c r="L17" s="461">
        <f t="shared" si="0"/>
        <v>57</v>
      </c>
      <c r="M17" s="425">
        <f t="shared" si="1"/>
        <v>8</v>
      </c>
      <c r="N17" s="426">
        <f t="shared" si="2"/>
        <v>171</v>
      </c>
      <c r="O17" s="136">
        <f t="shared" si="3"/>
        <v>15</v>
      </c>
      <c r="P17" s="238"/>
      <c r="Q17" s="696" t="s">
        <v>313</v>
      </c>
      <c r="R17" s="241"/>
      <c r="S17" s="10"/>
    </row>
    <row r="18" spans="1:19" s="6" customFormat="1" ht="15" customHeight="1">
      <c r="A18" s="390">
        <f t="shared" si="5"/>
        <v>5</v>
      </c>
      <c r="B18" s="211" t="s">
        <v>197</v>
      </c>
      <c r="C18" s="250"/>
      <c r="D18" s="633">
        <v>1994</v>
      </c>
      <c r="E18" s="634" t="s">
        <v>4</v>
      </c>
      <c r="F18" s="132" t="s">
        <v>265</v>
      </c>
      <c r="G18" s="634" t="s">
        <v>276</v>
      </c>
      <c r="H18" s="235">
        <v>78</v>
      </c>
      <c r="I18" s="136">
        <v>97</v>
      </c>
      <c r="J18" s="286">
        <f t="shared" si="4"/>
        <v>5</v>
      </c>
      <c r="K18" s="461">
        <v>110</v>
      </c>
      <c r="L18" s="461">
        <f t="shared" si="0"/>
        <v>55</v>
      </c>
      <c r="M18" s="425">
        <f t="shared" si="1"/>
        <v>9</v>
      </c>
      <c r="N18" s="426">
        <f t="shared" si="2"/>
        <v>152</v>
      </c>
      <c r="O18" s="136">
        <f t="shared" si="3"/>
        <v>14</v>
      </c>
      <c r="P18" s="238"/>
      <c r="Q18" s="246" t="s">
        <v>199</v>
      </c>
      <c r="R18" s="241"/>
      <c r="S18" s="10"/>
    </row>
    <row r="19" spans="1:19" s="6" customFormat="1" ht="15" customHeight="1">
      <c r="A19" s="390">
        <f t="shared" si="5"/>
        <v>6</v>
      </c>
      <c r="B19" s="211" t="s">
        <v>175</v>
      </c>
      <c r="C19" s="250"/>
      <c r="D19" s="486">
        <v>1978</v>
      </c>
      <c r="E19" s="487" t="s">
        <v>4</v>
      </c>
      <c r="F19" s="486" t="s">
        <v>283</v>
      </c>
      <c r="G19" s="695"/>
      <c r="H19" s="235">
        <v>72.849999999999994</v>
      </c>
      <c r="I19" s="136">
        <v>73</v>
      </c>
      <c r="J19" s="286">
        <f t="shared" si="4"/>
        <v>7</v>
      </c>
      <c r="K19" s="461">
        <v>125</v>
      </c>
      <c r="L19" s="461">
        <f t="shared" si="0"/>
        <v>62.5</v>
      </c>
      <c r="M19" s="425">
        <f t="shared" si="1"/>
        <v>5</v>
      </c>
      <c r="N19" s="426">
        <f t="shared" si="2"/>
        <v>135.5</v>
      </c>
      <c r="O19" s="136">
        <f t="shared" si="3"/>
        <v>13</v>
      </c>
      <c r="P19" s="238"/>
      <c r="Q19" s="246" t="s">
        <v>176</v>
      </c>
      <c r="R19" s="227"/>
      <c r="S19" s="10"/>
    </row>
    <row r="20" spans="1:19" ht="15" customHeight="1">
      <c r="A20" s="400">
        <f t="shared" si="5"/>
        <v>7</v>
      </c>
      <c r="B20" s="394" t="s">
        <v>377</v>
      </c>
      <c r="C20" s="152"/>
      <c r="D20" s="136">
        <v>1991</v>
      </c>
      <c r="E20" s="633" t="s">
        <v>4</v>
      </c>
      <c r="F20" s="633" t="s">
        <v>148</v>
      </c>
      <c r="G20" s="205" t="s">
        <v>368</v>
      </c>
      <c r="H20" s="235">
        <v>77.5</v>
      </c>
      <c r="I20" s="136">
        <v>60</v>
      </c>
      <c r="J20" s="286">
        <f t="shared" si="4"/>
        <v>10</v>
      </c>
      <c r="K20" s="456">
        <v>144</v>
      </c>
      <c r="L20" s="456">
        <f t="shared" si="0"/>
        <v>72</v>
      </c>
      <c r="M20" s="425">
        <f t="shared" si="1"/>
        <v>3</v>
      </c>
      <c r="N20" s="426">
        <f t="shared" si="2"/>
        <v>132</v>
      </c>
      <c r="O20" s="136">
        <f t="shared" si="3"/>
        <v>12</v>
      </c>
      <c r="P20" s="238"/>
      <c r="Q20" s="246" t="s">
        <v>369</v>
      </c>
      <c r="R20" s="227"/>
      <c r="S20" s="8"/>
    </row>
    <row r="21" spans="1:19" ht="15" customHeight="1">
      <c r="A21" s="390">
        <f t="shared" si="5"/>
        <v>8</v>
      </c>
      <c r="B21" s="182" t="s">
        <v>339</v>
      </c>
      <c r="C21" s="250"/>
      <c r="D21" s="136">
        <v>1987</v>
      </c>
      <c r="E21" s="600" t="s">
        <v>5</v>
      </c>
      <c r="F21" s="634" t="s">
        <v>137</v>
      </c>
      <c r="G21" s="205" t="s">
        <v>328</v>
      </c>
      <c r="H21" s="235">
        <v>75.5</v>
      </c>
      <c r="I21" s="136">
        <v>68</v>
      </c>
      <c r="J21" s="286">
        <f t="shared" si="4"/>
        <v>8</v>
      </c>
      <c r="K21" s="600">
        <v>116</v>
      </c>
      <c r="L21" s="600">
        <f t="shared" si="0"/>
        <v>58</v>
      </c>
      <c r="M21" s="425">
        <f t="shared" si="1"/>
        <v>6</v>
      </c>
      <c r="N21" s="426">
        <f t="shared" si="2"/>
        <v>126</v>
      </c>
      <c r="O21" s="136">
        <f t="shared" si="3"/>
        <v>11</v>
      </c>
      <c r="P21" s="633"/>
      <c r="Q21" s="169" t="s">
        <v>340</v>
      </c>
      <c r="R21" s="227"/>
      <c r="S21" s="8"/>
    </row>
    <row r="22" spans="1:19" ht="15" customHeight="1">
      <c r="A22" s="390">
        <f>A20+1</f>
        <v>8</v>
      </c>
      <c r="B22" s="211" t="s">
        <v>378</v>
      </c>
      <c r="C22" s="247"/>
      <c r="D22" s="136">
        <v>1984</v>
      </c>
      <c r="E22" s="600" t="s">
        <v>4</v>
      </c>
      <c r="F22" s="600" t="s">
        <v>148</v>
      </c>
      <c r="G22" s="205" t="s">
        <v>372</v>
      </c>
      <c r="H22" s="235">
        <v>77.5</v>
      </c>
      <c r="I22" s="136">
        <v>60</v>
      </c>
      <c r="J22" s="286">
        <f t="shared" si="4"/>
        <v>10</v>
      </c>
      <c r="K22" s="600">
        <v>115</v>
      </c>
      <c r="L22" s="600">
        <f t="shared" si="0"/>
        <v>57.5</v>
      </c>
      <c r="M22" s="425">
        <f t="shared" si="1"/>
        <v>7</v>
      </c>
      <c r="N22" s="426">
        <f t="shared" si="2"/>
        <v>117.5</v>
      </c>
      <c r="O22" s="136">
        <f t="shared" si="3"/>
        <v>11</v>
      </c>
      <c r="P22" s="238"/>
      <c r="Q22" s="184" t="s">
        <v>380</v>
      </c>
      <c r="R22" s="227"/>
      <c r="S22" s="8"/>
    </row>
    <row r="23" spans="1:19" ht="15" customHeight="1">
      <c r="A23" s="390">
        <f>A21+1</f>
        <v>9</v>
      </c>
      <c r="B23" s="211" t="s">
        <v>299</v>
      </c>
      <c r="C23" s="247"/>
      <c r="D23" s="136">
        <v>2005</v>
      </c>
      <c r="E23" s="502" t="s">
        <v>280</v>
      </c>
      <c r="F23" s="502" t="s">
        <v>135</v>
      </c>
      <c r="G23" s="205" t="s">
        <v>382</v>
      </c>
      <c r="H23" s="235">
        <v>75.349999999999994</v>
      </c>
      <c r="I23" s="136">
        <v>74</v>
      </c>
      <c r="J23" s="286">
        <f t="shared" si="4"/>
        <v>6</v>
      </c>
      <c r="K23" s="502">
        <v>83</v>
      </c>
      <c r="L23" s="502">
        <f t="shared" si="0"/>
        <v>41.5</v>
      </c>
      <c r="M23" s="425">
        <f t="shared" si="1"/>
        <v>11</v>
      </c>
      <c r="N23" s="426">
        <f t="shared" si="2"/>
        <v>115.5</v>
      </c>
      <c r="O23" s="136">
        <f t="shared" si="3"/>
        <v>10</v>
      </c>
      <c r="P23" s="238"/>
      <c r="Q23" s="184" t="s">
        <v>205</v>
      </c>
      <c r="R23" s="227"/>
      <c r="S23" s="8"/>
    </row>
    <row r="24" spans="1:19" ht="15" customHeight="1">
      <c r="A24" s="390">
        <f t="shared" si="5"/>
        <v>10</v>
      </c>
      <c r="B24" s="211" t="s">
        <v>355</v>
      </c>
      <c r="C24" s="247"/>
      <c r="D24" s="136">
        <v>2002</v>
      </c>
      <c r="E24" s="502" t="s">
        <v>5</v>
      </c>
      <c r="F24" s="502" t="s">
        <v>348</v>
      </c>
      <c r="G24" s="205" t="s">
        <v>349</v>
      </c>
      <c r="H24" s="235">
        <v>78</v>
      </c>
      <c r="I24" s="136">
        <v>65</v>
      </c>
      <c r="J24" s="286">
        <f t="shared" si="4"/>
        <v>9</v>
      </c>
      <c r="K24" s="502">
        <v>85</v>
      </c>
      <c r="L24" s="502">
        <f t="shared" si="0"/>
        <v>42.5</v>
      </c>
      <c r="M24" s="425">
        <f t="shared" si="1"/>
        <v>10</v>
      </c>
      <c r="N24" s="426">
        <f t="shared" si="2"/>
        <v>107.5</v>
      </c>
      <c r="O24" s="136">
        <f t="shared" si="3"/>
        <v>9</v>
      </c>
      <c r="P24" s="238"/>
      <c r="Q24" s="184" t="s">
        <v>352</v>
      </c>
      <c r="R24" s="227"/>
      <c r="S24" s="8"/>
    </row>
    <row r="25" spans="1:19" ht="15" customHeight="1">
      <c r="A25" s="390">
        <f t="shared" si="5"/>
        <v>11</v>
      </c>
      <c r="B25" s="182" t="s">
        <v>195</v>
      </c>
      <c r="C25" s="250"/>
      <c r="D25" s="634">
        <v>2006</v>
      </c>
      <c r="E25" s="634" t="s">
        <v>5</v>
      </c>
      <c r="F25" s="461" t="s">
        <v>135</v>
      </c>
      <c r="G25" s="205" t="s">
        <v>306</v>
      </c>
      <c r="H25" s="235">
        <v>74.400000000000006</v>
      </c>
      <c r="I25" s="136">
        <v>42</v>
      </c>
      <c r="J25" s="286">
        <f t="shared" si="4"/>
        <v>12</v>
      </c>
      <c r="K25" s="234">
        <v>62</v>
      </c>
      <c r="L25" s="456">
        <f t="shared" si="0"/>
        <v>31</v>
      </c>
      <c r="M25" s="425">
        <f t="shared" si="1"/>
        <v>13</v>
      </c>
      <c r="N25" s="426">
        <f t="shared" si="2"/>
        <v>73</v>
      </c>
      <c r="O25" s="136">
        <f t="shared" si="3"/>
        <v>8</v>
      </c>
      <c r="P25" s="238"/>
      <c r="Q25" s="184" t="s">
        <v>196</v>
      </c>
      <c r="R25" s="227"/>
      <c r="S25" s="8"/>
    </row>
    <row r="26" spans="1:19" ht="15" customHeight="1">
      <c r="A26" s="390">
        <f t="shared" si="5"/>
        <v>12</v>
      </c>
      <c r="B26" s="412" t="s">
        <v>312</v>
      </c>
      <c r="C26" s="247"/>
      <c r="D26" s="248">
        <v>2007</v>
      </c>
      <c r="E26" s="249">
        <v>1</v>
      </c>
      <c r="F26" s="249" t="s">
        <v>147</v>
      </c>
      <c r="G26" s="703" t="s">
        <v>434</v>
      </c>
      <c r="H26" s="235">
        <v>73.400000000000006</v>
      </c>
      <c r="I26" s="136">
        <v>13</v>
      </c>
      <c r="J26" s="286">
        <f t="shared" si="4"/>
        <v>13</v>
      </c>
      <c r="K26" s="234">
        <v>70</v>
      </c>
      <c r="L26" s="633">
        <f t="shared" si="0"/>
        <v>35</v>
      </c>
      <c r="M26" s="425">
        <f t="shared" si="1"/>
        <v>12</v>
      </c>
      <c r="N26" s="426">
        <f t="shared" si="2"/>
        <v>48</v>
      </c>
      <c r="O26" s="136">
        <f t="shared" si="3"/>
        <v>7</v>
      </c>
      <c r="P26" s="238"/>
      <c r="Q26" s="246" t="s">
        <v>203</v>
      </c>
      <c r="R26" s="168"/>
      <c r="S26" s="8"/>
    </row>
    <row r="27" spans="1:19" s="4" customFormat="1" ht="15" customHeight="1">
      <c r="A27" s="151"/>
      <c r="R27" s="245"/>
      <c r="S27" s="332"/>
    </row>
    <row r="28" spans="1:19" ht="15" customHeight="1">
      <c r="A28" s="151"/>
      <c r="B28" s="162"/>
      <c r="C28" s="152"/>
      <c r="D28" s="160"/>
      <c r="E28" s="454"/>
      <c r="F28" s="454"/>
      <c r="G28" s="252"/>
      <c r="H28" s="243"/>
      <c r="I28" s="160"/>
      <c r="J28" s="160"/>
      <c r="K28" s="454"/>
      <c r="L28" s="454"/>
      <c r="M28" s="160"/>
      <c r="N28" s="160"/>
      <c r="O28" s="160"/>
      <c r="P28" s="454"/>
      <c r="Q28" s="253"/>
      <c r="R28" s="245"/>
      <c r="S28" s="8"/>
    </row>
    <row r="29" spans="1:19" s="90" customFormat="1">
      <c r="A29" s="111"/>
      <c r="B29" s="91" t="s">
        <v>16</v>
      </c>
      <c r="C29" s="91"/>
      <c r="D29" s="91"/>
      <c r="E29" s="91"/>
      <c r="F29" s="635"/>
      <c r="G29" s="120"/>
      <c r="H29" s="635" t="s">
        <v>254</v>
      </c>
      <c r="I29" s="111"/>
      <c r="J29" s="111"/>
      <c r="K29" s="111"/>
      <c r="L29" s="111"/>
      <c r="M29" s="111"/>
      <c r="N29" s="111"/>
      <c r="O29" s="111"/>
      <c r="P29" s="111"/>
    </row>
    <row r="30" spans="1:19" ht="15.75" customHeight="1">
      <c r="A30" s="90"/>
      <c r="B30" s="91"/>
      <c r="C30" s="91"/>
      <c r="D30" s="91"/>
      <c r="E30" s="91"/>
      <c r="F30" s="635"/>
      <c r="G30" s="120"/>
      <c r="H30" s="635"/>
      <c r="I30" s="186"/>
      <c r="J30" s="186"/>
      <c r="K30" s="186"/>
      <c r="L30" s="186"/>
      <c r="M30" s="186"/>
      <c r="N30" s="186"/>
      <c r="O30" s="186"/>
      <c r="P30" s="186"/>
      <c r="Q30" s="90"/>
      <c r="R30" s="90"/>
    </row>
    <row r="31" spans="1:19" s="90" customFormat="1">
      <c r="A31" s="111"/>
      <c r="B31" s="91" t="s">
        <v>17</v>
      </c>
      <c r="C31" s="91"/>
      <c r="D31" s="91"/>
      <c r="E31" s="91"/>
      <c r="F31" s="636"/>
      <c r="G31" s="91"/>
      <c r="H31" s="636" t="s">
        <v>143</v>
      </c>
      <c r="I31" s="111"/>
      <c r="J31" s="111"/>
      <c r="K31" s="111"/>
      <c r="L31" s="111"/>
      <c r="M31" s="232"/>
      <c r="N31" s="111"/>
      <c r="O31" s="111"/>
      <c r="P31" s="111"/>
    </row>
    <row r="32" spans="1:19" s="90" customFormat="1" ht="14.25" customHeight="1">
      <c r="A32" s="231"/>
      <c r="I32" s="111"/>
      <c r="J32" s="111"/>
      <c r="K32" s="111"/>
      <c r="L32" s="111"/>
      <c r="M32" s="232"/>
      <c r="N32" s="111"/>
      <c r="O32" s="111"/>
      <c r="P32" s="111"/>
    </row>
    <row r="33" spans="1:19" s="90" customFormat="1">
      <c r="A33" s="231"/>
      <c r="B33" s="90" t="s">
        <v>92</v>
      </c>
      <c r="C33" s="91"/>
      <c r="D33" s="91"/>
      <c r="E33" s="91"/>
      <c r="F33" s="91"/>
      <c r="H33" s="90" t="s">
        <v>421</v>
      </c>
      <c r="I33" s="111"/>
      <c r="J33" s="111"/>
      <c r="K33" s="111"/>
      <c r="L33" s="111"/>
      <c r="M33" s="232"/>
      <c r="N33" s="111"/>
      <c r="O33" s="111"/>
      <c r="P33" s="111"/>
    </row>
    <row r="34" spans="1:19" s="8" customFormat="1">
      <c r="A34" s="90"/>
      <c r="B34" s="90"/>
      <c r="C34" s="91"/>
      <c r="D34" s="90"/>
      <c r="E34" s="90"/>
      <c r="F34" s="90"/>
      <c r="G34" s="90"/>
      <c r="H34" s="91"/>
      <c r="I34" s="90"/>
      <c r="J34" s="90"/>
      <c r="K34" s="90"/>
      <c r="L34" s="90"/>
      <c r="M34" s="90"/>
      <c r="N34" s="90"/>
      <c r="O34" s="90"/>
      <c r="P34" s="90"/>
      <c r="Q34" s="90"/>
      <c r="R34" s="90"/>
    </row>
    <row r="35" spans="1:19" ht="15.75" customHeight="1">
      <c r="B35" s="90" t="s">
        <v>18</v>
      </c>
      <c r="C35" s="91"/>
      <c r="D35" s="90"/>
      <c r="E35" s="90"/>
      <c r="F35" s="90"/>
      <c r="G35" s="90"/>
      <c r="H35" s="91" t="s">
        <v>422</v>
      </c>
    </row>
    <row r="36" spans="1:19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>
      <c r="H38" s="4"/>
      <c r="I38" s="784"/>
      <c r="J38" s="784"/>
      <c r="K38" s="784"/>
      <c r="L38" s="784"/>
      <c r="M38" s="784"/>
      <c r="N38" s="784"/>
      <c r="O38" s="784"/>
      <c r="P38" s="784"/>
      <c r="Q38" s="784"/>
      <c r="R38" s="784"/>
      <c r="S38" s="784"/>
    </row>
    <row r="39" spans="1:19">
      <c r="H39" s="4"/>
      <c r="I39" s="784"/>
      <c r="J39" s="784"/>
      <c r="K39" s="784"/>
      <c r="L39" s="784"/>
      <c r="M39" s="784"/>
      <c r="N39" s="784"/>
      <c r="O39" s="784"/>
      <c r="P39" s="784"/>
      <c r="Q39" s="784"/>
      <c r="R39" s="784"/>
      <c r="S39" s="784"/>
    </row>
    <row r="40" spans="1:19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</sheetData>
  <sheetProtection selectLockedCells="1" selectUnlockedCells="1"/>
  <autoFilter ref="A12:R27">
    <filterColumn colId="1" showButton="0"/>
    <filterColumn colId="10" showButton="0"/>
    <filterColumn colId="16" showButton="0"/>
    <sortState ref="A18:R29">
      <sortCondition ref="O15:O29"/>
    </sortState>
  </autoFilter>
  <sortState ref="B14:Q26">
    <sortCondition descending="1" ref="N14:N26"/>
  </sortState>
  <mergeCells count="34">
    <mergeCell ref="P12:P13"/>
    <mergeCell ref="Q12:R13"/>
    <mergeCell ref="I38:S38"/>
    <mergeCell ref="I39:S39"/>
    <mergeCell ref="I12:I13"/>
    <mergeCell ref="J12:J13"/>
    <mergeCell ref="K12:L12"/>
    <mergeCell ref="M12:M13"/>
    <mergeCell ref="N12:N13"/>
    <mergeCell ref="O12:O13"/>
    <mergeCell ref="A9:C9"/>
    <mergeCell ref="D9:O9"/>
    <mergeCell ref="D10:O10"/>
    <mergeCell ref="A12:A13"/>
    <mergeCell ref="B12:C13"/>
    <mergeCell ref="D12:D13"/>
    <mergeCell ref="E12:E13"/>
    <mergeCell ref="F12:F13"/>
    <mergeCell ref="G12:G13"/>
    <mergeCell ref="H12:H13"/>
    <mergeCell ref="A10:C10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33" right="0.19685039370078741" top="1.3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 filterMode="1">
    <tabColor theme="4" tint="0.59999389629810485"/>
    <pageSetUpPr fitToPage="1"/>
  </sheetPr>
  <dimension ref="A1:T38"/>
  <sheetViews>
    <sheetView topLeftCell="A4" zoomScale="90" zoomScaleNormal="90" zoomScaleSheetLayoutView="90" workbookViewId="0">
      <selection activeCell="R27" sqref="R27"/>
    </sheetView>
  </sheetViews>
  <sheetFormatPr defaultColWidth="9.140625" defaultRowHeight="12.75"/>
  <cols>
    <col min="1" max="1" width="7.140625" style="16" customWidth="1"/>
    <col min="2" max="2" width="9.140625" style="16"/>
    <col min="3" max="3" width="11.5703125" style="16" customWidth="1"/>
    <col min="4" max="4" width="9.42578125" style="16" customWidth="1"/>
    <col min="5" max="5" width="7.42578125" style="16" customWidth="1"/>
    <col min="6" max="6" width="23.7109375" style="16" customWidth="1"/>
    <col min="7" max="7" width="24.42578125" style="16" customWidth="1"/>
    <col min="8" max="8" width="9.140625" style="16" customWidth="1"/>
    <col min="9" max="9" width="7.28515625" style="16" customWidth="1"/>
    <col min="10" max="10" width="6.42578125" style="16" customWidth="1"/>
    <col min="11" max="11" width="8" style="16" customWidth="1"/>
    <col min="12" max="12" width="8.5703125" style="16" customWidth="1"/>
    <col min="13" max="13" width="6.5703125" style="16" customWidth="1"/>
    <col min="14" max="14" width="8.7109375" style="16" customWidth="1"/>
    <col min="15" max="15" width="7.42578125" style="16" customWidth="1"/>
    <col min="16" max="16" width="8" style="16" customWidth="1"/>
    <col min="17" max="17" width="12.42578125" style="16" customWidth="1"/>
    <col min="18" max="18" width="12.5703125" style="16" customWidth="1"/>
    <col min="19" max="16384" width="9.140625" style="16"/>
  </cols>
  <sheetData>
    <row r="1" spans="1:20">
      <c r="A1" s="768" t="s">
        <v>126</v>
      </c>
      <c r="B1" s="768"/>
      <c r="C1" s="768"/>
      <c r="D1" s="768"/>
      <c r="E1" s="768"/>
      <c r="F1" s="768"/>
      <c r="G1" s="768"/>
      <c r="H1" s="768"/>
      <c r="I1" s="768"/>
      <c r="J1" s="768"/>
      <c r="K1" s="768"/>
      <c r="L1" s="768"/>
      <c r="M1" s="768"/>
      <c r="N1" s="768"/>
      <c r="O1" s="768"/>
      <c r="P1" s="768"/>
      <c r="Q1" s="768"/>
      <c r="R1" s="768"/>
      <c r="S1" s="1"/>
    </row>
    <row r="2" spans="1:20">
      <c r="A2" s="768" t="s">
        <v>107</v>
      </c>
      <c r="B2" s="768"/>
      <c r="C2" s="768"/>
      <c r="D2" s="768"/>
      <c r="E2" s="768"/>
      <c r="F2" s="768"/>
      <c r="G2" s="768"/>
      <c r="H2" s="768"/>
      <c r="I2" s="768"/>
      <c r="J2" s="768"/>
      <c r="K2" s="768"/>
      <c r="L2" s="768"/>
      <c r="M2" s="768"/>
      <c r="N2" s="768"/>
      <c r="O2" s="768"/>
      <c r="P2" s="768"/>
      <c r="Q2" s="768"/>
      <c r="R2" s="768"/>
      <c r="S2" s="1"/>
    </row>
    <row r="3" spans="1:20" ht="12.75" customHeight="1">
      <c r="A3" s="768" t="s">
        <v>415</v>
      </c>
      <c r="B3" s="768"/>
      <c r="C3" s="768"/>
      <c r="D3" s="768"/>
      <c r="E3" s="768"/>
      <c r="F3" s="768"/>
      <c r="G3" s="768"/>
      <c r="H3" s="768"/>
      <c r="I3" s="768"/>
      <c r="J3" s="768"/>
      <c r="K3" s="768"/>
      <c r="L3" s="768"/>
      <c r="M3" s="768"/>
      <c r="N3" s="768"/>
      <c r="O3" s="768"/>
      <c r="P3" s="768"/>
      <c r="Q3" s="768"/>
      <c r="R3" s="768"/>
      <c r="S3" s="5"/>
    </row>
    <row r="4" spans="1:20">
      <c r="A4" s="768" t="s">
        <v>247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768"/>
      <c r="O4" s="768"/>
      <c r="P4" s="768"/>
      <c r="Q4" s="768"/>
      <c r="R4" s="768"/>
      <c r="S4" s="1"/>
    </row>
    <row r="5" spans="1:20" ht="9" customHeight="1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</row>
    <row r="6" spans="1:20" ht="15.75">
      <c r="A6" s="711" t="s">
        <v>248</v>
      </c>
      <c r="B6" s="711"/>
      <c r="C6" s="711"/>
      <c r="D6" s="775" t="s">
        <v>1</v>
      </c>
      <c r="E6" s="776"/>
      <c r="F6" s="776"/>
      <c r="G6" s="776"/>
      <c r="H6" s="776"/>
      <c r="I6" s="776"/>
      <c r="J6" s="776"/>
      <c r="K6" s="776"/>
      <c r="L6" s="776"/>
      <c r="M6" s="776"/>
      <c r="N6" s="776"/>
      <c r="O6" s="776"/>
      <c r="P6" s="738" t="s">
        <v>112</v>
      </c>
      <c r="Q6" s="738"/>
      <c r="R6" s="738"/>
    </row>
    <row r="7" spans="1:20" ht="15.75">
      <c r="A7" s="711" t="s">
        <v>250</v>
      </c>
      <c r="B7" s="711"/>
      <c r="C7" s="711"/>
      <c r="D7" s="736" t="s">
        <v>140</v>
      </c>
      <c r="E7" s="736"/>
      <c r="F7" s="736"/>
      <c r="G7" s="736"/>
      <c r="H7" s="736"/>
      <c r="I7" s="736"/>
      <c r="J7" s="736"/>
      <c r="K7" s="736"/>
      <c r="L7" s="736"/>
      <c r="M7" s="736"/>
      <c r="N7" s="736"/>
      <c r="O7" s="736"/>
      <c r="P7" s="739" t="s">
        <v>20</v>
      </c>
      <c r="Q7" s="739"/>
      <c r="R7" s="739"/>
    </row>
    <row r="8" spans="1:20" ht="15.75">
      <c r="A8" s="469"/>
      <c r="B8" s="469"/>
      <c r="C8" s="469"/>
      <c r="D8" s="773" t="s">
        <v>249</v>
      </c>
      <c r="E8" s="773"/>
      <c r="F8" s="773"/>
      <c r="G8" s="773"/>
      <c r="H8" s="773"/>
      <c r="I8" s="773"/>
      <c r="J8" s="773"/>
      <c r="K8" s="773"/>
      <c r="L8" s="773"/>
      <c r="M8" s="773"/>
      <c r="N8" s="773"/>
      <c r="O8" s="773"/>
      <c r="P8" s="791" t="s">
        <v>2</v>
      </c>
      <c r="Q8" s="740"/>
      <c r="R8" s="740"/>
    </row>
    <row r="9" spans="1:20" ht="15.75">
      <c r="A9" s="720" t="s">
        <v>420</v>
      </c>
      <c r="B9" s="720"/>
      <c r="C9" s="720"/>
      <c r="D9" s="775" t="s">
        <v>108</v>
      </c>
      <c r="E9" s="775"/>
      <c r="F9" s="775"/>
      <c r="G9" s="775"/>
      <c r="H9" s="775"/>
      <c r="I9" s="775"/>
      <c r="J9" s="775"/>
      <c r="K9" s="775"/>
      <c r="L9" s="775"/>
      <c r="M9" s="775"/>
      <c r="N9" s="775"/>
      <c r="O9" s="775"/>
      <c r="P9" s="472" t="s">
        <v>3</v>
      </c>
      <c r="Q9" s="452" t="s">
        <v>4</v>
      </c>
      <c r="R9" s="452" t="s">
        <v>5</v>
      </c>
    </row>
    <row r="10" spans="1:20" ht="15" customHeight="1">
      <c r="A10" s="721" t="s">
        <v>419</v>
      </c>
      <c r="B10" s="722"/>
      <c r="C10" s="723"/>
      <c r="D10" s="778" t="s">
        <v>131</v>
      </c>
      <c r="E10" s="778"/>
      <c r="F10" s="778"/>
      <c r="G10" s="778"/>
      <c r="H10" s="778"/>
      <c r="I10" s="778"/>
      <c r="J10" s="778"/>
      <c r="K10" s="778"/>
      <c r="L10" s="778"/>
      <c r="M10" s="778"/>
      <c r="N10" s="778"/>
      <c r="O10" s="778"/>
      <c r="P10" s="466">
        <v>234</v>
      </c>
      <c r="Q10" s="466">
        <v>178</v>
      </c>
      <c r="R10" s="466">
        <v>117</v>
      </c>
    </row>
    <row r="11" spans="1:20" s="4" customFormat="1">
      <c r="A11" s="125"/>
      <c r="B11" s="125"/>
      <c r="C11" s="125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125"/>
      <c r="Q11" s="125"/>
      <c r="R11" s="125"/>
    </row>
    <row r="12" spans="1:20" s="8" customFormat="1" ht="11.25" customHeight="1">
      <c r="A12" s="788" t="s">
        <v>6</v>
      </c>
      <c r="B12" s="731" t="s">
        <v>70</v>
      </c>
      <c r="C12" s="731"/>
      <c r="D12" s="741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12</v>
      </c>
      <c r="J12" s="741" t="s">
        <v>6</v>
      </c>
      <c r="K12" s="744" t="s">
        <v>19</v>
      </c>
      <c r="L12" s="744"/>
      <c r="M12" s="741" t="s">
        <v>6</v>
      </c>
      <c r="N12" s="741" t="s">
        <v>22</v>
      </c>
      <c r="O12" s="741" t="s">
        <v>13</v>
      </c>
      <c r="P12" s="741" t="s">
        <v>14</v>
      </c>
      <c r="Q12" s="741" t="s">
        <v>15</v>
      </c>
      <c r="R12" s="742"/>
    </row>
    <row r="13" spans="1:20" s="8" customFormat="1">
      <c r="A13" s="789"/>
      <c r="B13" s="735"/>
      <c r="C13" s="735"/>
      <c r="D13" s="734"/>
      <c r="E13" s="734"/>
      <c r="F13" s="734"/>
      <c r="G13" s="734"/>
      <c r="H13" s="734"/>
      <c r="I13" s="734"/>
      <c r="J13" s="734"/>
      <c r="K13" s="236" t="s">
        <v>21</v>
      </c>
      <c r="L13" s="236" t="s">
        <v>23</v>
      </c>
      <c r="M13" s="734"/>
      <c r="N13" s="734"/>
      <c r="O13" s="734"/>
      <c r="P13" s="734"/>
      <c r="Q13" s="734"/>
      <c r="R13" s="792"/>
    </row>
    <row r="14" spans="1:20" s="10" customFormat="1" ht="15" hidden="1" customHeight="1">
      <c r="A14" s="400">
        <v>1</v>
      </c>
      <c r="B14" s="237" t="s">
        <v>294</v>
      </c>
      <c r="C14" s="237"/>
      <c r="D14" s="634">
        <v>1997</v>
      </c>
      <c r="E14" s="633" t="s">
        <v>189</v>
      </c>
      <c r="F14" s="14" t="s">
        <v>295</v>
      </c>
      <c r="G14" s="633"/>
      <c r="H14" s="235">
        <v>84.1</v>
      </c>
      <c r="I14" s="136">
        <v>112</v>
      </c>
      <c r="J14" s="286">
        <f>RANK(I14,$I$12:$I$24,0)</f>
        <v>2</v>
      </c>
      <c r="K14" s="633">
        <v>172</v>
      </c>
      <c r="L14" s="14">
        <f t="shared" ref="L14:L20" si="0">K14/2</f>
        <v>86</v>
      </c>
      <c r="M14" s="425">
        <f>RANK(L14,$L$12:$L$19,0)</f>
        <v>1</v>
      </c>
      <c r="N14" s="426">
        <f t="shared" ref="N14:N20" si="1">L14+I14</f>
        <v>198</v>
      </c>
      <c r="O14" s="136">
        <f t="shared" ref="O14:O20" si="2">IF(A14=1,20,IF(A14=2,18,IF(A14=3,16,IF(A14&gt;19,0,19-A14))))</f>
        <v>20</v>
      </c>
      <c r="P14" s="633" t="str">
        <f t="shared" ref="P14" si="3">IF(AND(NOT(OR(E14="МСМК",E14="ЗМС")),N14&gt;=$P$10),"+МСМК",IF(AND(OR(E14="МСМК",E14="ЗМС"),N14&gt;=$P$10),"МСМК",IF(AND(NOT(OR(E14="МСМК",E14="МС",E14="ЗМС")),N14&gt;=$Q$10),"+МС",IF(AND(OR(E14="МСМК",E14="МС",E14="ЗМС"),N14&gt;=$Q$10),"МС",IF(AND(NOT(OR(E14="ЗМС",E14="МСМК",E14="МС",E14="КМС")),N14&gt;=$R$10),"+КМС",IF(AND(OR(E14="ЗМС",E14="МСМК",E14="МС",E14="КМС"),N14&gt;=$R$10),"КМС","-"))))))</f>
        <v>+МС</v>
      </c>
      <c r="Q14" s="254" t="s">
        <v>296</v>
      </c>
      <c r="R14" s="167"/>
      <c r="S14" s="8"/>
      <c r="T14" s="8"/>
    </row>
    <row r="15" spans="1:20" s="10" customFormat="1" ht="15" customHeight="1">
      <c r="A15" s="700">
        <v>1</v>
      </c>
      <c r="B15" s="316" t="s">
        <v>294</v>
      </c>
      <c r="C15" s="237"/>
      <c r="D15" s="634">
        <v>1997</v>
      </c>
      <c r="E15" s="634" t="s">
        <v>189</v>
      </c>
      <c r="F15" s="634" t="s">
        <v>295</v>
      </c>
      <c r="G15" s="698"/>
      <c r="H15" s="566">
        <v>84.1</v>
      </c>
      <c r="I15" s="136">
        <v>112</v>
      </c>
      <c r="J15" s="286">
        <f>RANK(I15,$I$12:$I$24,0)</f>
        <v>2</v>
      </c>
      <c r="K15" s="633">
        <v>172</v>
      </c>
      <c r="L15" s="14">
        <f t="shared" si="0"/>
        <v>86</v>
      </c>
      <c r="M15" s="425">
        <f>RANK(L15,$L$12:$L$20,0)</f>
        <v>1</v>
      </c>
      <c r="N15" s="426">
        <f t="shared" si="1"/>
        <v>198</v>
      </c>
      <c r="O15" s="136">
        <f t="shared" si="2"/>
        <v>20</v>
      </c>
      <c r="P15" s="633" t="s">
        <v>4</v>
      </c>
      <c r="Q15" s="254" t="s">
        <v>296</v>
      </c>
      <c r="R15" s="167"/>
      <c r="S15" s="8"/>
      <c r="T15" s="8"/>
    </row>
    <row r="16" spans="1:20" s="8" customFormat="1" ht="15" customHeight="1">
      <c r="A16" s="390">
        <f>A15+1</f>
        <v>2</v>
      </c>
      <c r="B16" s="115" t="s">
        <v>153</v>
      </c>
      <c r="C16" s="107"/>
      <c r="D16" s="93">
        <v>2001</v>
      </c>
      <c r="E16" s="108" t="s">
        <v>4</v>
      </c>
      <c r="F16" s="108" t="s">
        <v>137</v>
      </c>
      <c r="G16" s="108" t="s">
        <v>328</v>
      </c>
      <c r="H16" s="235">
        <v>84.95</v>
      </c>
      <c r="I16" s="136">
        <v>140</v>
      </c>
      <c r="J16" s="286">
        <v>1</v>
      </c>
      <c r="K16" s="633">
        <v>114</v>
      </c>
      <c r="L16" s="14">
        <f t="shared" si="0"/>
        <v>57</v>
      </c>
      <c r="M16" s="425">
        <v>3</v>
      </c>
      <c r="N16" s="426">
        <f t="shared" si="1"/>
        <v>197</v>
      </c>
      <c r="O16" s="136">
        <f t="shared" si="2"/>
        <v>18</v>
      </c>
      <c r="P16" s="633" t="s">
        <v>4</v>
      </c>
      <c r="Q16" s="254" t="s">
        <v>336</v>
      </c>
      <c r="R16" s="167"/>
      <c r="T16" s="16"/>
    </row>
    <row r="17" spans="1:20" ht="15" customHeight="1">
      <c r="A17" s="390">
        <f t="shared" ref="A17:A20" si="4">A16+1</f>
        <v>3</v>
      </c>
      <c r="B17" s="211" t="s">
        <v>171</v>
      </c>
      <c r="C17" s="128"/>
      <c r="D17" s="126">
        <v>1986</v>
      </c>
      <c r="E17" s="634" t="s">
        <v>3</v>
      </c>
      <c r="F17" s="633" t="s">
        <v>283</v>
      </c>
      <c r="G17" s="634"/>
      <c r="H17" s="235">
        <v>84</v>
      </c>
      <c r="I17" s="136">
        <v>99</v>
      </c>
      <c r="J17" s="286">
        <v>3</v>
      </c>
      <c r="K17" s="234">
        <v>135</v>
      </c>
      <c r="L17" s="14">
        <f t="shared" si="0"/>
        <v>67.5</v>
      </c>
      <c r="M17" s="425">
        <v>2</v>
      </c>
      <c r="N17" s="426">
        <f t="shared" si="1"/>
        <v>166.5</v>
      </c>
      <c r="O17" s="136">
        <f t="shared" si="2"/>
        <v>16</v>
      </c>
      <c r="P17" s="14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КМС</v>
      </c>
      <c r="Q17" s="254" t="s">
        <v>172</v>
      </c>
      <c r="R17" s="167"/>
      <c r="S17" s="8"/>
      <c r="T17" s="8"/>
    </row>
    <row r="18" spans="1:20" ht="15" customHeight="1">
      <c r="A18" s="390">
        <f t="shared" si="4"/>
        <v>4</v>
      </c>
      <c r="B18" s="182" t="s">
        <v>401</v>
      </c>
      <c r="C18" s="128"/>
      <c r="D18" s="699">
        <v>1985</v>
      </c>
      <c r="E18" s="181" t="s">
        <v>5</v>
      </c>
      <c r="F18" s="633" t="s">
        <v>416</v>
      </c>
      <c r="G18" s="485"/>
      <c r="H18" s="235">
        <v>83.45</v>
      </c>
      <c r="I18" s="136">
        <v>88</v>
      </c>
      <c r="J18" s="286">
        <v>4</v>
      </c>
      <c r="K18" s="633">
        <v>110</v>
      </c>
      <c r="L18" s="14">
        <f t="shared" si="0"/>
        <v>55</v>
      </c>
      <c r="M18" s="425">
        <v>4</v>
      </c>
      <c r="N18" s="426">
        <f t="shared" si="1"/>
        <v>143</v>
      </c>
      <c r="O18" s="136">
        <f t="shared" si="2"/>
        <v>15</v>
      </c>
      <c r="P18" s="702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КМС</v>
      </c>
      <c r="Q18" s="706" t="s">
        <v>172</v>
      </c>
      <c r="R18" s="167"/>
      <c r="S18" s="8"/>
      <c r="T18" s="8"/>
    </row>
    <row r="19" spans="1:20" ht="15" customHeight="1">
      <c r="A19" s="390">
        <f t="shared" si="4"/>
        <v>5</v>
      </c>
      <c r="B19" s="211" t="s">
        <v>341</v>
      </c>
      <c r="C19" s="128"/>
      <c r="D19" s="126">
        <v>2000</v>
      </c>
      <c r="E19" s="634" t="s">
        <v>5</v>
      </c>
      <c r="F19" s="634" t="s">
        <v>137</v>
      </c>
      <c r="G19" s="634" t="s">
        <v>328</v>
      </c>
      <c r="H19" s="235">
        <v>84.05</v>
      </c>
      <c r="I19" s="136">
        <v>75</v>
      </c>
      <c r="J19" s="286">
        <f>RANK(I18,$I$12:$I$24,0)</f>
        <v>5</v>
      </c>
      <c r="K19" s="234">
        <v>107</v>
      </c>
      <c r="L19" s="14">
        <f t="shared" si="0"/>
        <v>53.5</v>
      </c>
      <c r="M19" s="425">
        <v>5</v>
      </c>
      <c r="N19" s="426">
        <f t="shared" si="1"/>
        <v>128.5</v>
      </c>
      <c r="O19" s="136">
        <f t="shared" si="2"/>
        <v>14</v>
      </c>
      <c r="P19" s="702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КМС</v>
      </c>
      <c r="Q19" s="707" t="s">
        <v>154</v>
      </c>
      <c r="R19" s="704"/>
      <c r="S19" s="8"/>
      <c r="T19" s="8"/>
    </row>
    <row r="20" spans="1:20" ht="15" customHeight="1">
      <c r="A20" s="390">
        <f t="shared" si="4"/>
        <v>6</v>
      </c>
      <c r="B20" s="211" t="s">
        <v>316</v>
      </c>
      <c r="C20" s="128"/>
      <c r="D20" s="239">
        <v>1984</v>
      </c>
      <c r="E20" s="634">
        <v>1</v>
      </c>
      <c r="F20" s="634" t="s">
        <v>147</v>
      </c>
      <c r="G20" s="634"/>
      <c r="H20" s="235">
        <v>83.45</v>
      </c>
      <c r="I20" s="136">
        <v>15</v>
      </c>
      <c r="J20" s="286">
        <f>RANK(I19,$I$12:$I$24,0)</f>
        <v>6</v>
      </c>
      <c r="K20" s="633">
        <v>60</v>
      </c>
      <c r="L20" s="633">
        <f t="shared" si="0"/>
        <v>30</v>
      </c>
      <c r="M20" s="425">
        <v>6</v>
      </c>
      <c r="N20" s="426">
        <f t="shared" si="1"/>
        <v>45</v>
      </c>
      <c r="O20" s="136">
        <f t="shared" si="2"/>
        <v>13</v>
      </c>
      <c r="P20" s="702" t="str">
        <f>IF(AND(NOT(OR(E19="МСМК",E19="ЗМС")),N20&gt;=$P$10),"+МСМК",IF(AND(OR(E19="МСМК",E19="ЗМС"),N20&gt;=$P$10),"МСМК",IF(AND(NOT(OR(E19="МСМК",E19="МС",E19="ЗМС")),N20&gt;=$Q$10),"+МС",IF(AND(OR(E19="МСМК",E19="МС",E19="ЗМС"),N20&gt;=$Q$10),"МС",IF(AND(NOT(OR(E19="ЗМС",E19="МСМК",E19="МС",E19="КМС")),N20&gt;=$R$10),"+КМС",IF(AND(OR(E19="ЗМС",E19="МСМК",E19="МС",E19="КМС"),N20&gt;=$R$10),"КМС","-"))))))</f>
        <v>-</v>
      </c>
      <c r="Q20" s="705" t="s">
        <v>315</v>
      </c>
      <c r="R20" s="708"/>
      <c r="S20" s="8"/>
      <c r="T20" s="8"/>
    </row>
    <row r="21" spans="1:20" ht="15" customHeight="1">
      <c r="A21" s="151"/>
      <c r="B21" s="394"/>
      <c r="C21" s="153"/>
      <c r="D21" s="154"/>
      <c r="E21" s="156"/>
      <c r="F21" s="156"/>
      <c r="G21" s="156"/>
      <c r="H21" s="243"/>
      <c r="I21" s="160"/>
      <c r="J21" s="331"/>
      <c r="K21" s="409"/>
      <c r="L21" s="409"/>
      <c r="M21" s="331"/>
      <c r="N21" s="160"/>
      <c r="O21" s="160"/>
      <c r="P21" s="409"/>
      <c r="Q21" s="244"/>
      <c r="R21" s="161"/>
      <c r="S21" s="8"/>
      <c r="T21" s="8"/>
    </row>
    <row r="22" spans="1:20">
      <c r="A22" s="90"/>
      <c r="B22" s="90"/>
      <c r="C22" s="90"/>
      <c r="D22" s="90"/>
      <c r="E22" s="90"/>
      <c r="F22" s="90"/>
      <c r="G22" s="90"/>
      <c r="H22" s="186"/>
      <c r="I22" s="186"/>
      <c r="J22" s="186"/>
      <c r="K22" s="186"/>
      <c r="L22" s="186"/>
      <c r="M22" s="186"/>
      <c r="N22" s="186"/>
      <c r="O22" s="186"/>
      <c r="P22" s="186"/>
      <c r="Q22" s="90"/>
      <c r="R22" s="90"/>
    </row>
    <row r="23" spans="1:20" s="90" customFormat="1">
      <c r="A23" s="111"/>
      <c r="B23" s="91" t="s">
        <v>16</v>
      </c>
      <c r="C23" s="91"/>
      <c r="D23" s="91"/>
      <c r="E23" s="91"/>
      <c r="F23" s="635"/>
      <c r="G23" s="120"/>
      <c r="H23" s="635" t="s">
        <v>254</v>
      </c>
      <c r="I23" s="111"/>
      <c r="J23" s="111"/>
      <c r="K23" s="111"/>
      <c r="L23" s="111"/>
      <c r="M23" s="111"/>
      <c r="N23" s="111"/>
      <c r="O23" s="111"/>
      <c r="P23" s="111"/>
    </row>
    <row r="24" spans="1:20" s="90" customFormat="1">
      <c r="A24" s="111"/>
      <c r="B24" s="91"/>
      <c r="C24" s="91"/>
      <c r="D24" s="91"/>
      <c r="E24" s="91"/>
      <c r="F24" s="635"/>
      <c r="G24" s="120"/>
      <c r="H24" s="635"/>
      <c r="I24" s="111"/>
      <c r="J24" s="111"/>
      <c r="K24" s="111"/>
      <c r="L24" s="111"/>
      <c r="M24" s="111"/>
      <c r="N24" s="111"/>
      <c r="O24" s="111"/>
      <c r="P24" s="111"/>
    </row>
    <row r="25" spans="1:20" s="90" customFormat="1" ht="12" customHeight="1">
      <c r="A25" s="111"/>
      <c r="B25" s="91" t="s">
        <v>17</v>
      </c>
      <c r="C25" s="91"/>
      <c r="D25" s="91"/>
      <c r="E25" s="91"/>
      <c r="F25" s="636"/>
      <c r="G25" s="91"/>
      <c r="H25" s="636" t="s">
        <v>143</v>
      </c>
      <c r="I25" s="111"/>
      <c r="J25" s="111"/>
      <c r="K25" s="111"/>
      <c r="L25" s="111"/>
      <c r="M25" s="232"/>
      <c r="N25" s="111"/>
      <c r="O25" s="111"/>
      <c r="P25" s="111"/>
    </row>
    <row r="26" spans="1:20" s="90" customFormat="1">
      <c r="A26" s="111"/>
      <c r="I26" s="111"/>
      <c r="J26" s="111"/>
      <c r="K26" s="111"/>
      <c r="L26" s="111"/>
      <c r="M26" s="232"/>
      <c r="N26" s="111"/>
      <c r="O26" s="111"/>
      <c r="P26" s="111"/>
    </row>
    <row r="27" spans="1:20" ht="11.25" customHeight="1">
      <c r="A27" s="90"/>
      <c r="B27" s="90" t="s">
        <v>92</v>
      </c>
      <c r="C27" s="91"/>
      <c r="D27" s="91"/>
      <c r="E27" s="91"/>
      <c r="F27" s="91"/>
      <c r="G27" s="90"/>
      <c r="H27" s="90" t="s">
        <v>421</v>
      </c>
      <c r="I27" s="90"/>
      <c r="J27" s="186"/>
      <c r="K27" s="186"/>
      <c r="L27" s="186"/>
      <c r="M27" s="90"/>
      <c r="N27" s="187"/>
      <c r="O27" s="90"/>
      <c r="P27" s="90"/>
      <c r="Q27" s="90"/>
      <c r="R27" s="90"/>
    </row>
    <row r="28" spans="1:20">
      <c r="A28" s="90"/>
      <c r="B28" s="90"/>
      <c r="C28" s="91"/>
      <c r="D28" s="90"/>
      <c r="E28" s="90"/>
      <c r="F28" s="90"/>
      <c r="G28" s="90"/>
      <c r="H28" s="91"/>
      <c r="I28" s="90"/>
      <c r="J28" s="186"/>
      <c r="K28" s="186"/>
      <c r="L28" s="186"/>
      <c r="M28" s="90"/>
      <c r="N28" s="187"/>
      <c r="O28" s="90"/>
      <c r="P28" s="90"/>
      <c r="Q28" s="90"/>
      <c r="R28" s="90"/>
    </row>
    <row r="29" spans="1:20" s="8" customFormat="1">
      <c r="B29" s="90" t="s">
        <v>18</v>
      </c>
      <c r="C29" s="91"/>
      <c r="D29" s="90"/>
      <c r="E29" s="90"/>
      <c r="F29" s="90"/>
      <c r="G29" s="90"/>
      <c r="H29" s="91" t="s">
        <v>422</v>
      </c>
    </row>
    <row r="30" spans="1:20" s="8" customFormat="1">
      <c r="B30" s="16"/>
      <c r="C30" s="16"/>
      <c r="D30" s="16"/>
      <c r="E30" s="16"/>
      <c r="F30" s="16"/>
      <c r="G30" s="16"/>
      <c r="H30" s="4"/>
    </row>
    <row r="32" spans="1:20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8:20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8:20">
      <c r="H34" s="4"/>
      <c r="I34" s="784"/>
      <c r="J34" s="784"/>
      <c r="K34" s="784"/>
      <c r="L34" s="784"/>
      <c r="M34" s="784"/>
      <c r="N34" s="784"/>
      <c r="O34" s="784"/>
      <c r="P34" s="784"/>
      <c r="Q34" s="784"/>
      <c r="R34" s="784"/>
      <c r="S34" s="784"/>
      <c r="T34" s="784"/>
    </row>
    <row r="35" spans="8:20">
      <c r="H35" s="4"/>
      <c r="I35" s="784"/>
      <c r="J35" s="784"/>
      <c r="K35" s="784"/>
      <c r="L35" s="784"/>
      <c r="M35" s="784"/>
      <c r="N35" s="784"/>
      <c r="O35" s="784"/>
      <c r="P35" s="784"/>
      <c r="Q35" s="784"/>
      <c r="R35" s="784"/>
      <c r="S35" s="784"/>
      <c r="T35" s="784"/>
    </row>
    <row r="36" spans="8:20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8:20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8:20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</sheetData>
  <sheetProtection selectLockedCells="1" selectUnlockedCells="1"/>
  <autoFilter ref="A12:R19">
    <filterColumn colId="1" showButton="0"/>
    <filterColumn colId="10" showButton="0"/>
    <filterColumn colId="15">
      <filters blank="1">
        <filter val="-"/>
        <filter val="КМС"/>
      </filters>
    </filterColumn>
    <filterColumn colId="16" showButton="0"/>
    <sortState ref="A18:R22">
      <sortCondition ref="A15:A16"/>
    </sortState>
  </autoFilter>
  <sortState ref="B15:Q20">
    <sortCondition descending="1" ref="N15:N20"/>
  </sortState>
  <mergeCells count="33">
    <mergeCell ref="Q12:R13"/>
    <mergeCell ref="I34:T34"/>
    <mergeCell ref="I35:T35"/>
    <mergeCell ref="J12:J13"/>
    <mergeCell ref="K12:L12"/>
    <mergeCell ref="M12:M13"/>
    <mergeCell ref="N12:N13"/>
    <mergeCell ref="O12:O13"/>
    <mergeCell ref="P12:P13"/>
    <mergeCell ref="D9:O9"/>
    <mergeCell ref="D10:O10"/>
    <mergeCell ref="A12:A13"/>
    <mergeCell ref="B12:C13"/>
    <mergeCell ref="D12:D13"/>
    <mergeCell ref="E12:E13"/>
    <mergeCell ref="F12:F13"/>
    <mergeCell ref="G12:G13"/>
    <mergeCell ref="H12:H13"/>
    <mergeCell ref="I12:I13"/>
    <mergeCell ref="A9:C9"/>
    <mergeCell ref="A10:C10"/>
    <mergeCell ref="A7:C7"/>
    <mergeCell ref="D7:O7"/>
    <mergeCell ref="P7:R7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75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40625" defaultRowHeight="12.75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>
      <c r="A1" s="807" t="s">
        <v>36</v>
      </c>
      <c r="B1" s="807"/>
      <c r="C1" s="807"/>
      <c r="D1" s="807"/>
      <c r="E1" s="807"/>
      <c r="F1" s="807"/>
      <c r="G1" s="807"/>
      <c r="H1" s="807"/>
      <c r="I1" s="807"/>
      <c r="J1" s="807"/>
    </row>
    <row r="2" spans="1:10" ht="10.5" customHeight="1">
      <c r="A2" s="808" t="s">
        <v>43</v>
      </c>
      <c r="B2" s="808"/>
      <c r="C2" s="808"/>
      <c r="D2" s="808"/>
      <c r="E2" s="808"/>
      <c r="F2" s="808"/>
      <c r="G2" s="808"/>
      <c r="H2" s="808"/>
      <c r="I2" s="808"/>
      <c r="J2" s="808"/>
    </row>
    <row r="3" spans="1:10" ht="11.25" customHeight="1">
      <c r="A3" s="808" t="s">
        <v>0</v>
      </c>
      <c r="B3" s="808"/>
      <c r="C3" s="808"/>
      <c r="D3" s="808"/>
      <c r="E3" s="808"/>
      <c r="F3" s="808"/>
      <c r="G3" s="808"/>
      <c r="H3" s="808"/>
      <c r="I3" s="808"/>
      <c r="J3" s="808"/>
    </row>
    <row r="4" spans="1:10" ht="11.25" customHeight="1">
      <c r="A4" s="809" t="s">
        <v>40</v>
      </c>
      <c r="B4" s="809"/>
      <c r="C4" s="809"/>
      <c r="D4" s="809"/>
      <c r="E4" s="809"/>
      <c r="F4" s="809"/>
      <c r="G4" s="809"/>
      <c r="H4" s="809"/>
      <c r="I4" s="809"/>
      <c r="J4" s="809"/>
    </row>
    <row r="5" spans="1:10" ht="17.25" customHeight="1">
      <c r="A5" s="22"/>
      <c r="B5" s="22"/>
      <c r="D5" s="798" t="s">
        <v>1</v>
      </c>
      <c r="E5" s="798"/>
      <c r="F5" s="798"/>
      <c r="G5" s="798"/>
      <c r="H5" s="798"/>
      <c r="I5" t="s">
        <v>77</v>
      </c>
    </row>
    <row r="6" spans="1:10" ht="18" customHeight="1">
      <c r="A6" s="797" t="s">
        <v>44</v>
      </c>
      <c r="B6" s="797"/>
      <c r="C6" s="797"/>
      <c r="D6" s="798" t="s">
        <v>41</v>
      </c>
      <c r="E6" s="798"/>
      <c r="F6" s="798"/>
      <c r="G6" s="798"/>
      <c r="H6" s="798"/>
      <c r="I6" t="s">
        <v>78</v>
      </c>
    </row>
    <row r="7" spans="1:10">
      <c r="A7" s="799" t="s">
        <v>42</v>
      </c>
      <c r="B7" s="799"/>
      <c r="C7" s="799"/>
      <c r="D7" s="800" t="s">
        <v>93</v>
      </c>
      <c r="E7" s="800"/>
      <c r="F7" s="800"/>
      <c r="G7" s="800"/>
      <c r="H7" s="800"/>
    </row>
    <row r="8" spans="1:10">
      <c r="A8" s="21"/>
      <c r="B8" s="21"/>
      <c r="C8" s="21"/>
      <c r="D8" s="19"/>
      <c r="E8" s="19"/>
      <c r="F8" s="19"/>
      <c r="G8" s="19"/>
      <c r="H8" s="19"/>
    </row>
    <row r="9" spans="1:10">
      <c r="A9" s="801" t="s">
        <v>98</v>
      </c>
      <c r="B9" s="801"/>
      <c r="C9" s="801"/>
      <c r="D9" s="801"/>
      <c r="E9" s="16"/>
      <c r="F9" s="16"/>
      <c r="G9" s="16"/>
      <c r="H9" s="16"/>
      <c r="I9" s="16"/>
    </row>
    <row r="10" spans="1:10" ht="22.5">
      <c r="A10" s="23" t="s">
        <v>6</v>
      </c>
      <c r="B10" s="23" t="s">
        <v>79</v>
      </c>
      <c r="C10" s="24" t="s">
        <v>80</v>
      </c>
      <c r="D10" s="23" t="s">
        <v>70</v>
      </c>
      <c r="E10" s="24" t="s">
        <v>7</v>
      </c>
      <c r="F10" s="24" t="s">
        <v>81</v>
      </c>
      <c r="G10" s="24" t="s">
        <v>82</v>
      </c>
      <c r="H10" s="24" t="s">
        <v>83</v>
      </c>
      <c r="I10" s="25" t="s">
        <v>84</v>
      </c>
    </row>
    <row r="11" spans="1:10" ht="15">
      <c r="A11" s="802">
        <v>1</v>
      </c>
      <c r="B11" s="23">
        <v>1</v>
      </c>
      <c r="C11" s="57">
        <v>68</v>
      </c>
      <c r="D11" s="28" t="s">
        <v>47</v>
      </c>
      <c r="E11" s="48">
        <v>1995</v>
      </c>
      <c r="F11" s="54">
        <v>65.55</v>
      </c>
      <c r="G11" s="23">
        <v>54</v>
      </c>
      <c r="H11" s="23">
        <f>G11</f>
        <v>54</v>
      </c>
      <c r="I11" s="43" t="s">
        <v>48</v>
      </c>
      <c r="J11" s="16"/>
    </row>
    <row r="12" spans="1:10" ht="15.75" thickBot="1">
      <c r="A12" s="802"/>
      <c r="B12" s="23">
        <v>2</v>
      </c>
      <c r="C12" s="57">
        <v>85</v>
      </c>
      <c r="D12" s="28" t="s">
        <v>49</v>
      </c>
      <c r="E12" s="49">
        <v>1992</v>
      </c>
      <c r="F12" s="54">
        <v>85.45</v>
      </c>
      <c r="G12" s="23">
        <v>52</v>
      </c>
      <c r="H12" s="23">
        <f t="shared" ref="H12" si="0">H11+G12</f>
        <v>106</v>
      </c>
      <c r="I12" s="43" t="s">
        <v>72</v>
      </c>
      <c r="J12" s="16"/>
    </row>
    <row r="13" spans="1:10" ht="15.75" thickBot="1">
      <c r="A13" s="802"/>
      <c r="B13" s="23">
        <v>3</v>
      </c>
      <c r="C13" s="57">
        <v>85</v>
      </c>
      <c r="D13" s="28" t="s">
        <v>38</v>
      </c>
      <c r="E13" s="49">
        <v>2002</v>
      </c>
      <c r="F13" s="54">
        <v>82.25</v>
      </c>
      <c r="G13" s="27">
        <v>58</v>
      </c>
      <c r="H13" s="23">
        <f>H12+G13</f>
        <v>164</v>
      </c>
      <c r="I13" s="43" t="s">
        <v>95</v>
      </c>
      <c r="J13" s="26"/>
    </row>
    <row r="14" spans="1:10">
      <c r="A14" s="802"/>
      <c r="B14" s="23">
        <v>4</v>
      </c>
      <c r="C14" s="57" t="s">
        <v>85</v>
      </c>
      <c r="D14" s="28" t="s">
        <v>94</v>
      </c>
      <c r="E14" s="42">
        <v>1989</v>
      </c>
      <c r="F14" s="60">
        <v>119.45</v>
      </c>
      <c r="G14" s="23">
        <v>58</v>
      </c>
      <c r="H14" s="23">
        <f t="shared" ref="H14" si="1">H13+G14</f>
        <v>222</v>
      </c>
      <c r="I14" s="43" t="s">
        <v>50</v>
      </c>
      <c r="J14" s="26"/>
    </row>
    <row r="15" spans="1:10" ht="14.1" customHeight="1">
      <c r="A15" s="803" t="s">
        <v>86</v>
      </c>
      <c r="B15" s="803"/>
      <c r="C15" s="803"/>
      <c r="D15" s="803"/>
      <c r="E15" s="804"/>
      <c r="F15" s="38">
        <f>SUM(F11:F14)</f>
        <v>352.7</v>
      </c>
      <c r="G15" s="16"/>
      <c r="H15" s="4"/>
      <c r="I15" s="16"/>
      <c r="J15" s="50"/>
    </row>
    <row r="16" spans="1:10" ht="14.1" customHeight="1" thickBot="1">
      <c r="A16" s="805" t="s">
        <v>87</v>
      </c>
      <c r="B16" s="805"/>
      <c r="C16" s="805"/>
      <c r="D16" s="805"/>
      <c r="E16" s="805"/>
      <c r="F16" s="805"/>
      <c r="G16" s="806"/>
      <c r="H16" s="45">
        <f>H14</f>
        <v>222</v>
      </c>
      <c r="I16" s="16"/>
      <c r="J16" s="51"/>
    </row>
    <row r="17" spans="1:10" ht="14.1" customHeight="1">
      <c r="A17" s="56"/>
      <c r="B17" s="56"/>
      <c r="C17" s="56"/>
      <c r="D17" s="56"/>
      <c r="E17" s="56"/>
      <c r="F17" s="56"/>
      <c r="G17" s="56"/>
      <c r="H17" s="55"/>
      <c r="I17" s="16"/>
      <c r="J17" s="4"/>
    </row>
    <row r="18" spans="1:10" ht="21" customHeight="1">
      <c r="A18" s="801" t="s">
        <v>88</v>
      </c>
      <c r="B18" s="801"/>
      <c r="C18" s="801"/>
      <c r="D18" s="801"/>
      <c r="E18" s="16"/>
      <c r="F18" s="64"/>
      <c r="G18" s="16"/>
      <c r="H18" s="16"/>
      <c r="I18" s="16"/>
    </row>
    <row r="19" spans="1:10" ht="22.5">
      <c r="A19" s="23" t="s">
        <v>6</v>
      </c>
      <c r="B19" s="23" t="s">
        <v>79</v>
      </c>
      <c r="C19" s="24" t="s">
        <v>80</v>
      </c>
      <c r="D19" s="23" t="s">
        <v>70</v>
      </c>
      <c r="E19" s="24" t="s">
        <v>7</v>
      </c>
      <c r="F19" s="65" t="s">
        <v>81</v>
      </c>
      <c r="G19" s="24" t="s">
        <v>82</v>
      </c>
      <c r="H19" s="24" t="s">
        <v>83</v>
      </c>
      <c r="I19" s="25" t="s">
        <v>84</v>
      </c>
      <c r="J19" s="16"/>
    </row>
    <row r="20" spans="1:10" ht="14.1" customHeight="1">
      <c r="A20" s="802">
        <v>2</v>
      </c>
      <c r="B20" s="23">
        <v>1</v>
      </c>
      <c r="C20" s="53">
        <v>85</v>
      </c>
      <c r="D20" s="28" t="s">
        <v>61</v>
      </c>
      <c r="E20" s="29">
        <v>1995</v>
      </c>
      <c r="F20" s="66">
        <v>84.9</v>
      </c>
      <c r="G20" s="23">
        <v>54</v>
      </c>
      <c r="H20" s="23">
        <f>G20</f>
        <v>54</v>
      </c>
      <c r="I20" s="43" t="s">
        <v>62</v>
      </c>
      <c r="J20" s="16"/>
    </row>
    <row r="21" spans="1:10" ht="14.1" customHeight="1">
      <c r="A21" s="802"/>
      <c r="B21" s="23">
        <v>2</v>
      </c>
      <c r="C21" s="53" t="s">
        <v>85</v>
      </c>
      <c r="D21" s="28" t="s">
        <v>89</v>
      </c>
      <c r="E21" s="29">
        <v>1990</v>
      </c>
      <c r="F21" s="60">
        <v>96.65</v>
      </c>
      <c r="G21" s="23">
        <v>56</v>
      </c>
      <c r="H21" s="23">
        <f>H20+G21</f>
        <v>110</v>
      </c>
      <c r="I21" s="43" t="s">
        <v>60</v>
      </c>
      <c r="J21" s="16"/>
    </row>
    <row r="22" spans="1:10" ht="14.1" customHeight="1">
      <c r="A22" s="802"/>
      <c r="B22" s="23">
        <v>3</v>
      </c>
      <c r="C22" s="53">
        <v>85</v>
      </c>
      <c r="D22" s="28" t="s">
        <v>71</v>
      </c>
      <c r="E22" s="29">
        <v>1997</v>
      </c>
      <c r="F22" s="60">
        <v>84.8</v>
      </c>
      <c r="G22" s="27">
        <v>52</v>
      </c>
      <c r="H22" s="23">
        <f t="shared" ref="H22:H23" si="2">H21+G22</f>
        <v>162</v>
      </c>
      <c r="I22" s="43" t="s">
        <v>60</v>
      </c>
      <c r="J22" s="6"/>
    </row>
    <row r="23" spans="1:10" ht="14.1" customHeight="1">
      <c r="A23" s="802"/>
      <c r="B23" s="23">
        <v>4</v>
      </c>
      <c r="C23" s="53" t="s">
        <v>85</v>
      </c>
      <c r="D23" s="28" t="s">
        <v>90</v>
      </c>
      <c r="E23" s="7">
        <v>1990</v>
      </c>
      <c r="F23" s="59">
        <v>96.2</v>
      </c>
      <c r="G23" s="34">
        <v>40</v>
      </c>
      <c r="H23" s="23">
        <f t="shared" si="2"/>
        <v>202</v>
      </c>
      <c r="I23" s="43" t="s">
        <v>60</v>
      </c>
      <c r="J23" s="16"/>
    </row>
    <row r="24" spans="1:10" ht="12.75" customHeight="1">
      <c r="A24" s="803" t="s">
        <v>86</v>
      </c>
      <c r="B24" s="803"/>
      <c r="C24" s="803"/>
      <c r="D24" s="803"/>
      <c r="E24" s="803"/>
      <c r="F24" s="38">
        <f>SUM(F20:F23)</f>
        <v>362.55</v>
      </c>
      <c r="G24" s="16"/>
      <c r="H24" s="4"/>
      <c r="I24" s="16"/>
      <c r="J24" s="16"/>
    </row>
    <row r="25" spans="1:10" ht="12.75" customHeight="1">
      <c r="A25" s="805" t="s">
        <v>87</v>
      </c>
      <c r="B25" s="805"/>
      <c r="C25" s="805"/>
      <c r="D25" s="805"/>
      <c r="E25" s="805"/>
      <c r="F25" s="805"/>
      <c r="G25" s="805"/>
      <c r="H25" s="45">
        <f>H23</f>
        <v>202</v>
      </c>
      <c r="I25" s="16"/>
      <c r="J25" s="16"/>
    </row>
    <row r="26" spans="1:10" s="16" customFormat="1" ht="17.25" customHeight="1"/>
    <row r="27" spans="1:10" ht="27.75" customHeight="1">
      <c r="A27" s="801" t="s">
        <v>91</v>
      </c>
      <c r="B27" s="801"/>
      <c r="C27" s="801"/>
      <c r="D27" s="801"/>
      <c r="E27" s="16"/>
      <c r="F27" s="16"/>
      <c r="G27" s="16"/>
      <c r="H27" s="16"/>
      <c r="I27" s="16"/>
    </row>
    <row r="28" spans="1:10" s="16" customFormat="1" ht="22.5">
      <c r="A28" s="23" t="s">
        <v>6</v>
      </c>
      <c r="B28" s="23" t="s">
        <v>79</v>
      </c>
      <c r="C28" s="24" t="s">
        <v>80</v>
      </c>
      <c r="D28" s="23" t="s">
        <v>70</v>
      </c>
      <c r="E28" s="24" t="s">
        <v>7</v>
      </c>
      <c r="F28" s="65" t="s">
        <v>81</v>
      </c>
      <c r="G28" s="24" t="s">
        <v>82</v>
      </c>
      <c r="H28" s="24" t="s">
        <v>83</v>
      </c>
      <c r="I28" s="25" t="s">
        <v>84</v>
      </c>
    </row>
    <row r="29" spans="1:10" s="16" customFormat="1" ht="14.1" customHeight="1">
      <c r="A29" s="802">
        <v>3</v>
      </c>
      <c r="B29" s="23">
        <v>1</v>
      </c>
      <c r="C29" s="53">
        <v>73</v>
      </c>
      <c r="D29" s="28" t="s">
        <v>66</v>
      </c>
      <c r="E29" s="42">
        <v>1992</v>
      </c>
      <c r="F29" s="67">
        <v>72.400000000000006</v>
      </c>
      <c r="G29" s="34">
        <v>50</v>
      </c>
      <c r="H29" s="23">
        <f>G29</f>
        <v>50</v>
      </c>
      <c r="I29" s="43" t="s">
        <v>67</v>
      </c>
    </row>
    <row r="30" spans="1:10" s="16" customFormat="1" ht="14.1" customHeight="1">
      <c r="A30" s="810"/>
      <c r="B30" s="23">
        <v>2</v>
      </c>
      <c r="C30" s="53" t="s">
        <v>85</v>
      </c>
      <c r="D30" s="28" t="s">
        <v>69</v>
      </c>
      <c r="E30" s="29">
        <v>1999</v>
      </c>
      <c r="F30" s="60">
        <v>87.7</v>
      </c>
      <c r="G30" s="34">
        <v>47</v>
      </c>
      <c r="H30" s="23">
        <f>H29+G30</f>
        <v>97</v>
      </c>
      <c r="I30" s="43" t="s">
        <v>63</v>
      </c>
    </row>
    <row r="31" spans="1:10" s="6" customFormat="1" ht="14.1" customHeight="1">
      <c r="A31" s="810"/>
      <c r="B31" s="23">
        <v>3</v>
      </c>
      <c r="C31" s="53" t="s">
        <v>85</v>
      </c>
      <c r="D31" s="28" t="s">
        <v>64</v>
      </c>
      <c r="E31" s="44">
        <v>1999</v>
      </c>
      <c r="F31" s="59">
        <v>106.3</v>
      </c>
      <c r="G31" s="34">
        <v>47</v>
      </c>
      <c r="H31" s="23">
        <f t="shared" ref="H31:H32" si="3">H30+G31</f>
        <v>144</v>
      </c>
      <c r="I31" s="43" t="s">
        <v>65</v>
      </c>
    </row>
    <row r="32" spans="1:10" s="16" customFormat="1" ht="13.5" customHeight="1">
      <c r="A32" s="810"/>
      <c r="B32" s="23">
        <v>4</v>
      </c>
      <c r="C32" s="32">
        <v>85</v>
      </c>
      <c r="D32" s="15" t="s">
        <v>68</v>
      </c>
      <c r="E32" s="29">
        <v>1999</v>
      </c>
      <c r="F32" s="59">
        <v>83.85</v>
      </c>
      <c r="G32" s="23">
        <v>46</v>
      </c>
      <c r="H32" s="23">
        <f t="shared" si="3"/>
        <v>190</v>
      </c>
      <c r="I32" s="43" t="s">
        <v>63</v>
      </c>
    </row>
    <row r="33" spans="1:10" s="16" customFormat="1" ht="22.5" customHeight="1">
      <c r="A33" s="37" t="s">
        <v>86</v>
      </c>
      <c r="B33" s="47"/>
      <c r="C33" s="47"/>
      <c r="D33" s="47"/>
      <c r="E33" s="47"/>
      <c r="F33" s="38">
        <f>SUM(F29:F32)</f>
        <v>350.25</v>
      </c>
      <c r="H33" s="4"/>
    </row>
    <row r="34" spans="1:10" ht="12.75" customHeight="1">
      <c r="A34" s="37" t="s">
        <v>87</v>
      </c>
      <c r="B34" s="47"/>
      <c r="C34" s="47"/>
      <c r="D34" s="47"/>
      <c r="E34" s="47"/>
      <c r="F34" s="47"/>
      <c r="G34" s="47"/>
      <c r="H34" s="45">
        <f>H32</f>
        <v>190</v>
      </c>
      <c r="I34" s="16"/>
      <c r="J34" s="16"/>
    </row>
    <row r="35" spans="1:10" ht="13.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</row>
    <row r="36" spans="1:10" s="16" customFormat="1" ht="23.25" customHeight="1" thickBot="1">
      <c r="A36" s="58" t="s">
        <v>99</v>
      </c>
      <c r="B36" s="58"/>
      <c r="C36" s="58"/>
      <c r="D36" s="58"/>
    </row>
    <row r="37" spans="1:10" s="16" customFormat="1" ht="26.25" customHeight="1" thickBot="1">
      <c r="A37" s="23" t="s">
        <v>6</v>
      </c>
      <c r="B37" s="23" t="s">
        <v>79</v>
      </c>
      <c r="C37" s="24" t="s">
        <v>80</v>
      </c>
      <c r="D37" s="23" t="s">
        <v>70</v>
      </c>
      <c r="E37" s="24" t="s">
        <v>7</v>
      </c>
      <c r="F37" s="24" t="s">
        <v>81</v>
      </c>
      <c r="G37" s="24" t="s">
        <v>82</v>
      </c>
      <c r="H37" s="24" t="s">
        <v>83</v>
      </c>
      <c r="I37" s="25" t="s">
        <v>84</v>
      </c>
      <c r="J37" s="26"/>
    </row>
    <row r="38" spans="1:10" s="16" customFormat="1" ht="14.1" customHeight="1" thickBot="1">
      <c r="A38" s="802">
        <v>4</v>
      </c>
      <c r="B38" s="23">
        <v>1</v>
      </c>
      <c r="C38" s="27">
        <v>85</v>
      </c>
      <c r="D38" s="28" t="s">
        <v>55</v>
      </c>
      <c r="E38" s="29">
        <v>1992</v>
      </c>
      <c r="F38" s="46">
        <v>78.5</v>
      </c>
      <c r="G38" s="27">
        <v>30</v>
      </c>
      <c r="H38" s="23">
        <f>G38</f>
        <v>30</v>
      </c>
      <c r="I38" s="30" t="s">
        <v>56</v>
      </c>
      <c r="J38" s="31"/>
    </row>
    <row r="39" spans="1:10" ht="14.1" customHeight="1">
      <c r="A39" s="810"/>
      <c r="B39" s="23">
        <v>2</v>
      </c>
      <c r="C39" s="57">
        <v>85</v>
      </c>
      <c r="D39" s="28" t="s">
        <v>51</v>
      </c>
      <c r="E39" s="29">
        <v>1983</v>
      </c>
      <c r="F39" s="59">
        <v>82.3</v>
      </c>
      <c r="G39" s="27">
        <v>39</v>
      </c>
      <c r="H39" s="23">
        <f>H38+G39</f>
        <v>69</v>
      </c>
      <c r="I39" s="30" t="s">
        <v>52</v>
      </c>
      <c r="J39" s="31"/>
    </row>
    <row r="40" spans="1:10" s="16" customFormat="1" ht="14.1" customHeight="1" thickBot="1">
      <c r="A40" s="810"/>
      <c r="B40" s="23">
        <v>3</v>
      </c>
      <c r="C40" s="57">
        <v>85</v>
      </c>
      <c r="D40" s="33" t="s">
        <v>53</v>
      </c>
      <c r="E40" s="13">
        <v>1993</v>
      </c>
      <c r="F40" s="60">
        <v>80.05</v>
      </c>
      <c r="G40" s="34">
        <v>39</v>
      </c>
      <c r="H40" s="23">
        <f t="shared" ref="H40:H41" si="4">H39+G40</f>
        <v>108</v>
      </c>
      <c r="I40" s="35" t="s">
        <v>54</v>
      </c>
      <c r="J40" s="36"/>
    </row>
    <row r="41" spans="1:10" s="16" customFormat="1" ht="14.1" customHeight="1" thickBot="1">
      <c r="A41" s="810"/>
      <c r="B41" s="23">
        <v>4</v>
      </c>
      <c r="C41" s="57" t="s">
        <v>85</v>
      </c>
      <c r="D41" s="18" t="s">
        <v>57</v>
      </c>
      <c r="E41" s="9">
        <v>1965</v>
      </c>
      <c r="F41" s="61">
        <v>103.15</v>
      </c>
      <c r="G41" s="34">
        <v>40</v>
      </c>
      <c r="H41" s="23">
        <f t="shared" si="4"/>
        <v>148</v>
      </c>
      <c r="I41" s="35" t="s">
        <v>58</v>
      </c>
      <c r="J41" s="36"/>
    </row>
    <row r="42" spans="1:10" s="16" customFormat="1" ht="15.75" customHeight="1">
      <c r="A42" s="37" t="s">
        <v>86</v>
      </c>
      <c r="B42" s="37"/>
      <c r="C42" s="37"/>
      <c r="D42" s="37"/>
      <c r="E42" s="37"/>
      <c r="F42" s="62">
        <f>SUM(F38:F41)</f>
        <v>344</v>
      </c>
      <c r="H42" s="4"/>
    </row>
    <row r="43" spans="1:10" s="16" customFormat="1" ht="20.25" customHeight="1">
      <c r="A43" s="39" t="s">
        <v>87</v>
      </c>
      <c r="B43" s="39"/>
      <c r="C43" s="39"/>
      <c r="D43" s="39"/>
      <c r="E43" s="37"/>
      <c r="F43" s="63"/>
      <c r="G43" s="37"/>
      <c r="H43" s="40">
        <f>H41</f>
        <v>148</v>
      </c>
      <c r="I43" s="41"/>
    </row>
    <row r="44" spans="1:10" ht="13.5" customHeight="1">
      <c r="A44" s="52"/>
      <c r="B44" s="52"/>
      <c r="C44" s="52"/>
      <c r="D44" s="52"/>
      <c r="E44" s="52"/>
      <c r="F44" s="52"/>
      <c r="G44" s="47"/>
      <c r="H44" s="20"/>
      <c r="I44" s="16"/>
      <c r="J44" s="16"/>
    </row>
    <row r="45" spans="1:10" ht="21.75" customHeight="1"/>
    <row r="46" spans="1:10">
      <c r="A46" s="17" t="s">
        <v>16</v>
      </c>
      <c r="B46" s="17"/>
      <c r="C46" s="17"/>
      <c r="D46" s="2" t="s">
        <v>100</v>
      </c>
      <c r="E46" s="17"/>
      <c r="F46" s="3"/>
      <c r="G46" s="10" t="s">
        <v>92</v>
      </c>
      <c r="I46" s="11" t="s">
        <v>101</v>
      </c>
    </row>
    <row r="47" spans="1:10">
      <c r="A47" s="17"/>
      <c r="B47" s="17"/>
      <c r="C47" s="17"/>
      <c r="D47" s="17"/>
      <c r="E47" s="17"/>
      <c r="G47" s="10"/>
      <c r="I47" s="8"/>
    </row>
    <row r="48" spans="1:10">
      <c r="A48" s="17" t="s">
        <v>17</v>
      </c>
      <c r="B48" s="17"/>
      <c r="C48" s="17"/>
      <c r="D48" s="11" t="s">
        <v>103</v>
      </c>
      <c r="E48" s="17"/>
      <c r="F48" s="17"/>
      <c r="G48" s="10" t="s">
        <v>18</v>
      </c>
      <c r="I48" s="11" t="s">
        <v>102</v>
      </c>
    </row>
  </sheetData>
  <sheetProtection selectLockedCells="1" selectUnlockedCells="1"/>
  <mergeCells count="20">
    <mergeCell ref="A29:A32"/>
    <mergeCell ref="A38:A41"/>
    <mergeCell ref="A27:D27"/>
    <mergeCell ref="A24:E24"/>
    <mergeCell ref="A20:A23"/>
    <mergeCell ref="A25:G25"/>
    <mergeCell ref="A1:J1"/>
    <mergeCell ref="A2:J2"/>
    <mergeCell ref="A3:J3"/>
    <mergeCell ref="A4:J4"/>
    <mergeCell ref="D5:H5"/>
    <mergeCell ref="A6:C6"/>
    <mergeCell ref="D6:H6"/>
    <mergeCell ref="A7:C7"/>
    <mergeCell ref="D7:H7"/>
    <mergeCell ref="A18:D18"/>
    <mergeCell ref="A9:D9"/>
    <mergeCell ref="A11:A14"/>
    <mergeCell ref="A15:E15"/>
    <mergeCell ref="A16:G16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T38"/>
  <sheetViews>
    <sheetView topLeftCell="A4" zoomScale="90" zoomScaleNormal="90" zoomScaleSheetLayoutView="90" workbookViewId="0">
      <selection activeCell="Q24" sqref="Q24"/>
    </sheetView>
  </sheetViews>
  <sheetFormatPr defaultColWidth="9.140625" defaultRowHeight="12.75"/>
  <cols>
    <col min="1" max="1" width="7.140625" style="16" customWidth="1"/>
    <col min="2" max="2" width="9.140625" style="16"/>
    <col min="3" max="3" width="11.5703125" style="16" customWidth="1"/>
    <col min="4" max="4" width="9.42578125" style="16" customWidth="1"/>
    <col min="5" max="5" width="7.42578125" style="16" customWidth="1"/>
    <col min="6" max="6" width="23.7109375" style="16" customWidth="1"/>
    <col min="7" max="7" width="24.42578125" style="16" customWidth="1"/>
    <col min="8" max="8" width="9.140625" style="16" customWidth="1"/>
    <col min="9" max="9" width="7.28515625" style="16" customWidth="1"/>
    <col min="10" max="10" width="6.42578125" style="16" customWidth="1"/>
    <col min="11" max="11" width="8" style="16" customWidth="1"/>
    <col min="12" max="12" width="8.5703125" style="16" customWidth="1"/>
    <col min="13" max="13" width="6.5703125" style="16" customWidth="1"/>
    <col min="14" max="14" width="8.7109375" style="16" customWidth="1"/>
    <col min="15" max="15" width="7.42578125" style="16" customWidth="1"/>
    <col min="16" max="16" width="8" style="16" customWidth="1"/>
    <col min="17" max="17" width="12.42578125" style="16" customWidth="1"/>
    <col min="18" max="18" width="12.5703125" style="16" customWidth="1"/>
    <col min="19" max="16384" width="9.140625" style="16"/>
  </cols>
  <sheetData>
    <row r="1" spans="1:20">
      <c r="A1" s="768" t="s">
        <v>126</v>
      </c>
      <c r="B1" s="768"/>
      <c r="C1" s="768"/>
      <c r="D1" s="768"/>
      <c r="E1" s="768"/>
      <c r="F1" s="768"/>
      <c r="G1" s="768"/>
      <c r="H1" s="768"/>
      <c r="I1" s="768"/>
      <c r="J1" s="768"/>
      <c r="K1" s="768"/>
      <c r="L1" s="768"/>
      <c r="M1" s="768"/>
      <c r="N1" s="768"/>
      <c r="O1" s="768"/>
      <c r="P1" s="768"/>
      <c r="Q1" s="768"/>
      <c r="R1" s="768"/>
      <c r="S1" s="1"/>
    </row>
    <row r="2" spans="1:20">
      <c r="A2" s="768" t="s">
        <v>107</v>
      </c>
      <c r="B2" s="768"/>
      <c r="C2" s="768"/>
      <c r="D2" s="768"/>
      <c r="E2" s="768"/>
      <c r="F2" s="768"/>
      <c r="G2" s="768"/>
      <c r="H2" s="768"/>
      <c r="I2" s="768"/>
      <c r="J2" s="768"/>
      <c r="K2" s="768"/>
      <c r="L2" s="768"/>
      <c r="M2" s="768"/>
      <c r="N2" s="768"/>
      <c r="O2" s="768"/>
      <c r="P2" s="768"/>
      <c r="Q2" s="768"/>
      <c r="R2" s="768"/>
      <c r="S2" s="1"/>
    </row>
    <row r="3" spans="1:20" ht="12.75" customHeight="1">
      <c r="A3" s="768" t="s">
        <v>415</v>
      </c>
      <c r="B3" s="768"/>
      <c r="C3" s="768"/>
      <c r="D3" s="768"/>
      <c r="E3" s="768"/>
      <c r="F3" s="768"/>
      <c r="G3" s="768"/>
      <c r="H3" s="768"/>
      <c r="I3" s="768"/>
      <c r="J3" s="768"/>
      <c r="K3" s="768"/>
      <c r="L3" s="768"/>
      <c r="M3" s="768"/>
      <c r="N3" s="768"/>
      <c r="O3" s="768"/>
      <c r="P3" s="768"/>
      <c r="Q3" s="768"/>
      <c r="R3" s="768"/>
      <c r="S3" s="5"/>
    </row>
    <row r="4" spans="1:20">
      <c r="A4" s="768" t="s">
        <v>247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768"/>
      <c r="O4" s="768"/>
      <c r="P4" s="768"/>
      <c r="Q4" s="768"/>
      <c r="R4" s="768"/>
      <c r="S4" s="1"/>
    </row>
    <row r="5" spans="1:20" ht="9" customHeight="1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</row>
    <row r="6" spans="1:20" ht="15.75">
      <c r="A6" s="711" t="s">
        <v>248</v>
      </c>
      <c r="B6" s="711"/>
      <c r="C6" s="711"/>
      <c r="D6" s="775" t="s">
        <v>1</v>
      </c>
      <c r="E6" s="776"/>
      <c r="F6" s="776"/>
      <c r="G6" s="776"/>
      <c r="H6" s="776"/>
      <c r="I6" s="776"/>
      <c r="J6" s="776"/>
      <c r="K6" s="776"/>
      <c r="L6" s="776"/>
      <c r="M6" s="776"/>
      <c r="N6" s="776"/>
      <c r="O6" s="776"/>
      <c r="P6" s="738" t="s">
        <v>112</v>
      </c>
      <c r="Q6" s="738"/>
      <c r="R6" s="738"/>
    </row>
    <row r="7" spans="1:20" ht="15.75">
      <c r="A7" s="711" t="s">
        <v>250</v>
      </c>
      <c r="B7" s="711"/>
      <c r="C7" s="711"/>
      <c r="D7" s="736" t="s">
        <v>140</v>
      </c>
      <c r="E7" s="736"/>
      <c r="F7" s="736"/>
      <c r="G7" s="736"/>
      <c r="H7" s="736"/>
      <c r="I7" s="736"/>
      <c r="J7" s="736"/>
      <c r="K7" s="736"/>
      <c r="L7" s="736"/>
      <c r="M7" s="736"/>
      <c r="N7" s="736"/>
      <c r="O7" s="736"/>
      <c r="P7" s="739" t="s">
        <v>20</v>
      </c>
      <c r="Q7" s="739"/>
      <c r="R7" s="739"/>
    </row>
    <row r="8" spans="1:20" ht="15.75">
      <c r="A8" s="469"/>
      <c r="B8" s="469"/>
      <c r="C8" s="469"/>
      <c r="D8" s="773" t="s">
        <v>249</v>
      </c>
      <c r="E8" s="773"/>
      <c r="F8" s="773"/>
      <c r="G8" s="773"/>
      <c r="H8" s="773"/>
      <c r="I8" s="773"/>
      <c r="J8" s="773"/>
      <c r="K8" s="773"/>
      <c r="L8" s="773"/>
      <c r="M8" s="773"/>
      <c r="N8" s="773"/>
      <c r="O8" s="773"/>
      <c r="P8" s="791" t="s">
        <v>2</v>
      </c>
      <c r="Q8" s="740"/>
      <c r="R8" s="740"/>
    </row>
    <row r="9" spans="1:20" ht="15.75">
      <c r="A9" s="720" t="s">
        <v>420</v>
      </c>
      <c r="B9" s="720"/>
      <c r="C9" s="720"/>
      <c r="D9" s="775" t="s">
        <v>108</v>
      </c>
      <c r="E9" s="775"/>
      <c r="F9" s="775"/>
      <c r="G9" s="775"/>
      <c r="H9" s="775"/>
      <c r="I9" s="775"/>
      <c r="J9" s="775"/>
      <c r="K9" s="775"/>
      <c r="L9" s="775"/>
      <c r="M9" s="775"/>
      <c r="N9" s="775"/>
      <c r="O9" s="775"/>
      <c r="P9" s="472" t="s">
        <v>3</v>
      </c>
      <c r="Q9" s="452" t="s">
        <v>4</v>
      </c>
      <c r="R9" s="452" t="s">
        <v>5</v>
      </c>
    </row>
    <row r="10" spans="1:20" ht="15" customHeight="1">
      <c r="A10" s="721" t="s">
        <v>419</v>
      </c>
      <c r="B10" s="722"/>
      <c r="C10" s="723"/>
      <c r="D10" s="778" t="s">
        <v>262</v>
      </c>
      <c r="E10" s="778"/>
      <c r="F10" s="778"/>
      <c r="G10" s="778"/>
      <c r="H10" s="778"/>
      <c r="I10" s="778"/>
      <c r="J10" s="778"/>
      <c r="K10" s="778"/>
      <c r="L10" s="778"/>
      <c r="M10" s="778"/>
      <c r="N10" s="778"/>
      <c r="O10" s="778"/>
      <c r="P10" s="466">
        <v>240</v>
      </c>
      <c r="Q10" s="466">
        <v>183</v>
      </c>
      <c r="R10" s="466">
        <v>120</v>
      </c>
    </row>
    <row r="11" spans="1:20" s="4" customFormat="1">
      <c r="A11" s="125"/>
      <c r="B11" s="125"/>
      <c r="C11" s="125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125"/>
      <c r="Q11" s="125"/>
      <c r="R11" s="125"/>
    </row>
    <row r="12" spans="1:20" s="8" customFormat="1" ht="11.25" customHeight="1">
      <c r="A12" s="788" t="s">
        <v>6</v>
      </c>
      <c r="B12" s="731" t="s">
        <v>70</v>
      </c>
      <c r="C12" s="731"/>
      <c r="D12" s="741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12</v>
      </c>
      <c r="J12" s="741" t="s">
        <v>6</v>
      </c>
      <c r="K12" s="744" t="s">
        <v>19</v>
      </c>
      <c r="L12" s="744"/>
      <c r="M12" s="741" t="s">
        <v>6</v>
      </c>
      <c r="N12" s="741" t="s">
        <v>22</v>
      </c>
      <c r="O12" s="741" t="s">
        <v>13</v>
      </c>
      <c r="P12" s="741" t="s">
        <v>14</v>
      </c>
      <c r="Q12" s="741" t="s">
        <v>15</v>
      </c>
      <c r="R12" s="742"/>
    </row>
    <row r="13" spans="1:20" s="8" customFormat="1">
      <c r="A13" s="789"/>
      <c r="B13" s="735"/>
      <c r="C13" s="735"/>
      <c r="D13" s="734"/>
      <c r="E13" s="734"/>
      <c r="F13" s="734"/>
      <c r="G13" s="734"/>
      <c r="H13" s="734"/>
      <c r="I13" s="734"/>
      <c r="J13" s="734"/>
      <c r="K13" s="236" t="s">
        <v>21</v>
      </c>
      <c r="L13" s="236" t="s">
        <v>23</v>
      </c>
      <c r="M13" s="734"/>
      <c r="N13" s="734"/>
      <c r="O13" s="734"/>
      <c r="P13" s="734"/>
      <c r="Q13" s="734"/>
      <c r="R13" s="792"/>
    </row>
    <row r="14" spans="1:20" s="10" customFormat="1" ht="15" customHeight="1">
      <c r="A14" s="400">
        <v>1</v>
      </c>
      <c r="B14" s="211" t="s">
        <v>188</v>
      </c>
      <c r="C14" s="128"/>
      <c r="D14" s="126">
        <v>2000</v>
      </c>
      <c r="E14" s="130" t="s">
        <v>4</v>
      </c>
      <c r="F14" s="456" t="s">
        <v>348</v>
      </c>
      <c r="G14" s="108" t="s">
        <v>349</v>
      </c>
      <c r="H14" s="235">
        <v>94.55</v>
      </c>
      <c r="I14" s="136">
        <v>115</v>
      </c>
      <c r="J14" s="286">
        <f t="shared" ref="J14:J20" si="0">RANK(I14,$I$12:$I$24,0)</f>
        <v>1</v>
      </c>
      <c r="K14" s="234">
        <v>152</v>
      </c>
      <c r="L14" s="456">
        <f t="shared" ref="L14:L20" si="1">K14/2</f>
        <v>76</v>
      </c>
      <c r="M14" s="425">
        <f t="shared" ref="M14:M20" si="2">RANK(L14,$L$12:$L$21,0)</f>
        <v>1</v>
      </c>
      <c r="N14" s="426">
        <f t="shared" ref="N14:N20" si="3">L14+I14</f>
        <v>191</v>
      </c>
      <c r="O14" s="136">
        <f t="shared" ref="O14:O20" si="4">IF(A14=1,20,IF(A14=2,18,IF(A14=3,16,IF(A14&gt;19,0,19-A14))))</f>
        <v>20</v>
      </c>
      <c r="P14" s="456" t="str">
        <f>IF(AND(NOT(OR(E14="МСМК",E14="ЗМС")),N14&gt;=$P$10),"+МСМК",IF(AND(OR(E14="МСМК",E14="ЗМС"),N14&gt;=$P$10),"МСМК",IF(AND(NOT(OR(E14="МСМК",E14="МС",E14="ЗМС")),N14&gt;=$Q$10),"+МС",IF(AND(OR(E14="МСМК",E14="МС",E14="ЗМС"),N14&gt;=$Q$10),"МС",IF(AND(NOT(OR(E14="ЗМС",E14="МСМК",E14="МС",E14="КМС")),N14&gt;=$R$10),"+КМС",IF(AND(OR(E14="ЗМС",E14="МСМК",E14="МС",E14="КМС"),N14&gt;=$R$10),"КМС","-"))))))</f>
        <v>МС</v>
      </c>
      <c r="Q14" s="254" t="s">
        <v>59</v>
      </c>
      <c r="R14" s="167"/>
      <c r="S14" s="8"/>
      <c r="T14" s="8"/>
    </row>
    <row r="15" spans="1:20" s="10" customFormat="1" ht="15" customHeight="1">
      <c r="A15" s="391">
        <f>A14+1</f>
        <v>2</v>
      </c>
      <c r="B15" s="316" t="s">
        <v>337</v>
      </c>
      <c r="C15" s="237"/>
      <c r="D15" s="633">
        <v>2000</v>
      </c>
      <c r="E15" s="634" t="s">
        <v>4</v>
      </c>
      <c r="F15" s="634" t="s">
        <v>137</v>
      </c>
      <c r="G15" s="633" t="s">
        <v>328</v>
      </c>
      <c r="H15" s="235">
        <v>85.55</v>
      </c>
      <c r="I15" s="136">
        <v>91</v>
      </c>
      <c r="J15" s="286">
        <f t="shared" si="0"/>
        <v>3</v>
      </c>
      <c r="K15" s="456">
        <v>150</v>
      </c>
      <c r="L15" s="456">
        <f t="shared" si="1"/>
        <v>75</v>
      </c>
      <c r="M15" s="425">
        <f t="shared" si="2"/>
        <v>2</v>
      </c>
      <c r="N15" s="426">
        <f t="shared" si="3"/>
        <v>166</v>
      </c>
      <c r="O15" s="136">
        <f t="shared" si="4"/>
        <v>18</v>
      </c>
      <c r="P15" s="456" t="s">
        <v>5</v>
      </c>
      <c r="Q15" s="647" t="s">
        <v>336</v>
      </c>
      <c r="R15" s="167"/>
      <c r="S15" s="8"/>
      <c r="T15" s="8"/>
    </row>
    <row r="16" spans="1:20" ht="15" customHeight="1">
      <c r="A16" s="391">
        <f t="shared" ref="A16:A20" si="5">A15+1</f>
        <v>3</v>
      </c>
      <c r="B16" s="211" t="s">
        <v>409</v>
      </c>
      <c r="C16" s="128"/>
      <c r="D16" s="633">
        <v>1984</v>
      </c>
      <c r="E16" s="634" t="s">
        <v>4</v>
      </c>
      <c r="F16" s="634" t="s">
        <v>135</v>
      </c>
      <c r="G16" s="633" t="s">
        <v>382</v>
      </c>
      <c r="H16" s="235">
        <v>86.75</v>
      </c>
      <c r="I16" s="136">
        <v>102</v>
      </c>
      <c r="J16" s="286">
        <f t="shared" si="0"/>
        <v>2</v>
      </c>
      <c r="K16" s="456">
        <v>128</v>
      </c>
      <c r="L16" s="456">
        <f t="shared" si="1"/>
        <v>64</v>
      </c>
      <c r="M16" s="425">
        <f t="shared" si="2"/>
        <v>3</v>
      </c>
      <c r="N16" s="426">
        <f t="shared" si="3"/>
        <v>166</v>
      </c>
      <c r="O16" s="136">
        <f t="shared" si="4"/>
        <v>16</v>
      </c>
      <c r="P16" s="456" t="s">
        <v>5</v>
      </c>
      <c r="Q16" s="254" t="s">
        <v>205</v>
      </c>
      <c r="R16" s="167"/>
      <c r="S16" s="8"/>
      <c r="T16" s="8"/>
    </row>
    <row r="17" spans="1:20" ht="15" customHeight="1">
      <c r="A17" s="391">
        <f t="shared" si="5"/>
        <v>4</v>
      </c>
      <c r="B17" s="211" t="s">
        <v>379</v>
      </c>
      <c r="C17" s="128"/>
      <c r="D17" s="239">
        <v>1996</v>
      </c>
      <c r="E17" s="130">
        <v>1</v>
      </c>
      <c r="F17" s="633" t="s">
        <v>148</v>
      </c>
      <c r="G17" s="130" t="s">
        <v>372</v>
      </c>
      <c r="H17" s="235">
        <v>93.4</v>
      </c>
      <c r="I17" s="136">
        <v>71</v>
      </c>
      <c r="J17" s="286">
        <f t="shared" si="0"/>
        <v>4</v>
      </c>
      <c r="K17" s="234">
        <v>98</v>
      </c>
      <c r="L17" s="456">
        <f t="shared" si="1"/>
        <v>49</v>
      </c>
      <c r="M17" s="425">
        <f t="shared" si="2"/>
        <v>5</v>
      </c>
      <c r="N17" s="426">
        <f t="shared" si="3"/>
        <v>120</v>
      </c>
      <c r="O17" s="136">
        <f t="shared" si="4"/>
        <v>15</v>
      </c>
      <c r="P17" s="456" t="s">
        <v>5</v>
      </c>
      <c r="Q17" s="254" t="s">
        <v>380</v>
      </c>
      <c r="R17" s="167"/>
      <c r="S17" s="8"/>
      <c r="T17" s="8"/>
    </row>
    <row r="18" spans="1:20" ht="15" customHeight="1">
      <c r="A18" s="391">
        <f t="shared" si="5"/>
        <v>5</v>
      </c>
      <c r="B18" s="182" t="s">
        <v>354</v>
      </c>
      <c r="C18" s="128"/>
      <c r="D18" s="634">
        <v>1997</v>
      </c>
      <c r="E18" s="633" t="s">
        <v>5</v>
      </c>
      <c r="F18" s="461" t="s">
        <v>348</v>
      </c>
      <c r="G18" s="633" t="s">
        <v>349</v>
      </c>
      <c r="H18" s="235">
        <v>90.25</v>
      </c>
      <c r="I18" s="136">
        <v>64</v>
      </c>
      <c r="J18" s="286">
        <f t="shared" si="0"/>
        <v>5</v>
      </c>
      <c r="K18" s="633">
        <v>97</v>
      </c>
      <c r="L18" s="456">
        <f t="shared" si="1"/>
        <v>48.5</v>
      </c>
      <c r="M18" s="425">
        <f t="shared" si="2"/>
        <v>6</v>
      </c>
      <c r="N18" s="426">
        <f t="shared" si="3"/>
        <v>112.5</v>
      </c>
      <c r="O18" s="136">
        <f t="shared" si="4"/>
        <v>14</v>
      </c>
      <c r="P18" s="456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-</v>
      </c>
      <c r="Q18" s="254" t="s">
        <v>59</v>
      </c>
      <c r="R18" s="167"/>
      <c r="S18" s="8"/>
      <c r="T18" s="8"/>
    </row>
    <row r="19" spans="1:20" ht="15" customHeight="1">
      <c r="A19" s="391">
        <f t="shared" si="5"/>
        <v>6</v>
      </c>
      <c r="B19" s="182" t="s">
        <v>314</v>
      </c>
      <c r="C19" s="128"/>
      <c r="D19" s="634">
        <v>1989</v>
      </c>
      <c r="E19" s="633">
        <v>1</v>
      </c>
      <c r="F19" s="633" t="s">
        <v>147</v>
      </c>
      <c r="G19" s="485"/>
      <c r="H19" s="235">
        <v>94</v>
      </c>
      <c r="I19" s="136">
        <v>54</v>
      </c>
      <c r="J19" s="286">
        <f t="shared" si="0"/>
        <v>6</v>
      </c>
      <c r="K19" s="456">
        <v>92</v>
      </c>
      <c r="L19" s="456">
        <f t="shared" si="1"/>
        <v>46</v>
      </c>
      <c r="M19" s="425">
        <f t="shared" si="2"/>
        <v>7</v>
      </c>
      <c r="N19" s="426">
        <f t="shared" si="3"/>
        <v>100</v>
      </c>
      <c r="O19" s="136">
        <f t="shared" si="4"/>
        <v>13</v>
      </c>
      <c r="P19" s="456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-</v>
      </c>
      <c r="Q19" s="254" t="s">
        <v>315</v>
      </c>
      <c r="R19" s="167"/>
      <c r="S19" s="8"/>
      <c r="T19" s="8"/>
    </row>
    <row r="20" spans="1:20" ht="15" customHeight="1">
      <c r="A20" s="391">
        <f t="shared" si="5"/>
        <v>7</v>
      </c>
      <c r="B20" s="211" t="s">
        <v>155</v>
      </c>
      <c r="C20" s="128"/>
      <c r="D20" s="239">
        <v>2003</v>
      </c>
      <c r="E20" s="575">
        <v>1</v>
      </c>
      <c r="F20" s="575" t="s">
        <v>137</v>
      </c>
      <c r="G20" s="288" t="s">
        <v>328</v>
      </c>
      <c r="H20" s="235">
        <v>92.65</v>
      </c>
      <c r="I20" s="136">
        <v>46</v>
      </c>
      <c r="J20" s="286">
        <f t="shared" si="0"/>
        <v>7</v>
      </c>
      <c r="K20" s="574">
        <v>100</v>
      </c>
      <c r="L20" s="574">
        <f t="shared" si="1"/>
        <v>50</v>
      </c>
      <c r="M20" s="425">
        <f t="shared" si="2"/>
        <v>4</v>
      </c>
      <c r="N20" s="426">
        <f t="shared" si="3"/>
        <v>96</v>
      </c>
      <c r="O20" s="136">
        <f t="shared" si="4"/>
        <v>12</v>
      </c>
      <c r="P20" s="574" t="str">
        <f>IF(AND(NOT(OR(E20="МСМК",E20="ЗМС")),N20&gt;=$P$10),"+МСМК",IF(AND(OR(E20="МСМК",E20="ЗМС"),N20&gt;=$P$10),"МСМК",IF(AND(NOT(OR(E20="МСМК",E20="МС",E20="ЗМС")),N20&gt;=$Q$10),"+МС",IF(AND(OR(E20="МСМК",E20="МС",E20="ЗМС"),N20&gt;=$Q$10),"МС",IF(AND(NOT(OR(E20="ЗМС",E20="МСМК",E20="МС",E20="КМС")),N20&gt;=$R$10),"+КМС",IF(AND(OR(E20="ЗМС",E20="МСМК",E20="МС",E20="КМС"),N20&gt;=$R$10),"КМС","-"))))))</f>
        <v>-</v>
      </c>
      <c r="Q20" s="254" t="s">
        <v>437</v>
      </c>
      <c r="R20" s="167"/>
      <c r="S20" s="8"/>
      <c r="T20" s="8"/>
    </row>
    <row r="21" spans="1:20" ht="15" customHeight="1">
      <c r="A21" s="151"/>
      <c r="B21" s="394"/>
      <c r="C21" s="153"/>
      <c r="D21" s="154"/>
      <c r="E21" s="457"/>
      <c r="F21" s="457"/>
      <c r="G21" s="457"/>
      <c r="H21" s="243"/>
      <c r="I21" s="160"/>
      <c r="J21" s="331"/>
      <c r="K21" s="454"/>
      <c r="L21" s="454"/>
      <c r="M21" s="331"/>
      <c r="N21" s="160"/>
      <c r="O21" s="160"/>
      <c r="P21" s="454"/>
      <c r="Q21" s="244"/>
      <c r="R21" s="161"/>
      <c r="S21" s="8"/>
      <c r="T21" s="8"/>
    </row>
    <row r="22" spans="1:20">
      <c r="A22" s="90"/>
      <c r="B22" s="90"/>
      <c r="C22" s="90"/>
      <c r="D22" s="90"/>
      <c r="E22" s="90"/>
      <c r="F22" s="90"/>
      <c r="G22" s="90"/>
      <c r="H22" s="186"/>
      <c r="I22" s="186"/>
      <c r="J22" s="186"/>
      <c r="K22" s="186"/>
      <c r="L22" s="186"/>
      <c r="M22" s="186"/>
      <c r="N22" s="186"/>
      <c r="O22" s="186"/>
      <c r="P22" s="186"/>
      <c r="Q22" s="90"/>
      <c r="R22" s="90"/>
    </row>
    <row r="23" spans="1:20" s="90" customFormat="1">
      <c r="A23" s="111"/>
      <c r="B23" s="91" t="s">
        <v>16</v>
      </c>
      <c r="C23" s="91"/>
      <c r="D23" s="91"/>
      <c r="E23" s="91"/>
      <c r="F23" s="635"/>
      <c r="G23" s="120"/>
      <c r="H23" s="635" t="s">
        <v>254</v>
      </c>
      <c r="I23" s="111"/>
      <c r="J23" s="111"/>
      <c r="K23" s="111"/>
      <c r="L23" s="111"/>
      <c r="M23" s="111"/>
      <c r="N23" s="111"/>
      <c r="O23" s="111"/>
      <c r="P23" s="111"/>
    </row>
    <row r="24" spans="1:20" s="90" customFormat="1">
      <c r="A24" s="111"/>
      <c r="B24" s="91"/>
      <c r="C24" s="91"/>
      <c r="D24" s="91"/>
      <c r="E24" s="91"/>
      <c r="F24" s="635"/>
      <c r="G24" s="120"/>
      <c r="H24" s="635"/>
      <c r="I24" s="111"/>
      <c r="J24" s="111"/>
      <c r="K24" s="111"/>
      <c r="L24" s="111"/>
      <c r="M24" s="111"/>
      <c r="N24" s="111"/>
      <c r="O24" s="111"/>
      <c r="P24" s="111"/>
    </row>
    <row r="25" spans="1:20" s="90" customFormat="1" ht="13.5" customHeight="1">
      <c r="A25" s="111"/>
      <c r="B25" s="91" t="s">
        <v>17</v>
      </c>
      <c r="C25" s="91"/>
      <c r="D25" s="91"/>
      <c r="E25" s="91"/>
      <c r="F25" s="636"/>
      <c r="G25" s="91"/>
      <c r="H25" s="636" t="s">
        <v>143</v>
      </c>
      <c r="I25" s="111"/>
      <c r="J25" s="111"/>
      <c r="K25" s="111"/>
      <c r="L25" s="111"/>
      <c r="M25" s="232"/>
      <c r="N25" s="111"/>
      <c r="O25" s="111"/>
      <c r="P25" s="111"/>
    </row>
    <row r="26" spans="1:20" s="90" customFormat="1" ht="11.25" customHeight="1">
      <c r="A26" s="111"/>
      <c r="I26" s="111"/>
      <c r="J26" s="111"/>
      <c r="K26" s="111"/>
      <c r="L26" s="111"/>
      <c r="M26" s="232"/>
      <c r="N26" s="111"/>
      <c r="O26" s="111"/>
      <c r="P26" s="111"/>
    </row>
    <row r="27" spans="1:20" ht="15.75" customHeight="1">
      <c r="A27" s="90"/>
      <c r="B27" s="90" t="s">
        <v>92</v>
      </c>
      <c r="C27" s="91"/>
      <c r="D27" s="91"/>
      <c r="E27" s="91"/>
      <c r="F27" s="91"/>
      <c r="G27" s="90"/>
      <c r="H27" s="90" t="s">
        <v>421</v>
      </c>
      <c r="I27" s="90"/>
      <c r="J27" s="186"/>
      <c r="K27" s="186"/>
      <c r="L27" s="186"/>
      <c r="M27" s="90"/>
      <c r="N27" s="187"/>
      <c r="O27" s="90"/>
      <c r="P27" s="90"/>
      <c r="Q27" s="90"/>
      <c r="R27" s="90"/>
    </row>
    <row r="28" spans="1:20">
      <c r="A28" s="90"/>
      <c r="B28" s="90"/>
      <c r="C28" s="91"/>
      <c r="D28" s="90"/>
      <c r="E28" s="90"/>
      <c r="F28" s="90"/>
      <c r="G28" s="90"/>
      <c r="H28" s="91"/>
      <c r="I28" s="90"/>
      <c r="J28" s="186"/>
      <c r="K28" s="186"/>
      <c r="L28" s="186"/>
      <c r="M28" s="90"/>
      <c r="N28" s="187"/>
      <c r="O28" s="90"/>
      <c r="P28" s="90"/>
      <c r="Q28" s="90"/>
      <c r="R28" s="90"/>
    </row>
    <row r="29" spans="1:20" s="8" customFormat="1">
      <c r="B29" s="90" t="s">
        <v>18</v>
      </c>
      <c r="C29" s="91"/>
      <c r="D29" s="90"/>
      <c r="E29" s="90"/>
      <c r="F29" s="90"/>
      <c r="G29" s="90"/>
      <c r="H29" s="91" t="s">
        <v>422</v>
      </c>
    </row>
    <row r="30" spans="1:20" s="8" customFormat="1"/>
    <row r="32" spans="1:20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8:20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8:20">
      <c r="H34" s="4"/>
      <c r="I34" s="784"/>
      <c r="J34" s="784"/>
      <c r="K34" s="784"/>
      <c r="L34" s="784"/>
      <c r="M34" s="784"/>
      <c r="N34" s="784"/>
      <c r="O34" s="784"/>
      <c r="P34" s="784"/>
      <c r="Q34" s="784"/>
      <c r="R34" s="784"/>
      <c r="S34" s="784"/>
      <c r="T34" s="784"/>
    </row>
    <row r="35" spans="8:20">
      <c r="H35" s="4"/>
      <c r="I35" s="784"/>
      <c r="J35" s="784"/>
      <c r="K35" s="784"/>
      <c r="L35" s="784"/>
      <c r="M35" s="784"/>
      <c r="N35" s="784"/>
      <c r="O35" s="784"/>
      <c r="P35" s="784"/>
      <c r="Q35" s="784"/>
      <c r="R35" s="784"/>
      <c r="S35" s="784"/>
      <c r="T35" s="784"/>
    </row>
    <row r="36" spans="8:20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8:20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8:20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</sheetData>
  <sheetProtection selectLockedCells="1" selectUnlockedCells="1"/>
  <autoFilter ref="A12:R20">
    <filterColumn colId="1" showButton="0"/>
    <filterColumn colId="10" showButton="0"/>
    <filterColumn colId="16" showButton="0"/>
    <sortState ref="A18:R22">
      <sortCondition ref="A15:A16"/>
    </sortState>
  </autoFilter>
  <sortState ref="B14:P20">
    <sortCondition descending="1" ref="N14:N20"/>
  </sortState>
  <mergeCells count="33">
    <mergeCell ref="I34:T34"/>
    <mergeCell ref="I35:T35"/>
    <mergeCell ref="K12:L12"/>
    <mergeCell ref="M12:M13"/>
    <mergeCell ref="N12:N13"/>
    <mergeCell ref="O12:O13"/>
    <mergeCell ref="P12:P13"/>
    <mergeCell ref="Q12:R13"/>
    <mergeCell ref="D10:O10"/>
    <mergeCell ref="A12:A13"/>
    <mergeCell ref="B12:C13"/>
    <mergeCell ref="D12:D13"/>
    <mergeCell ref="E12:E13"/>
    <mergeCell ref="F12:F13"/>
    <mergeCell ref="G12:G13"/>
    <mergeCell ref="H12:H13"/>
    <mergeCell ref="I12:I13"/>
    <mergeCell ref="J12:J13"/>
    <mergeCell ref="A10:C10"/>
    <mergeCell ref="A9:C9"/>
    <mergeCell ref="D9:O9"/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D8:O8"/>
    <mergeCell ref="P8:R8"/>
  </mergeCells>
  <printOptions horizontalCentered="1"/>
  <pageMargins left="0.59055118110236227" right="0.19685039370078741" top="0.75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T37"/>
  <sheetViews>
    <sheetView topLeftCell="A6" zoomScale="90" zoomScaleNormal="90" zoomScaleSheetLayoutView="90" workbookViewId="0">
      <selection activeCell="S27" sqref="S27"/>
    </sheetView>
  </sheetViews>
  <sheetFormatPr defaultColWidth="9.140625" defaultRowHeight="12.75"/>
  <cols>
    <col min="1" max="1" width="7.140625" style="16" customWidth="1"/>
    <col min="2" max="2" width="9.140625" style="16"/>
    <col min="3" max="3" width="11.5703125" style="16" customWidth="1"/>
    <col min="4" max="4" width="9.42578125" style="16" customWidth="1"/>
    <col min="5" max="5" width="7.42578125" style="16" customWidth="1"/>
    <col min="6" max="6" width="23.7109375" style="16" customWidth="1"/>
    <col min="7" max="7" width="24.42578125" style="16" customWidth="1"/>
    <col min="8" max="8" width="9.140625" style="16" customWidth="1"/>
    <col min="9" max="9" width="7.28515625" style="16" customWidth="1"/>
    <col min="10" max="10" width="6.42578125" style="16" customWidth="1"/>
    <col min="11" max="11" width="8" style="16" customWidth="1"/>
    <col min="12" max="12" width="8.5703125" style="16" customWidth="1"/>
    <col min="13" max="13" width="6.5703125" style="16" customWidth="1"/>
    <col min="14" max="14" width="8.7109375" style="16" customWidth="1"/>
    <col min="15" max="15" width="7.42578125" style="16" customWidth="1"/>
    <col min="16" max="16" width="8" style="16" customWidth="1"/>
    <col min="17" max="17" width="12.42578125" style="16" customWidth="1"/>
    <col min="18" max="18" width="12.5703125" style="16" customWidth="1"/>
    <col min="19" max="16384" width="9.140625" style="16"/>
  </cols>
  <sheetData>
    <row r="1" spans="1:20">
      <c r="A1" s="768" t="s">
        <v>126</v>
      </c>
      <c r="B1" s="768"/>
      <c r="C1" s="768"/>
      <c r="D1" s="768"/>
      <c r="E1" s="768"/>
      <c r="F1" s="768"/>
      <c r="G1" s="768"/>
      <c r="H1" s="768"/>
      <c r="I1" s="768"/>
      <c r="J1" s="768"/>
      <c r="K1" s="768"/>
      <c r="L1" s="768"/>
      <c r="M1" s="768"/>
      <c r="N1" s="768"/>
      <c r="O1" s="768"/>
      <c r="P1" s="768"/>
      <c r="Q1" s="768"/>
      <c r="R1" s="768"/>
      <c r="S1" s="1"/>
    </row>
    <row r="2" spans="1:20">
      <c r="A2" s="768" t="s">
        <v>107</v>
      </c>
      <c r="B2" s="768"/>
      <c r="C2" s="768"/>
      <c r="D2" s="768"/>
      <c r="E2" s="768"/>
      <c r="F2" s="768"/>
      <c r="G2" s="768"/>
      <c r="H2" s="768"/>
      <c r="I2" s="768"/>
      <c r="J2" s="768"/>
      <c r="K2" s="768"/>
      <c r="L2" s="768"/>
      <c r="M2" s="768"/>
      <c r="N2" s="768"/>
      <c r="O2" s="768"/>
      <c r="P2" s="768"/>
      <c r="Q2" s="768"/>
      <c r="R2" s="768"/>
      <c r="S2" s="1"/>
    </row>
    <row r="3" spans="1:20" ht="12.75" customHeight="1">
      <c r="A3" s="768" t="s">
        <v>415</v>
      </c>
      <c r="B3" s="768"/>
      <c r="C3" s="768"/>
      <c r="D3" s="768"/>
      <c r="E3" s="768"/>
      <c r="F3" s="768"/>
      <c r="G3" s="768"/>
      <c r="H3" s="768"/>
      <c r="I3" s="768"/>
      <c r="J3" s="768"/>
      <c r="K3" s="768"/>
      <c r="L3" s="768"/>
      <c r="M3" s="768"/>
      <c r="N3" s="768"/>
      <c r="O3" s="768"/>
      <c r="P3" s="768"/>
      <c r="Q3" s="768"/>
      <c r="R3" s="768"/>
      <c r="S3" s="5"/>
    </row>
    <row r="4" spans="1:20">
      <c r="A4" s="768" t="s">
        <v>247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768"/>
      <c r="O4" s="768"/>
      <c r="P4" s="768"/>
      <c r="Q4" s="768"/>
      <c r="R4" s="768"/>
      <c r="S4" s="1"/>
    </row>
    <row r="5" spans="1:20" ht="9" customHeight="1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</row>
    <row r="6" spans="1:20" ht="15.75">
      <c r="A6" s="711" t="s">
        <v>248</v>
      </c>
      <c r="B6" s="711"/>
      <c r="C6" s="711"/>
      <c r="D6" s="775" t="s">
        <v>1</v>
      </c>
      <c r="E6" s="776"/>
      <c r="F6" s="776"/>
      <c r="G6" s="776"/>
      <c r="H6" s="776"/>
      <c r="I6" s="776"/>
      <c r="J6" s="776"/>
      <c r="K6" s="776"/>
      <c r="L6" s="776"/>
      <c r="M6" s="776"/>
      <c r="N6" s="776"/>
      <c r="O6" s="776"/>
      <c r="P6" s="738" t="s">
        <v>112</v>
      </c>
      <c r="Q6" s="738"/>
      <c r="R6" s="738"/>
    </row>
    <row r="7" spans="1:20" ht="15.75">
      <c r="A7" s="711" t="s">
        <v>250</v>
      </c>
      <c r="B7" s="711"/>
      <c r="C7" s="711"/>
      <c r="D7" s="736" t="s">
        <v>140</v>
      </c>
      <c r="E7" s="736"/>
      <c r="F7" s="736"/>
      <c r="G7" s="736"/>
      <c r="H7" s="736"/>
      <c r="I7" s="736"/>
      <c r="J7" s="736"/>
      <c r="K7" s="736"/>
      <c r="L7" s="736"/>
      <c r="M7" s="736"/>
      <c r="N7" s="736"/>
      <c r="O7" s="736"/>
      <c r="P7" s="739" t="s">
        <v>20</v>
      </c>
      <c r="Q7" s="739"/>
      <c r="R7" s="739"/>
    </row>
    <row r="8" spans="1:20" ht="15.75">
      <c r="A8" s="469"/>
      <c r="B8" s="469"/>
      <c r="C8" s="469"/>
      <c r="D8" s="773" t="s">
        <v>249</v>
      </c>
      <c r="E8" s="773"/>
      <c r="F8" s="773"/>
      <c r="G8" s="773"/>
      <c r="H8" s="773"/>
      <c r="I8" s="773"/>
      <c r="J8" s="773"/>
      <c r="K8" s="773"/>
      <c r="L8" s="773"/>
      <c r="M8" s="773"/>
      <c r="N8" s="773"/>
      <c r="O8" s="773"/>
      <c r="P8" s="791" t="s">
        <v>2</v>
      </c>
      <c r="Q8" s="740"/>
      <c r="R8" s="740"/>
    </row>
    <row r="9" spans="1:20" ht="15.75">
      <c r="A9" s="720" t="s">
        <v>420</v>
      </c>
      <c r="B9" s="720"/>
      <c r="C9" s="720"/>
      <c r="D9" s="775" t="s">
        <v>108</v>
      </c>
      <c r="E9" s="775"/>
      <c r="F9" s="775"/>
      <c r="G9" s="775"/>
      <c r="H9" s="775"/>
      <c r="I9" s="775"/>
      <c r="J9" s="775"/>
      <c r="K9" s="775"/>
      <c r="L9" s="775"/>
      <c r="M9" s="775"/>
      <c r="N9" s="775"/>
      <c r="O9" s="775"/>
      <c r="P9" s="472" t="s">
        <v>3</v>
      </c>
      <c r="Q9" s="452" t="s">
        <v>4</v>
      </c>
      <c r="R9" s="452" t="s">
        <v>5</v>
      </c>
    </row>
    <row r="10" spans="1:20" ht="15" customHeight="1">
      <c r="A10" s="721" t="s">
        <v>419</v>
      </c>
      <c r="B10" s="722"/>
      <c r="C10" s="723"/>
      <c r="D10" s="778" t="s">
        <v>253</v>
      </c>
      <c r="E10" s="778"/>
      <c r="F10" s="778"/>
      <c r="G10" s="778"/>
      <c r="H10" s="778"/>
      <c r="I10" s="778"/>
      <c r="J10" s="778"/>
      <c r="K10" s="778"/>
      <c r="L10" s="778"/>
      <c r="M10" s="778"/>
      <c r="N10" s="778"/>
      <c r="O10" s="778"/>
      <c r="P10" s="466">
        <v>246</v>
      </c>
      <c r="Q10" s="466">
        <v>190</v>
      </c>
      <c r="R10" s="466">
        <v>126</v>
      </c>
    </row>
    <row r="11" spans="1:20" s="4" customFormat="1">
      <c r="A11" s="125"/>
      <c r="B11" s="125"/>
      <c r="C11" s="125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125"/>
      <c r="Q11" s="125"/>
      <c r="R11" s="125"/>
    </row>
    <row r="12" spans="1:20" s="8" customFormat="1" ht="11.25" customHeight="1">
      <c r="A12" s="788" t="s">
        <v>6</v>
      </c>
      <c r="B12" s="731" t="s">
        <v>70</v>
      </c>
      <c r="C12" s="731"/>
      <c r="D12" s="741" t="s">
        <v>7</v>
      </c>
      <c r="E12" s="741" t="s">
        <v>8</v>
      </c>
      <c r="F12" s="741" t="s">
        <v>9</v>
      </c>
      <c r="G12" s="741" t="s">
        <v>10</v>
      </c>
      <c r="H12" s="741" t="s">
        <v>11</v>
      </c>
      <c r="I12" s="741" t="s">
        <v>12</v>
      </c>
      <c r="J12" s="741" t="s">
        <v>6</v>
      </c>
      <c r="K12" s="744" t="s">
        <v>19</v>
      </c>
      <c r="L12" s="744"/>
      <c r="M12" s="741" t="s">
        <v>6</v>
      </c>
      <c r="N12" s="741" t="s">
        <v>22</v>
      </c>
      <c r="O12" s="741" t="s">
        <v>13</v>
      </c>
      <c r="P12" s="741" t="s">
        <v>14</v>
      </c>
      <c r="Q12" s="741" t="s">
        <v>15</v>
      </c>
      <c r="R12" s="742"/>
    </row>
    <row r="13" spans="1:20" s="8" customFormat="1">
      <c r="A13" s="789"/>
      <c r="B13" s="735"/>
      <c r="C13" s="735"/>
      <c r="D13" s="734"/>
      <c r="E13" s="734"/>
      <c r="F13" s="734"/>
      <c r="G13" s="734"/>
      <c r="H13" s="734"/>
      <c r="I13" s="734"/>
      <c r="J13" s="734"/>
      <c r="K13" s="236" t="s">
        <v>21</v>
      </c>
      <c r="L13" s="236" t="s">
        <v>23</v>
      </c>
      <c r="M13" s="734"/>
      <c r="N13" s="734"/>
      <c r="O13" s="734"/>
      <c r="P13" s="734"/>
      <c r="Q13" s="734"/>
      <c r="R13" s="792"/>
    </row>
    <row r="14" spans="1:20" s="10" customFormat="1" ht="15" customHeight="1">
      <c r="A14" s="400">
        <v>1</v>
      </c>
      <c r="B14" s="316" t="s">
        <v>184</v>
      </c>
      <c r="C14" s="237"/>
      <c r="D14" s="239">
        <v>2001</v>
      </c>
      <c r="E14" s="130" t="s">
        <v>3</v>
      </c>
      <c r="F14" s="456" t="s">
        <v>348</v>
      </c>
      <c r="G14" s="108" t="s">
        <v>349</v>
      </c>
      <c r="H14" s="235">
        <v>116.6</v>
      </c>
      <c r="I14" s="136">
        <v>123</v>
      </c>
      <c r="J14" s="286">
        <f t="shared" ref="J14:J19" si="0">RANK(I14,$I$12:$I$23,0)</f>
        <v>1</v>
      </c>
      <c r="K14" s="633">
        <v>214</v>
      </c>
      <c r="L14" s="456">
        <f t="shared" ref="L14:L19" si="1">K14/2</f>
        <v>107</v>
      </c>
      <c r="M14" s="425">
        <f t="shared" ref="M14:M19" si="2">RANK(L14,$L$12:$L$19,0)</f>
        <v>1</v>
      </c>
      <c r="N14" s="426">
        <f t="shared" ref="N14:N19" si="3">L14+I14</f>
        <v>230</v>
      </c>
      <c r="O14" s="136">
        <f t="shared" ref="O14:O19" si="4">IF(A14=1,20,IF(A14=2,18,IF(A14=3,16,IF(A14&gt;19,0,19-A14))))</f>
        <v>20</v>
      </c>
      <c r="P14" s="456" t="s">
        <v>4</v>
      </c>
      <c r="Q14" s="254" t="s">
        <v>59</v>
      </c>
      <c r="R14" s="167"/>
      <c r="S14" s="8"/>
      <c r="T14" s="8"/>
    </row>
    <row r="15" spans="1:20" s="10" customFormat="1" ht="15" customHeight="1">
      <c r="A15" s="391">
        <f>A14+1</f>
        <v>2</v>
      </c>
      <c r="B15" s="316" t="s">
        <v>358</v>
      </c>
      <c r="C15" s="237"/>
      <c r="D15" s="126">
        <v>1990</v>
      </c>
      <c r="E15" s="634" t="s">
        <v>189</v>
      </c>
      <c r="F15" s="634" t="s">
        <v>348</v>
      </c>
      <c r="G15" s="634" t="s">
        <v>349</v>
      </c>
      <c r="H15" s="235">
        <v>101.4</v>
      </c>
      <c r="I15" s="136">
        <v>100</v>
      </c>
      <c r="J15" s="286">
        <f t="shared" si="0"/>
        <v>2</v>
      </c>
      <c r="K15" s="234">
        <v>144</v>
      </c>
      <c r="L15" s="456">
        <f t="shared" si="1"/>
        <v>72</v>
      </c>
      <c r="M15" s="425">
        <f t="shared" si="2"/>
        <v>4</v>
      </c>
      <c r="N15" s="426">
        <f t="shared" si="3"/>
        <v>172</v>
      </c>
      <c r="O15" s="136">
        <f t="shared" si="4"/>
        <v>18</v>
      </c>
      <c r="P15" s="456" t="str">
        <f>IF(AND(NOT(OR(E14="МСМК",E14="ЗМС")),N15&gt;=$P$10),"+МСМК",IF(AND(OR(E14="МСМК",E14="ЗМС"),N15&gt;=$P$10),"МСМК",IF(AND(NOT(OR(E14="МСМК",E14="МС",E14="ЗМС")),N15&gt;=$Q$10),"+МС",IF(AND(OR(E14="МСМК",E14="МС",E14="ЗМС"),N15&gt;=$Q$10),"МС",IF(AND(NOT(OR(E14="ЗМС",E14="МСМК",E14="МС",E14="КМС")),N15&gt;=$R$10),"+КМС",IF(AND(OR(E14="ЗМС",E14="МСМК",E14="МС",E14="КМС"),N15&gt;=$R$10),"КМС","-"))))))</f>
        <v>КМС</v>
      </c>
      <c r="Q15" s="254" t="s">
        <v>59</v>
      </c>
      <c r="R15" s="167"/>
      <c r="S15" s="8"/>
      <c r="T15" s="8"/>
    </row>
    <row r="16" spans="1:20" s="8" customFormat="1" ht="15" customHeight="1">
      <c r="A16" s="391">
        <f t="shared" ref="A16:A19" si="5">A15+1</f>
        <v>3</v>
      </c>
      <c r="B16" s="182" t="s">
        <v>301</v>
      </c>
      <c r="C16" s="128"/>
      <c r="D16" s="130">
        <v>1987</v>
      </c>
      <c r="E16" s="461" t="s">
        <v>5</v>
      </c>
      <c r="F16" s="461" t="s">
        <v>135</v>
      </c>
      <c r="G16" s="461" t="s">
        <v>302</v>
      </c>
      <c r="H16" s="235">
        <v>121.7</v>
      </c>
      <c r="I16" s="136">
        <v>77</v>
      </c>
      <c r="J16" s="286">
        <f t="shared" si="0"/>
        <v>3</v>
      </c>
      <c r="K16" s="456">
        <v>150</v>
      </c>
      <c r="L16" s="456">
        <f t="shared" si="1"/>
        <v>75</v>
      </c>
      <c r="M16" s="425">
        <f t="shared" si="2"/>
        <v>3</v>
      </c>
      <c r="N16" s="426">
        <f t="shared" si="3"/>
        <v>152</v>
      </c>
      <c r="O16" s="136">
        <f t="shared" si="4"/>
        <v>16</v>
      </c>
      <c r="P16" s="502" t="str">
        <f>IF(AND(NOT(OR(E16="МСМК",E16="ЗМС")),N16&gt;=$P$10),"+МСМК",IF(AND(OR(E16="МСМК",E16="ЗМС"),N16&gt;=$P$10),"МСМК",IF(AND(NOT(OR(E16="МСМК",E16="МС",E16="ЗМС")),N16&gt;=$Q$10),"+МС",IF(AND(OR(E16="МСМК",E16="МС",E16="ЗМС"),N16&gt;=$Q$10),"МС",IF(AND(NOT(OR(E16="ЗМС",E16="МСМК",E16="МС",E16="КМС")),N16&gt;=$R$10),"+КМС",IF(AND(OR(E16="ЗМС",E16="МСМК",E16="МС",E16="КМС"),N16&gt;=$R$10),"КМС","-"))))))</f>
        <v>КМС</v>
      </c>
      <c r="Q16" s="254" t="s">
        <v>303</v>
      </c>
      <c r="R16" s="167"/>
      <c r="T16" s="16"/>
    </row>
    <row r="17" spans="1:20" ht="15" customHeight="1">
      <c r="A17" s="391">
        <f t="shared" si="5"/>
        <v>4</v>
      </c>
      <c r="B17" s="211" t="s">
        <v>284</v>
      </c>
      <c r="C17" s="128"/>
      <c r="D17" s="126">
        <v>1992</v>
      </c>
      <c r="E17" s="130" t="s">
        <v>5</v>
      </c>
      <c r="F17" s="633" t="s">
        <v>283</v>
      </c>
      <c r="G17" s="130"/>
      <c r="H17" s="235">
        <v>102</v>
      </c>
      <c r="I17" s="136">
        <v>70</v>
      </c>
      <c r="J17" s="286">
        <f t="shared" si="0"/>
        <v>4</v>
      </c>
      <c r="K17" s="234">
        <v>159</v>
      </c>
      <c r="L17" s="456">
        <f t="shared" si="1"/>
        <v>79.5</v>
      </c>
      <c r="M17" s="425">
        <f t="shared" si="2"/>
        <v>2</v>
      </c>
      <c r="N17" s="426">
        <f t="shared" si="3"/>
        <v>149.5</v>
      </c>
      <c r="O17" s="136">
        <f t="shared" si="4"/>
        <v>15</v>
      </c>
      <c r="P17" s="456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КМС</v>
      </c>
      <c r="Q17" s="254" t="s">
        <v>176</v>
      </c>
      <c r="R17" s="167"/>
      <c r="S17" s="8"/>
      <c r="T17" s="8"/>
    </row>
    <row r="18" spans="1:20" ht="15" customHeight="1">
      <c r="A18" s="391">
        <f t="shared" si="5"/>
        <v>5</v>
      </c>
      <c r="B18" s="182" t="s">
        <v>159</v>
      </c>
      <c r="C18" s="128"/>
      <c r="D18" s="634">
        <v>1987</v>
      </c>
      <c r="E18" s="633" t="s">
        <v>5</v>
      </c>
      <c r="F18" s="461" t="s">
        <v>137</v>
      </c>
      <c r="G18" s="633" t="s">
        <v>403</v>
      </c>
      <c r="H18" s="235">
        <v>99.55</v>
      </c>
      <c r="I18" s="136">
        <v>66</v>
      </c>
      <c r="J18" s="286">
        <f t="shared" si="0"/>
        <v>5</v>
      </c>
      <c r="K18" s="456">
        <v>117</v>
      </c>
      <c r="L18" s="456">
        <f t="shared" si="1"/>
        <v>58.5</v>
      </c>
      <c r="M18" s="425">
        <f t="shared" si="2"/>
        <v>5</v>
      </c>
      <c r="N18" s="426">
        <f t="shared" si="3"/>
        <v>124.5</v>
      </c>
      <c r="O18" s="136">
        <f t="shared" si="4"/>
        <v>14</v>
      </c>
      <c r="P18" s="456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-</v>
      </c>
      <c r="Q18" s="254" t="s">
        <v>156</v>
      </c>
      <c r="R18" s="167"/>
      <c r="S18" s="8"/>
      <c r="T18" s="8"/>
    </row>
    <row r="19" spans="1:20" ht="15" customHeight="1">
      <c r="A19" s="391">
        <f t="shared" si="5"/>
        <v>6</v>
      </c>
      <c r="B19" s="211" t="s">
        <v>317</v>
      </c>
      <c r="C19" s="128"/>
      <c r="D19" s="239">
        <v>1992</v>
      </c>
      <c r="E19" s="130">
        <v>1</v>
      </c>
      <c r="F19" s="130" t="s">
        <v>147</v>
      </c>
      <c r="G19" s="130"/>
      <c r="H19" s="235">
        <v>100.9</v>
      </c>
      <c r="I19" s="136">
        <v>9</v>
      </c>
      <c r="J19" s="286">
        <f t="shared" si="0"/>
        <v>6</v>
      </c>
      <c r="K19" s="633">
        <v>18</v>
      </c>
      <c r="L19" s="456">
        <f t="shared" si="1"/>
        <v>9</v>
      </c>
      <c r="M19" s="425">
        <f t="shared" si="2"/>
        <v>6</v>
      </c>
      <c r="N19" s="426">
        <f t="shared" si="3"/>
        <v>18</v>
      </c>
      <c r="O19" s="136">
        <f t="shared" si="4"/>
        <v>13</v>
      </c>
      <c r="P19" s="502" t="str">
        <f>IF(AND(NOT(OR(E18="МСМК",E18="ЗМС")),N19&gt;=$P$10),"+МСМК",IF(AND(OR(E18="МСМК",E18="ЗМС"),N19&gt;=$P$10),"МСМК",IF(AND(NOT(OR(E18="МСМК",E18="МС",E18="ЗМС")),N19&gt;=$Q$10),"+МС",IF(AND(OR(E18="МСМК",E18="МС",E18="ЗМС"),N19&gt;=$Q$10),"МС",IF(AND(NOT(OR(E18="ЗМС",E18="МСМК",E18="МС",E18="КМС")),N19&gt;=$R$10),"+КМС",IF(AND(OR(E18="ЗМС",E18="МСМК",E18="МС",E18="КМС"),N19&gt;=$R$10),"КМС","-"))))))</f>
        <v>-</v>
      </c>
      <c r="Q19" s="254" t="s">
        <v>315</v>
      </c>
      <c r="R19" s="167"/>
      <c r="S19" s="8"/>
      <c r="T19" s="8"/>
    </row>
    <row r="20" spans="1:20" ht="15" customHeight="1">
      <c r="A20" s="151"/>
      <c r="B20" s="394"/>
      <c r="C20" s="153"/>
      <c r="D20" s="154"/>
      <c r="E20" s="457"/>
      <c r="F20" s="457"/>
      <c r="G20" s="457"/>
      <c r="H20" s="243"/>
      <c r="I20" s="160"/>
      <c r="J20" s="331"/>
      <c r="K20" s="454"/>
      <c r="L20" s="454"/>
      <c r="M20" s="331"/>
      <c r="N20" s="160"/>
      <c r="O20" s="160"/>
      <c r="P20" s="454"/>
      <c r="Q20" s="244"/>
      <c r="R20" s="161"/>
      <c r="S20" s="8"/>
      <c r="T20" s="8"/>
    </row>
    <row r="21" spans="1:20">
      <c r="A21" s="90"/>
      <c r="B21" s="90"/>
      <c r="C21" s="90"/>
      <c r="D21" s="90"/>
      <c r="E21" s="90"/>
      <c r="F21" s="90"/>
      <c r="G21" s="90"/>
      <c r="H21" s="186"/>
      <c r="I21" s="186"/>
      <c r="J21" s="186"/>
      <c r="K21" s="186"/>
      <c r="L21" s="186"/>
      <c r="M21" s="186"/>
      <c r="N21" s="186"/>
      <c r="O21" s="186"/>
      <c r="P21" s="186"/>
      <c r="Q21" s="90"/>
      <c r="R21" s="90"/>
    </row>
    <row r="22" spans="1:20" s="90" customFormat="1" ht="15" customHeight="1">
      <c r="A22" s="111"/>
      <c r="B22" s="91" t="s">
        <v>16</v>
      </c>
      <c r="C22" s="91"/>
      <c r="D22" s="91"/>
      <c r="E22" s="91"/>
      <c r="F22" s="635"/>
      <c r="G22" s="120"/>
      <c r="H22" s="635" t="s">
        <v>254</v>
      </c>
      <c r="I22" s="111"/>
      <c r="J22" s="111"/>
      <c r="K22" s="111"/>
      <c r="L22" s="111"/>
      <c r="M22" s="111"/>
      <c r="N22" s="111"/>
      <c r="O22" s="111"/>
      <c r="P22" s="111"/>
    </row>
    <row r="23" spans="1:20" s="90" customFormat="1">
      <c r="A23" s="111"/>
      <c r="B23" s="91"/>
      <c r="C23" s="91"/>
      <c r="D23" s="91"/>
      <c r="E23" s="91"/>
      <c r="F23" s="635"/>
      <c r="G23" s="120"/>
      <c r="H23" s="635"/>
      <c r="I23" s="111"/>
      <c r="J23" s="111"/>
      <c r="K23" s="111"/>
      <c r="L23" s="111"/>
      <c r="M23" s="111"/>
      <c r="N23" s="111"/>
      <c r="O23" s="111"/>
      <c r="P23" s="111"/>
    </row>
    <row r="24" spans="1:20" s="90" customFormat="1" ht="15" customHeight="1">
      <c r="A24" s="111"/>
      <c r="B24" s="91" t="s">
        <v>17</v>
      </c>
      <c r="C24" s="91"/>
      <c r="D24" s="91"/>
      <c r="E24" s="91"/>
      <c r="F24" s="636"/>
      <c r="G24" s="91"/>
      <c r="H24" s="636" t="s">
        <v>143</v>
      </c>
      <c r="I24" s="111"/>
      <c r="J24" s="111"/>
      <c r="K24" s="111"/>
      <c r="L24" s="111"/>
      <c r="M24" s="232"/>
      <c r="N24" s="111"/>
      <c r="O24" s="111"/>
      <c r="P24" s="111"/>
    </row>
    <row r="25" spans="1:20" s="90" customFormat="1">
      <c r="A25" s="111"/>
      <c r="I25" s="111"/>
      <c r="J25" s="111"/>
      <c r="K25" s="111"/>
      <c r="L25" s="111"/>
      <c r="M25" s="232"/>
      <c r="N25" s="111"/>
      <c r="O25" s="111"/>
      <c r="P25" s="111"/>
    </row>
    <row r="26" spans="1:20" ht="13.5" customHeight="1">
      <c r="A26" s="90"/>
      <c r="B26" s="90" t="s">
        <v>92</v>
      </c>
      <c r="C26" s="91"/>
      <c r="D26" s="91"/>
      <c r="E26" s="91"/>
      <c r="F26" s="91"/>
      <c r="G26" s="90"/>
      <c r="H26" s="90" t="s">
        <v>421</v>
      </c>
      <c r="I26" s="90"/>
      <c r="J26" s="186"/>
      <c r="K26" s="186"/>
      <c r="L26" s="186"/>
      <c r="M26" s="90"/>
      <c r="N26" s="187"/>
      <c r="O26" s="90"/>
      <c r="P26" s="90"/>
      <c r="Q26" s="90"/>
      <c r="R26" s="90"/>
    </row>
    <row r="27" spans="1:20">
      <c r="A27" s="90"/>
      <c r="B27" s="90"/>
      <c r="C27" s="91"/>
      <c r="D27" s="90"/>
      <c r="E27" s="90"/>
      <c r="F27" s="90"/>
      <c r="G27" s="90"/>
      <c r="H27" s="91"/>
      <c r="I27" s="90"/>
      <c r="J27" s="186"/>
      <c r="K27" s="186"/>
      <c r="L27" s="186"/>
      <c r="M27" s="90"/>
      <c r="N27" s="187"/>
      <c r="O27" s="90"/>
      <c r="P27" s="90"/>
      <c r="Q27" s="90"/>
      <c r="R27" s="90"/>
    </row>
    <row r="28" spans="1:20" s="8" customFormat="1">
      <c r="B28" s="90" t="s">
        <v>18</v>
      </c>
      <c r="C28" s="91"/>
      <c r="D28" s="90"/>
      <c r="E28" s="90"/>
      <c r="F28" s="90"/>
      <c r="G28" s="90"/>
      <c r="H28" s="91" t="s">
        <v>422</v>
      </c>
    </row>
    <row r="29" spans="1:20" s="8" customFormat="1"/>
    <row r="31" spans="1:20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8:20">
      <c r="H33" s="4"/>
      <c r="I33" s="784"/>
      <c r="J33" s="784"/>
      <c r="K33" s="784"/>
      <c r="L33" s="784"/>
      <c r="M33" s="784"/>
      <c r="N33" s="784"/>
      <c r="O33" s="784"/>
      <c r="P33" s="784"/>
      <c r="Q33" s="784"/>
      <c r="R33" s="784"/>
      <c r="S33" s="784"/>
      <c r="T33" s="784"/>
    </row>
    <row r="34" spans="8:20">
      <c r="H34" s="4"/>
      <c r="I34" s="784"/>
      <c r="J34" s="784"/>
      <c r="K34" s="784"/>
      <c r="L34" s="784"/>
      <c r="M34" s="784"/>
      <c r="N34" s="784"/>
      <c r="O34" s="784"/>
      <c r="P34" s="784"/>
      <c r="Q34" s="784"/>
      <c r="R34" s="784"/>
      <c r="S34" s="784"/>
      <c r="T34" s="784"/>
    </row>
    <row r="35" spans="8:20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8:20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8:20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</sheetData>
  <sheetProtection selectLockedCells="1" selectUnlockedCells="1"/>
  <autoFilter ref="A12:R13">
    <filterColumn colId="1" showButton="0"/>
    <filterColumn colId="10" showButton="0"/>
    <filterColumn colId="16" showButton="0"/>
    <sortState ref="A18:R22">
      <sortCondition ref="A15:A16"/>
    </sortState>
  </autoFilter>
  <sortState ref="B14:Q19">
    <sortCondition descending="1" ref="N14:N19"/>
  </sortState>
  <mergeCells count="33">
    <mergeCell ref="I33:T33"/>
    <mergeCell ref="I34:T34"/>
    <mergeCell ref="K12:L12"/>
    <mergeCell ref="M12:M13"/>
    <mergeCell ref="N12:N13"/>
    <mergeCell ref="O12:O13"/>
    <mergeCell ref="P12:P13"/>
    <mergeCell ref="Q12:R13"/>
    <mergeCell ref="D10:O10"/>
    <mergeCell ref="A12:A13"/>
    <mergeCell ref="B12:C13"/>
    <mergeCell ref="D12:D13"/>
    <mergeCell ref="E12:E13"/>
    <mergeCell ref="F12:F13"/>
    <mergeCell ref="G12:G13"/>
    <mergeCell ref="H12:H13"/>
    <mergeCell ref="I12:I13"/>
    <mergeCell ref="J12:J13"/>
    <mergeCell ref="A10:C10"/>
    <mergeCell ref="A9:C9"/>
    <mergeCell ref="D9:O9"/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D8:O8"/>
    <mergeCell ref="P8:R8"/>
  </mergeCells>
  <printOptions horizontalCentered="1"/>
  <pageMargins left="0.59055118110236227" right="0.19685039370078741" top="0.75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dimension ref="A1:O69"/>
  <sheetViews>
    <sheetView tabSelected="1" topLeftCell="A33" workbookViewId="0">
      <selection activeCell="Q52" sqref="Q52"/>
    </sheetView>
  </sheetViews>
  <sheetFormatPr defaultRowHeight="15"/>
  <cols>
    <col min="1" max="1" width="7.7109375" style="513" customWidth="1"/>
    <col min="2" max="2" width="7.7109375" style="514" customWidth="1"/>
    <col min="3" max="3" width="7.7109375" style="373" customWidth="1"/>
    <col min="4" max="4" width="20.5703125" style="373" customWidth="1"/>
    <col min="5" max="6" width="7.5703125" style="373" customWidth="1"/>
    <col min="7" max="7" width="20.85546875" style="373" customWidth="1"/>
    <col min="8" max="8" width="6.7109375" style="509" customWidth="1"/>
    <col min="9" max="9" width="7.7109375" style="509" customWidth="1"/>
    <col min="10" max="10" width="6.7109375" style="509" customWidth="1"/>
    <col min="11" max="11" width="7" style="509" customWidth="1"/>
    <col min="12" max="12" width="6.42578125" style="509" customWidth="1"/>
    <col min="13" max="13" width="6.5703125" style="509" customWidth="1"/>
    <col min="14" max="14" width="6.42578125" style="509" customWidth="1"/>
    <col min="15" max="15" width="21.7109375" style="509" customWidth="1"/>
    <col min="16" max="16384" width="9.140625" style="512"/>
  </cols>
  <sheetData>
    <row r="1" spans="1:15" s="506" customFormat="1">
      <c r="A1" s="814" t="s">
        <v>209</v>
      </c>
      <c r="B1" s="814"/>
      <c r="C1" s="814"/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</row>
    <row r="2" spans="1:15" s="507" customFormat="1">
      <c r="A2" s="814" t="s">
        <v>223</v>
      </c>
      <c r="B2" s="814"/>
      <c r="C2" s="814"/>
      <c r="D2" s="814"/>
      <c r="E2" s="814"/>
      <c r="F2" s="814"/>
      <c r="G2" s="814"/>
      <c r="H2" s="814"/>
      <c r="I2" s="814"/>
      <c r="J2" s="814"/>
      <c r="K2" s="814"/>
      <c r="L2" s="814"/>
      <c r="M2" s="814"/>
      <c r="N2" s="814"/>
      <c r="O2" s="814"/>
    </row>
    <row r="3" spans="1:15" s="507" customFormat="1">
      <c r="A3" s="814" t="s">
        <v>363</v>
      </c>
      <c r="B3" s="814"/>
      <c r="C3" s="814"/>
      <c r="D3" s="814"/>
      <c r="E3" s="814"/>
      <c r="F3" s="814"/>
      <c r="G3" s="814"/>
      <c r="H3" s="814"/>
      <c r="I3" s="814"/>
      <c r="J3" s="814"/>
      <c r="K3" s="814"/>
      <c r="L3" s="814"/>
      <c r="M3" s="814"/>
      <c r="N3" s="814"/>
      <c r="O3" s="814"/>
    </row>
    <row r="4" spans="1:15" s="507" customFormat="1" ht="13.5" customHeight="1">
      <c r="A4" s="814" t="s">
        <v>364</v>
      </c>
      <c r="B4" s="814"/>
      <c r="C4" s="814"/>
      <c r="D4" s="814"/>
      <c r="E4" s="814"/>
      <c r="F4" s="814"/>
      <c r="G4" s="814"/>
      <c r="H4" s="814"/>
      <c r="I4" s="814"/>
      <c r="J4" s="814"/>
      <c r="K4" s="814"/>
      <c r="L4" s="814"/>
      <c r="M4" s="814"/>
      <c r="N4" s="814"/>
      <c r="O4" s="814"/>
    </row>
    <row r="5" spans="1:15" s="507" customFormat="1" ht="8.25" customHeight="1">
      <c r="A5" s="814"/>
      <c r="B5" s="814"/>
      <c r="C5" s="814"/>
      <c r="D5" s="814"/>
      <c r="E5" s="814"/>
      <c r="F5" s="814"/>
      <c r="G5" s="814"/>
      <c r="H5" s="814"/>
      <c r="I5" s="814"/>
      <c r="J5" s="814"/>
      <c r="K5" s="814"/>
      <c r="L5" s="814"/>
      <c r="M5" s="814"/>
      <c r="N5" s="814"/>
      <c r="O5" s="814"/>
    </row>
    <row r="6" spans="1:15" s="508" customFormat="1" ht="40.5" customHeight="1">
      <c r="A6" s="563" t="s">
        <v>224</v>
      </c>
      <c r="B6" s="563" t="s">
        <v>225</v>
      </c>
      <c r="C6" s="563" t="s">
        <v>213</v>
      </c>
      <c r="D6" s="563" t="s">
        <v>214</v>
      </c>
      <c r="E6" s="563" t="s">
        <v>215</v>
      </c>
      <c r="F6" s="563" t="s">
        <v>216</v>
      </c>
      <c r="G6" s="563" t="s">
        <v>217</v>
      </c>
      <c r="H6" s="563" t="s">
        <v>11</v>
      </c>
      <c r="I6" s="564" t="s">
        <v>232</v>
      </c>
      <c r="J6" s="563" t="s">
        <v>226</v>
      </c>
      <c r="K6" s="563" t="s">
        <v>227</v>
      </c>
      <c r="L6" s="563" t="s">
        <v>228</v>
      </c>
      <c r="M6" s="563" t="s">
        <v>237</v>
      </c>
      <c r="N6" s="563" t="s">
        <v>238</v>
      </c>
      <c r="O6" s="563" t="s">
        <v>231</v>
      </c>
    </row>
    <row r="7" spans="1:15" s="508" customFormat="1" ht="15" customHeight="1">
      <c r="A7" s="813" t="s">
        <v>233</v>
      </c>
      <c r="B7" s="813"/>
      <c r="C7" s="813"/>
      <c r="D7" s="813"/>
      <c r="E7" s="813"/>
      <c r="F7" s="813"/>
      <c r="G7" s="813"/>
      <c r="H7" s="813"/>
      <c r="I7" s="813"/>
      <c r="J7" s="813"/>
      <c r="K7" s="813"/>
      <c r="L7" s="813"/>
      <c r="M7" s="813"/>
      <c r="N7" s="813"/>
      <c r="O7" s="813"/>
    </row>
    <row r="8" spans="1:15" s="509" customFormat="1" ht="15" customHeight="1">
      <c r="A8" s="812">
        <v>1</v>
      </c>
      <c r="B8" s="812">
        <v>14</v>
      </c>
      <c r="C8" s="559">
        <v>1</v>
      </c>
    </row>
    <row r="9" spans="1:15" s="510" customFormat="1" ht="15" customHeight="1">
      <c r="A9" s="812"/>
      <c r="B9" s="812"/>
      <c r="C9" s="559">
        <v>2</v>
      </c>
      <c r="D9" s="237" t="s">
        <v>311</v>
      </c>
      <c r="E9" s="515">
        <v>2003</v>
      </c>
      <c r="F9" s="515">
        <v>1</v>
      </c>
      <c r="G9" s="515" t="s">
        <v>147</v>
      </c>
      <c r="H9" s="559">
        <v>56.95</v>
      </c>
      <c r="I9" s="559" t="s">
        <v>391</v>
      </c>
      <c r="J9" s="559"/>
      <c r="K9" s="559"/>
      <c r="L9" s="559"/>
      <c r="M9" s="560">
        <v>0.41666666666666669</v>
      </c>
      <c r="N9" s="560">
        <v>0.55208333333333337</v>
      </c>
      <c r="O9" s="336" t="s">
        <v>203</v>
      </c>
    </row>
    <row r="10" spans="1:15" s="510" customFormat="1" ht="15" customHeight="1">
      <c r="A10" s="812"/>
      <c r="B10" s="812"/>
      <c r="C10" s="559">
        <v>3</v>
      </c>
      <c r="D10" s="347" t="s">
        <v>351</v>
      </c>
      <c r="E10" s="100">
        <v>2000</v>
      </c>
      <c r="F10" s="100">
        <v>1</v>
      </c>
      <c r="G10" s="101" t="s">
        <v>348</v>
      </c>
      <c r="H10" s="559">
        <v>62.95</v>
      </c>
      <c r="I10" s="559" t="s">
        <v>391</v>
      </c>
      <c r="J10" s="559"/>
      <c r="K10" s="559"/>
      <c r="L10" s="559"/>
      <c r="M10" s="560">
        <v>0.41666666666666669</v>
      </c>
      <c r="N10" s="560">
        <v>0.55208333333333337</v>
      </c>
      <c r="O10" s="571" t="s">
        <v>59</v>
      </c>
    </row>
    <row r="11" spans="1:15" s="510" customFormat="1" ht="15" customHeight="1">
      <c r="A11" s="812"/>
      <c r="B11" s="812"/>
      <c r="C11" s="559">
        <v>4</v>
      </c>
      <c r="D11" s="237" t="s">
        <v>195</v>
      </c>
      <c r="E11" s="515">
        <v>2006</v>
      </c>
      <c r="F11" s="515" t="s">
        <v>5</v>
      </c>
      <c r="G11" s="515" t="s">
        <v>135</v>
      </c>
      <c r="H11" s="566">
        <v>74.400000000000006</v>
      </c>
      <c r="I11" s="559" t="s">
        <v>388</v>
      </c>
      <c r="J11" s="559"/>
      <c r="K11" s="559"/>
      <c r="L11" s="559"/>
      <c r="M11" s="560">
        <v>0.41666666666666669</v>
      </c>
      <c r="N11" s="560">
        <v>0.55208333333333337</v>
      </c>
      <c r="O11" s="316" t="s">
        <v>196</v>
      </c>
    </row>
    <row r="12" spans="1:15" s="510" customFormat="1" ht="15" customHeight="1">
      <c r="A12" s="812"/>
      <c r="B12" s="812"/>
      <c r="C12" s="559">
        <v>5</v>
      </c>
      <c r="D12" s="316" t="s">
        <v>155</v>
      </c>
      <c r="E12" s="239">
        <v>2003</v>
      </c>
      <c r="F12" s="634">
        <v>1</v>
      </c>
      <c r="G12" s="634" t="s">
        <v>137</v>
      </c>
      <c r="H12" s="559">
        <v>92.65</v>
      </c>
      <c r="I12" s="559" t="s">
        <v>393</v>
      </c>
      <c r="J12" s="559"/>
      <c r="K12" s="559"/>
      <c r="L12" s="559"/>
      <c r="M12" s="560">
        <v>0.41666666666666669</v>
      </c>
      <c r="N12" s="560">
        <v>0.55208333333333337</v>
      </c>
      <c r="O12" s="314" t="s">
        <v>156</v>
      </c>
    </row>
    <row r="13" spans="1:15" s="511" customFormat="1" ht="15" customHeight="1">
      <c r="A13" s="812"/>
      <c r="B13" s="812"/>
      <c r="C13" s="559">
        <v>6</v>
      </c>
      <c r="D13" s="579"/>
      <c r="E13" s="579"/>
      <c r="F13" s="579"/>
      <c r="G13" s="579"/>
      <c r="H13" s="559"/>
      <c r="I13" s="579"/>
      <c r="J13" s="558"/>
      <c r="K13" s="558"/>
      <c r="L13" s="558"/>
      <c r="M13" s="560"/>
      <c r="N13" s="560"/>
      <c r="O13" s="579"/>
    </row>
    <row r="14" spans="1:15" s="511" customFormat="1" ht="15" customHeight="1">
      <c r="A14" s="812"/>
      <c r="B14" s="812"/>
      <c r="C14" s="812"/>
      <c r="D14" s="812"/>
      <c r="E14" s="812"/>
      <c r="F14" s="812"/>
      <c r="G14" s="812"/>
      <c r="H14" s="812"/>
      <c r="I14" s="812"/>
      <c r="J14" s="812"/>
      <c r="K14" s="812"/>
      <c r="L14" s="812"/>
      <c r="M14" s="812"/>
      <c r="N14" s="812"/>
      <c r="O14" s="812"/>
    </row>
    <row r="15" spans="1:15" s="511" customFormat="1" ht="15" customHeight="1">
      <c r="A15" s="812">
        <v>2</v>
      </c>
      <c r="B15" s="812">
        <v>15</v>
      </c>
      <c r="C15" s="559">
        <v>1</v>
      </c>
      <c r="D15" s="316" t="s">
        <v>175</v>
      </c>
      <c r="E15" s="515">
        <v>1978</v>
      </c>
      <c r="F15" s="515" t="s">
        <v>4</v>
      </c>
      <c r="G15" s="515" t="s">
        <v>283</v>
      </c>
      <c r="H15" s="559">
        <v>75.849999999999994</v>
      </c>
      <c r="I15" s="559" t="s">
        <v>388</v>
      </c>
      <c r="M15" s="560">
        <v>0.42708333333333331</v>
      </c>
      <c r="N15" s="560">
        <v>0.5625</v>
      </c>
      <c r="O15" s="246" t="s">
        <v>176</v>
      </c>
    </row>
    <row r="16" spans="1:15" s="511" customFormat="1" ht="15" customHeight="1">
      <c r="A16" s="812"/>
      <c r="B16" s="812"/>
      <c r="C16" s="559">
        <v>2</v>
      </c>
      <c r="D16" s="336" t="s">
        <v>312</v>
      </c>
      <c r="E16" s="567">
        <v>2007</v>
      </c>
      <c r="F16" s="567">
        <v>1</v>
      </c>
      <c r="G16" s="567" t="s">
        <v>147</v>
      </c>
      <c r="H16" s="566">
        <v>73.400000000000006</v>
      </c>
      <c r="I16" s="559" t="s">
        <v>388</v>
      </c>
      <c r="J16" s="559"/>
      <c r="K16" s="559"/>
      <c r="L16" s="559"/>
      <c r="M16" s="560">
        <v>0.42708333333333331</v>
      </c>
      <c r="N16" s="560">
        <v>0.5625</v>
      </c>
      <c r="O16" s="316" t="s">
        <v>203</v>
      </c>
    </row>
    <row r="17" spans="1:15" ht="15" customHeight="1">
      <c r="A17" s="812"/>
      <c r="B17" s="812"/>
      <c r="C17" s="559">
        <v>3</v>
      </c>
      <c r="D17" s="237" t="s">
        <v>339</v>
      </c>
      <c r="E17" s="275">
        <v>1987</v>
      </c>
      <c r="F17" s="598" t="s">
        <v>5</v>
      </c>
      <c r="G17" s="598" t="s">
        <v>137</v>
      </c>
      <c r="H17" s="566">
        <v>75.5</v>
      </c>
      <c r="I17" s="559" t="s">
        <v>388</v>
      </c>
      <c r="J17" s="559"/>
      <c r="K17" s="559"/>
      <c r="L17" s="559"/>
      <c r="M17" s="560">
        <v>0.42708333333333331</v>
      </c>
      <c r="N17" s="560">
        <v>0.5625</v>
      </c>
      <c r="O17" s="316" t="s">
        <v>340</v>
      </c>
    </row>
    <row r="18" spans="1:15" ht="15" customHeight="1">
      <c r="A18" s="812"/>
      <c r="B18" s="812"/>
      <c r="C18" s="559">
        <v>4</v>
      </c>
      <c r="D18" s="316" t="s">
        <v>378</v>
      </c>
      <c r="E18" s="275">
        <v>1984</v>
      </c>
      <c r="F18" s="598" t="s">
        <v>4</v>
      </c>
      <c r="G18" s="274" t="s">
        <v>148</v>
      </c>
      <c r="H18" s="566">
        <v>77.5</v>
      </c>
      <c r="I18" s="559" t="s">
        <v>388</v>
      </c>
      <c r="J18" s="559"/>
      <c r="K18" s="559"/>
      <c r="L18" s="559"/>
      <c r="M18" s="560">
        <v>0.42708333333333331</v>
      </c>
      <c r="N18" s="560">
        <v>0.5625</v>
      </c>
      <c r="O18" s="316" t="s">
        <v>380</v>
      </c>
    </row>
    <row r="19" spans="1:15" ht="15" customHeight="1">
      <c r="A19" s="812"/>
      <c r="B19" s="812"/>
      <c r="C19" s="559">
        <v>5</v>
      </c>
      <c r="D19" s="316" t="s">
        <v>355</v>
      </c>
      <c r="E19" s="275">
        <v>2002</v>
      </c>
      <c r="F19" s="598" t="s">
        <v>5</v>
      </c>
      <c r="G19" s="598" t="s">
        <v>348</v>
      </c>
      <c r="H19" s="566">
        <v>78</v>
      </c>
      <c r="I19" s="164" t="s">
        <v>388</v>
      </c>
      <c r="J19" s="559"/>
      <c r="K19" s="559"/>
      <c r="L19" s="559"/>
      <c r="M19" s="560">
        <v>0.42708333333333331</v>
      </c>
      <c r="N19" s="560">
        <v>0.5625</v>
      </c>
      <c r="O19" s="316" t="s">
        <v>59</v>
      </c>
    </row>
    <row r="20" spans="1:15" ht="15" customHeight="1">
      <c r="A20" s="812"/>
      <c r="B20" s="812"/>
      <c r="C20" s="559">
        <v>6</v>
      </c>
      <c r="D20" s="211" t="s">
        <v>299</v>
      </c>
      <c r="E20" s="136">
        <v>2005</v>
      </c>
      <c r="F20" s="600" t="s">
        <v>280</v>
      </c>
      <c r="G20" s="600" t="s">
        <v>135</v>
      </c>
      <c r="H20" s="509">
        <v>75.349999999999994</v>
      </c>
      <c r="I20" s="164" t="s">
        <v>388</v>
      </c>
      <c r="J20" s="559"/>
      <c r="K20" s="559"/>
      <c r="L20" s="559"/>
      <c r="M20" s="560">
        <v>0.42708333333333331</v>
      </c>
      <c r="N20" s="560">
        <v>0.5625</v>
      </c>
      <c r="O20" s="254" t="s">
        <v>205</v>
      </c>
    </row>
    <row r="21" spans="1:15" ht="15" customHeight="1">
      <c r="A21" s="811" t="s">
        <v>234</v>
      </c>
      <c r="B21" s="811"/>
      <c r="C21" s="811"/>
      <c r="D21" s="811"/>
      <c r="E21" s="811"/>
      <c r="F21" s="811"/>
      <c r="G21" s="811"/>
      <c r="H21" s="811"/>
      <c r="I21" s="811"/>
      <c r="J21" s="811"/>
      <c r="K21" s="811"/>
      <c r="L21" s="811"/>
      <c r="M21" s="811"/>
      <c r="N21" s="811"/>
      <c r="O21" s="811"/>
    </row>
    <row r="22" spans="1:15" ht="15" customHeight="1">
      <c r="A22" s="812">
        <v>3</v>
      </c>
      <c r="B22" s="812">
        <v>16</v>
      </c>
      <c r="C22" s="559">
        <v>1</v>
      </c>
      <c r="D22" s="316" t="s">
        <v>277</v>
      </c>
      <c r="E22" s="239">
        <v>2004</v>
      </c>
      <c r="F22" s="515" t="s">
        <v>5</v>
      </c>
      <c r="G22" s="132" t="s">
        <v>265</v>
      </c>
      <c r="H22" s="566">
        <v>62.6</v>
      </c>
      <c r="I22" s="565" t="s">
        <v>391</v>
      </c>
      <c r="J22" s="568"/>
      <c r="K22" s="568"/>
      <c r="L22" s="568"/>
      <c r="M22" s="560">
        <v>0.4375</v>
      </c>
      <c r="N22" s="583">
        <v>0.57291666666666663</v>
      </c>
      <c r="O22" s="572" t="s">
        <v>278</v>
      </c>
    </row>
    <row r="23" spans="1:15" ht="15" customHeight="1">
      <c r="A23" s="812"/>
      <c r="B23" s="812"/>
      <c r="C23" s="559">
        <v>2</v>
      </c>
      <c r="D23" s="237" t="s">
        <v>198</v>
      </c>
      <c r="E23" s="515">
        <v>1999</v>
      </c>
      <c r="F23" s="515" t="s">
        <v>4</v>
      </c>
      <c r="G23" s="132" t="s">
        <v>265</v>
      </c>
      <c r="H23" s="559">
        <v>62.95</v>
      </c>
      <c r="I23" s="565" t="s">
        <v>391</v>
      </c>
      <c r="J23" s="559"/>
      <c r="K23" s="559"/>
      <c r="L23" s="559"/>
      <c r="M23" s="560">
        <v>0.4375</v>
      </c>
      <c r="N23" s="583">
        <v>0.57291666666666663</v>
      </c>
      <c r="O23" s="336" t="s">
        <v>199</v>
      </c>
    </row>
    <row r="24" spans="1:15" ht="15" customHeight="1">
      <c r="A24" s="812"/>
      <c r="B24" s="812"/>
      <c r="C24" s="559">
        <v>3</v>
      </c>
      <c r="D24" s="237" t="s">
        <v>181</v>
      </c>
      <c r="E24" s="515">
        <v>1987</v>
      </c>
      <c r="F24" s="515">
        <v>1</v>
      </c>
      <c r="G24" s="515" t="s">
        <v>287</v>
      </c>
      <c r="H24" s="566">
        <v>62.1</v>
      </c>
      <c r="I24" s="565" t="s">
        <v>391</v>
      </c>
      <c r="J24" s="559"/>
      <c r="K24" s="559"/>
      <c r="L24" s="559"/>
      <c r="M24" s="560">
        <v>0.4375</v>
      </c>
      <c r="N24" s="583">
        <v>0.57291666666666663</v>
      </c>
      <c r="O24" s="336" t="s">
        <v>180</v>
      </c>
    </row>
    <row r="25" spans="1:15" ht="15" customHeight="1">
      <c r="A25" s="812"/>
      <c r="B25" s="812"/>
      <c r="C25" s="559">
        <v>4</v>
      </c>
      <c r="D25" s="237" t="s">
        <v>310</v>
      </c>
      <c r="E25" s="515">
        <v>2006</v>
      </c>
      <c r="F25" s="515">
        <v>1</v>
      </c>
      <c r="G25" s="515" t="s">
        <v>147</v>
      </c>
      <c r="H25" s="566">
        <v>61.2</v>
      </c>
      <c r="I25" s="565" t="s">
        <v>391</v>
      </c>
      <c r="J25" s="559"/>
      <c r="K25" s="559"/>
      <c r="L25" s="559"/>
      <c r="M25" s="560">
        <v>0.4375</v>
      </c>
      <c r="N25" s="583">
        <v>0.57291666666666663</v>
      </c>
      <c r="O25" s="336" t="s">
        <v>203</v>
      </c>
    </row>
    <row r="26" spans="1:15" ht="15" customHeight="1">
      <c r="A26" s="812"/>
      <c r="B26" s="812"/>
      <c r="C26" s="559">
        <v>5</v>
      </c>
      <c r="D26" s="347" t="s">
        <v>346</v>
      </c>
      <c r="E26" s="100">
        <v>2006</v>
      </c>
      <c r="F26" s="100">
        <v>1</v>
      </c>
      <c r="G26" s="101" t="s">
        <v>137</v>
      </c>
      <c r="H26" s="566">
        <v>61.9</v>
      </c>
      <c r="I26" s="565" t="s">
        <v>391</v>
      </c>
      <c r="J26" s="568"/>
      <c r="K26" s="568"/>
      <c r="L26" s="568"/>
      <c r="M26" s="560">
        <v>0.4375</v>
      </c>
      <c r="N26" s="583">
        <v>0.57291666666666663</v>
      </c>
      <c r="O26" s="580" t="s">
        <v>347</v>
      </c>
    </row>
    <row r="27" spans="1:15" ht="15" customHeight="1">
      <c r="A27" s="812"/>
      <c r="B27" s="812"/>
      <c r="C27" s="559">
        <v>6</v>
      </c>
      <c r="D27" s="237" t="s">
        <v>335</v>
      </c>
      <c r="E27" s="515">
        <v>2002</v>
      </c>
      <c r="F27" s="515">
        <v>1</v>
      </c>
      <c r="G27" s="515" t="s">
        <v>137</v>
      </c>
      <c r="H27" s="559">
        <v>58.85</v>
      </c>
      <c r="I27" s="565" t="s">
        <v>391</v>
      </c>
      <c r="J27" s="568"/>
      <c r="K27" s="568"/>
      <c r="L27" s="568"/>
      <c r="M27" s="560">
        <v>0.4375</v>
      </c>
      <c r="N27" s="583">
        <v>0.57291666666666663</v>
      </c>
      <c r="O27" s="571" t="s">
        <v>158</v>
      </c>
    </row>
    <row r="28" spans="1:15" ht="15" customHeight="1">
      <c r="A28" s="812"/>
      <c r="B28" s="812"/>
      <c r="C28" s="812"/>
      <c r="D28" s="812"/>
      <c r="E28" s="812"/>
      <c r="F28" s="812"/>
      <c r="G28" s="812"/>
      <c r="H28" s="812"/>
      <c r="I28" s="812"/>
      <c r="J28" s="812"/>
      <c r="K28" s="812"/>
      <c r="L28" s="812"/>
      <c r="M28" s="812"/>
      <c r="N28" s="812"/>
      <c r="O28" s="812"/>
    </row>
    <row r="29" spans="1:15" ht="15" customHeight="1">
      <c r="A29" s="812">
        <v>4</v>
      </c>
      <c r="B29" s="812">
        <v>17</v>
      </c>
      <c r="C29" s="559">
        <v>1</v>
      </c>
      <c r="D29" s="347" t="s">
        <v>332</v>
      </c>
      <c r="E29" s="515">
        <v>2006</v>
      </c>
      <c r="F29" s="515">
        <v>1</v>
      </c>
      <c r="G29" s="515" t="s">
        <v>137</v>
      </c>
      <c r="H29" s="566">
        <v>66.5</v>
      </c>
      <c r="I29" s="559" t="s">
        <v>392</v>
      </c>
      <c r="J29" s="559"/>
      <c r="K29" s="559"/>
      <c r="L29" s="559"/>
      <c r="M29" s="560">
        <v>0.44791666666666669</v>
      </c>
      <c r="N29" s="560">
        <v>0.58333333333333337</v>
      </c>
      <c r="O29" s="237" t="s">
        <v>158</v>
      </c>
    </row>
    <row r="30" spans="1:15" ht="15" customHeight="1">
      <c r="A30" s="812"/>
      <c r="B30" s="812"/>
      <c r="C30" s="559">
        <v>2</v>
      </c>
      <c r="D30" s="316" t="s">
        <v>179</v>
      </c>
      <c r="E30" s="275">
        <v>2005</v>
      </c>
      <c r="F30" s="515" t="s">
        <v>5</v>
      </c>
      <c r="G30" s="515" t="s">
        <v>135</v>
      </c>
      <c r="H30" s="559">
        <v>64.650000000000006</v>
      </c>
      <c r="I30" s="559" t="s">
        <v>392</v>
      </c>
      <c r="J30" s="559"/>
      <c r="K30" s="559"/>
      <c r="L30" s="559"/>
      <c r="M30" s="560">
        <v>0.44791666666666669</v>
      </c>
      <c r="N30" s="560">
        <v>0.58333333333333337</v>
      </c>
      <c r="O30" s="336" t="s">
        <v>138</v>
      </c>
    </row>
    <row r="31" spans="1:15" ht="15" customHeight="1">
      <c r="A31" s="812"/>
      <c r="B31" s="812"/>
      <c r="C31" s="559">
        <v>3</v>
      </c>
      <c r="D31" s="316" t="s">
        <v>353</v>
      </c>
      <c r="E31" s="239">
        <v>1997</v>
      </c>
      <c r="F31" s="515" t="s">
        <v>5</v>
      </c>
      <c r="G31" s="515" t="s">
        <v>348</v>
      </c>
      <c r="H31" s="559">
        <v>67.75</v>
      </c>
      <c r="I31" s="559" t="s">
        <v>392</v>
      </c>
      <c r="J31" s="559"/>
      <c r="K31" s="559"/>
      <c r="L31" s="559"/>
      <c r="M31" s="560">
        <v>0.44791666666666669</v>
      </c>
      <c r="N31" s="560">
        <v>0.58333333333333337</v>
      </c>
      <c r="O31" s="314" t="s">
        <v>59</v>
      </c>
    </row>
    <row r="32" spans="1:15" ht="15" customHeight="1">
      <c r="A32" s="812"/>
      <c r="B32" s="812"/>
      <c r="C32" s="559">
        <v>4</v>
      </c>
      <c r="D32" s="316" t="s">
        <v>356</v>
      </c>
      <c r="E32" s="275">
        <v>2006</v>
      </c>
      <c r="F32" s="515">
        <v>1</v>
      </c>
      <c r="G32" s="515" t="s">
        <v>348</v>
      </c>
      <c r="H32" s="559">
        <v>67.45</v>
      </c>
      <c r="I32" s="559" t="s">
        <v>392</v>
      </c>
      <c r="J32" s="559"/>
      <c r="K32" s="559"/>
      <c r="L32" s="559"/>
      <c r="M32" s="560">
        <v>0.44791666666666669</v>
      </c>
      <c r="N32" s="560">
        <v>0.58333333333333337</v>
      </c>
      <c r="O32" s="314" t="s">
        <v>59</v>
      </c>
    </row>
    <row r="33" spans="1:15" ht="15" customHeight="1">
      <c r="A33" s="812"/>
      <c r="B33" s="812"/>
      <c r="C33" s="559">
        <v>5</v>
      </c>
      <c r="D33" s="237" t="s">
        <v>357</v>
      </c>
      <c r="E33" s="515">
        <v>2007</v>
      </c>
      <c r="F33" s="515">
        <v>1</v>
      </c>
      <c r="G33" s="515" t="s">
        <v>348</v>
      </c>
      <c r="H33" s="559">
        <v>66.45</v>
      </c>
      <c r="I33" s="559" t="s">
        <v>392</v>
      </c>
      <c r="J33" s="559"/>
      <c r="K33" s="559"/>
      <c r="L33" s="559"/>
      <c r="M33" s="560">
        <v>0.44791666666666669</v>
      </c>
      <c r="N33" s="560">
        <v>0.58333333333333337</v>
      </c>
      <c r="O33" s="314" t="s">
        <v>432</v>
      </c>
    </row>
    <row r="34" spans="1:15" ht="15" customHeight="1">
      <c r="A34" s="812"/>
      <c r="B34" s="812"/>
      <c r="C34" s="559">
        <v>6</v>
      </c>
      <c r="D34" s="316" t="s">
        <v>343</v>
      </c>
      <c r="E34" s="275">
        <v>2003</v>
      </c>
      <c r="F34" s="634" t="s">
        <v>5</v>
      </c>
      <c r="G34" s="634" t="s">
        <v>137</v>
      </c>
      <c r="H34" s="559">
        <v>66.650000000000006</v>
      </c>
      <c r="I34" s="559" t="s">
        <v>392</v>
      </c>
      <c r="J34" s="559"/>
      <c r="K34" s="559"/>
      <c r="L34" s="559"/>
      <c r="M34" s="560">
        <v>0.44791666666666669</v>
      </c>
      <c r="N34" s="560">
        <v>0.58333333333333337</v>
      </c>
      <c r="O34" s="584" t="s">
        <v>345</v>
      </c>
    </row>
    <row r="35" spans="1:15" ht="15" customHeight="1">
      <c r="A35" s="565"/>
      <c r="B35" s="582"/>
      <c r="C35" s="581"/>
      <c r="D35" s="581"/>
      <c r="E35" s="581"/>
      <c r="F35" s="581"/>
      <c r="G35" s="581"/>
      <c r="H35" s="559"/>
      <c r="I35" s="559"/>
      <c r="J35" s="559"/>
      <c r="K35" s="559"/>
      <c r="L35" s="559"/>
      <c r="M35" s="559"/>
      <c r="N35" s="559"/>
      <c r="O35" s="559"/>
    </row>
    <row r="36" spans="1:15" ht="15" customHeight="1">
      <c r="A36" s="812">
        <v>5</v>
      </c>
      <c r="B36" s="812">
        <v>18</v>
      </c>
      <c r="C36" s="559">
        <v>1</v>
      </c>
      <c r="D36" s="316" t="s">
        <v>270</v>
      </c>
      <c r="E36" s="239">
        <v>2003</v>
      </c>
      <c r="F36" s="515" t="s">
        <v>5</v>
      </c>
      <c r="G36" s="132" t="s">
        <v>265</v>
      </c>
      <c r="H36" s="570">
        <v>72.900000000000006</v>
      </c>
      <c r="I36" s="559" t="s">
        <v>387</v>
      </c>
      <c r="J36" s="559"/>
      <c r="K36" s="559"/>
      <c r="L36" s="559"/>
      <c r="M36" s="560">
        <v>0.45833333333333331</v>
      </c>
      <c r="N36" s="560">
        <v>0.59375</v>
      </c>
      <c r="O36" s="316" t="s">
        <v>271</v>
      </c>
    </row>
    <row r="37" spans="1:15" ht="15" customHeight="1">
      <c r="A37" s="812"/>
      <c r="B37" s="812"/>
      <c r="C37" s="559">
        <v>2</v>
      </c>
      <c r="D37" s="316" t="s">
        <v>282</v>
      </c>
      <c r="E37" s="239">
        <v>1984</v>
      </c>
      <c r="F37" s="515" t="s">
        <v>5</v>
      </c>
      <c r="G37" s="515" t="s">
        <v>265</v>
      </c>
      <c r="H37" s="570">
        <v>72.05</v>
      </c>
      <c r="I37" s="559" t="s">
        <v>387</v>
      </c>
      <c r="J37" s="559"/>
      <c r="K37" s="559"/>
      <c r="L37" s="559"/>
      <c r="M37" s="560">
        <v>0.45833333333333331</v>
      </c>
      <c r="N37" s="560">
        <v>0.59375</v>
      </c>
      <c r="O37" s="316" t="s">
        <v>274</v>
      </c>
    </row>
    <row r="38" spans="1:15" ht="15" customHeight="1">
      <c r="A38" s="812"/>
      <c r="B38" s="812"/>
      <c r="C38" s="559">
        <v>3</v>
      </c>
      <c r="D38" s="316" t="s">
        <v>173</v>
      </c>
      <c r="E38" s="275">
        <v>1993</v>
      </c>
      <c r="F38" s="515" t="s">
        <v>5</v>
      </c>
      <c r="G38" s="515" t="s">
        <v>283</v>
      </c>
      <c r="H38" s="570">
        <v>71.349999999999994</v>
      </c>
      <c r="I38" s="559" t="s">
        <v>387</v>
      </c>
      <c r="J38" s="559"/>
      <c r="K38" s="559"/>
      <c r="L38" s="559"/>
      <c r="M38" s="560">
        <v>0.45833333333333331</v>
      </c>
      <c r="N38" s="560">
        <v>0.59375</v>
      </c>
      <c r="O38" s="316" t="s">
        <v>178</v>
      </c>
    </row>
    <row r="39" spans="1:15" ht="15" customHeight="1">
      <c r="A39" s="812"/>
      <c r="B39" s="812"/>
      <c r="C39" s="559">
        <v>4</v>
      </c>
      <c r="D39" s="336" t="s">
        <v>168</v>
      </c>
      <c r="E39" s="567">
        <v>2004</v>
      </c>
      <c r="F39" s="567" t="s">
        <v>4</v>
      </c>
      <c r="G39" s="567" t="s">
        <v>289</v>
      </c>
      <c r="H39" s="570">
        <v>72.650000000000006</v>
      </c>
      <c r="I39" s="559" t="s">
        <v>387</v>
      </c>
      <c r="J39" s="559"/>
      <c r="K39" s="559"/>
      <c r="L39" s="559"/>
      <c r="M39" s="560">
        <v>0.45833333333333331</v>
      </c>
      <c r="N39" s="560">
        <v>0.59375</v>
      </c>
      <c r="O39" s="316" t="s">
        <v>292</v>
      </c>
    </row>
    <row r="40" spans="1:15" ht="15" customHeight="1">
      <c r="A40" s="812"/>
      <c r="B40" s="812"/>
      <c r="C40" s="559">
        <v>5</v>
      </c>
      <c r="D40" s="316" t="s">
        <v>293</v>
      </c>
      <c r="E40" s="239">
        <v>1993</v>
      </c>
      <c r="F40" s="515" t="s">
        <v>4</v>
      </c>
      <c r="G40" s="515" t="s">
        <v>289</v>
      </c>
      <c r="H40" s="570">
        <v>72.849999999999994</v>
      </c>
      <c r="I40" s="559" t="s">
        <v>387</v>
      </c>
      <c r="J40" s="559"/>
      <c r="K40" s="559"/>
      <c r="L40" s="559"/>
      <c r="M40" s="560">
        <v>0.45833333333333331</v>
      </c>
      <c r="N40" s="560">
        <v>0.59375</v>
      </c>
      <c r="O40" s="316" t="s">
        <v>291</v>
      </c>
    </row>
    <row r="41" spans="1:15" ht="15" customHeight="1">
      <c r="A41" s="812"/>
      <c r="B41" s="812"/>
      <c r="C41" s="559">
        <v>6</v>
      </c>
      <c r="D41" s="237" t="s">
        <v>157</v>
      </c>
      <c r="E41" s="275">
        <v>2003</v>
      </c>
      <c r="F41" s="515" t="s">
        <v>5</v>
      </c>
      <c r="G41" s="515" t="s">
        <v>137</v>
      </c>
      <c r="H41" s="634">
        <v>72.95</v>
      </c>
      <c r="I41" s="559" t="s">
        <v>387</v>
      </c>
      <c r="J41" s="559"/>
      <c r="K41" s="559"/>
      <c r="L41" s="559"/>
      <c r="M41" s="560">
        <v>0.45833333333333331</v>
      </c>
      <c r="N41" s="560">
        <v>0.59375</v>
      </c>
      <c r="O41" s="316" t="s">
        <v>158</v>
      </c>
    </row>
    <row r="42" spans="1:15" ht="15" customHeight="1">
      <c r="A42" s="569"/>
      <c r="B42" s="569"/>
      <c r="C42" s="569"/>
      <c r="D42" s="569"/>
      <c r="E42" s="569"/>
      <c r="F42" s="569"/>
      <c r="G42" s="569"/>
      <c r="H42" s="581"/>
      <c r="I42" s="569"/>
      <c r="J42" s="569"/>
      <c r="K42" s="569"/>
      <c r="L42" s="569"/>
      <c r="M42" s="569"/>
      <c r="N42" s="569"/>
      <c r="O42" s="569"/>
    </row>
    <row r="43" spans="1:15" ht="15" customHeight="1">
      <c r="A43" s="812">
        <v>6</v>
      </c>
      <c r="B43" s="812">
        <v>19</v>
      </c>
      <c r="C43" s="559">
        <v>1</v>
      </c>
      <c r="D43" s="316" t="s">
        <v>197</v>
      </c>
      <c r="E43" s="515">
        <v>1994</v>
      </c>
      <c r="F43" s="515" t="s">
        <v>4</v>
      </c>
      <c r="G43" s="132" t="s">
        <v>265</v>
      </c>
      <c r="H43" s="566">
        <v>78</v>
      </c>
      <c r="I43" s="559" t="s">
        <v>388</v>
      </c>
      <c r="J43" s="559"/>
      <c r="K43" s="559"/>
      <c r="L43" s="559"/>
      <c r="M43" s="560">
        <v>0.46875</v>
      </c>
      <c r="N43" s="560">
        <v>0.60416666666666663</v>
      </c>
      <c r="O43" s="316" t="s">
        <v>199</v>
      </c>
    </row>
    <row r="44" spans="1:15" ht="15" customHeight="1">
      <c r="A44" s="812"/>
      <c r="B44" s="812"/>
      <c r="C44" s="559">
        <v>2</v>
      </c>
      <c r="D44" s="211" t="s">
        <v>222</v>
      </c>
      <c r="E44" s="136">
        <v>1999</v>
      </c>
      <c r="F44" s="600" t="s">
        <v>4</v>
      </c>
      <c r="G44" s="600" t="s">
        <v>147</v>
      </c>
      <c r="H44" s="566">
        <v>75.3</v>
      </c>
      <c r="I44" s="509" t="s">
        <v>388</v>
      </c>
      <c r="J44" s="559"/>
      <c r="K44" s="559"/>
      <c r="L44" s="559"/>
      <c r="M44" s="560">
        <v>0.46875</v>
      </c>
      <c r="N44" s="560">
        <v>0.60416666666666663</v>
      </c>
      <c r="O44" s="116" t="s">
        <v>313</v>
      </c>
    </row>
    <row r="45" spans="1:15" ht="15" customHeight="1">
      <c r="A45" s="812"/>
      <c r="B45" s="812"/>
      <c r="C45" s="559">
        <v>3</v>
      </c>
      <c r="D45" s="316" t="s">
        <v>208</v>
      </c>
      <c r="E45" s="275">
        <v>1995</v>
      </c>
      <c r="F45" s="515" t="s">
        <v>3</v>
      </c>
      <c r="G45" s="515" t="s">
        <v>135</v>
      </c>
      <c r="H45" s="566">
        <v>78</v>
      </c>
      <c r="I45" s="559" t="s">
        <v>388</v>
      </c>
      <c r="J45" s="559"/>
      <c r="K45" s="559"/>
      <c r="L45" s="559"/>
      <c r="M45" s="560">
        <v>0.46875</v>
      </c>
      <c r="N45" s="560">
        <v>0.60416666666666663</v>
      </c>
      <c r="O45" s="316" t="s">
        <v>205</v>
      </c>
    </row>
    <row r="46" spans="1:15" ht="15" customHeight="1">
      <c r="A46" s="812"/>
      <c r="B46" s="812"/>
      <c r="C46" s="559">
        <v>4</v>
      </c>
      <c r="D46" s="316" t="s">
        <v>160</v>
      </c>
      <c r="E46" s="515">
        <v>1987</v>
      </c>
      <c r="F46" s="515" t="s">
        <v>4</v>
      </c>
      <c r="G46" s="515" t="s">
        <v>137</v>
      </c>
      <c r="H46" s="559">
        <v>76.55</v>
      </c>
      <c r="I46" s="559" t="s">
        <v>388</v>
      </c>
      <c r="J46" s="559"/>
      <c r="K46" s="559"/>
      <c r="L46" s="559"/>
      <c r="M46" s="560">
        <v>0.46875</v>
      </c>
      <c r="N46" s="560">
        <v>0.60416666666666663</v>
      </c>
      <c r="O46" s="316" t="s">
        <v>340</v>
      </c>
    </row>
    <row r="47" spans="1:15" ht="15" customHeight="1">
      <c r="A47" s="812"/>
      <c r="B47" s="812"/>
      <c r="C47" s="559">
        <v>5</v>
      </c>
      <c r="D47" s="561" t="s">
        <v>187</v>
      </c>
      <c r="E47" s="239">
        <v>2005</v>
      </c>
      <c r="F47" s="239" t="s">
        <v>4</v>
      </c>
      <c r="G47" s="515" t="s">
        <v>348</v>
      </c>
      <c r="H47" s="559">
        <v>76.05</v>
      </c>
      <c r="I47" s="559" t="s">
        <v>388</v>
      </c>
      <c r="J47" s="559"/>
      <c r="K47" s="559"/>
      <c r="L47" s="559"/>
      <c r="M47" s="560">
        <v>0.46875</v>
      </c>
      <c r="N47" s="560">
        <v>0.60416666666666663</v>
      </c>
      <c r="O47" s="316" t="s">
        <v>352</v>
      </c>
    </row>
    <row r="48" spans="1:15" ht="15" customHeight="1">
      <c r="A48" s="812"/>
      <c r="B48" s="812"/>
      <c r="C48" s="559">
        <v>6</v>
      </c>
      <c r="D48" s="316" t="s">
        <v>377</v>
      </c>
      <c r="E48" s="275">
        <v>1991</v>
      </c>
      <c r="F48" s="515" t="s">
        <v>4</v>
      </c>
      <c r="G48" s="274" t="s">
        <v>148</v>
      </c>
      <c r="H48" s="566">
        <v>77.5</v>
      </c>
      <c r="I48" s="559" t="s">
        <v>388</v>
      </c>
      <c r="J48" s="559"/>
      <c r="K48" s="559"/>
      <c r="L48" s="559"/>
      <c r="M48" s="560">
        <v>0.46875</v>
      </c>
      <c r="N48" s="560">
        <v>0.60416666666666663</v>
      </c>
      <c r="O48" s="316" t="s">
        <v>369</v>
      </c>
    </row>
    <row r="49" spans="1:15" ht="15" customHeight="1">
      <c r="A49" s="812"/>
      <c r="B49" s="812"/>
      <c r="C49" s="812"/>
      <c r="D49" s="812"/>
      <c r="E49" s="812"/>
      <c r="F49" s="812"/>
      <c r="G49" s="812"/>
      <c r="H49" s="812"/>
      <c r="I49" s="812"/>
      <c r="J49" s="812"/>
      <c r="K49" s="812"/>
      <c r="L49" s="812"/>
      <c r="M49" s="812"/>
      <c r="N49" s="812"/>
      <c r="O49" s="812"/>
    </row>
    <row r="50" spans="1:15" ht="15" customHeight="1">
      <c r="A50" s="812">
        <v>7</v>
      </c>
      <c r="B50" s="812">
        <v>20</v>
      </c>
      <c r="C50" s="559">
        <v>1</v>
      </c>
      <c r="D50" s="316" t="s">
        <v>171</v>
      </c>
      <c r="E50" s="239">
        <v>1986</v>
      </c>
      <c r="F50" s="515" t="s">
        <v>3</v>
      </c>
      <c r="G50" s="515" t="s">
        <v>283</v>
      </c>
      <c r="H50" s="566">
        <v>84</v>
      </c>
      <c r="I50" s="559" t="s">
        <v>390</v>
      </c>
      <c r="J50" s="559"/>
      <c r="K50" s="559"/>
      <c r="L50" s="559"/>
      <c r="M50" s="560">
        <v>0.47916666666666669</v>
      </c>
      <c r="N50" s="560">
        <v>0.61458333333333337</v>
      </c>
      <c r="O50" s="314" t="s">
        <v>172</v>
      </c>
    </row>
    <row r="51" spans="1:15" ht="15" customHeight="1">
      <c r="A51" s="812"/>
      <c r="B51" s="812"/>
      <c r="C51" s="559">
        <v>2</v>
      </c>
      <c r="D51" s="237" t="s">
        <v>294</v>
      </c>
      <c r="E51" s="515">
        <v>1997</v>
      </c>
      <c r="F51" s="515" t="s">
        <v>189</v>
      </c>
      <c r="G51" s="515" t="s">
        <v>295</v>
      </c>
      <c r="H51" s="566">
        <v>84.1</v>
      </c>
      <c r="I51" s="559" t="s">
        <v>390</v>
      </c>
      <c r="J51" s="559"/>
      <c r="K51" s="559"/>
      <c r="L51" s="559"/>
      <c r="M51" s="560">
        <v>0.47916666666666669</v>
      </c>
      <c r="N51" s="560">
        <v>0.61458333333333337</v>
      </c>
      <c r="O51" s="314" t="s">
        <v>296</v>
      </c>
    </row>
    <row r="52" spans="1:15" ht="15" customHeight="1">
      <c r="A52" s="812"/>
      <c r="B52" s="812"/>
      <c r="C52" s="559">
        <v>3</v>
      </c>
      <c r="D52" s="237" t="s">
        <v>401</v>
      </c>
      <c r="E52" s="515">
        <v>1985</v>
      </c>
      <c r="F52" s="515" t="s">
        <v>5</v>
      </c>
      <c r="G52" s="515" t="s">
        <v>402</v>
      </c>
      <c r="H52" s="559">
        <v>83.45</v>
      </c>
      <c r="I52" s="559" t="s">
        <v>390</v>
      </c>
      <c r="J52" s="559"/>
      <c r="K52" s="559"/>
      <c r="L52" s="559"/>
      <c r="M52" s="560">
        <v>0.47916666666666669</v>
      </c>
      <c r="N52" s="560">
        <v>0.61458333333333337</v>
      </c>
      <c r="O52" s="314" t="s">
        <v>172</v>
      </c>
    </row>
    <row r="53" spans="1:15" ht="15" customHeight="1">
      <c r="A53" s="812"/>
      <c r="B53" s="812"/>
      <c r="C53" s="559">
        <v>4</v>
      </c>
      <c r="D53" s="298" t="s">
        <v>153</v>
      </c>
      <c r="E53" s="108">
        <v>2001</v>
      </c>
      <c r="F53" s="108" t="s">
        <v>4</v>
      </c>
      <c r="G53" s="108" t="s">
        <v>137</v>
      </c>
      <c r="H53" s="559">
        <v>84.95</v>
      </c>
      <c r="I53" s="559" t="s">
        <v>390</v>
      </c>
      <c r="J53" s="559"/>
      <c r="K53" s="559"/>
      <c r="L53" s="559"/>
      <c r="M53" s="560">
        <v>0.47916666666666669</v>
      </c>
      <c r="N53" s="560">
        <v>0.61458333333333337</v>
      </c>
      <c r="O53" s="562" t="s">
        <v>336</v>
      </c>
    </row>
    <row r="54" spans="1:15" ht="15" customHeight="1">
      <c r="A54" s="812"/>
      <c r="B54" s="812"/>
      <c r="C54" s="559">
        <v>5</v>
      </c>
      <c r="D54" s="316" t="s">
        <v>341</v>
      </c>
      <c r="E54" s="239">
        <v>2000</v>
      </c>
      <c r="F54" s="515" t="s">
        <v>5</v>
      </c>
      <c r="G54" s="515" t="s">
        <v>137</v>
      </c>
      <c r="H54" s="559">
        <v>84.05</v>
      </c>
      <c r="I54" s="559" t="s">
        <v>390</v>
      </c>
      <c r="J54" s="559"/>
      <c r="K54" s="559"/>
      <c r="L54" s="559"/>
      <c r="M54" s="560">
        <v>0.47916666666666669</v>
      </c>
      <c r="N54" s="560">
        <v>0.61458333333333337</v>
      </c>
      <c r="O54" s="314" t="s">
        <v>154</v>
      </c>
    </row>
    <row r="55" spans="1:15" ht="15" customHeight="1">
      <c r="A55" s="812"/>
      <c r="B55" s="812"/>
      <c r="C55" s="559">
        <v>6</v>
      </c>
      <c r="D55" s="316" t="s">
        <v>316</v>
      </c>
      <c r="E55" s="239">
        <v>1984</v>
      </c>
      <c r="F55" s="515">
        <v>1</v>
      </c>
      <c r="G55" s="515" t="s">
        <v>147</v>
      </c>
      <c r="H55" s="559">
        <v>83.45</v>
      </c>
      <c r="I55" s="559" t="s">
        <v>390</v>
      </c>
      <c r="J55" s="559"/>
      <c r="K55" s="559"/>
      <c r="L55" s="559"/>
      <c r="M55" s="560">
        <v>0.47916666666666669</v>
      </c>
      <c r="N55" s="560">
        <v>0.61458333333333337</v>
      </c>
      <c r="O55" s="314" t="s">
        <v>315</v>
      </c>
    </row>
    <row r="56" spans="1:15" ht="15" customHeight="1">
      <c r="A56" s="812"/>
      <c r="B56" s="812"/>
      <c r="C56" s="812"/>
      <c r="D56" s="812"/>
      <c r="E56" s="812"/>
      <c r="F56" s="812"/>
      <c r="G56" s="812"/>
      <c r="H56" s="812"/>
      <c r="I56" s="812"/>
      <c r="J56" s="812"/>
      <c r="K56" s="812"/>
      <c r="L56" s="812"/>
      <c r="M56" s="812"/>
      <c r="N56" s="812"/>
      <c r="O56" s="812"/>
    </row>
    <row r="57" spans="1:15" ht="15" customHeight="1">
      <c r="A57" s="812">
        <v>8</v>
      </c>
      <c r="B57" s="812">
        <v>21</v>
      </c>
      <c r="C57" s="559">
        <v>1</v>
      </c>
      <c r="D57" s="316" t="s">
        <v>379</v>
      </c>
      <c r="E57" s="239">
        <v>1996</v>
      </c>
      <c r="F57" s="515">
        <v>1</v>
      </c>
      <c r="G57" s="274" t="s">
        <v>148</v>
      </c>
      <c r="H57" s="566">
        <v>93.4</v>
      </c>
      <c r="I57" s="559" t="s">
        <v>393</v>
      </c>
      <c r="J57" s="559"/>
      <c r="K57" s="559"/>
      <c r="L57" s="559"/>
      <c r="M57" s="560">
        <v>0.48958333333333331</v>
      </c>
      <c r="N57" s="560">
        <v>0.625</v>
      </c>
      <c r="O57" s="314" t="s">
        <v>380</v>
      </c>
    </row>
    <row r="58" spans="1:15" ht="15" customHeight="1">
      <c r="A58" s="812"/>
      <c r="B58" s="812"/>
      <c r="C58" s="559">
        <v>2</v>
      </c>
      <c r="D58" s="237" t="s">
        <v>354</v>
      </c>
      <c r="E58" s="515">
        <v>1997</v>
      </c>
      <c r="F58" s="515" t="s">
        <v>5</v>
      </c>
      <c r="G58" s="515" t="s">
        <v>348</v>
      </c>
      <c r="H58" s="559">
        <v>90.25</v>
      </c>
      <c r="I58" s="559" t="s">
        <v>393</v>
      </c>
      <c r="J58" s="559"/>
      <c r="K58" s="559"/>
      <c r="L58" s="559"/>
      <c r="M58" s="560">
        <v>0.48958333333333331</v>
      </c>
      <c r="N58" s="560">
        <v>0.625</v>
      </c>
      <c r="O58" s="314" t="s">
        <v>59</v>
      </c>
    </row>
    <row r="59" spans="1:15" ht="15" customHeight="1">
      <c r="A59" s="812"/>
      <c r="B59" s="812"/>
      <c r="C59" s="559">
        <v>3</v>
      </c>
      <c r="D59" s="211" t="s">
        <v>409</v>
      </c>
      <c r="E59" s="574">
        <v>1984</v>
      </c>
      <c r="F59" s="575" t="s">
        <v>4</v>
      </c>
      <c r="G59" s="575" t="s">
        <v>135</v>
      </c>
      <c r="H59" s="559">
        <v>86.75</v>
      </c>
      <c r="I59" s="559" t="s">
        <v>393</v>
      </c>
      <c r="J59" s="559"/>
      <c r="K59" s="559"/>
      <c r="L59" s="559"/>
      <c r="M59" s="560">
        <v>0.48958333333333331</v>
      </c>
      <c r="N59" s="560">
        <v>0.625</v>
      </c>
      <c r="O59" s="254" t="s">
        <v>205</v>
      </c>
    </row>
    <row r="60" spans="1:15" ht="15" customHeight="1">
      <c r="A60" s="812"/>
      <c r="B60" s="812"/>
      <c r="C60" s="559">
        <v>4</v>
      </c>
      <c r="D60" s="316" t="s">
        <v>188</v>
      </c>
      <c r="E60" s="239">
        <v>2000</v>
      </c>
      <c r="F60" s="515" t="s">
        <v>4</v>
      </c>
      <c r="G60" s="515" t="s">
        <v>348</v>
      </c>
      <c r="H60" s="559">
        <v>94.55</v>
      </c>
      <c r="I60" s="559" t="s">
        <v>393</v>
      </c>
      <c r="J60" s="559"/>
      <c r="K60" s="559"/>
      <c r="L60" s="559"/>
      <c r="M60" s="560">
        <v>0.48958333333333331</v>
      </c>
      <c r="N60" s="560">
        <v>0.625</v>
      </c>
      <c r="O60" s="314" t="s">
        <v>59</v>
      </c>
    </row>
    <row r="61" spans="1:15" ht="15" customHeight="1">
      <c r="A61" s="812"/>
      <c r="B61" s="812"/>
      <c r="C61" s="559">
        <v>5</v>
      </c>
      <c r="D61" s="316" t="s">
        <v>337</v>
      </c>
      <c r="E61" s="515">
        <v>2000</v>
      </c>
      <c r="F61" s="515" t="s">
        <v>4</v>
      </c>
      <c r="G61" s="515" t="s">
        <v>137</v>
      </c>
      <c r="H61" s="559">
        <v>85.55</v>
      </c>
      <c r="I61" s="559" t="s">
        <v>393</v>
      </c>
      <c r="J61" s="559"/>
      <c r="K61" s="559"/>
      <c r="L61" s="559"/>
      <c r="M61" s="560">
        <v>0.48958333333333331</v>
      </c>
      <c r="N61" s="560">
        <v>0.625</v>
      </c>
      <c r="O61" s="562" t="s">
        <v>336</v>
      </c>
    </row>
    <row r="62" spans="1:15" ht="15" customHeight="1">
      <c r="A62" s="812"/>
      <c r="B62" s="812"/>
      <c r="C62" s="559">
        <v>6</v>
      </c>
      <c r="D62" s="237" t="s">
        <v>314</v>
      </c>
      <c r="E62" s="515">
        <v>1989</v>
      </c>
      <c r="F62" s="515">
        <v>1</v>
      </c>
      <c r="G62" s="515" t="s">
        <v>147</v>
      </c>
      <c r="H62" s="566">
        <v>94</v>
      </c>
      <c r="I62" s="559" t="s">
        <v>393</v>
      </c>
      <c r="J62" s="559"/>
      <c r="K62" s="559"/>
      <c r="L62" s="559"/>
      <c r="M62" s="560">
        <v>0.48958333333333331</v>
      </c>
      <c r="N62" s="560">
        <v>0.625</v>
      </c>
      <c r="O62" s="314" t="s">
        <v>315</v>
      </c>
    </row>
    <row r="63" spans="1:15" ht="15" customHeight="1">
      <c r="A63" s="812"/>
      <c r="B63" s="812"/>
      <c r="C63" s="812"/>
      <c r="D63" s="812"/>
      <c r="E63" s="812"/>
      <c r="F63" s="812"/>
      <c r="G63" s="812"/>
      <c r="H63" s="812"/>
      <c r="I63" s="812"/>
      <c r="J63" s="812"/>
      <c r="K63" s="812"/>
      <c r="L63" s="812"/>
      <c r="M63" s="812"/>
      <c r="N63" s="812"/>
      <c r="O63" s="812"/>
    </row>
    <row r="64" spans="1:15" ht="15" customHeight="1">
      <c r="A64" s="812">
        <v>9</v>
      </c>
      <c r="B64" s="812">
        <v>22</v>
      </c>
      <c r="C64" s="559">
        <v>1</v>
      </c>
      <c r="D64" s="316" t="s">
        <v>284</v>
      </c>
      <c r="E64" s="239">
        <v>1992</v>
      </c>
      <c r="F64" s="515" t="s">
        <v>5</v>
      </c>
      <c r="G64" s="515" t="s">
        <v>283</v>
      </c>
      <c r="H64" s="566">
        <v>102</v>
      </c>
      <c r="I64" s="559" t="s">
        <v>394</v>
      </c>
      <c r="J64" s="559"/>
      <c r="K64" s="559"/>
      <c r="L64" s="559"/>
      <c r="M64" s="560">
        <v>0.5</v>
      </c>
      <c r="N64" s="560">
        <v>0.63541666666666663</v>
      </c>
      <c r="O64" s="314" t="s">
        <v>176</v>
      </c>
    </row>
    <row r="65" spans="1:15" ht="15" customHeight="1">
      <c r="A65" s="812"/>
      <c r="B65" s="812"/>
      <c r="C65" s="559">
        <v>2</v>
      </c>
      <c r="D65" s="237" t="s">
        <v>159</v>
      </c>
      <c r="E65" s="515">
        <v>1987</v>
      </c>
      <c r="F65" s="515" t="s">
        <v>5</v>
      </c>
      <c r="G65" s="515" t="s">
        <v>137</v>
      </c>
      <c r="H65" s="559">
        <v>99.55</v>
      </c>
      <c r="I65" s="559" t="s">
        <v>394</v>
      </c>
      <c r="J65" s="559"/>
      <c r="K65" s="559"/>
      <c r="L65" s="559"/>
      <c r="M65" s="560">
        <v>0.5</v>
      </c>
      <c r="N65" s="560">
        <v>0.63541666666666663</v>
      </c>
      <c r="O65" s="314" t="s">
        <v>156</v>
      </c>
    </row>
    <row r="66" spans="1:15" ht="15" customHeight="1">
      <c r="A66" s="812"/>
      <c r="B66" s="812"/>
      <c r="C66" s="559">
        <v>3</v>
      </c>
      <c r="D66" s="237" t="s">
        <v>301</v>
      </c>
      <c r="E66" s="515">
        <v>1987</v>
      </c>
      <c r="F66" s="515" t="s">
        <v>5</v>
      </c>
      <c r="G66" s="515" t="s">
        <v>135</v>
      </c>
      <c r="H66" s="566">
        <v>121.7</v>
      </c>
      <c r="I66" s="559" t="s">
        <v>394</v>
      </c>
      <c r="J66" s="559"/>
      <c r="K66" s="559"/>
      <c r="L66" s="559"/>
      <c r="M66" s="560">
        <v>0.5</v>
      </c>
      <c r="N66" s="560">
        <v>0.63541666666666663</v>
      </c>
      <c r="O66" s="314" t="s">
        <v>303</v>
      </c>
    </row>
    <row r="67" spans="1:15" ht="15" customHeight="1">
      <c r="A67" s="812"/>
      <c r="B67" s="812"/>
      <c r="C67" s="559">
        <v>4</v>
      </c>
      <c r="D67" s="316" t="s">
        <v>184</v>
      </c>
      <c r="E67" s="239">
        <v>2001</v>
      </c>
      <c r="F67" s="515" t="s">
        <v>3</v>
      </c>
      <c r="G67" s="515" t="s">
        <v>348</v>
      </c>
      <c r="H67" s="559">
        <v>116.6</v>
      </c>
      <c r="I67" s="559" t="s">
        <v>394</v>
      </c>
      <c r="J67" s="559"/>
      <c r="K67" s="559"/>
      <c r="L67" s="559"/>
      <c r="M67" s="560">
        <v>0.5</v>
      </c>
      <c r="N67" s="560">
        <v>0.63541666666666663</v>
      </c>
      <c r="O67" s="314" t="s">
        <v>59</v>
      </c>
    </row>
    <row r="68" spans="1:15" ht="15" customHeight="1">
      <c r="A68" s="812"/>
      <c r="B68" s="812"/>
      <c r="C68" s="559">
        <v>5</v>
      </c>
      <c r="D68" s="316" t="s">
        <v>358</v>
      </c>
      <c r="E68" s="239">
        <v>1990</v>
      </c>
      <c r="F68" s="515" t="s">
        <v>189</v>
      </c>
      <c r="G68" s="515" t="s">
        <v>348</v>
      </c>
      <c r="H68" s="566">
        <v>101.4</v>
      </c>
      <c r="I68" s="559" t="s">
        <v>394</v>
      </c>
      <c r="J68" s="559"/>
      <c r="K68" s="559"/>
      <c r="L68" s="559"/>
      <c r="M68" s="560">
        <v>0.5</v>
      </c>
      <c r="N68" s="560">
        <v>0.63541666666666663</v>
      </c>
      <c r="O68" s="314" t="s">
        <v>59</v>
      </c>
    </row>
    <row r="69" spans="1:15" ht="15" customHeight="1">
      <c r="A69" s="812"/>
      <c r="B69" s="812"/>
      <c r="C69" s="559">
        <v>6</v>
      </c>
      <c r="D69" s="316" t="s">
        <v>317</v>
      </c>
      <c r="E69" s="239">
        <v>1992</v>
      </c>
      <c r="F69" s="515">
        <v>1</v>
      </c>
      <c r="G69" s="515" t="s">
        <v>147</v>
      </c>
      <c r="H69" s="566">
        <v>100.9</v>
      </c>
      <c r="I69" s="559" t="s">
        <v>394</v>
      </c>
      <c r="J69" s="559"/>
      <c r="K69" s="559"/>
      <c r="L69" s="559"/>
      <c r="M69" s="560">
        <v>0.5</v>
      </c>
      <c r="N69" s="560">
        <v>0.63541666666666663</v>
      </c>
      <c r="O69" s="314" t="s">
        <v>315</v>
      </c>
    </row>
  </sheetData>
  <mergeCells count="30">
    <mergeCell ref="A8:A13"/>
    <mergeCell ref="B8:B13"/>
    <mergeCell ref="A7:O7"/>
    <mergeCell ref="A1:O1"/>
    <mergeCell ref="A2:O2"/>
    <mergeCell ref="A3:O3"/>
    <mergeCell ref="A4:O4"/>
    <mergeCell ref="A5:O5"/>
    <mergeCell ref="A64:A69"/>
    <mergeCell ref="B64:B69"/>
    <mergeCell ref="A43:A48"/>
    <mergeCell ref="B43:B48"/>
    <mergeCell ref="A50:A55"/>
    <mergeCell ref="B50:B55"/>
    <mergeCell ref="A57:A62"/>
    <mergeCell ref="B57:B62"/>
    <mergeCell ref="A63:O63"/>
    <mergeCell ref="A21:O21"/>
    <mergeCell ref="A49:O49"/>
    <mergeCell ref="A14:O14"/>
    <mergeCell ref="A56:O56"/>
    <mergeCell ref="A15:A20"/>
    <mergeCell ref="B15:B20"/>
    <mergeCell ref="A22:A27"/>
    <mergeCell ref="B22:B27"/>
    <mergeCell ref="A36:A41"/>
    <mergeCell ref="B36:B41"/>
    <mergeCell ref="A28:O28"/>
    <mergeCell ref="A29:A34"/>
    <mergeCell ref="B29:B34"/>
  </mergeCells>
  <pageMargins left="0.32" right="0.28999999999999998" top="0.62992125984251968" bottom="0.67" header="0.19685039370078741" footer="0.19685039370078741"/>
  <pageSetup paperSize="9" scale="95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K33"/>
  <sheetViews>
    <sheetView topLeftCell="A13" workbookViewId="0">
      <selection activeCell="J21" sqref="J21"/>
    </sheetView>
  </sheetViews>
  <sheetFormatPr defaultRowHeight="15"/>
  <cols>
    <col min="1" max="1" width="7.140625" style="306" customWidth="1"/>
    <col min="2" max="2" width="7.7109375" style="308" customWidth="1"/>
    <col min="3" max="3" width="22" style="373" customWidth="1"/>
    <col min="4" max="4" width="7.5703125" style="306" customWidth="1"/>
    <col min="5" max="5" width="8" style="306" customWidth="1"/>
    <col min="6" max="6" width="22.140625" style="306" customWidth="1"/>
    <col min="7" max="7" width="8.140625" style="307" customWidth="1"/>
    <col min="8" max="8" width="9.28515625" style="307" customWidth="1"/>
    <col min="9" max="9" width="7.42578125" style="307" customWidth="1"/>
    <col min="10" max="10" width="7.5703125" style="307" customWidth="1"/>
    <col min="11" max="11" width="24.85546875" style="305" customWidth="1"/>
    <col min="12" max="16384" width="9.140625" style="305"/>
  </cols>
  <sheetData>
    <row r="1" spans="1:11" s="300" customFormat="1">
      <c r="A1" s="815" t="s">
        <v>209</v>
      </c>
      <c r="B1" s="815"/>
      <c r="C1" s="815"/>
      <c r="D1" s="815"/>
      <c r="E1" s="815"/>
      <c r="F1" s="815"/>
      <c r="G1" s="815"/>
      <c r="H1" s="815"/>
      <c r="I1" s="815"/>
      <c r="J1" s="815"/>
      <c r="K1" s="815"/>
    </row>
    <row r="2" spans="1:11" s="301" customFormat="1">
      <c r="A2" s="815" t="s">
        <v>235</v>
      </c>
      <c r="B2" s="815"/>
      <c r="C2" s="815"/>
      <c r="D2" s="815"/>
      <c r="E2" s="815"/>
      <c r="F2" s="815"/>
      <c r="G2" s="815"/>
      <c r="H2" s="815"/>
      <c r="I2" s="815"/>
      <c r="J2" s="815"/>
      <c r="K2" s="815"/>
    </row>
    <row r="3" spans="1:11" s="301" customFormat="1" ht="13.5" customHeight="1">
      <c r="A3" s="815" t="s">
        <v>406</v>
      </c>
      <c r="B3" s="815"/>
      <c r="C3" s="815"/>
      <c r="D3" s="815"/>
      <c r="E3" s="815"/>
      <c r="F3" s="815"/>
      <c r="G3" s="815"/>
      <c r="H3" s="815"/>
      <c r="I3" s="815"/>
      <c r="J3" s="815"/>
      <c r="K3" s="815"/>
    </row>
    <row r="4" spans="1:11" s="301" customFormat="1" ht="8.25" customHeight="1">
      <c r="A4" s="816"/>
      <c r="B4" s="816"/>
      <c r="C4" s="816"/>
      <c r="D4" s="816"/>
      <c r="E4" s="816"/>
      <c r="F4" s="816"/>
      <c r="G4" s="816"/>
      <c r="H4" s="816"/>
      <c r="I4" s="816"/>
      <c r="J4" s="816"/>
      <c r="K4" s="816"/>
    </row>
    <row r="5" spans="1:11" s="302" customFormat="1" ht="26.25" customHeight="1">
      <c r="A5" s="374" t="s">
        <v>212</v>
      </c>
      <c r="B5" s="374" t="s">
        <v>213</v>
      </c>
      <c r="C5" s="374" t="s">
        <v>214</v>
      </c>
      <c r="D5" s="374" t="s">
        <v>215</v>
      </c>
      <c r="E5" s="374" t="s">
        <v>216</v>
      </c>
      <c r="F5" s="374" t="s">
        <v>217</v>
      </c>
      <c r="G5" s="632" t="s">
        <v>11</v>
      </c>
      <c r="H5" s="374" t="s">
        <v>218</v>
      </c>
      <c r="I5" s="374" t="s">
        <v>236</v>
      </c>
      <c r="J5" s="374" t="s">
        <v>230</v>
      </c>
      <c r="K5" s="374" t="s">
        <v>221</v>
      </c>
    </row>
    <row r="6" spans="1:11" s="302" customFormat="1" ht="15" customHeight="1">
      <c r="A6" s="817" t="s">
        <v>233</v>
      </c>
      <c r="B6" s="818"/>
      <c r="C6" s="818"/>
      <c r="D6" s="818"/>
      <c r="E6" s="818"/>
      <c r="F6" s="818"/>
      <c r="G6" s="818"/>
      <c r="H6" s="818"/>
      <c r="I6" s="818"/>
      <c r="J6" s="818"/>
      <c r="K6" s="818"/>
    </row>
    <row r="7" spans="1:11" s="303" customFormat="1">
      <c r="A7" s="812">
        <v>10</v>
      </c>
      <c r="B7" s="565">
        <v>1</v>
      </c>
      <c r="C7" s="663"/>
      <c r="D7" s="663"/>
      <c r="E7" s="663"/>
      <c r="F7" s="663"/>
      <c r="G7" s="663"/>
      <c r="H7" s="663"/>
      <c r="I7" s="663"/>
      <c r="J7" s="663"/>
      <c r="K7" s="663"/>
    </row>
    <row r="8" spans="1:11" s="303" customFormat="1">
      <c r="A8" s="812"/>
      <c r="B8" s="565">
        <v>2</v>
      </c>
      <c r="C8" s="237" t="s">
        <v>207</v>
      </c>
      <c r="D8" s="634">
        <v>2000</v>
      </c>
      <c r="E8" s="634">
        <v>1</v>
      </c>
      <c r="F8" s="634" t="s">
        <v>283</v>
      </c>
      <c r="G8" s="566">
        <v>52.7</v>
      </c>
      <c r="H8" s="559" t="s">
        <v>389</v>
      </c>
      <c r="I8" s="559"/>
      <c r="J8" s="560">
        <v>0.51041666666666663</v>
      </c>
      <c r="K8" s="237" t="s">
        <v>174</v>
      </c>
    </row>
    <row r="9" spans="1:11" s="303" customFormat="1">
      <c r="A9" s="812"/>
      <c r="B9" s="565">
        <v>3</v>
      </c>
      <c r="C9" s="316" t="s">
        <v>202</v>
      </c>
      <c r="D9" s="275">
        <v>2006</v>
      </c>
      <c r="E9" s="634">
        <v>1</v>
      </c>
      <c r="F9" s="634" t="s">
        <v>147</v>
      </c>
      <c r="G9" s="566">
        <v>53.9</v>
      </c>
      <c r="H9" s="559" t="s">
        <v>389</v>
      </c>
      <c r="I9" s="559"/>
      <c r="J9" s="560">
        <v>0.51041666666666663</v>
      </c>
      <c r="K9" s="316" t="s">
        <v>203</v>
      </c>
    </row>
    <row r="10" spans="1:11" s="303" customFormat="1">
      <c r="A10" s="812"/>
      <c r="B10" s="565">
        <v>4</v>
      </c>
      <c r="C10" s="352" t="s">
        <v>285</v>
      </c>
      <c r="D10" s="170">
        <v>1989</v>
      </c>
      <c r="E10" s="164">
        <v>1</v>
      </c>
      <c r="F10" s="634" t="s">
        <v>283</v>
      </c>
      <c r="G10" s="559">
        <v>67.45</v>
      </c>
      <c r="H10" s="559" t="s">
        <v>392</v>
      </c>
      <c r="I10" s="559"/>
      <c r="J10" s="560">
        <v>0.51041666666666663</v>
      </c>
      <c r="K10" s="316" t="s">
        <v>172</v>
      </c>
    </row>
    <row r="11" spans="1:11" s="304" customFormat="1">
      <c r="A11" s="812"/>
      <c r="B11" s="565">
        <v>5</v>
      </c>
      <c r="C11" s="352" t="s">
        <v>281</v>
      </c>
      <c r="D11" s="170">
        <v>2004</v>
      </c>
      <c r="E11" s="164" t="s">
        <v>5</v>
      </c>
      <c r="F11" s="108" t="s">
        <v>265</v>
      </c>
      <c r="G11" s="566">
        <v>68</v>
      </c>
      <c r="H11" s="559" t="s">
        <v>392</v>
      </c>
      <c r="I11" s="559"/>
      <c r="J11" s="560">
        <v>0.51041666666666663</v>
      </c>
      <c r="K11" s="316" t="s">
        <v>269</v>
      </c>
    </row>
    <row r="12" spans="1:11" s="304" customFormat="1">
      <c r="A12" s="812"/>
      <c r="B12" s="565">
        <v>6</v>
      </c>
      <c r="C12" s="579"/>
      <c r="D12" s="579"/>
      <c r="E12" s="579"/>
      <c r="F12" s="579"/>
      <c r="G12" s="559"/>
      <c r="H12" s="164"/>
      <c r="I12" s="559"/>
      <c r="J12" s="560"/>
      <c r="K12" s="573"/>
    </row>
    <row r="13" spans="1:11" s="302" customFormat="1" ht="15" customHeight="1">
      <c r="A13" s="811" t="s">
        <v>234</v>
      </c>
      <c r="B13" s="811"/>
      <c r="C13" s="811"/>
      <c r="D13" s="811"/>
      <c r="E13" s="811"/>
      <c r="F13" s="811"/>
      <c r="G13" s="811"/>
      <c r="H13" s="811"/>
      <c r="I13" s="811"/>
      <c r="J13" s="811"/>
      <c r="K13" s="811"/>
    </row>
    <row r="14" spans="1:11" s="303" customFormat="1">
      <c r="A14" s="812">
        <v>11</v>
      </c>
      <c r="B14" s="565">
        <v>1</v>
      </c>
      <c r="C14" s="352" t="s">
        <v>279</v>
      </c>
      <c r="D14" s="170">
        <v>2002</v>
      </c>
      <c r="E14" s="164" t="s">
        <v>280</v>
      </c>
      <c r="F14" s="108" t="s">
        <v>265</v>
      </c>
      <c r="G14" s="566">
        <v>56.9</v>
      </c>
      <c r="H14" s="559" t="s">
        <v>389</v>
      </c>
      <c r="I14" s="559"/>
      <c r="J14" s="560">
        <v>0.52083333333333337</v>
      </c>
      <c r="K14" s="316" t="s">
        <v>199</v>
      </c>
    </row>
    <row r="15" spans="1:11" s="303" customFormat="1">
      <c r="A15" s="812"/>
      <c r="B15" s="565">
        <v>2</v>
      </c>
      <c r="C15" s="237" t="s">
        <v>365</v>
      </c>
      <c r="D15" s="275">
        <v>2006</v>
      </c>
      <c r="E15" s="515">
        <v>1</v>
      </c>
      <c r="F15" s="101" t="s">
        <v>348</v>
      </c>
      <c r="G15" s="559">
        <v>53.65</v>
      </c>
      <c r="H15" s="559" t="s">
        <v>389</v>
      </c>
      <c r="I15" s="559"/>
      <c r="J15" s="560">
        <v>0.52083333333333337</v>
      </c>
      <c r="K15" s="316" t="s">
        <v>59</v>
      </c>
    </row>
    <row r="16" spans="1:11" s="303" customFormat="1">
      <c r="A16" s="812"/>
      <c r="B16" s="565">
        <v>3</v>
      </c>
      <c r="C16" s="237" t="s">
        <v>166</v>
      </c>
      <c r="D16" s="275">
        <v>1999</v>
      </c>
      <c r="E16" s="515" t="s">
        <v>4</v>
      </c>
      <c r="F16" s="515" t="s">
        <v>289</v>
      </c>
      <c r="G16" s="566">
        <v>56.2</v>
      </c>
      <c r="H16" s="559" t="s">
        <v>389</v>
      </c>
      <c r="I16" s="559"/>
      <c r="J16" s="560">
        <v>0.52083333333333337</v>
      </c>
      <c r="K16" s="316" t="s">
        <v>291</v>
      </c>
    </row>
    <row r="17" spans="1:11" s="304" customFormat="1">
      <c r="A17" s="812"/>
      <c r="B17" s="565">
        <v>4</v>
      </c>
      <c r="C17" s="316" t="s">
        <v>190</v>
      </c>
      <c r="D17" s="275">
        <v>1974</v>
      </c>
      <c r="E17" s="515" t="s">
        <v>3</v>
      </c>
      <c r="F17" s="101" t="s">
        <v>348</v>
      </c>
      <c r="G17" s="566">
        <v>57.5</v>
      </c>
      <c r="H17" s="559" t="s">
        <v>389</v>
      </c>
      <c r="I17" s="559"/>
      <c r="J17" s="560">
        <v>0.52083333333333337</v>
      </c>
      <c r="K17" s="316" t="s">
        <v>59</v>
      </c>
    </row>
    <row r="18" spans="1:11" s="303" customFormat="1">
      <c r="A18" s="812"/>
      <c r="B18" s="565">
        <v>5</v>
      </c>
      <c r="C18" s="316" t="s">
        <v>167</v>
      </c>
      <c r="D18" s="275">
        <v>2001</v>
      </c>
      <c r="E18" s="515" t="s">
        <v>4</v>
      </c>
      <c r="F18" s="132" t="s">
        <v>289</v>
      </c>
      <c r="G18" s="559">
        <v>52.95</v>
      </c>
      <c r="H18" s="559" t="s">
        <v>389</v>
      </c>
      <c r="I18" s="559"/>
      <c r="J18" s="560">
        <v>0.52083333333333337</v>
      </c>
      <c r="K18" s="237" t="s">
        <v>292</v>
      </c>
    </row>
    <row r="19" spans="1:11" s="304" customFormat="1">
      <c r="A19" s="812"/>
      <c r="B19" s="565">
        <v>6</v>
      </c>
      <c r="C19" s="316" t="s">
        <v>204</v>
      </c>
      <c r="D19" s="275">
        <v>2005</v>
      </c>
      <c r="E19" s="515" t="s">
        <v>280</v>
      </c>
      <c r="F19" s="515" t="s">
        <v>147</v>
      </c>
      <c r="G19" s="566">
        <v>57.4</v>
      </c>
      <c r="H19" s="559" t="s">
        <v>389</v>
      </c>
      <c r="I19" s="559"/>
      <c r="J19" s="560">
        <v>0.52083333333333337</v>
      </c>
      <c r="K19" s="316" t="s">
        <v>203</v>
      </c>
    </row>
    <row r="20" spans="1:11" s="304" customFormat="1">
      <c r="A20" s="579"/>
      <c r="B20" s="579"/>
      <c r="C20" s="579"/>
      <c r="D20" s="579"/>
      <c r="E20" s="579"/>
      <c r="F20" s="579"/>
      <c r="G20" s="559"/>
      <c r="H20" s="579"/>
      <c r="I20" s="579"/>
      <c r="J20" s="579"/>
      <c r="K20" s="579"/>
    </row>
    <row r="21" spans="1:11" s="304" customFormat="1">
      <c r="A21" s="812">
        <v>12</v>
      </c>
      <c r="B21" s="565">
        <v>1</v>
      </c>
      <c r="C21" s="316" t="s">
        <v>308</v>
      </c>
      <c r="D21" s="275">
        <v>2008</v>
      </c>
      <c r="E21" s="515" t="s">
        <v>5</v>
      </c>
      <c r="F21" s="515" t="s">
        <v>147</v>
      </c>
      <c r="G21" s="566">
        <v>61.1</v>
      </c>
      <c r="H21" s="559" t="s">
        <v>391</v>
      </c>
      <c r="I21" s="559"/>
      <c r="J21" s="560">
        <v>0.53125</v>
      </c>
      <c r="K21" s="316" t="s">
        <v>203</v>
      </c>
    </row>
    <row r="22" spans="1:11" s="304" customFormat="1">
      <c r="A22" s="812"/>
      <c r="B22" s="565">
        <v>2</v>
      </c>
      <c r="C22" s="316" t="s">
        <v>360</v>
      </c>
      <c r="D22" s="275">
        <v>2009</v>
      </c>
      <c r="E22" s="515" t="s">
        <v>5</v>
      </c>
      <c r="F22" s="101" t="s">
        <v>348</v>
      </c>
      <c r="G22" s="559">
        <v>58.05</v>
      </c>
      <c r="H22" s="559" t="s">
        <v>391</v>
      </c>
      <c r="I22" s="579"/>
      <c r="J22" s="560">
        <v>0.53125</v>
      </c>
      <c r="K22" s="316" t="s">
        <v>59</v>
      </c>
    </row>
    <row r="23" spans="1:11" s="304" customFormat="1">
      <c r="A23" s="812"/>
      <c r="B23" s="565">
        <v>3</v>
      </c>
      <c r="C23" s="316" t="s">
        <v>169</v>
      </c>
      <c r="D23" s="275">
        <v>2003</v>
      </c>
      <c r="E23" s="132" t="s">
        <v>4</v>
      </c>
      <c r="F23" s="515" t="s">
        <v>283</v>
      </c>
      <c r="G23" s="566">
        <v>62.8</v>
      </c>
      <c r="H23" s="559" t="s">
        <v>391</v>
      </c>
      <c r="I23" s="579"/>
      <c r="J23" s="560">
        <v>0.53125</v>
      </c>
      <c r="K23" s="316" t="s">
        <v>170</v>
      </c>
    </row>
    <row r="24" spans="1:11">
      <c r="A24" s="812"/>
      <c r="B24" s="565">
        <v>4</v>
      </c>
      <c r="C24" s="316" t="s">
        <v>367</v>
      </c>
      <c r="D24" s="275">
        <v>2001</v>
      </c>
      <c r="E24" s="515" t="s">
        <v>4</v>
      </c>
      <c r="F24" s="274" t="s">
        <v>148</v>
      </c>
      <c r="G24" s="559">
        <v>62.85</v>
      </c>
      <c r="H24" s="559" t="s">
        <v>391</v>
      </c>
      <c r="I24" s="559"/>
      <c r="J24" s="560">
        <v>0.53125</v>
      </c>
      <c r="K24" s="316" t="s">
        <v>369</v>
      </c>
    </row>
    <row r="25" spans="1:11">
      <c r="A25" s="812"/>
      <c r="B25" s="565">
        <v>5</v>
      </c>
      <c r="C25" s="316" t="s">
        <v>371</v>
      </c>
      <c r="D25" s="275">
        <v>2004</v>
      </c>
      <c r="E25" s="515">
        <v>1</v>
      </c>
      <c r="F25" s="274" t="s">
        <v>148</v>
      </c>
      <c r="G25" s="559">
        <v>62.95</v>
      </c>
      <c r="H25" s="559" t="s">
        <v>391</v>
      </c>
      <c r="I25" s="559"/>
      <c r="J25" s="560">
        <v>0.53125</v>
      </c>
      <c r="K25" s="316" t="s">
        <v>373</v>
      </c>
    </row>
    <row r="26" spans="1:11">
      <c r="A26" s="812"/>
      <c r="B26" s="565">
        <v>6</v>
      </c>
      <c r="C26" s="352"/>
      <c r="D26" s="170"/>
      <c r="E26" s="164"/>
      <c r="F26" s="515"/>
      <c r="G26" s="566"/>
      <c r="H26" s="559"/>
      <c r="I26" s="559"/>
      <c r="J26" s="560"/>
      <c r="K26" s="316"/>
    </row>
    <row r="27" spans="1:11">
      <c r="A27" s="812"/>
      <c r="B27" s="812"/>
      <c r="C27" s="812"/>
      <c r="D27" s="812"/>
      <c r="E27" s="812"/>
      <c r="F27" s="812"/>
      <c r="G27" s="812"/>
      <c r="H27" s="812"/>
      <c r="I27" s="812"/>
      <c r="J27" s="812"/>
      <c r="K27" s="812"/>
    </row>
    <row r="28" spans="1:11">
      <c r="A28" s="812">
        <v>13</v>
      </c>
      <c r="B28" s="565">
        <v>1</v>
      </c>
      <c r="C28" s="316" t="s">
        <v>267</v>
      </c>
      <c r="D28" s="275">
        <v>2004</v>
      </c>
      <c r="E28" s="132" t="s">
        <v>5</v>
      </c>
      <c r="F28" s="515" t="s">
        <v>265</v>
      </c>
      <c r="G28" s="662">
        <v>87.55</v>
      </c>
      <c r="H28" s="559" t="s">
        <v>408</v>
      </c>
      <c r="I28" s="559"/>
      <c r="J28" s="560">
        <v>0.54166666666666663</v>
      </c>
      <c r="K28" s="316" t="s">
        <v>269</v>
      </c>
    </row>
    <row r="29" spans="1:11">
      <c r="A29" s="812"/>
      <c r="B29" s="565">
        <v>2</v>
      </c>
      <c r="C29" s="316" t="s">
        <v>309</v>
      </c>
      <c r="D29" s="275">
        <v>2006</v>
      </c>
      <c r="E29" s="132">
        <v>1</v>
      </c>
      <c r="F29" s="515" t="s">
        <v>147</v>
      </c>
      <c r="G29" s="662">
        <v>97.85</v>
      </c>
      <c r="H29" s="559" t="s">
        <v>408</v>
      </c>
      <c r="I29" s="559"/>
      <c r="J29" s="560">
        <v>0.54166666666666663</v>
      </c>
      <c r="K29" s="316" t="s">
        <v>203</v>
      </c>
    </row>
    <row r="30" spans="1:11">
      <c r="A30" s="812"/>
      <c r="B30" s="565">
        <v>3</v>
      </c>
      <c r="C30" s="316" t="s">
        <v>342</v>
      </c>
      <c r="D30" s="275">
        <v>2001</v>
      </c>
      <c r="E30" s="515">
        <v>1</v>
      </c>
      <c r="F30" s="515" t="s">
        <v>137</v>
      </c>
      <c r="G30" s="662">
        <v>96.75</v>
      </c>
      <c r="H30" s="559" t="s">
        <v>408</v>
      </c>
      <c r="I30" s="559"/>
      <c r="J30" s="560">
        <v>0.54166666666666663</v>
      </c>
      <c r="K30" s="316" t="s">
        <v>156</v>
      </c>
    </row>
    <row r="31" spans="1:11">
      <c r="A31" s="812"/>
      <c r="B31" s="565">
        <v>4</v>
      </c>
      <c r="C31" s="316" t="s">
        <v>359</v>
      </c>
      <c r="D31" s="275">
        <v>2009</v>
      </c>
      <c r="E31" s="515" t="s">
        <v>5</v>
      </c>
      <c r="F31" s="101" t="s">
        <v>348</v>
      </c>
      <c r="G31" s="662">
        <v>75.95</v>
      </c>
      <c r="H31" s="559" t="s">
        <v>408</v>
      </c>
      <c r="I31" s="559"/>
      <c r="J31" s="560">
        <v>0.54166666666666663</v>
      </c>
      <c r="K31" s="316" t="s">
        <v>59</v>
      </c>
    </row>
    <row r="32" spans="1:11">
      <c r="A32" s="812"/>
      <c r="B32" s="565">
        <v>5</v>
      </c>
      <c r="C32" s="316" t="s">
        <v>191</v>
      </c>
      <c r="D32" s="275">
        <v>1970</v>
      </c>
      <c r="E32" s="515">
        <v>1</v>
      </c>
      <c r="F32" s="101" t="s">
        <v>348</v>
      </c>
      <c r="G32" s="662">
        <v>111.1</v>
      </c>
      <c r="H32" s="559" t="s">
        <v>408</v>
      </c>
      <c r="I32" s="559"/>
      <c r="J32" s="560">
        <v>0.54166666666666663</v>
      </c>
      <c r="K32" s="316" t="s">
        <v>192</v>
      </c>
    </row>
    <row r="33" spans="1:11">
      <c r="A33" s="812"/>
      <c r="B33" s="565">
        <v>6</v>
      </c>
      <c r="C33" s="237"/>
      <c r="D33" s="275"/>
      <c r="E33" s="515"/>
      <c r="F33" s="515"/>
      <c r="G33" s="570"/>
      <c r="H33" s="164"/>
      <c r="I33" s="559"/>
      <c r="J33" s="560"/>
      <c r="K33" s="573"/>
    </row>
  </sheetData>
  <mergeCells count="11">
    <mergeCell ref="A28:A33"/>
    <mergeCell ref="A1:K1"/>
    <mergeCell ref="A2:K2"/>
    <mergeCell ref="A3:K3"/>
    <mergeCell ref="A4:K4"/>
    <mergeCell ref="A6:K6"/>
    <mergeCell ref="A7:A12"/>
    <mergeCell ref="A21:A26"/>
    <mergeCell ref="A13:K13"/>
    <mergeCell ref="A27:K27"/>
    <mergeCell ref="A14:A19"/>
  </mergeCells>
  <pageMargins left="0.92" right="0.47244094488188981" top="0.98425196850393704" bottom="1.1417322834645669" header="0.15748031496062992" footer="0.15748031496062992"/>
  <pageSetup paperSize="9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theme="8" tint="-0.249977111117893"/>
  </sheetPr>
  <dimension ref="A1:AZ30"/>
  <sheetViews>
    <sheetView topLeftCell="A4" zoomScaleSheetLayoutView="70" workbookViewId="0">
      <selection activeCell="B12" sqref="B12:B21"/>
    </sheetView>
  </sheetViews>
  <sheetFormatPr defaultColWidth="2.28515625" defaultRowHeight="12.75"/>
  <cols>
    <col min="1" max="1" width="4.5703125" customWidth="1"/>
    <col min="2" max="2" width="21.85546875" customWidth="1"/>
    <col min="3" max="4" width="2.7109375" style="660" customWidth="1"/>
    <col min="5" max="7" width="2.7109375" style="661" customWidth="1"/>
    <col min="8" max="9" width="2.7109375" style="660" customWidth="1"/>
    <col min="10" max="10" width="2.7109375" customWidth="1"/>
    <col min="11" max="12" width="2.7109375" style="661" customWidth="1"/>
    <col min="13" max="13" width="2.7109375" style="660" customWidth="1"/>
    <col min="14" max="14" width="2.7109375" style="661" customWidth="1"/>
    <col min="15" max="15" width="2.7109375" style="660" customWidth="1"/>
    <col min="16" max="16" width="2.7109375" customWidth="1"/>
    <col min="17" max="17" width="2.7109375" style="661" customWidth="1"/>
    <col min="18" max="18" width="2.7109375" customWidth="1"/>
    <col min="19" max="20" width="2.7109375" style="661" customWidth="1"/>
    <col min="21" max="21" width="2.7109375" customWidth="1"/>
    <col min="22" max="22" width="2.7109375" style="661" customWidth="1"/>
    <col min="23" max="28" width="2.7109375" customWidth="1"/>
    <col min="29" max="31" width="2.7109375" style="661" customWidth="1"/>
    <col min="32" max="32" width="2.7109375" style="660" customWidth="1"/>
    <col min="33" max="35" width="2.7109375" style="661" customWidth="1"/>
    <col min="36" max="38" width="2.7109375" customWidth="1"/>
    <col min="39" max="40" width="2.7109375" style="661" customWidth="1"/>
    <col min="41" max="43" width="2.7109375" customWidth="1"/>
    <col min="44" max="44" width="2.7109375" style="661" customWidth="1"/>
    <col min="45" max="45" width="2.7109375" customWidth="1"/>
    <col min="46" max="46" width="2.7109375" style="661" customWidth="1"/>
    <col min="47" max="47" width="2.7109375" customWidth="1"/>
    <col min="48" max="49" width="2.7109375" style="661" customWidth="1"/>
    <col min="50" max="50" width="2.7109375" customWidth="1"/>
    <col min="51" max="51" width="6.85546875" style="631" customWidth="1"/>
    <col min="52" max="245" width="9.140625" customWidth="1"/>
    <col min="246" max="246" width="5.5703125" customWidth="1"/>
    <col min="247" max="247" width="26.140625" customWidth="1"/>
    <col min="248" max="248" width="3.140625" customWidth="1"/>
    <col min="249" max="249" width="1.5703125" customWidth="1"/>
    <col min="250" max="250" width="0" hidden="1" customWidth="1"/>
    <col min="251" max="251" width="3.140625" customWidth="1"/>
    <col min="252" max="252" width="2.28515625" customWidth="1"/>
    <col min="253" max="253" width="0.7109375" customWidth="1"/>
    <col min="254" max="254" width="3.5703125" customWidth="1"/>
    <col min="255" max="255" width="1.140625" customWidth="1"/>
    <col min="256" max="256" width="3.140625" customWidth="1"/>
    <col min="257" max="257" width="2.85546875" customWidth="1"/>
    <col min="258" max="259" width="2.28515625" customWidth="1"/>
    <col min="260" max="260" width="2.7109375" customWidth="1"/>
  </cols>
  <sheetData>
    <row r="1" spans="1:52">
      <c r="A1" s="819" t="s">
        <v>126</v>
      </c>
      <c r="B1" s="819"/>
      <c r="C1" s="819"/>
      <c r="D1" s="819"/>
      <c r="E1" s="819"/>
      <c r="F1" s="819"/>
      <c r="G1" s="819"/>
      <c r="H1" s="819"/>
      <c r="I1" s="819"/>
      <c r="J1" s="819"/>
      <c r="K1" s="819"/>
      <c r="L1" s="819"/>
      <c r="M1" s="819"/>
      <c r="N1" s="819"/>
      <c r="O1" s="819"/>
      <c r="P1" s="819"/>
      <c r="Q1" s="819"/>
      <c r="R1" s="819"/>
      <c r="S1" s="819"/>
      <c r="T1" s="819"/>
      <c r="U1" s="819"/>
      <c r="V1" s="819"/>
      <c r="W1" s="819"/>
      <c r="X1" s="819"/>
      <c r="Y1" s="819"/>
      <c r="Z1" s="819"/>
      <c r="AA1" s="819"/>
      <c r="AB1" s="819"/>
      <c r="AC1" s="819"/>
      <c r="AD1" s="819"/>
      <c r="AE1" s="819"/>
      <c r="AF1" s="819"/>
      <c r="AG1" s="819"/>
      <c r="AH1" s="819"/>
      <c r="AI1" s="819"/>
      <c r="AJ1" s="819"/>
      <c r="AK1" s="819"/>
      <c r="AL1" s="819"/>
      <c r="AM1" s="819"/>
      <c r="AN1" s="819"/>
      <c r="AO1" s="819"/>
      <c r="AP1" s="819"/>
      <c r="AQ1" s="819"/>
      <c r="AR1" s="819"/>
      <c r="AS1" s="819"/>
      <c r="AT1" s="819"/>
      <c r="AU1" s="819"/>
      <c r="AV1" s="819"/>
      <c r="AW1" s="819"/>
      <c r="AX1" s="819"/>
      <c r="AY1" s="819"/>
    </row>
    <row r="2" spans="1:52">
      <c r="A2" s="819" t="s">
        <v>127</v>
      </c>
      <c r="B2" s="819"/>
      <c r="C2" s="819"/>
      <c r="D2" s="819"/>
      <c r="E2" s="819"/>
      <c r="F2" s="819"/>
      <c r="G2" s="819"/>
      <c r="H2" s="819"/>
      <c r="I2" s="819"/>
      <c r="J2" s="819"/>
      <c r="K2" s="819"/>
      <c r="L2" s="819"/>
      <c r="M2" s="819"/>
      <c r="N2" s="819"/>
      <c r="O2" s="819"/>
      <c r="P2" s="819"/>
      <c r="Q2" s="819"/>
      <c r="R2" s="819"/>
      <c r="S2" s="819"/>
      <c r="T2" s="819"/>
      <c r="U2" s="819"/>
      <c r="V2" s="819"/>
      <c r="W2" s="819"/>
      <c r="X2" s="819"/>
      <c r="Y2" s="819"/>
      <c r="Z2" s="819"/>
      <c r="AA2" s="819"/>
      <c r="AB2" s="819"/>
      <c r="AC2" s="819"/>
      <c r="AD2" s="819"/>
      <c r="AE2" s="819"/>
      <c r="AF2" s="819"/>
      <c r="AG2" s="819"/>
      <c r="AH2" s="819"/>
      <c r="AI2" s="819"/>
      <c r="AJ2" s="819"/>
      <c r="AK2" s="819"/>
      <c r="AL2" s="819"/>
      <c r="AM2" s="819"/>
      <c r="AN2" s="819"/>
      <c r="AO2" s="819"/>
      <c r="AP2" s="819"/>
      <c r="AQ2" s="819"/>
      <c r="AR2" s="819"/>
      <c r="AS2" s="819"/>
      <c r="AT2" s="819"/>
      <c r="AU2" s="819"/>
      <c r="AV2" s="819"/>
      <c r="AW2" s="819"/>
      <c r="AX2" s="819"/>
      <c r="AY2" s="819"/>
    </row>
    <row r="3" spans="1:52" ht="12.75" customHeight="1">
      <c r="A3" s="819" t="s">
        <v>415</v>
      </c>
      <c r="B3" s="819"/>
      <c r="C3" s="819"/>
      <c r="D3" s="819"/>
      <c r="E3" s="819"/>
      <c r="F3" s="819"/>
      <c r="G3" s="819"/>
      <c r="H3" s="819"/>
      <c r="I3" s="819"/>
      <c r="J3" s="819"/>
      <c r="K3" s="819"/>
      <c r="L3" s="819"/>
      <c r="M3" s="819"/>
      <c r="N3" s="819"/>
      <c r="O3" s="819"/>
      <c r="P3" s="819"/>
      <c r="Q3" s="819"/>
      <c r="R3" s="819"/>
      <c r="S3" s="819"/>
      <c r="T3" s="819"/>
      <c r="U3" s="819"/>
      <c r="V3" s="819"/>
      <c r="W3" s="819"/>
      <c r="X3" s="819"/>
      <c r="Y3" s="819"/>
      <c r="Z3" s="819"/>
      <c r="AA3" s="819"/>
      <c r="AB3" s="819"/>
      <c r="AC3" s="819"/>
      <c r="AD3" s="819"/>
      <c r="AE3" s="819"/>
      <c r="AF3" s="819"/>
      <c r="AG3" s="819"/>
      <c r="AH3" s="819"/>
      <c r="AI3" s="819"/>
      <c r="AJ3" s="819"/>
      <c r="AK3" s="819"/>
      <c r="AL3" s="819"/>
      <c r="AM3" s="819"/>
      <c r="AN3" s="819"/>
      <c r="AO3" s="819"/>
      <c r="AP3" s="819"/>
      <c r="AQ3" s="819"/>
      <c r="AR3" s="819"/>
      <c r="AS3" s="819"/>
      <c r="AT3" s="819"/>
      <c r="AU3" s="819"/>
      <c r="AV3" s="819"/>
      <c r="AW3" s="819"/>
      <c r="AX3" s="819"/>
      <c r="AY3" s="819"/>
    </row>
    <row r="4" spans="1:52">
      <c r="A4" s="819" t="s">
        <v>247</v>
      </c>
      <c r="B4" s="819"/>
      <c r="C4" s="819"/>
      <c r="D4" s="819"/>
      <c r="E4" s="819"/>
      <c r="F4" s="819"/>
      <c r="G4" s="819"/>
      <c r="H4" s="819"/>
      <c r="I4" s="819"/>
      <c r="J4" s="819"/>
      <c r="K4" s="819"/>
      <c r="L4" s="819"/>
      <c r="M4" s="819"/>
      <c r="N4" s="819"/>
      <c r="O4" s="819"/>
      <c r="P4" s="819"/>
      <c r="Q4" s="819"/>
      <c r="R4" s="819"/>
      <c r="S4" s="819"/>
      <c r="T4" s="819"/>
      <c r="U4" s="819"/>
      <c r="V4" s="819"/>
      <c r="W4" s="819"/>
      <c r="X4" s="819"/>
      <c r="Y4" s="819"/>
      <c r="Z4" s="819"/>
      <c r="AA4" s="819"/>
      <c r="AB4" s="819"/>
      <c r="AC4" s="819"/>
      <c r="AD4" s="819"/>
      <c r="AE4" s="819"/>
      <c r="AF4" s="819"/>
      <c r="AG4" s="819"/>
      <c r="AH4" s="819"/>
      <c r="AI4" s="819"/>
      <c r="AJ4" s="819"/>
      <c r="AK4" s="819"/>
      <c r="AL4" s="819"/>
      <c r="AM4" s="819"/>
      <c r="AN4" s="819"/>
      <c r="AO4" s="819"/>
      <c r="AP4" s="819"/>
      <c r="AQ4" s="819"/>
      <c r="AR4" s="819"/>
      <c r="AS4" s="819"/>
      <c r="AT4" s="819"/>
      <c r="AU4" s="819"/>
      <c r="AV4" s="819"/>
      <c r="AW4" s="819"/>
      <c r="AX4" s="819"/>
      <c r="AY4" s="819"/>
    </row>
    <row r="5" spans="1:52">
      <c r="A5" s="766"/>
      <c r="B5" s="766"/>
      <c r="C5" s="766"/>
      <c r="D5" s="766"/>
      <c r="E5" s="766"/>
      <c r="F5" s="766"/>
      <c r="G5" s="766"/>
      <c r="H5" s="766"/>
      <c r="I5" s="766"/>
      <c r="J5" s="766"/>
      <c r="K5" s="766"/>
      <c r="L5" s="766"/>
      <c r="M5" s="766"/>
      <c r="N5" s="766"/>
      <c r="O5" s="766"/>
      <c r="P5" s="766"/>
      <c r="Q5" s="766"/>
      <c r="R5" s="766"/>
      <c r="S5" s="766"/>
      <c r="T5" s="766"/>
      <c r="U5" s="766"/>
      <c r="V5" s="766"/>
      <c r="W5" s="766"/>
      <c r="X5" s="766"/>
      <c r="Y5" s="766"/>
      <c r="Z5" s="766"/>
      <c r="AA5" s="90"/>
      <c r="AB5" s="90"/>
      <c r="AC5" s="312"/>
      <c r="AD5" s="312"/>
      <c r="AE5" s="312"/>
      <c r="AF5" s="650"/>
      <c r="AG5" s="312"/>
      <c r="AH5" s="312"/>
      <c r="AI5" s="312"/>
      <c r="AJ5" s="312"/>
      <c r="AK5" s="90"/>
      <c r="AL5" s="90"/>
      <c r="AM5" s="312"/>
      <c r="AN5" s="312"/>
      <c r="AO5" s="312"/>
      <c r="AP5" s="90"/>
      <c r="AQ5" s="90"/>
      <c r="AR5" s="312"/>
      <c r="AS5" s="90"/>
      <c r="AT5" s="312"/>
      <c r="AU5" s="90"/>
      <c r="AV5" s="312"/>
      <c r="AW5" s="312"/>
      <c r="AX5" s="90"/>
      <c r="AY5" s="629"/>
    </row>
    <row r="6" spans="1:52" ht="18" customHeight="1">
      <c r="A6" s="629"/>
      <c r="B6" s="629"/>
      <c r="C6" s="629"/>
      <c r="D6" s="629"/>
      <c r="E6" s="651"/>
      <c r="F6" s="651"/>
      <c r="G6" s="651"/>
      <c r="H6" s="651"/>
      <c r="I6" s="651"/>
      <c r="J6" s="737" t="s">
        <v>97</v>
      </c>
      <c r="K6" s="737"/>
      <c r="L6" s="737"/>
      <c r="M6" s="737"/>
      <c r="N6" s="737"/>
      <c r="O6" s="737"/>
      <c r="P6" s="737"/>
      <c r="Q6" s="737"/>
      <c r="R6" s="737"/>
      <c r="S6" s="737"/>
      <c r="T6" s="737"/>
      <c r="U6" s="737"/>
      <c r="V6" s="737"/>
      <c r="W6" s="737"/>
      <c r="X6" s="737"/>
      <c r="Y6" s="737"/>
      <c r="Z6" s="737"/>
      <c r="AA6" s="737"/>
      <c r="AB6" s="737"/>
      <c r="AC6" s="737"/>
      <c r="AD6" s="737"/>
      <c r="AE6" s="737"/>
      <c r="AF6" s="737"/>
      <c r="AG6" s="737"/>
      <c r="AH6" s="737"/>
      <c r="AI6" s="737"/>
      <c r="AJ6" s="737"/>
      <c r="AK6" s="737"/>
      <c r="AL6" s="737"/>
      <c r="AM6" s="737"/>
      <c r="AN6" s="627"/>
      <c r="AO6" s="627"/>
      <c r="AP6" s="652"/>
      <c r="AQ6" s="652"/>
      <c r="AR6" s="651"/>
      <c r="AS6" s="90"/>
      <c r="AT6" s="651"/>
      <c r="AU6" s="90"/>
      <c r="AV6" s="312"/>
      <c r="AW6" s="312"/>
      <c r="AX6" s="90"/>
      <c r="AY6" s="629"/>
    </row>
    <row r="7" spans="1:52" ht="15.75">
      <c r="A7" s="820" t="s">
        <v>248</v>
      </c>
      <c r="B7" s="820"/>
      <c r="C7" s="820"/>
      <c r="D7" s="214"/>
      <c r="E7" s="653"/>
      <c r="F7" s="653"/>
      <c r="G7" s="653"/>
      <c r="H7" s="653"/>
      <c r="I7" s="653"/>
      <c r="J7" s="737" t="s">
        <v>140</v>
      </c>
      <c r="K7" s="737"/>
      <c r="L7" s="737"/>
      <c r="M7" s="737"/>
      <c r="N7" s="737"/>
      <c r="O7" s="737"/>
      <c r="P7" s="737"/>
      <c r="Q7" s="737"/>
      <c r="R7" s="737"/>
      <c r="S7" s="737"/>
      <c r="T7" s="737"/>
      <c r="U7" s="737"/>
      <c r="V7" s="737"/>
      <c r="W7" s="737"/>
      <c r="X7" s="737"/>
      <c r="Y7" s="737"/>
      <c r="Z7" s="737"/>
      <c r="AA7" s="737"/>
      <c r="AB7" s="737"/>
      <c r="AC7" s="737"/>
      <c r="AD7" s="737"/>
      <c r="AE7" s="737"/>
      <c r="AF7" s="737"/>
      <c r="AG7" s="737"/>
      <c r="AH7" s="737"/>
      <c r="AI7" s="737"/>
      <c r="AJ7" s="737"/>
      <c r="AK7" s="737"/>
      <c r="AL7" s="737"/>
      <c r="AM7" s="737"/>
      <c r="AN7" s="627"/>
      <c r="AO7" s="627"/>
      <c r="AP7" s="652"/>
      <c r="AQ7" s="652"/>
      <c r="AR7" s="651"/>
      <c r="AS7" s="90"/>
      <c r="AT7" s="651"/>
      <c r="AU7" s="90"/>
      <c r="AV7" s="312"/>
      <c r="AW7" s="312"/>
      <c r="AX7" s="90"/>
      <c r="AY7" s="629"/>
    </row>
    <row r="8" spans="1:52" ht="15.75">
      <c r="A8" s="820" t="s">
        <v>250</v>
      </c>
      <c r="B8" s="820"/>
      <c r="C8" s="820"/>
      <c r="D8" s="214"/>
      <c r="E8" s="653"/>
      <c r="F8" s="653"/>
      <c r="G8" s="653"/>
      <c r="H8" s="653"/>
      <c r="I8" s="653"/>
      <c r="J8" s="737" t="s">
        <v>249</v>
      </c>
      <c r="K8" s="737"/>
      <c r="L8" s="737"/>
      <c r="M8" s="737"/>
      <c r="N8" s="737"/>
      <c r="O8" s="737"/>
      <c r="P8" s="737"/>
      <c r="Q8" s="737"/>
      <c r="R8" s="737"/>
      <c r="S8" s="737"/>
      <c r="T8" s="737"/>
      <c r="U8" s="737"/>
      <c r="V8" s="737"/>
      <c r="W8" s="737"/>
      <c r="X8" s="737"/>
      <c r="Y8" s="737"/>
      <c r="Z8" s="737"/>
      <c r="AA8" s="737"/>
      <c r="AB8" s="737"/>
      <c r="AC8" s="737"/>
      <c r="AD8" s="737"/>
      <c r="AE8" s="737"/>
      <c r="AF8" s="737"/>
      <c r="AG8" s="737"/>
      <c r="AH8" s="737"/>
      <c r="AI8" s="737"/>
      <c r="AJ8" s="737"/>
      <c r="AK8" s="737"/>
      <c r="AL8" s="737"/>
      <c r="AM8" s="737"/>
      <c r="AN8" s="627"/>
      <c r="AO8" s="627"/>
      <c r="AP8" s="652"/>
      <c r="AQ8" s="652"/>
      <c r="AR8" s="651"/>
      <c r="AS8" s="90"/>
      <c r="AT8" s="651"/>
      <c r="AU8" s="90"/>
      <c r="AV8" s="312"/>
      <c r="AW8" s="312"/>
      <c r="AX8" s="90"/>
      <c r="AY8" s="629"/>
    </row>
    <row r="9" spans="1:52" ht="13.9" customHeight="1">
      <c r="A9" s="90"/>
      <c r="B9" s="90"/>
      <c r="C9" s="90"/>
      <c r="D9" s="90"/>
      <c r="E9" s="766"/>
      <c r="F9" s="766"/>
      <c r="G9" s="766"/>
      <c r="H9" s="766"/>
      <c r="I9" s="766"/>
      <c r="J9" s="766"/>
      <c r="K9" s="766"/>
      <c r="L9" s="766"/>
      <c r="M9" s="766"/>
      <c r="N9" s="766"/>
      <c r="O9" s="766"/>
      <c r="P9" s="766"/>
      <c r="Q9" s="766"/>
      <c r="R9" s="766"/>
      <c r="S9" s="766"/>
      <c r="T9" s="766"/>
      <c r="U9" s="766"/>
      <c r="V9" s="766"/>
      <c r="W9" s="766"/>
      <c r="X9" s="766"/>
      <c r="Y9" s="821"/>
      <c r="Z9" s="821"/>
      <c r="AA9" s="111"/>
      <c r="AB9" s="111"/>
      <c r="AC9" s="654"/>
      <c r="AD9" s="654"/>
      <c r="AE9" s="654"/>
      <c r="AF9" s="111"/>
      <c r="AG9" s="654"/>
      <c r="AH9" s="310"/>
      <c r="AI9" s="310"/>
      <c r="AJ9" s="310"/>
      <c r="AK9" s="309"/>
      <c r="AL9" s="309"/>
      <c r="AM9" s="310"/>
      <c r="AN9" s="310"/>
      <c r="AO9" s="310"/>
      <c r="AP9" s="309"/>
      <c r="AQ9" s="309"/>
      <c r="AR9" s="310"/>
      <c r="AS9" s="629"/>
      <c r="AT9" s="311"/>
      <c r="AU9" s="629"/>
      <c r="AV9" s="312"/>
      <c r="AW9" s="654"/>
      <c r="AX9" s="90"/>
      <c r="AY9" s="629"/>
    </row>
    <row r="10" spans="1:52" ht="28.5" customHeight="1">
      <c r="A10" s="822" t="s">
        <v>6</v>
      </c>
      <c r="B10" s="823" t="s">
        <v>24</v>
      </c>
      <c r="C10" s="731" t="s">
        <v>32</v>
      </c>
      <c r="D10" s="731"/>
      <c r="E10" s="731"/>
      <c r="F10" s="731"/>
      <c r="G10" s="731"/>
      <c r="H10" s="731"/>
      <c r="I10" s="731"/>
      <c r="J10" s="731"/>
      <c r="K10" s="731" t="s">
        <v>33</v>
      </c>
      <c r="L10" s="731"/>
      <c r="M10" s="731"/>
      <c r="N10" s="731"/>
      <c r="O10" s="731"/>
      <c r="P10" s="731"/>
      <c r="Q10" s="731"/>
      <c r="R10" s="731"/>
      <c r="S10" s="823" t="s">
        <v>34</v>
      </c>
      <c r="T10" s="823"/>
      <c r="U10" s="823"/>
      <c r="V10" s="823"/>
      <c r="W10" s="823"/>
      <c r="X10" s="823"/>
      <c r="Y10" s="823"/>
      <c r="Z10" s="823"/>
      <c r="AA10" s="823"/>
      <c r="AB10" s="823"/>
      <c r="AC10" s="823"/>
      <c r="AD10" s="823"/>
      <c r="AE10" s="823"/>
      <c r="AF10" s="823"/>
      <c r="AG10" s="827" t="s">
        <v>152</v>
      </c>
      <c r="AH10" s="823" t="s">
        <v>35</v>
      </c>
      <c r="AI10" s="823"/>
      <c r="AJ10" s="823"/>
      <c r="AK10" s="823"/>
      <c r="AL10" s="823"/>
      <c r="AM10" s="823"/>
      <c r="AN10" s="823"/>
      <c r="AO10" s="823"/>
      <c r="AP10" s="823"/>
      <c r="AQ10" s="823"/>
      <c r="AR10" s="823"/>
      <c r="AS10" s="823"/>
      <c r="AT10" s="823"/>
      <c r="AU10" s="823"/>
      <c r="AV10" s="823"/>
      <c r="AW10" s="823"/>
      <c r="AX10" s="826" t="s">
        <v>370</v>
      </c>
      <c r="AY10" s="823" t="s">
        <v>23</v>
      </c>
    </row>
    <row r="11" spans="1:52" ht="51.75" customHeight="1">
      <c r="A11" s="822"/>
      <c r="B11" s="823"/>
      <c r="C11" s="823">
        <v>58</v>
      </c>
      <c r="D11" s="823"/>
      <c r="E11" s="823">
        <v>63</v>
      </c>
      <c r="F11" s="823"/>
      <c r="G11" s="823">
        <v>68</v>
      </c>
      <c r="H11" s="823"/>
      <c r="I11" s="823" t="s">
        <v>407</v>
      </c>
      <c r="J11" s="823"/>
      <c r="K11" s="823">
        <v>58</v>
      </c>
      <c r="L11" s="823"/>
      <c r="M11" s="823">
        <v>63</v>
      </c>
      <c r="N11" s="823"/>
      <c r="O11" s="823">
        <v>68</v>
      </c>
      <c r="P11" s="823"/>
      <c r="Q11" s="823" t="s">
        <v>362</v>
      </c>
      <c r="R11" s="823"/>
      <c r="S11" s="823">
        <v>63</v>
      </c>
      <c r="T11" s="823"/>
      <c r="U11" s="823">
        <v>68</v>
      </c>
      <c r="V11" s="823"/>
      <c r="W11" s="824">
        <v>73</v>
      </c>
      <c r="X11" s="825"/>
      <c r="Y11" s="823">
        <v>78</v>
      </c>
      <c r="Z11" s="823"/>
      <c r="AA11" s="823">
        <v>85</v>
      </c>
      <c r="AB11" s="823"/>
      <c r="AC11" s="823">
        <v>95</v>
      </c>
      <c r="AD11" s="823"/>
      <c r="AE11" s="824" t="s">
        <v>361</v>
      </c>
      <c r="AF11" s="825"/>
      <c r="AG11" s="827"/>
      <c r="AH11" s="828">
        <v>63</v>
      </c>
      <c r="AI11" s="828"/>
      <c r="AJ11" s="828">
        <v>68</v>
      </c>
      <c r="AK11" s="828"/>
      <c r="AL11" s="828"/>
      <c r="AM11" s="828">
        <v>73</v>
      </c>
      <c r="AN11" s="828"/>
      <c r="AO11" s="828">
        <v>78</v>
      </c>
      <c r="AP11" s="828"/>
      <c r="AQ11" s="828"/>
      <c r="AR11" s="828">
        <v>85</v>
      </c>
      <c r="AS11" s="828"/>
      <c r="AT11" s="828">
        <v>95</v>
      </c>
      <c r="AU11" s="828"/>
      <c r="AV11" s="828" t="s">
        <v>361</v>
      </c>
      <c r="AW11" s="828"/>
      <c r="AX11" s="826"/>
      <c r="AY11" s="823"/>
    </row>
    <row r="12" spans="1:52" s="8" customFormat="1" ht="16.5" customHeight="1">
      <c r="A12" s="400">
        <v>1</v>
      </c>
      <c r="B12" s="655" t="s">
        <v>123</v>
      </c>
      <c r="C12" s="274">
        <v>16</v>
      </c>
      <c r="D12" s="274"/>
      <c r="E12" s="274"/>
      <c r="F12" s="274"/>
      <c r="G12" s="274"/>
      <c r="H12" s="274"/>
      <c r="I12" s="274">
        <v>18</v>
      </c>
      <c r="J12" s="274"/>
      <c r="K12" s="656">
        <v>18</v>
      </c>
      <c r="L12" s="656"/>
      <c r="M12" s="656"/>
      <c r="N12" s="656"/>
      <c r="O12" s="656"/>
      <c r="P12" s="656"/>
      <c r="Q12" s="656"/>
      <c r="R12" s="656"/>
      <c r="S12" s="274">
        <v>15</v>
      </c>
      <c r="T12" s="274"/>
      <c r="U12" s="274">
        <v>18</v>
      </c>
      <c r="V12" s="274"/>
      <c r="W12" s="274">
        <v>18</v>
      </c>
      <c r="X12" s="274"/>
      <c r="Y12" s="274">
        <v>15</v>
      </c>
      <c r="Z12" s="274"/>
      <c r="AA12" s="274"/>
      <c r="AB12" s="274"/>
      <c r="AC12" s="274">
        <v>20</v>
      </c>
      <c r="AD12" s="274"/>
      <c r="AE12" s="274"/>
      <c r="AF12" s="274"/>
      <c r="AG12" s="656">
        <v>20</v>
      </c>
      <c r="AH12" s="656"/>
      <c r="AI12" s="656"/>
      <c r="AJ12" s="656">
        <v>20</v>
      </c>
      <c r="AK12" s="656"/>
      <c r="AL12" s="656"/>
      <c r="AM12" s="656"/>
      <c r="AN12" s="656"/>
      <c r="AO12" s="656">
        <v>16</v>
      </c>
      <c r="AP12" s="656"/>
      <c r="AQ12" s="656"/>
      <c r="AR12" s="656"/>
      <c r="AS12" s="656"/>
      <c r="AT12" s="656">
        <v>20</v>
      </c>
      <c r="AU12" s="656"/>
      <c r="AV12" s="656">
        <v>20</v>
      </c>
      <c r="AW12" s="656">
        <v>18</v>
      </c>
      <c r="AX12" s="656">
        <v>16</v>
      </c>
      <c r="AY12" s="633">
        <f t="shared" ref="AY12:AY21" si="0">SUM(C12:AX12)</f>
        <v>268</v>
      </c>
      <c r="AZ12"/>
    </row>
    <row r="13" spans="1:52" s="8" customFormat="1" ht="16.5" customHeight="1">
      <c r="A13" s="400">
        <f>A12+1</f>
        <v>2</v>
      </c>
      <c r="B13" s="657" t="s">
        <v>151</v>
      </c>
      <c r="C13" s="274"/>
      <c r="D13" s="274"/>
      <c r="E13" s="274"/>
      <c r="F13" s="274"/>
      <c r="G13" s="274">
        <v>20</v>
      </c>
      <c r="H13" s="274"/>
      <c r="I13" s="274">
        <v>20</v>
      </c>
      <c r="J13" s="274"/>
      <c r="K13" s="504">
        <v>20</v>
      </c>
      <c r="L13" s="504"/>
      <c r="M13" s="504"/>
      <c r="N13" s="504"/>
      <c r="O13" s="504"/>
      <c r="P13" s="504"/>
      <c r="Q13" s="504">
        <v>20</v>
      </c>
      <c r="R13" s="504"/>
      <c r="S13" s="274">
        <v>20</v>
      </c>
      <c r="T13" s="274"/>
      <c r="U13" s="274">
        <v>16</v>
      </c>
      <c r="V13" s="274"/>
      <c r="W13" s="274">
        <v>20</v>
      </c>
      <c r="X13" s="274">
        <v>16</v>
      </c>
      <c r="Y13" s="274">
        <v>16</v>
      </c>
      <c r="Z13" s="274"/>
      <c r="AA13" s="274"/>
      <c r="AB13" s="274"/>
      <c r="AC13" s="274"/>
      <c r="AD13" s="274"/>
      <c r="AE13" s="274"/>
      <c r="AF13" s="274"/>
      <c r="AG13" s="504"/>
      <c r="AH13" s="504">
        <v>20</v>
      </c>
      <c r="AI13" s="504">
        <v>15</v>
      </c>
      <c r="AJ13" s="504"/>
      <c r="AK13" s="504"/>
      <c r="AL13" s="504"/>
      <c r="AM13" s="504">
        <v>14</v>
      </c>
      <c r="AN13" s="504">
        <v>13</v>
      </c>
      <c r="AO13" s="504">
        <v>14</v>
      </c>
      <c r="AP13" s="504"/>
      <c r="AQ13" s="504"/>
      <c r="AR13" s="504"/>
      <c r="AS13" s="504"/>
      <c r="AT13" s="504"/>
      <c r="AU13" s="504"/>
      <c r="AV13" s="504"/>
      <c r="AW13" s="504"/>
      <c r="AX13" s="504"/>
      <c r="AY13" s="633">
        <f t="shared" si="0"/>
        <v>244</v>
      </c>
      <c r="AZ13"/>
    </row>
    <row r="14" spans="1:52" s="8" customFormat="1" ht="16.5" customHeight="1">
      <c r="A14" s="401">
        <f t="shared" ref="A14:A21" si="1">A13+1</f>
        <v>3</v>
      </c>
      <c r="B14" s="658" t="s">
        <v>137</v>
      </c>
      <c r="C14" s="274"/>
      <c r="D14" s="274"/>
      <c r="E14" s="274"/>
      <c r="F14" s="274"/>
      <c r="G14" s="274"/>
      <c r="H14" s="274"/>
      <c r="I14" s="274">
        <v>14</v>
      </c>
      <c r="J14" s="274"/>
      <c r="K14" s="504"/>
      <c r="L14" s="504"/>
      <c r="M14" s="504"/>
      <c r="N14" s="504"/>
      <c r="O14" s="504"/>
      <c r="P14" s="504"/>
      <c r="Q14" s="504"/>
      <c r="R14" s="504"/>
      <c r="S14" s="274">
        <v>18</v>
      </c>
      <c r="T14" s="274">
        <v>16</v>
      </c>
      <c r="U14" s="274"/>
      <c r="V14" s="274"/>
      <c r="W14" s="274"/>
      <c r="X14" s="274"/>
      <c r="Y14" s="274">
        <v>20</v>
      </c>
      <c r="Z14" s="274"/>
      <c r="AA14" s="274"/>
      <c r="AB14" s="274"/>
      <c r="AC14" s="274">
        <v>18</v>
      </c>
      <c r="AD14" s="274"/>
      <c r="AE14" s="274">
        <v>18</v>
      </c>
      <c r="AF14" s="274"/>
      <c r="AG14" s="504">
        <v>16</v>
      </c>
      <c r="AH14" s="504">
        <v>18</v>
      </c>
      <c r="AI14" s="504"/>
      <c r="AJ14" s="504">
        <v>18</v>
      </c>
      <c r="AK14" s="504"/>
      <c r="AL14" s="504"/>
      <c r="AM14" s="504"/>
      <c r="AN14" s="504"/>
      <c r="AO14" s="504">
        <v>18</v>
      </c>
      <c r="AP14" s="504"/>
      <c r="AQ14" s="504"/>
      <c r="AR14" s="504">
        <v>18</v>
      </c>
      <c r="AS14" s="504"/>
      <c r="AT14" s="504">
        <v>18</v>
      </c>
      <c r="AU14" s="504"/>
      <c r="AV14" s="504"/>
      <c r="AW14" s="504"/>
      <c r="AX14" s="504">
        <v>20</v>
      </c>
      <c r="AY14" s="633">
        <f t="shared" si="0"/>
        <v>230</v>
      </c>
      <c r="AZ14"/>
    </row>
    <row r="15" spans="1:52" s="8" customFormat="1" ht="16.5" customHeight="1">
      <c r="A15" s="401">
        <f t="shared" si="1"/>
        <v>4</v>
      </c>
      <c r="B15" s="658" t="s">
        <v>149</v>
      </c>
      <c r="C15" s="274"/>
      <c r="D15" s="274"/>
      <c r="E15" s="274">
        <v>18</v>
      </c>
      <c r="F15" s="274"/>
      <c r="G15" s="274">
        <v>18</v>
      </c>
      <c r="H15" s="274"/>
      <c r="I15" s="274"/>
      <c r="J15" s="274"/>
      <c r="K15" s="504"/>
      <c r="L15" s="504"/>
      <c r="M15" s="504"/>
      <c r="N15" s="504"/>
      <c r="O15" s="504"/>
      <c r="P15" s="504"/>
      <c r="Q15" s="504"/>
      <c r="R15" s="504"/>
      <c r="S15" s="274"/>
      <c r="T15" s="274"/>
      <c r="U15" s="274">
        <v>15</v>
      </c>
      <c r="V15" s="274"/>
      <c r="W15" s="274">
        <v>14</v>
      </c>
      <c r="X15" s="274"/>
      <c r="Y15" s="274"/>
      <c r="Z15" s="274"/>
      <c r="AA15" s="274">
        <v>20</v>
      </c>
      <c r="AB15" s="274"/>
      <c r="AC15" s="274"/>
      <c r="AD15" s="274"/>
      <c r="AE15" s="274">
        <v>16</v>
      </c>
      <c r="AF15" s="274">
        <v>14</v>
      </c>
      <c r="AG15" s="504"/>
      <c r="AH15" s="504"/>
      <c r="AI15" s="504"/>
      <c r="AJ15" s="504"/>
      <c r="AK15" s="504"/>
      <c r="AL15" s="504"/>
      <c r="AM15" s="504">
        <v>16</v>
      </c>
      <c r="AN15" s="504"/>
      <c r="AO15" s="504">
        <v>13</v>
      </c>
      <c r="AP15" s="504"/>
      <c r="AQ15" s="504"/>
      <c r="AR15" s="504">
        <v>16</v>
      </c>
      <c r="AS15" s="504"/>
      <c r="AT15" s="504"/>
      <c r="AU15" s="504"/>
      <c r="AV15" s="504">
        <v>15</v>
      </c>
      <c r="AW15" s="504"/>
      <c r="AX15" s="504"/>
      <c r="AY15" s="633">
        <f t="shared" si="0"/>
        <v>175</v>
      </c>
      <c r="AZ15"/>
    </row>
    <row r="16" spans="1:52" s="8" customFormat="1" ht="16.5" customHeight="1">
      <c r="A16" s="401">
        <f t="shared" si="1"/>
        <v>5</v>
      </c>
      <c r="B16" s="658" t="s">
        <v>135</v>
      </c>
      <c r="C16" s="274"/>
      <c r="D16" s="274"/>
      <c r="E16" s="274"/>
      <c r="F16" s="274"/>
      <c r="G16" s="274"/>
      <c r="H16" s="274"/>
      <c r="I16" s="274"/>
      <c r="J16" s="274"/>
      <c r="K16" s="656"/>
      <c r="L16" s="656"/>
      <c r="M16" s="656"/>
      <c r="N16" s="656"/>
      <c r="O16" s="656"/>
      <c r="P16" s="656"/>
      <c r="Q16" s="656"/>
      <c r="R16" s="656"/>
      <c r="S16" s="274"/>
      <c r="T16" s="274"/>
      <c r="U16" s="274"/>
      <c r="V16" s="274"/>
      <c r="W16" s="274">
        <v>13</v>
      </c>
      <c r="X16" s="274"/>
      <c r="Y16" s="274"/>
      <c r="Z16" s="274"/>
      <c r="AA16" s="274"/>
      <c r="AB16" s="274"/>
      <c r="AC16" s="274">
        <v>15</v>
      </c>
      <c r="AD16" s="274">
        <v>14</v>
      </c>
      <c r="AE16" s="274">
        <v>20</v>
      </c>
      <c r="AF16" s="274">
        <v>15</v>
      </c>
      <c r="AG16" s="656">
        <v>18</v>
      </c>
      <c r="AH16" s="656"/>
      <c r="AI16" s="656"/>
      <c r="AJ16" s="656">
        <v>16</v>
      </c>
      <c r="AK16" s="656"/>
      <c r="AL16" s="656"/>
      <c r="AM16" s="656"/>
      <c r="AN16" s="656"/>
      <c r="AO16" s="656">
        <v>20</v>
      </c>
      <c r="AP16" s="656">
        <v>10</v>
      </c>
      <c r="AQ16" s="656"/>
      <c r="AR16" s="656"/>
      <c r="AS16" s="656"/>
      <c r="AT16" s="656">
        <v>16</v>
      </c>
      <c r="AU16" s="656"/>
      <c r="AV16" s="656">
        <v>16</v>
      </c>
      <c r="AW16" s="656"/>
      <c r="AX16" s="656"/>
      <c r="AY16" s="633">
        <f t="shared" si="0"/>
        <v>173</v>
      </c>
      <c r="AZ16"/>
    </row>
    <row r="17" spans="1:52" s="8" customFormat="1" ht="16.5" customHeight="1">
      <c r="A17" s="401">
        <f t="shared" si="1"/>
        <v>6</v>
      </c>
      <c r="B17" s="658" t="s">
        <v>147</v>
      </c>
      <c r="C17" s="274">
        <v>15</v>
      </c>
      <c r="D17" s="274"/>
      <c r="E17" s="274">
        <v>16</v>
      </c>
      <c r="F17" s="274"/>
      <c r="G17" s="274"/>
      <c r="H17" s="274"/>
      <c r="I17" s="274"/>
      <c r="J17" s="274"/>
      <c r="K17" s="504"/>
      <c r="L17" s="504"/>
      <c r="M17" s="504"/>
      <c r="N17" s="504"/>
      <c r="O17" s="504"/>
      <c r="P17" s="504"/>
      <c r="Q17" s="504"/>
      <c r="R17" s="504"/>
      <c r="S17" s="274"/>
      <c r="T17" s="274"/>
      <c r="U17" s="274"/>
      <c r="V17" s="274"/>
      <c r="W17" s="274"/>
      <c r="X17" s="274"/>
      <c r="Y17" s="274">
        <v>18</v>
      </c>
      <c r="Z17" s="274"/>
      <c r="AA17" s="274">
        <v>12</v>
      </c>
      <c r="AB17" s="274"/>
      <c r="AC17" s="274"/>
      <c r="AD17" s="274"/>
      <c r="AE17" s="274"/>
      <c r="AF17" s="274"/>
      <c r="AG17" s="504"/>
      <c r="AH17" s="504">
        <v>16</v>
      </c>
      <c r="AI17" s="504">
        <v>14</v>
      </c>
      <c r="AJ17" s="504"/>
      <c r="AK17" s="504"/>
      <c r="AL17" s="504"/>
      <c r="AM17" s="504"/>
      <c r="AN17" s="504"/>
      <c r="AO17" s="504">
        <v>15</v>
      </c>
      <c r="AP17" s="504"/>
      <c r="AQ17" s="504"/>
      <c r="AR17" s="504">
        <v>13</v>
      </c>
      <c r="AS17" s="504"/>
      <c r="AT17" s="504">
        <v>13</v>
      </c>
      <c r="AU17" s="504"/>
      <c r="AV17" s="504"/>
      <c r="AW17" s="504"/>
      <c r="AX17" s="504"/>
      <c r="AY17" s="633">
        <f t="shared" si="0"/>
        <v>132</v>
      </c>
      <c r="AZ17"/>
    </row>
    <row r="18" spans="1:52" s="8" customFormat="1" ht="16.5" customHeight="1">
      <c r="A18" s="401">
        <f t="shared" si="1"/>
        <v>7</v>
      </c>
      <c r="B18" s="658" t="s">
        <v>148</v>
      </c>
      <c r="C18" s="274"/>
      <c r="D18" s="274"/>
      <c r="E18" s="274">
        <v>20</v>
      </c>
      <c r="F18" s="274">
        <v>14</v>
      </c>
      <c r="G18" s="274"/>
      <c r="H18" s="274"/>
      <c r="I18" s="274"/>
      <c r="J18" s="274"/>
      <c r="K18" s="504"/>
      <c r="L18" s="504"/>
      <c r="M18" s="504"/>
      <c r="N18" s="504"/>
      <c r="O18" s="504"/>
      <c r="P18" s="504"/>
      <c r="Q18" s="504"/>
      <c r="R18" s="504"/>
      <c r="S18" s="274"/>
      <c r="T18" s="274"/>
      <c r="U18" s="274">
        <v>20</v>
      </c>
      <c r="V18" s="274"/>
      <c r="W18" s="274"/>
      <c r="X18" s="274"/>
      <c r="Y18" s="274"/>
      <c r="Z18" s="274"/>
      <c r="AA18" s="274"/>
      <c r="AB18" s="274"/>
      <c r="AC18" s="274"/>
      <c r="AD18" s="274"/>
      <c r="AE18" s="274"/>
      <c r="AF18" s="274"/>
      <c r="AG18" s="504"/>
      <c r="AH18" s="504"/>
      <c r="AI18" s="504"/>
      <c r="AJ18" s="504"/>
      <c r="AK18" s="504"/>
      <c r="AL18" s="504"/>
      <c r="AM18" s="504"/>
      <c r="AN18" s="504"/>
      <c r="AO18" s="504">
        <v>12</v>
      </c>
      <c r="AP18" s="504"/>
      <c r="AQ18" s="504"/>
      <c r="AR18" s="504">
        <v>15</v>
      </c>
      <c r="AS18" s="504"/>
      <c r="AT18" s="504">
        <v>15</v>
      </c>
      <c r="AU18" s="504"/>
      <c r="AV18" s="504"/>
      <c r="AW18" s="504"/>
      <c r="AX18" s="504"/>
      <c r="AY18" s="633">
        <f t="shared" si="0"/>
        <v>96</v>
      </c>
      <c r="AZ18"/>
    </row>
    <row r="19" spans="1:52" s="8" customFormat="1" ht="16.5" customHeight="1">
      <c r="A19" s="401">
        <f t="shared" si="1"/>
        <v>8</v>
      </c>
      <c r="B19" s="658" t="s">
        <v>124</v>
      </c>
      <c r="C19" s="274">
        <v>20</v>
      </c>
      <c r="D19" s="274">
        <v>18</v>
      </c>
      <c r="E19" s="274"/>
      <c r="F19" s="274"/>
      <c r="G19" s="274"/>
      <c r="H19" s="274"/>
      <c r="I19" s="274"/>
      <c r="J19" s="274"/>
      <c r="K19" s="504"/>
      <c r="L19" s="504"/>
      <c r="M19" s="504"/>
      <c r="N19" s="504"/>
      <c r="O19" s="504"/>
      <c r="P19" s="504"/>
      <c r="Q19" s="504"/>
      <c r="R19" s="504"/>
      <c r="S19" s="504"/>
      <c r="T19" s="504"/>
      <c r="U19" s="504"/>
      <c r="V19" s="504"/>
      <c r="W19" s="504"/>
      <c r="X19" s="504"/>
      <c r="Y19" s="504"/>
      <c r="Z19" s="504"/>
      <c r="AA19" s="504"/>
      <c r="AB19" s="504"/>
      <c r="AC19" s="504"/>
      <c r="AD19" s="504"/>
      <c r="AE19" s="504"/>
      <c r="AF19" s="504"/>
      <c r="AG19" s="504"/>
      <c r="AH19" s="504"/>
      <c r="AI19" s="504"/>
      <c r="AJ19" s="504"/>
      <c r="AK19" s="504"/>
      <c r="AL19" s="504"/>
      <c r="AM19" s="504">
        <v>20</v>
      </c>
      <c r="AN19" s="504">
        <v>18</v>
      </c>
      <c r="AO19" s="504"/>
      <c r="AP19" s="504"/>
      <c r="AQ19" s="504"/>
      <c r="AR19" s="504"/>
      <c r="AS19" s="504"/>
      <c r="AT19" s="504"/>
      <c r="AU19" s="504"/>
      <c r="AV19" s="504"/>
      <c r="AW19" s="504"/>
      <c r="AX19" s="504"/>
      <c r="AY19" s="633">
        <f t="shared" si="0"/>
        <v>76</v>
      </c>
      <c r="AZ19"/>
    </row>
    <row r="20" spans="1:52" s="8" customFormat="1" ht="16.5" customHeight="1">
      <c r="A20" s="401">
        <f t="shared" si="1"/>
        <v>9</v>
      </c>
      <c r="B20" s="655" t="s">
        <v>295</v>
      </c>
      <c r="C20" s="274"/>
      <c r="D20" s="274"/>
      <c r="E20" s="274"/>
      <c r="F20" s="274"/>
      <c r="G20" s="274"/>
      <c r="H20" s="274"/>
      <c r="I20" s="274"/>
      <c r="J20" s="274"/>
      <c r="K20" s="656"/>
      <c r="L20" s="656"/>
      <c r="M20" s="656"/>
      <c r="N20" s="656"/>
      <c r="O20" s="656"/>
      <c r="P20" s="656"/>
      <c r="Q20" s="656"/>
      <c r="R20" s="656"/>
      <c r="S20" s="274"/>
      <c r="T20" s="274"/>
      <c r="U20" s="274"/>
      <c r="V20" s="274"/>
      <c r="W20" s="274"/>
      <c r="X20" s="274"/>
      <c r="Y20" s="274"/>
      <c r="Z20" s="274"/>
      <c r="AA20" s="274">
        <v>18</v>
      </c>
      <c r="AB20" s="274"/>
      <c r="AC20" s="274"/>
      <c r="AD20" s="274"/>
      <c r="AE20" s="274"/>
      <c r="AF20" s="274"/>
      <c r="AG20" s="656"/>
      <c r="AH20" s="656"/>
      <c r="AI20" s="656"/>
      <c r="AJ20" s="656"/>
      <c r="AK20" s="656"/>
      <c r="AL20" s="656"/>
      <c r="AM20" s="656"/>
      <c r="AN20" s="656"/>
      <c r="AO20" s="656"/>
      <c r="AP20" s="656"/>
      <c r="AQ20" s="656"/>
      <c r="AR20" s="656">
        <v>20</v>
      </c>
      <c r="AS20" s="656"/>
      <c r="AT20" s="656"/>
      <c r="AU20" s="656"/>
      <c r="AV20" s="656"/>
      <c r="AW20" s="656"/>
      <c r="AX20" s="656"/>
      <c r="AY20" s="633">
        <f t="shared" si="0"/>
        <v>38</v>
      </c>
      <c r="AZ20"/>
    </row>
    <row r="21" spans="1:52" s="8" customFormat="1" ht="16.5" customHeight="1">
      <c r="A21" s="400">
        <f t="shared" si="1"/>
        <v>10</v>
      </c>
      <c r="B21" s="657" t="s">
        <v>150</v>
      </c>
      <c r="C21" s="274"/>
      <c r="D21" s="274"/>
      <c r="E21" s="274"/>
      <c r="F21" s="274"/>
      <c r="G21" s="274"/>
      <c r="H21" s="274"/>
      <c r="I21" s="274"/>
      <c r="J21" s="274"/>
      <c r="K21" s="504"/>
      <c r="L21" s="504"/>
      <c r="M21" s="504"/>
      <c r="N21" s="504"/>
      <c r="O21" s="504"/>
      <c r="P21" s="504"/>
      <c r="Q21" s="504"/>
      <c r="R21" s="50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  <c r="AC21" s="274"/>
      <c r="AD21" s="274"/>
      <c r="AE21" s="274"/>
      <c r="AF21" s="274"/>
      <c r="AG21" s="504"/>
      <c r="AH21" s="504">
        <v>13</v>
      </c>
      <c r="AI21" s="504"/>
      <c r="AJ21" s="504"/>
      <c r="AK21" s="504"/>
      <c r="AL21" s="504"/>
      <c r="AM21" s="504"/>
      <c r="AN21" s="504"/>
      <c r="AO21" s="504"/>
      <c r="AP21" s="504"/>
      <c r="AQ21" s="504"/>
      <c r="AR21" s="504"/>
      <c r="AS21" s="504"/>
      <c r="AT21" s="504"/>
      <c r="AU21" s="504"/>
      <c r="AV21" s="504"/>
      <c r="AW21" s="504"/>
      <c r="AX21" s="504"/>
      <c r="AY21" s="633">
        <f t="shared" si="0"/>
        <v>13</v>
      </c>
      <c r="AZ21"/>
    </row>
    <row r="22" spans="1:52" s="8" customFormat="1" ht="16.5" customHeight="1">
      <c r="A22" s="90"/>
      <c r="B22" s="659"/>
      <c r="C22" s="650"/>
      <c r="D22" s="650"/>
      <c r="E22" s="312"/>
      <c r="F22" s="312"/>
      <c r="G22" s="312"/>
      <c r="H22" s="650"/>
      <c r="I22" s="650"/>
      <c r="J22" s="90"/>
      <c r="K22" s="312"/>
      <c r="L22" s="312"/>
      <c r="M22" s="650"/>
      <c r="N22" s="312"/>
      <c r="O22" s="650"/>
      <c r="P22" s="90"/>
      <c r="Q22" s="312"/>
      <c r="R22" s="90"/>
      <c r="S22" s="312"/>
      <c r="T22" s="312"/>
      <c r="U22" s="90"/>
      <c r="V22" s="312"/>
      <c r="W22" s="90"/>
      <c r="X22" s="90"/>
      <c r="Y22" s="90"/>
      <c r="Z22" s="90"/>
      <c r="AA22" s="90"/>
      <c r="AB22" s="90"/>
      <c r="AC22" s="312"/>
      <c r="AD22" s="312"/>
      <c r="AE22" s="312"/>
      <c r="AF22" s="650"/>
      <c r="AG22" s="312"/>
      <c r="AH22" s="312"/>
      <c r="AI22" s="312"/>
      <c r="AJ22" s="90"/>
      <c r="AK22" s="90"/>
      <c r="AL22" s="90"/>
      <c r="AM22" s="312"/>
      <c r="AN22" s="312"/>
      <c r="AO22" s="90"/>
      <c r="AP22" s="90"/>
      <c r="AQ22" s="90"/>
      <c r="AR22" s="312"/>
      <c r="AS22" s="90"/>
      <c r="AT22" s="312"/>
      <c r="AU22" s="90"/>
      <c r="AV22" s="312"/>
      <c r="AW22" s="312"/>
      <c r="AX22" s="90"/>
      <c r="AY22" s="629"/>
    </row>
    <row r="23" spans="1:52" s="8" customFormat="1" ht="16.5" customHeight="1">
      <c r="A23" s="90"/>
      <c r="B23" s="90"/>
      <c r="C23" s="90"/>
      <c r="D23" s="90"/>
      <c r="E23" s="312"/>
      <c r="F23" s="312"/>
      <c r="G23" s="312"/>
      <c r="H23" s="90"/>
      <c r="I23" s="90"/>
      <c r="J23" s="90"/>
      <c r="K23" s="312"/>
      <c r="L23" s="312"/>
      <c r="M23" s="90"/>
      <c r="N23" s="312"/>
      <c r="O23" s="90"/>
      <c r="P23" s="90"/>
      <c r="Q23" s="312"/>
      <c r="R23" s="90"/>
      <c r="S23" s="312"/>
      <c r="T23" s="312"/>
      <c r="U23" s="90"/>
      <c r="V23" s="312"/>
      <c r="W23" s="90"/>
      <c r="X23" s="90"/>
      <c r="Y23" s="90"/>
      <c r="Z23" s="90"/>
      <c r="AA23" s="90"/>
      <c r="AB23" s="90"/>
      <c r="AC23" s="312"/>
      <c r="AD23" s="312"/>
      <c r="AE23" s="312"/>
      <c r="AF23" s="90"/>
      <c r="AG23" s="312"/>
      <c r="AH23" s="312"/>
      <c r="AI23" s="312"/>
      <c r="AJ23" s="90"/>
      <c r="AK23" s="90"/>
      <c r="AL23" s="90"/>
      <c r="AM23" s="312"/>
      <c r="AN23" s="312"/>
      <c r="AO23" s="90"/>
      <c r="AP23" s="90"/>
      <c r="AQ23" s="90"/>
      <c r="AR23" s="312"/>
      <c r="AS23" s="90"/>
      <c r="AT23" s="312"/>
      <c r="AU23" s="90"/>
      <c r="AV23" s="312"/>
      <c r="AW23" s="312"/>
      <c r="AX23" s="90"/>
      <c r="AY23" s="90"/>
    </row>
    <row r="24" spans="1:52" s="90" customFormat="1" ht="16.5" customHeight="1">
      <c r="A24" s="111"/>
      <c r="B24" s="91" t="s">
        <v>16</v>
      </c>
      <c r="C24" s="91"/>
      <c r="D24" s="91"/>
      <c r="E24" s="91"/>
      <c r="F24" s="636"/>
      <c r="G24" s="91"/>
      <c r="J24" s="111"/>
      <c r="K24" s="111"/>
      <c r="L24" s="111"/>
      <c r="M24" s="111"/>
      <c r="N24" s="111"/>
      <c r="O24" s="111"/>
      <c r="P24" s="636" t="s">
        <v>254</v>
      </c>
      <c r="Q24" s="111"/>
      <c r="U24" s="111"/>
      <c r="W24" s="111"/>
      <c r="AB24" s="111"/>
      <c r="AC24" s="111"/>
      <c r="AD24" s="111"/>
      <c r="AE24" s="111"/>
      <c r="AF24" s="111"/>
      <c r="AG24" s="111"/>
      <c r="AH24" s="111"/>
      <c r="AJ24" s="111"/>
      <c r="AK24" s="111"/>
      <c r="AL24" s="111"/>
      <c r="AM24" s="111"/>
      <c r="AO24" s="111"/>
      <c r="AW24" s="111"/>
    </row>
    <row r="25" spans="1:52" s="90" customFormat="1" ht="19.5" customHeight="1">
      <c r="A25" s="111"/>
      <c r="B25" s="91"/>
      <c r="C25" s="91"/>
      <c r="D25" s="91"/>
      <c r="E25" s="91"/>
      <c r="F25" s="636"/>
      <c r="G25" s="91"/>
      <c r="J25" s="111"/>
      <c r="K25" s="111"/>
      <c r="L25" s="111"/>
      <c r="M25" s="111"/>
      <c r="N25" s="111"/>
      <c r="O25" s="111"/>
      <c r="P25" s="636"/>
      <c r="Q25" s="111"/>
      <c r="U25" s="111"/>
      <c r="W25" s="111"/>
      <c r="AB25" s="111"/>
      <c r="AC25" s="111"/>
      <c r="AD25" s="111"/>
      <c r="AE25" s="111"/>
      <c r="AF25" s="111"/>
      <c r="AG25" s="111"/>
      <c r="AH25" s="111"/>
      <c r="AJ25" s="111"/>
      <c r="AK25" s="111"/>
      <c r="AL25" s="111"/>
      <c r="AM25" s="111"/>
      <c r="AO25" s="111"/>
      <c r="AW25" s="111"/>
    </row>
    <row r="26" spans="1:52" s="90" customFormat="1" ht="16.5" customHeight="1">
      <c r="A26" s="111"/>
      <c r="B26" s="91" t="s">
        <v>17</v>
      </c>
      <c r="C26" s="91"/>
      <c r="D26" s="91"/>
      <c r="E26" s="91"/>
      <c r="F26" s="636"/>
      <c r="G26" s="91"/>
      <c r="J26" s="111"/>
      <c r="K26" s="111"/>
      <c r="L26" s="111"/>
      <c r="M26" s="111"/>
      <c r="N26" s="111"/>
      <c r="O26" s="111"/>
      <c r="P26" s="636" t="s">
        <v>143</v>
      </c>
      <c r="Q26" s="111"/>
      <c r="U26" s="111"/>
      <c r="W26" s="111"/>
      <c r="AB26" s="111"/>
      <c r="AC26" s="111"/>
      <c r="AD26" s="111"/>
      <c r="AE26" s="111"/>
      <c r="AF26" s="111"/>
      <c r="AG26" s="111"/>
      <c r="AH26" s="111"/>
      <c r="AJ26" s="111"/>
      <c r="AK26" s="111"/>
      <c r="AL26" s="111"/>
      <c r="AM26" s="111"/>
      <c r="AO26" s="111"/>
      <c r="AW26" s="111"/>
    </row>
    <row r="27" spans="1:52" s="90" customFormat="1" ht="16.5" customHeight="1">
      <c r="A27" s="111"/>
      <c r="J27" s="111"/>
      <c r="K27" s="111"/>
      <c r="L27" s="111"/>
      <c r="M27" s="111"/>
      <c r="N27" s="111"/>
      <c r="O27" s="111"/>
      <c r="Q27" s="111"/>
      <c r="U27" s="111"/>
      <c r="W27" s="111"/>
      <c r="AB27" s="111"/>
      <c r="AC27" s="111"/>
      <c r="AD27" s="111"/>
      <c r="AE27" s="111"/>
      <c r="AF27" s="111"/>
      <c r="AG27" s="111"/>
      <c r="AH27" s="111"/>
      <c r="AJ27" s="111"/>
      <c r="AK27" s="111"/>
      <c r="AL27" s="111"/>
      <c r="AM27" s="111"/>
      <c r="AO27" s="111"/>
      <c r="AW27" s="111"/>
    </row>
    <row r="28" spans="1:52" s="90" customFormat="1" ht="16.5" customHeight="1">
      <c r="A28" s="111"/>
      <c r="B28" s="90" t="s">
        <v>92</v>
      </c>
      <c r="C28" s="91"/>
      <c r="D28" s="91"/>
      <c r="E28" s="91"/>
      <c r="F28" s="91"/>
      <c r="J28" s="111"/>
      <c r="K28" s="111"/>
      <c r="L28" s="111"/>
      <c r="M28" s="111"/>
      <c r="N28" s="111"/>
      <c r="O28" s="111"/>
      <c r="P28" s="90" t="s">
        <v>421</v>
      </c>
      <c r="Q28" s="111"/>
      <c r="U28" s="111"/>
      <c r="W28" s="111"/>
      <c r="AB28" s="111"/>
      <c r="AC28" s="111"/>
      <c r="AD28" s="111"/>
      <c r="AE28" s="111"/>
      <c r="AF28" s="111"/>
      <c r="AG28" s="111"/>
      <c r="AH28" s="111"/>
      <c r="AJ28" s="111"/>
      <c r="AK28" s="111"/>
      <c r="AL28" s="111"/>
      <c r="AM28" s="111"/>
      <c r="AO28" s="111"/>
      <c r="AW28" s="111"/>
    </row>
    <row r="29" spans="1:52" ht="16.5" customHeight="1">
      <c r="A29" s="90"/>
      <c r="B29" s="90"/>
      <c r="C29" s="91"/>
      <c r="D29" s="90"/>
      <c r="E29" s="90"/>
      <c r="F29" s="90"/>
      <c r="G29" s="90"/>
      <c r="J29" s="90"/>
      <c r="K29" s="312"/>
      <c r="L29" s="312"/>
      <c r="M29" s="650"/>
      <c r="N29" s="312"/>
      <c r="O29" s="650"/>
      <c r="P29" s="91"/>
      <c r="Q29" s="650"/>
      <c r="R29" s="90"/>
      <c r="S29" s="312"/>
      <c r="T29" s="312"/>
      <c r="U29" s="90"/>
      <c r="V29" s="312"/>
      <c r="W29" s="90"/>
      <c r="X29" s="90"/>
      <c r="Y29" s="90"/>
      <c r="Z29" s="90"/>
      <c r="AA29" s="90"/>
      <c r="AB29" s="90"/>
      <c r="AC29" s="312"/>
      <c r="AD29" s="312"/>
      <c r="AE29" s="312"/>
      <c r="AF29" s="650"/>
      <c r="AG29" s="312"/>
      <c r="AH29" s="312"/>
      <c r="AI29" s="312"/>
      <c r="AJ29" s="90"/>
      <c r="AK29" s="90"/>
      <c r="AL29" s="90"/>
      <c r="AM29" s="312"/>
      <c r="AN29" s="312"/>
      <c r="AO29" s="90"/>
      <c r="AP29" s="90"/>
      <c r="AQ29" s="90"/>
      <c r="AR29" s="312"/>
      <c r="AS29" s="90"/>
      <c r="AT29" s="312"/>
      <c r="AU29" s="90"/>
      <c r="AV29" s="312"/>
      <c r="AW29" s="312"/>
      <c r="AX29" s="90"/>
      <c r="AY29" s="629"/>
    </row>
    <row r="30" spans="1:52">
      <c r="B30" s="90" t="s">
        <v>18</v>
      </c>
      <c r="C30" s="91"/>
      <c r="D30" s="90"/>
      <c r="E30" s="90"/>
      <c r="F30" s="90"/>
      <c r="G30" s="90"/>
      <c r="P30" s="91" t="s">
        <v>422</v>
      </c>
      <c r="Q30" s="660"/>
    </row>
  </sheetData>
  <sheetProtection selectLockedCells="1" selectUnlockedCells="1"/>
  <autoFilter ref="A10:AY21">
    <filterColumn colId="2" showButton="0"/>
    <filterColumn colId="3" showButton="0"/>
    <filterColumn colId="4" showButton="0"/>
    <filterColumn colId="5" hiddenButton="1" showButton="0"/>
    <filterColumn colId="6" hiddenButton="1" showButton="0"/>
    <filterColumn colId="7" hiddenButton="1" showButton="0"/>
    <filterColumn colId="8" hiddenButton="1" showButton="0"/>
    <filterColumn colId="10" showButton="0"/>
    <filterColumn colId="11" hiddenButton="1" showButton="0"/>
    <filterColumn colId="12" hiddenButton="1" showButton="0"/>
    <filterColumn colId="13" hiddenButton="1" showButton="0"/>
    <filterColumn colId="14" hiddenButton="1" showButton="0"/>
    <filterColumn colId="15" showButton="0"/>
    <filterColumn colId="16" showButton="0"/>
    <filterColumn colId="18" showButton="0"/>
    <filterColumn colId="19" hiddenButton="1" showButton="0"/>
    <filterColumn colId="20" hiddenButton="1" showButton="0"/>
    <filterColumn colId="21" hiddenButton="1" showButton="0"/>
    <filterColumn colId="22" hiddenButton="1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hiddenButton="1" showButton="0"/>
    <filterColumn colId="30" showButton="0"/>
    <filterColumn colId="31" hiddenButton="1" showButton="0"/>
    <filterColumn colId="32" showButton="0"/>
    <filterColumn colId="33" showButton="0"/>
    <filterColumn colId="34" hiddenButton="1" showButton="0"/>
    <filterColumn colId="35" hiddenButton="1" showButton="0"/>
    <filterColumn colId="36" hiddenButton="1" showButton="0"/>
    <filterColumn colId="37" showButton="0"/>
    <filterColumn colId="38" showButton="0"/>
    <filterColumn colId="39" hiddenButton="1" showButton="0"/>
    <filterColumn colId="40" hiddenButton="1" showButton="0"/>
    <filterColumn colId="41" hiddenButton="1" showButton="0"/>
    <filterColumn colId="42" hiddenButton="1" showButton="0"/>
    <filterColumn colId="43" showButton="0"/>
    <filterColumn colId="44" hiddenButton="1" showButton="0"/>
    <filterColumn colId="45" showButton="0"/>
    <filterColumn colId="46" showButton="0"/>
    <filterColumn colId="47" showButton="0"/>
    <filterColumn colId="48" hiddenButton="1" showButton="0"/>
    <filterColumn colId="49" showButton="0"/>
    <sortState ref="A13:AQ20">
      <sortCondition descending="1" ref="S10:S20"/>
    </sortState>
  </autoFilter>
  <sortState ref="B12:AY21">
    <sortCondition descending="1" ref="AY12:AY21"/>
  </sortState>
  <mergeCells count="43">
    <mergeCell ref="AH11:AI11"/>
    <mergeCell ref="AM11:AN11"/>
    <mergeCell ref="AO11:AQ11"/>
    <mergeCell ref="AR11:AS11"/>
    <mergeCell ref="AT11:AU11"/>
    <mergeCell ref="AJ11:AL11"/>
    <mergeCell ref="AH10:AW10"/>
    <mergeCell ref="AX10:AX11"/>
    <mergeCell ref="AY10:AY11"/>
    <mergeCell ref="C11:D11"/>
    <mergeCell ref="E11:F11"/>
    <mergeCell ref="G11:H11"/>
    <mergeCell ref="I11:J11"/>
    <mergeCell ref="K11:L11"/>
    <mergeCell ref="M11:N11"/>
    <mergeCell ref="O11:P11"/>
    <mergeCell ref="AG10:AG11"/>
    <mergeCell ref="Y11:Z11"/>
    <mergeCell ref="AA11:AB11"/>
    <mergeCell ref="AC11:AD11"/>
    <mergeCell ref="AE11:AF11"/>
    <mergeCell ref="AV11:AW11"/>
    <mergeCell ref="A10:A11"/>
    <mergeCell ref="B10:B11"/>
    <mergeCell ref="C10:J10"/>
    <mergeCell ref="K10:R10"/>
    <mergeCell ref="S10:AF10"/>
    <mergeCell ref="Q11:R11"/>
    <mergeCell ref="S11:T11"/>
    <mergeCell ref="U11:V11"/>
    <mergeCell ref="W11:X11"/>
    <mergeCell ref="A7:C7"/>
    <mergeCell ref="J7:AM7"/>
    <mergeCell ref="A8:C8"/>
    <mergeCell ref="J8:AM8"/>
    <mergeCell ref="E9:X9"/>
    <mergeCell ref="Y9:Z9"/>
    <mergeCell ref="J6:AM6"/>
    <mergeCell ref="A1:AY1"/>
    <mergeCell ref="A2:AY2"/>
    <mergeCell ref="A3:AY3"/>
    <mergeCell ref="A4:AY4"/>
    <mergeCell ref="A5:Z5"/>
  </mergeCells>
  <printOptions horizontalCentered="1"/>
  <pageMargins left="0.19685039370078741" right="0.19685039370078741" top="1.0629921259842521" bottom="0.39370078740157483" header="0" footer="0"/>
  <pageSetup paperSize="9" scale="89" firstPageNumber="0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92D050"/>
  </sheetPr>
  <dimension ref="A1:X60"/>
  <sheetViews>
    <sheetView zoomScale="90" zoomScaleNormal="90" workbookViewId="0">
      <selection activeCell="J15" sqref="J15"/>
    </sheetView>
  </sheetViews>
  <sheetFormatPr defaultColWidth="8.5703125" defaultRowHeight="15"/>
  <cols>
    <col min="1" max="1" width="7.28515625" style="74" customWidth="1"/>
    <col min="2" max="2" width="4.42578125" style="74" customWidth="1"/>
    <col min="3" max="3" width="14.28515625" style="74" customWidth="1"/>
    <col min="4" max="4" width="10" style="74" customWidth="1"/>
    <col min="5" max="5" width="7.28515625" style="74" customWidth="1"/>
    <col min="6" max="6" width="17.140625" style="74" customWidth="1"/>
    <col min="7" max="7" width="25" style="74" customWidth="1"/>
    <col min="8" max="8" width="8.5703125" style="74" customWidth="1"/>
    <col min="9" max="9" width="8.7109375" style="74" customWidth="1"/>
    <col min="10" max="10" width="8.5703125" style="74" customWidth="1"/>
    <col min="11" max="11" width="7.85546875" style="74" customWidth="1"/>
    <col min="12" max="12" width="13.85546875" style="74" customWidth="1"/>
    <col min="13" max="13" width="9.5703125" style="74" customWidth="1"/>
    <col min="14" max="14" width="8.5703125" style="74" customWidth="1"/>
    <col min="15" max="15" width="5.7109375" style="74" customWidth="1"/>
    <col min="16" max="16" width="5.42578125" style="74" customWidth="1"/>
    <col min="17" max="17" width="18.42578125" style="74" customWidth="1"/>
    <col min="18" max="16384" width="8.5703125" style="74"/>
  </cols>
  <sheetData>
    <row r="1" spans="1:24" s="16" customFormat="1" ht="12.75">
      <c r="A1" s="768" t="s">
        <v>126</v>
      </c>
      <c r="B1" s="768"/>
      <c r="C1" s="768"/>
      <c r="D1" s="768"/>
      <c r="E1" s="768"/>
      <c r="F1" s="768"/>
      <c r="G1" s="768"/>
      <c r="H1" s="768"/>
      <c r="I1" s="768"/>
      <c r="J1" s="768"/>
      <c r="K1" s="768"/>
      <c r="L1" s="768"/>
      <c r="M1" s="768"/>
      <c r="N1" s="768"/>
      <c r="O1" s="768"/>
      <c r="P1" s="768"/>
      <c r="Q1" s="768"/>
      <c r="R1" s="78"/>
      <c r="S1" s="78"/>
      <c r="T1" s="78"/>
      <c r="U1" s="78"/>
    </row>
    <row r="2" spans="1:24" s="16" customFormat="1" ht="12.75">
      <c r="A2" s="768" t="s">
        <v>127</v>
      </c>
      <c r="B2" s="768"/>
      <c r="C2" s="768"/>
      <c r="D2" s="768"/>
      <c r="E2" s="768"/>
      <c r="F2" s="768"/>
      <c r="G2" s="768"/>
      <c r="H2" s="768"/>
      <c r="I2" s="768"/>
      <c r="J2" s="768"/>
      <c r="K2" s="768"/>
      <c r="L2" s="768"/>
      <c r="M2" s="768"/>
      <c r="N2" s="768"/>
      <c r="O2" s="768"/>
      <c r="P2" s="768"/>
      <c r="Q2" s="768"/>
      <c r="R2" s="844"/>
      <c r="S2" s="844"/>
      <c r="T2" s="1"/>
    </row>
    <row r="3" spans="1:24" s="16" customFormat="1" ht="12.75" customHeight="1">
      <c r="A3" s="768" t="s">
        <v>415</v>
      </c>
      <c r="B3" s="768"/>
      <c r="C3" s="768"/>
      <c r="D3" s="768"/>
      <c r="E3" s="768"/>
      <c r="F3" s="768"/>
      <c r="G3" s="768"/>
      <c r="H3" s="768"/>
      <c r="I3" s="768"/>
      <c r="J3" s="768"/>
      <c r="K3" s="768"/>
      <c r="L3" s="768"/>
      <c r="M3" s="768"/>
      <c r="N3" s="768"/>
      <c r="O3" s="768"/>
      <c r="P3" s="768"/>
      <c r="Q3" s="768"/>
      <c r="R3" s="844"/>
      <c r="S3" s="844"/>
      <c r="T3" s="5"/>
      <c r="U3" s="68"/>
    </row>
    <row r="4" spans="1:24" s="16" customFormat="1" ht="12.75">
      <c r="A4" s="768" t="s">
        <v>247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768"/>
      <c r="O4" s="768"/>
      <c r="P4" s="768"/>
      <c r="Q4" s="768"/>
      <c r="R4" s="844"/>
      <c r="S4" s="844"/>
      <c r="T4" s="1"/>
      <c r="U4" s="69"/>
    </row>
    <row r="5" spans="1:24" s="16" customFormat="1" ht="9" customHeight="1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</row>
    <row r="6" spans="1:24" s="16" customFormat="1" ht="15.75">
      <c r="A6" s="90"/>
      <c r="B6" s="90"/>
      <c r="C6" s="90"/>
      <c r="D6" s="90"/>
      <c r="E6" s="90"/>
      <c r="F6" s="255"/>
      <c r="G6" s="775" t="s">
        <v>1</v>
      </c>
      <c r="H6" s="775"/>
      <c r="I6" s="775"/>
      <c r="J6" s="775"/>
      <c r="K6" s="775"/>
      <c r="L6" s="775"/>
      <c r="M6" s="255"/>
      <c r="N6" s="256"/>
      <c r="O6" s="256"/>
      <c r="P6" s="256"/>
      <c r="Q6" s="257"/>
      <c r="R6" s="77"/>
      <c r="S6" s="77"/>
    </row>
    <row r="7" spans="1:24" s="16" customFormat="1" ht="15.75">
      <c r="A7" s="711" t="s">
        <v>248</v>
      </c>
      <c r="B7" s="711"/>
      <c r="C7" s="711"/>
      <c r="D7" s="98"/>
      <c r="E7" s="98"/>
      <c r="F7" s="215"/>
      <c r="G7" s="736" t="s">
        <v>140</v>
      </c>
      <c r="H7" s="736"/>
      <c r="I7" s="736"/>
      <c r="J7" s="736"/>
      <c r="K7" s="736"/>
      <c r="L7" s="736"/>
      <c r="M7" s="258"/>
      <c r="N7" s="259" t="s">
        <v>5</v>
      </c>
      <c r="O7" s="259">
        <v>1</v>
      </c>
      <c r="P7" s="260">
        <v>2</v>
      </c>
      <c r="Q7" s="260">
        <v>3</v>
      </c>
      <c r="R7" s="77"/>
      <c r="S7" s="77"/>
    </row>
    <row r="8" spans="1:24" s="16" customFormat="1" ht="15.75">
      <c r="A8" s="711" t="s">
        <v>250</v>
      </c>
      <c r="B8" s="711"/>
      <c r="C8" s="711"/>
      <c r="D8" s="98"/>
      <c r="E8" s="98"/>
      <c r="F8" s="261"/>
      <c r="G8" s="773" t="s">
        <v>249</v>
      </c>
      <c r="H8" s="773"/>
      <c r="I8" s="773"/>
      <c r="J8" s="773"/>
      <c r="K8" s="773"/>
      <c r="L8" s="773"/>
      <c r="M8" s="521" t="s">
        <v>132</v>
      </c>
      <c r="N8" s="607">
        <v>12</v>
      </c>
      <c r="O8" s="262">
        <v>9.5</v>
      </c>
      <c r="P8" s="607">
        <v>8.5</v>
      </c>
      <c r="Q8" s="224">
        <v>7.5</v>
      </c>
      <c r="R8" s="76"/>
      <c r="S8" s="76"/>
    </row>
    <row r="9" spans="1:24" s="418" customFormat="1" ht="15.75">
      <c r="A9" s="519" t="s">
        <v>45</v>
      </c>
      <c r="B9" s="239"/>
      <c r="C9" s="239"/>
      <c r="D9" s="239"/>
      <c r="E9" s="263"/>
      <c r="F9" s="520"/>
      <c r="G9" s="839" t="s">
        <v>122</v>
      </c>
      <c r="H9" s="839"/>
      <c r="I9" s="839"/>
      <c r="J9" s="839"/>
      <c r="K9" s="839"/>
      <c r="L9" s="839"/>
      <c r="M9" s="521" t="s">
        <v>133</v>
      </c>
      <c r="N9" s="521">
        <v>9.5</v>
      </c>
      <c r="O9" s="521">
        <v>8</v>
      </c>
      <c r="P9" s="521">
        <v>7</v>
      </c>
      <c r="Q9" s="364">
        <v>6</v>
      </c>
      <c r="R9" s="522"/>
      <c r="S9" s="522"/>
    </row>
    <row r="10" spans="1:24" s="418" customFormat="1" ht="15.75">
      <c r="A10" s="523" t="s">
        <v>46</v>
      </c>
      <c r="B10" s="524"/>
      <c r="C10" s="525"/>
      <c r="D10" s="239">
        <v>10</v>
      </c>
      <c r="E10" s="154"/>
      <c r="F10" s="526"/>
      <c r="G10" s="526"/>
      <c r="H10" s="526"/>
      <c r="I10" s="526"/>
      <c r="J10" s="526"/>
      <c r="K10" s="526"/>
      <c r="L10" s="526"/>
      <c r="M10" s="521" t="s">
        <v>134</v>
      </c>
      <c r="N10" s="521">
        <v>9.5</v>
      </c>
      <c r="O10" s="521">
        <v>8</v>
      </c>
      <c r="P10" s="521">
        <v>7</v>
      </c>
      <c r="Q10" s="364">
        <v>6</v>
      </c>
      <c r="R10" s="522"/>
      <c r="S10" s="522"/>
    </row>
    <row r="11" spans="1:24" s="528" customFormat="1" ht="13.5" thickBot="1">
      <c r="A11" s="363"/>
      <c r="B11" s="363"/>
      <c r="C11" s="363"/>
      <c r="D11" s="363"/>
      <c r="E11" s="363"/>
      <c r="F11" s="363"/>
      <c r="G11" s="363"/>
      <c r="H11" s="363"/>
      <c r="I11" s="363"/>
      <c r="J11" s="363"/>
      <c r="K11" s="363"/>
      <c r="L11" s="363"/>
      <c r="M11" s="363"/>
      <c r="N11" s="363"/>
      <c r="O11" s="363"/>
      <c r="P11" s="363"/>
      <c r="Q11" s="363"/>
      <c r="R11" s="527"/>
      <c r="S11" s="527"/>
    </row>
    <row r="12" spans="1:24" s="536" customFormat="1" ht="42" customHeight="1">
      <c r="A12" s="529" t="s">
        <v>6</v>
      </c>
      <c r="B12" s="836" t="s">
        <v>70</v>
      </c>
      <c r="C12" s="837"/>
      <c r="D12" s="530" t="s">
        <v>7</v>
      </c>
      <c r="E12" s="530" t="s">
        <v>8</v>
      </c>
      <c r="F12" s="531" t="s">
        <v>9</v>
      </c>
      <c r="G12" s="532" t="s">
        <v>10</v>
      </c>
      <c r="H12" s="530" t="s">
        <v>115</v>
      </c>
      <c r="I12" s="530" t="s">
        <v>116</v>
      </c>
      <c r="J12" s="533" t="s">
        <v>117</v>
      </c>
      <c r="K12" s="533" t="s">
        <v>118</v>
      </c>
      <c r="L12" s="534" t="s">
        <v>119</v>
      </c>
      <c r="M12" s="534" t="s">
        <v>417</v>
      </c>
      <c r="N12" s="533" t="s">
        <v>120</v>
      </c>
      <c r="O12" s="836" t="s">
        <v>14</v>
      </c>
      <c r="P12" s="837"/>
      <c r="Q12" s="545" t="s">
        <v>121</v>
      </c>
      <c r="R12" s="535"/>
      <c r="X12" s="535"/>
    </row>
    <row r="13" spans="1:24" s="480" customFormat="1" ht="16.5">
      <c r="A13" s="537" t="s">
        <v>113</v>
      </c>
      <c r="B13" s="546"/>
      <c r="C13" s="547"/>
      <c r="D13" s="500"/>
      <c r="E13" s="500"/>
      <c r="F13" s="500"/>
      <c r="G13" s="500"/>
      <c r="H13" s="500"/>
      <c r="I13" s="500"/>
      <c r="J13" s="500"/>
      <c r="K13" s="500"/>
      <c r="L13" s="500"/>
      <c r="M13" s="500"/>
      <c r="N13" s="500"/>
      <c r="O13" s="838"/>
      <c r="P13" s="828"/>
      <c r="Q13" s="500"/>
      <c r="R13" s="479"/>
      <c r="X13" s="479"/>
    </row>
    <row r="14" spans="1:24" s="480" customFormat="1" ht="17.45" customHeight="1">
      <c r="A14" s="586">
        <v>1</v>
      </c>
      <c r="B14" s="408" t="s">
        <v>165</v>
      </c>
      <c r="C14" s="408"/>
      <c r="D14" s="478">
        <v>1994</v>
      </c>
      <c r="E14" s="478" t="s">
        <v>5</v>
      </c>
      <c r="F14" s="478" t="s">
        <v>137</v>
      </c>
      <c r="G14" s="481" t="s">
        <v>320</v>
      </c>
      <c r="H14" s="606">
        <v>1.1000000000000001</v>
      </c>
      <c r="I14" s="606">
        <v>0.8</v>
      </c>
      <c r="J14" s="606">
        <v>1</v>
      </c>
      <c r="K14" s="601">
        <v>0.96</v>
      </c>
      <c r="L14" s="602">
        <v>17.875</v>
      </c>
      <c r="M14" s="602">
        <v>17.875</v>
      </c>
      <c r="N14" s="602">
        <v>16.914999999999999</v>
      </c>
      <c r="O14" s="838" t="s">
        <v>5</v>
      </c>
      <c r="P14" s="828"/>
      <c r="Q14" s="548" t="s">
        <v>163</v>
      </c>
      <c r="R14" s="479"/>
      <c r="X14" s="479"/>
    </row>
    <row r="15" spans="1:24" s="480" customFormat="1" ht="17.45" customHeight="1">
      <c r="A15" s="586">
        <v>2</v>
      </c>
      <c r="B15" s="408" t="s">
        <v>321</v>
      </c>
      <c r="C15" s="408"/>
      <c r="D15" s="478">
        <v>2000</v>
      </c>
      <c r="E15" s="478" t="s">
        <v>4</v>
      </c>
      <c r="F15" s="478" t="s">
        <v>137</v>
      </c>
      <c r="G15" s="481" t="s">
        <v>320</v>
      </c>
      <c r="H15" s="606">
        <v>0.4</v>
      </c>
      <c r="I15" s="606">
        <v>0.6</v>
      </c>
      <c r="J15" s="606">
        <v>0.5</v>
      </c>
      <c r="K15" s="606">
        <v>0.5</v>
      </c>
      <c r="L15" s="606">
        <v>15.5</v>
      </c>
      <c r="M15" s="606">
        <v>15.5</v>
      </c>
      <c r="N15" s="606">
        <v>15</v>
      </c>
      <c r="O15" s="838" t="s">
        <v>5</v>
      </c>
      <c r="P15" s="828"/>
      <c r="Q15" s="549" t="s">
        <v>322</v>
      </c>
      <c r="R15" s="479"/>
      <c r="X15" s="479"/>
    </row>
    <row r="16" spans="1:24" s="480" customFormat="1" ht="17.45" customHeight="1">
      <c r="A16" s="586">
        <v>3</v>
      </c>
      <c r="B16" s="408" t="s">
        <v>194</v>
      </c>
      <c r="C16" s="408"/>
      <c r="D16" s="478">
        <v>1958</v>
      </c>
      <c r="E16" s="478">
        <v>1</v>
      </c>
      <c r="F16" s="478" t="s">
        <v>123</v>
      </c>
      <c r="G16" s="478"/>
      <c r="H16" s="606">
        <v>4.4000000000000004</v>
      </c>
      <c r="I16" s="606">
        <v>3.8</v>
      </c>
      <c r="J16" s="606">
        <v>4</v>
      </c>
      <c r="K16" s="588">
        <v>4.0659999999999998</v>
      </c>
      <c r="L16" s="606">
        <v>11.6</v>
      </c>
      <c r="M16" s="606">
        <v>9.9</v>
      </c>
      <c r="N16" s="588">
        <v>5.8339999999999996</v>
      </c>
      <c r="O16" s="842"/>
      <c r="P16" s="843"/>
      <c r="Q16" s="548" t="s">
        <v>172</v>
      </c>
      <c r="R16" s="479"/>
      <c r="X16" s="479"/>
    </row>
    <row r="17" spans="1:24" s="480" customFormat="1" ht="17.45" customHeight="1">
      <c r="A17" s="537" t="s">
        <v>114</v>
      </c>
      <c r="B17" s="546"/>
      <c r="C17" s="538"/>
      <c r="D17" s="539"/>
      <c r="E17" s="539"/>
      <c r="F17" s="539"/>
      <c r="G17" s="539"/>
      <c r="H17" s="588"/>
      <c r="I17" s="588"/>
      <c r="J17" s="588"/>
      <c r="K17" s="588"/>
      <c r="L17" s="588"/>
      <c r="M17" s="588"/>
      <c r="N17" s="588"/>
      <c r="O17" s="838"/>
      <c r="P17" s="828"/>
      <c r="Q17" s="547"/>
      <c r="R17" s="479"/>
      <c r="S17" s="479"/>
      <c r="T17" s="479"/>
      <c r="U17" s="479"/>
      <c r="V17" s="479"/>
      <c r="W17" s="479"/>
      <c r="X17" s="479"/>
    </row>
    <row r="18" spans="1:24" s="480" customFormat="1" ht="17.45" customHeight="1">
      <c r="A18" s="586">
        <v>1</v>
      </c>
      <c r="B18" s="408" t="s">
        <v>161</v>
      </c>
      <c r="C18" s="408"/>
      <c r="D18" s="478">
        <v>2005</v>
      </c>
      <c r="E18" s="478" t="s">
        <v>5</v>
      </c>
      <c r="F18" s="478" t="s">
        <v>137</v>
      </c>
      <c r="G18" s="478" t="s">
        <v>162</v>
      </c>
      <c r="H18" s="606">
        <v>1.8</v>
      </c>
      <c r="I18" s="606">
        <v>1.7</v>
      </c>
      <c r="J18" s="606">
        <v>1.9</v>
      </c>
      <c r="K18" s="606">
        <v>1.8</v>
      </c>
      <c r="L18" s="606">
        <v>17</v>
      </c>
      <c r="M18" s="601">
        <v>15.65</v>
      </c>
      <c r="N18" s="601">
        <v>13.85</v>
      </c>
      <c r="O18" s="838" t="s">
        <v>5</v>
      </c>
      <c r="P18" s="828"/>
      <c r="Q18" s="550" t="s">
        <v>319</v>
      </c>
      <c r="R18" s="479"/>
      <c r="S18" s="479"/>
      <c r="T18" s="479"/>
      <c r="U18" s="479"/>
      <c r="V18" s="479"/>
      <c r="W18" s="479"/>
      <c r="X18" s="479"/>
    </row>
    <row r="19" spans="1:24" s="480" customFormat="1" ht="17.45" customHeight="1">
      <c r="A19" s="586">
        <v>2</v>
      </c>
      <c r="B19" s="408" t="s">
        <v>164</v>
      </c>
      <c r="C19" s="408"/>
      <c r="D19" s="478">
        <v>2008</v>
      </c>
      <c r="E19" s="478" t="s">
        <v>5</v>
      </c>
      <c r="F19" s="478" t="s">
        <v>137</v>
      </c>
      <c r="G19" s="478" t="s">
        <v>162</v>
      </c>
      <c r="H19" s="606">
        <v>2.8</v>
      </c>
      <c r="I19" s="606">
        <v>3.4</v>
      </c>
      <c r="J19" s="606">
        <v>3</v>
      </c>
      <c r="K19" s="601">
        <v>3.06</v>
      </c>
      <c r="L19" s="588">
        <v>15.225</v>
      </c>
      <c r="M19" s="606">
        <v>12.8</v>
      </c>
      <c r="N19" s="601">
        <v>9.74</v>
      </c>
      <c r="O19" s="838" t="s">
        <v>5</v>
      </c>
      <c r="P19" s="828"/>
      <c r="Q19" s="548" t="s">
        <v>163</v>
      </c>
      <c r="R19" s="479"/>
      <c r="S19" s="479"/>
      <c r="T19" s="479"/>
      <c r="U19" s="479"/>
      <c r="V19" s="479"/>
      <c r="W19" s="479"/>
      <c r="X19" s="479"/>
    </row>
    <row r="20" spans="1:24" s="480" customFormat="1" ht="17.45" customHeight="1">
      <c r="A20" s="586">
        <v>3</v>
      </c>
      <c r="B20" s="316" t="s">
        <v>323</v>
      </c>
      <c r="C20" s="408"/>
      <c r="D20" s="478">
        <v>2009</v>
      </c>
      <c r="E20" s="478">
        <v>2</v>
      </c>
      <c r="F20" s="478" t="s">
        <v>137</v>
      </c>
      <c r="G20" s="478" t="s">
        <v>162</v>
      </c>
      <c r="H20" s="606">
        <v>0.7</v>
      </c>
      <c r="I20" s="606">
        <v>0.9</v>
      </c>
      <c r="J20" s="606">
        <v>0.8</v>
      </c>
      <c r="K20" s="606">
        <v>0.8</v>
      </c>
      <c r="L20" s="588">
        <v>10.824999999999999</v>
      </c>
      <c r="M20" s="588">
        <v>8.625</v>
      </c>
      <c r="N20" s="588">
        <v>7.8250000000000002</v>
      </c>
      <c r="O20" s="838">
        <v>2</v>
      </c>
      <c r="P20" s="828"/>
      <c r="Q20" s="237" t="s">
        <v>163</v>
      </c>
      <c r="R20" s="479"/>
      <c r="S20" s="479"/>
      <c r="T20" s="479"/>
      <c r="U20" s="479"/>
      <c r="V20" s="479"/>
      <c r="W20" s="479"/>
      <c r="X20" s="479"/>
    </row>
    <row r="21" spans="1:24" s="480" customFormat="1" ht="17.45" customHeight="1">
      <c r="A21" s="537" t="s">
        <v>411</v>
      </c>
      <c r="B21" s="546"/>
      <c r="C21" s="408"/>
      <c r="D21" s="539"/>
      <c r="E21" s="539"/>
      <c r="F21" s="539"/>
      <c r="G21" s="539"/>
      <c r="H21" s="585"/>
      <c r="I21" s="585"/>
      <c r="J21" s="585"/>
      <c r="K21" s="585"/>
      <c r="L21" s="587"/>
      <c r="M21" s="587"/>
      <c r="N21" s="587"/>
      <c r="O21" s="834"/>
      <c r="P21" s="835"/>
      <c r="Q21" s="547"/>
      <c r="R21" s="479"/>
      <c r="S21" s="479"/>
      <c r="T21" s="479"/>
      <c r="U21" s="479"/>
      <c r="V21" s="479"/>
      <c r="W21" s="479"/>
      <c r="X21" s="479"/>
    </row>
    <row r="22" spans="1:24" s="480" customFormat="1" ht="17.45" customHeight="1">
      <c r="A22" s="830">
        <v>1</v>
      </c>
      <c r="B22" s="316" t="s">
        <v>323</v>
      </c>
      <c r="C22" s="408"/>
      <c r="D22" s="478">
        <v>2009</v>
      </c>
      <c r="E22" s="478">
        <v>2</v>
      </c>
      <c r="F22" s="478" t="s">
        <v>137</v>
      </c>
      <c r="G22" s="478" t="s">
        <v>162</v>
      </c>
      <c r="H22" s="831">
        <v>1.8</v>
      </c>
      <c r="I22" s="832">
        <v>1.8</v>
      </c>
      <c r="J22" s="832">
        <v>2</v>
      </c>
      <c r="K22" s="829">
        <v>1.86</v>
      </c>
      <c r="L22" s="832">
        <v>9.4</v>
      </c>
      <c r="M22" s="832">
        <v>8.9</v>
      </c>
      <c r="N22" s="829">
        <v>7.04</v>
      </c>
      <c r="O22" s="840">
        <v>2</v>
      </c>
      <c r="P22" s="841"/>
      <c r="Q22" s="237" t="s">
        <v>163</v>
      </c>
      <c r="R22" s="479"/>
      <c r="S22" s="479"/>
      <c r="T22" s="479"/>
      <c r="U22" s="479"/>
      <c r="V22" s="479"/>
      <c r="W22" s="479"/>
      <c r="X22" s="479"/>
    </row>
    <row r="23" spans="1:24" s="480" customFormat="1" ht="17.45" customHeight="1">
      <c r="A23" s="830"/>
      <c r="B23" s="316" t="s">
        <v>324</v>
      </c>
      <c r="C23" s="408"/>
      <c r="D23" s="478">
        <v>2007</v>
      </c>
      <c r="E23" s="478">
        <v>2</v>
      </c>
      <c r="F23" s="478" t="s">
        <v>137</v>
      </c>
      <c r="G23" s="478" t="s">
        <v>162</v>
      </c>
      <c r="H23" s="831"/>
      <c r="I23" s="832"/>
      <c r="J23" s="832"/>
      <c r="K23" s="829"/>
      <c r="L23" s="832"/>
      <c r="M23" s="832"/>
      <c r="N23" s="829"/>
      <c r="O23" s="841"/>
      <c r="P23" s="841"/>
      <c r="Q23" s="237" t="s">
        <v>163</v>
      </c>
      <c r="R23" s="479"/>
      <c r="S23" s="479"/>
      <c r="T23" s="479"/>
      <c r="U23" s="479"/>
      <c r="V23" s="479"/>
      <c r="W23" s="479"/>
      <c r="X23" s="479"/>
    </row>
    <row r="24" spans="1:24" s="281" customFormat="1" ht="17.45" customHeight="1">
      <c r="A24" s="830">
        <v>2</v>
      </c>
      <c r="B24" s="408" t="s">
        <v>161</v>
      </c>
      <c r="C24" s="408"/>
      <c r="D24" s="478">
        <v>2005</v>
      </c>
      <c r="E24" s="478" t="s">
        <v>5</v>
      </c>
      <c r="F24" s="478" t="s">
        <v>137</v>
      </c>
      <c r="G24" s="478" t="s">
        <v>162</v>
      </c>
      <c r="H24" s="831">
        <v>3.3</v>
      </c>
      <c r="I24" s="832">
        <v>3.4</v>
      </c>
      <c r="J24" s="832">
        <v>3.5</v>
      </c>
      <c r="K24" s="832">
        <v>3.4</v>
      </c>
      <c r="L24" s="832">
        <v>13.8</v>
      </c>
      <c r="M24" s="829">
        <v>9.4499999999999993</v>
      </c>
      <c r="N24" s="829">
        <v>6.05</v>
      </c>
      <c r="O24" s="840">
        <v>3</v>
      </c>
      <c r="P24" s="841"/>
      <c r="Q24" s="550" t="s">
        <v>319</v>
      </c>
    </row>
    <row r="25" spans="1:24" s="281" customFormat="1" ht="17.45" customHeight="1">
      <c r="A25" s="830"/>
      <c r="B25" s="408" t="s">
        <v>164</v>
      </c>
      <c r="C25" s="408"/>
      <c r="D25" s="478">
        <v>2008</v>
      </c>
      <c r="E25" s="478">
        <v>1</v>
      </c>
      <c r="F25" s="478" t="s">
        <v>137</v>
      </c>
      <c r="G25" s="478" t="s">
        <v>162</v>
      </c>
      <c r="H25" s="831"/>
      <c r="I25" s="832"/>
      <c r="J25" s="832"/>
      <c r="K25" s="832"/>
      <c r="L25" s="832"/>
      <c r="M25" s="829"/>
      <c r="N25" s="829"/>
      <c r="O25" s="841"/>
      <c r="P25" s="841"/>
      <c r="Q25" s="518" t="s">
        <v>163</v>
      </c>
    </row>
    <row r="26" spans="1:24" s="480" customFormat="1" ht="17.45" customHeight="1">
      <c r="A26" s="830">
        <v>3</v>
      </c>
      <c r="B26" s="408" t="s">
        <v>326</v>
      </c>
      <c r="C26" s="408"/>
      <c r="D26" s="478">
        <v>2002</v>
      </c>
      <c r="E26" s="478">
        <v>1</v>
      </c>
      <c r="F26" s="478" t="s">
        <v>137</v>
      </c>
      <c r="G26" s="588" t="s">
        <v>327</v>
      </c>
      <c r="H26" s="831">
        <v>2.9</v>
      </c>
      <c r="I26" s="832">
        <v>2.5</v>
      </c>
      <c r="J26" s="832">
        <v>3</v>
      </c>
      <c r="K26" s="832">
        <v>2.8</v>
      </c>
      <c r="L26" s="833">
        <v>8.5250000000000004</v>
      </c>
      <c r="M26" s="833">
        <v>7.0750000000000002</v>
      </c>
      <c r="N26" s="833">
        <v>4.2750000000000004</v>
      </c>
      <c r="O26" s="829"/>
      <c r="P26" s="828"/>
      <c r="Q26" s="549" t="s">
        <v>329</v>
      </c>
      <c r="R26" s="479"/>
      <c r="S26" s="479"/>
      <c r="T26" s="479"/>
      <c r="U26" s="479"/>
      <c r="V26" s="479"/>
      <c r="W26" s="479"/>
      <c r="X26" s="479"/>
    </row>
    <row r="27" spans="1:24" s="480" customFormat="1" ht="17.45" customHeight="1">
      <c r="A27" s="830"/>
      <c r="B27" s="408" t="s">
        <v>325</v>
      </c>
      <c r="C27" s="408"/>
      <c r="D27" s="478">
        <v>2007</v>
      </c>
      <c r="E27" s="478">
        <v>2</v>
      </c>
      <c r="F27" s="478" t="s">
        <v>137</v>
      </c>
      <c r="G27" s="478" t="s">
        <v>162</v>
      </c>
      <c r="H27" s="831"/>
      <c r="I27" s="832"/>
      <c r="J27" s="832"/>
      <c r="K27" s="832"/>
      <c r="L27" s="833"/>
      <c r="M27" s="833"/>
      <c r="N27" s="833"/>
      <c r="O27" s="828"/>
      <c r="P27" s="828"/>
      <c r="Q27" s="548" t="s">
        <v>163</v>
      </c>
      <c r="R27" s="479"/>
      <c r="S27" s="479"/>
      <c r="T27" s="479"/>
      <c r="U27" s="479"/>
      <c r="V27" s="479"/>
      <c r="W27" s="479"/>
      <c r="X27" s="479"/>
    </row>
    <row r="28" spans="1:24" s="480" customFormat="1" ht="17.45" customHeight="1">
      <c r="A28" s="537" t="s">
        <v>412</v>
      </c>
      <c r="B28" s="546"/>
      <c r="C28" s="408"/>
      <c r="D28" s="539"/>
      <c r="E28" s="539"/>
      <c r="F28" s="539"/>
      <c r="G28" s="539"/>
      <c r="H28" s="585"/>
      <c r="I28" s="585"/>
      <c r="J28" s="585"/>
      <c r="K28" s="585"/>
      <c r="L28" s="587"/>
      <c r="M28" s="587"/>
      <c r="N28" s="587"/>
      <c r="O28" s="834"/>
      <c r="P28" s="835"/>
      <c r="Q28" s="547"/>
      <c r="R28" s="479"/>
      <c r="S28" s="479"/>
      <c r="T28" s="479"/>
      <c r="U28" s="479"/>
      <c r="V28" s="479"/>
      <c r="W28" s="479"/>
      <c r="X28" s="479"/>
    </row>
    <row r="29" spans="1:24" s="480" customFormat="1" ht="17.45" customHeight="1">
      <c r="A29" s="830">
        <v>1</v>
      </c>
      <c r="B29" s="408" t="s">
        <v>165</v>
      </c>
      <c r="C29" s="408"/>
      <c r="D29" s="478">
        <v>1994</v>
      </c>
      <c r="E29" s="478" t="s">
        <v>5</v>
      </c>
      <c r="F29" s="478" t="s">
        <v>137</v>
      </c>
      <c r="G29" s="481" t="s">
        <v>320</v>
      </c>
      <c r="H29" s="831">
        <v>0.5</v>
      </c>
      <c r="I29" s="832">
        <v>0.5</v>
      </c>
      <c r="J29" s="832">
        <v>0.5</v>
      </c>
      <c r="K29" s="832">
        <v>0.5</v>
      </c>
      <c r="L29" s="829">
        <v>16.649999999999999</v>
      </c>
      <c r="M29" s="829">
        <v>16.649999999999999</v>
      </c>
      <c r="N29" s="829">
        <v>16.149999999999999</v>
      </c>
      <c r="O29" s="829" t="s">
        <v>5</v>
      </c>
      <c r="P29" s="828"/>
      <c r="Q29" s="548" t="s">
        <v>163</v>
      </c>
      <c r="R29" s="479"/>
      <c r="S29" s="479"/>
      <c r="T29" s="479"/>
      <c r="U29" s="479"/>
      <c r="V29" s="479"/>
      <c r="W29" s="479"/>
      <c r="X29" s="479"/>
    </row>
    <row r="30" spans="1:24" s="480" customFormat="1" ht="17.45" customHeight="1">
      <c r="A30" s="830"/>
      <c r="B30" s="408" t="s">
        <v>321</v>
      </c>
      <c r="C30" s="408"/>
      <c r="D30" s="478">
        <v>2000</v>
      </c>
      <c r="E30" s="478" t="s">
        <v>4</v>
      </c>
      <c r="F30" s="478" t="s">
        <v>137</v>
      </c>
      <c r="G30" s="481" t="s">
        <v>320</v>
      </c>
      <c r="H30" s="831"/>
      <c r="I30" s="832"/>
      <c r="J30" s="832"/>
      <c r="K30" s="832"/>
      <c r="L30" s="829"/>
      <c r="M30" s="829"/>
      <c r="N30" s="829"/>
      <c r="O30" s="828"/>
      <c r="P30" s="828"/>
      <c r="Q30" s="549" t="s">
        <v>322</v>
      </c>
      <c r="R30" s="479"/>
      <c r="S30" s="479"/>
      <c r="T30" s="479"/>
      <c r="U30" s="479"/>
      <c r="V30" s="479"/>
      <c r="W30" s="479"/>
      <c r="X30" s="479"/>
    </row>
    <row r="31" spans="1:24" s="480" customFormat="1" ht="17.45" customHeight="1">
      <c r="A31" s="830">
        <v>2</v>
      </c>
      <c r="B31" s="408" t="s">
        <v>241</v>
      </c>
      <c r="C31" s="408"/>
      <c r="D31" s="478">
        <v>1993</v>
      </c>
      <c r="E31" s="478" t="s">
        <v>5</v>
      </c>
      <c r="F31" s="478" t="s">
        <v>137</v>
      </c>
      <c r="G31" s="588" t="s">
        <v>328</v>
      </c>
      <c r="H31" s="831">
        <v>1.9</v>
      </c>
      <c r="I31" s="832">
        <v>1.8</v>
      </c>
      <c r="J31" s="832">
        <v>1.9</v>
      </c>
      <c r="K31" s="829">
        <v>1.86</v>
      </c>
      <c r="L31" s="832">
        <v>3.1</v>
      </c>
      <c r="M31" s="829">
        <v>2.85</v>
      </c>
      <c r="N31" s="829">
        <v>0.99</v>
      </c>
      <c r="O31" s="829"/>
      <c r="P31" s="828"/>
      <c r="Q31" s="548" t="s">
        <v>366</v>
      </c>
      <c r="R31" s="479"/>
      <c r="S31" s="479"/>
      <c r="T31" s="479"/>
      <c r="U31" s="479"/>
      <c r="V31" s="479"/>
      <c r="W31" s="479"/>
      <c r="X31" s="479"/>
    </row>
    <row r="32" spans="1:24" s="480" customFormat="1" ht="17.45" customHeight="1">
      <c r="A32" s="830"/>
      <c r="B32" s="408" t="s">
        <v>155</v>
      </c>
      <c r="C32" s="408"/>
      <c r="D32" s="478">
        <v>1987</v>
      </c>
      <c r="E32" s="478">
        <v>1</v>
      </c>
      <c r="F32" s="478" t="s">
        <v>137</v>
      </c>
      <c r="G32" s="478" t="s">
        <v>328</v>
      </c>
      <c r="H32" s="831"/>
      <c r="I32" s="832"/>
      <c r="J32" s="832"/>
      <c r="K32" s="829"/>
      <c r="L32" s="832"/>
      <c r="M32" s="829"/>
      <c r="N32" s="829"/>
      <c r="O32" s="828"/>
      <c r="P32" s="828"/>
      <c r="Q32" s="548" t="s">
        <v>156</v>
      </c>
      <c r="R32" s="479"/>
      <c r="S32" s="479"/>
      <c r="T32" s="479"/>
      <c r="U32" s="479"/>
      <c r="V32" s="479"/>
      <c r="W32" s="479"/>
      <c r="X32" s="479"/>
    </row>
    <row r="33" spans="1:24" s="480" customFormat="1" ht="17.45" customHeight="1">
      <c r="A33" s="830">
        <v>3</v>
      </c>
      <c r="B33" s="408" t="s">
        <v>346</v>
      </c>
      <c r="C33" s="408"/>
      <c r="D33" s="478">
        <v>2006</v>
      </c>
      <c r="E33" s="478">
        <v>1</v>
      </c>
      <c r="F33" s="478" t="s">
        <v>137</v>
      </c>
      <c r="G33" s="481" t="s">
        <v>328</v>
      </c>
      <c r="H33" s="831">
        <v>0.8</v>
      </c>
      <c r="I33" s="832">
        <v>0.8</v>
      </c>
      <c r="J33" s="832">
        <v>0.8</v>
      </c>
      <c r="K33" s="832">
        <v>0.8</v>
      </c>
      <c r="L33" s="832">
        <v>2</v>
      </c>
      <c r="M33" s="832">
        <v>1.7</v>
      </c>
      <c r="N33" s="832">
        <v>0.9</v>
      </c>
      <c r="O33" s="829"/>
      <c r="P33" s="828"/>
      <c r="Q33" s="549" t="s">
        <v>347</v>
      </c>
      <c r="R33" s="479"/>
      <c r="S33" s="479"/>
      <c r="T33" s="479"/>
      <c r="U33" s="479"/>
      <c r="V33" s="479"/>
      <c r="W33" s="479"/>
      <c r="X33" s="479"/>
    </row>
    <row r="34" spans="1:24" s="480" customFormat="1" ht="17.45" customHeight="1">
      <c r="A34" s="830"/>
      <c r="B34" s="408" t="s">
        <v>335</v>
      </c>
      <c r="C34" s="408"/>
      <c r="D34" s="478">
        <v>2000</v>
      </c>
      <c r="E34" s="478">
        <v>1</v>
      </c>
      <c r="F34" s="478" t="s">
        <v>137</v>
      </c>
      <c r="G34" s="481" t="s">
        <v>414</v>
      </c>
      <c r="H34" s="831"/>
      <c r="I34" s="832"/>
      <c r="J34" s="832"/>
      <c r="K34" s="832"/>
      <c r="L34" s="832"/>
      <c r="M34" s="832"/>
      <c r="N34" s="832"/>
      <c r="O34" s="828"/>
      <c r="P34" s="828"/>
      <c r="Q34" s="549" t="s">
        <v>158</v>
      </c>
      <c r="R34" s="479"/>
      <c r="S34" s="479"/>
      <c r="T34" s="479"/>
      <c r="U34" s="479"/>
      <c r="V34" s="479"/>
      <c r="W34" s="479"/>
      <c r="X34" s="479"/>
    </row>
    <row r="35" spans="1:24" s="480" customFormat="1" ht="17.45" customHeight="1">
      <c r="A35" s="537" t="s">
        <v>413</v>
      </c>
      <c r="B35" s="546"/>
      <c r="C35" s="408"/>
      <c r="D35" s="539"/>
      <c r="E35" s="539"/>
      <c r="F35" s="539"/>
      <c r="G35" s="539"/>
      <c r="H35" s="585"/>
      <c r="I35" s="585"/>
      <c r="J35" s="585"/>
      <c r="K35" s="585"/>
      <c r="L35" s="587"/>
      <c r="M35" s="587"/>
      <c r="N35" s="587"/>
      <c r="O35" s="834"/>
      <c r="P35" s="835"/>
      <c r="Q35" s="547"/>
      <c r="R35" s="479"/>
      <c r="S35" s="479"/>
      <c r="T35" s="479"/>
      <c r="U35" s="479"/>
      <c r="V35" s="479"/>
      <c r="W35" s="479"/>
      <c r="X35" s="479"/>
    </row>
    <row r="36" spans="1:24" s="480" customFormat="1" ht="17.45" customHeight="1">
      <c r="A36" s="830">
        <v>1</v>
      </c>
      <c r="B36" s="408" t="s">
        <v>325</v>
      </c>
      <c r="C36" s="408"/>
      <c r="D36" s="478">
        <v>2007</v>
      </c>
      <c r="E36" s="478">
        <v>2</v>
      </c>
      <c r="F36" s="478" t="s">
        <v>137</v>
      </c>
      <c r="G36" s="478" t="s">
        <v>162</v>
      </c>
      <c r="H36" s="831">
        <v>2.7</v>
      </c>
      <c r="I36" s="832">
        <v>2.2999999999999998</v>
      </c>
      <c r="J36" s="832">
        <v>2.8</v>
      </c>
      <c r="K36" s="832">
        <v>2.6</v>
      </c>
      <c r="L36" s="829">
        <v>7.65</v>
      </c>
      <c r="M36" s="833">
        <v>6.6749999999999998</v>
      </c>
      <c r="N36" s="833">
        <v>4.0750000000000002</v>
      </c>
      <c r="O36" s="829"/>
      <c r="P36" s="828"/>
      <c r="Q36" s="548" t="s">
        <v>163</v>
      </c>
      <c r="R36" s="479"/>
      <c r="S36" s="479"/>
      <c r="T36" s="479"/>
      <c r="U36" s="479"/>
      <c r="V36" s="479"/>
      <c r="W36" s="479"/>
      <c r="X36" s="479"/>
    </row>
    <row r="37" spans="1:24" s="480" customFormat="1" ht="17.45" customHeight="1">
      <c r="A37" s="830"/>
      <c r="B37" s="408" t="s">
        <v>241</v>
      </c>
      <c r="C37" s="408"/>
      <c r="D37" s="478">
        <v>1993</v>
      </c>
      <c r="E37" s="478" t="s">
        <v>5</v>
      </c>
      <c r="F37" s="478" t="s">
        <v>137</v>
      </c>
      <c r="G37" s="588" t="s">
        <v>328</v>
      </c>
      <c r="H37" s="831"/>
      <c r="I37" s="832"/>
      <c r="J37" s="832"/>
      <c r="K37" s="832"/>
      <c r="L37" s="829"/>
      <c r="M37" s="833"/>
      <c r="N37" s="833"/>
      <c r="O37" s="828"/>
      <c r="P37" s="828"/>
      <c r="Q37" s="548" t="s">
        <v>366</v>
      </c>
      <c r="R37" s="479"/>
      <c r="S37" s="479"/>
      <c r="T37" s="479"/>
      <c r="U37" s="479"/>
      <c r="V37" s="479"/>
      <c r="W37" s="479"/>
      <c r="X37" s="479"/>
    </row>
    <row r="38" spans="1:24" s="281" customFormat="1" ht="17.45" customHeight="1">
      <c r="A38" s="830">
        <v>2</v>
      </c>
      <c r="B38" s="408" t="s">
        <v>342</v>
      </c>
      <c r="C38" s="408"/>
      <c r="D38" s="478">
        <v>2001</v>
      </c>
      <c r="E38" s="478">
        <v>1</v>
      </c>
      <c r="F38" s="478" t="s">
        <v>137</v>
      </c>
      <c r="G38" s="478" t="s">
        <v>328</v>
      </c>
      <c r="H38" s="831">
        <v>2.1</v>
      </c>
      <c r="I38" s="832">
        <v>2.2000000000000002</v>
      </c>
      <c r="J38" s="832">
        <v>2</v>
      </c>
      <c r="K38" s="832">
        <v>2.1</v>
      </c>
      <c r="L38" s="832">
        <v>2.5</v>
      </c>
      <c r="M38" s="832">
        <v>2.2000000000000002</v>
      </c>
      <c r="N38" s="832">
        <v>0.1</v>
      </c>
      <c r="O38" s="829"/>
      <c r="P38" s="828"/>
      <c r="Q38" s="548" t="s">
        <v>156</v>
      </c>
    </row>
    <row r="39" spans="1:24" s="281" customFormat="1" ht="17.45" customHeight="1">
      <c r="A39" s="830"/>
      <c r="B39" s="408" t="s">
        <v>155</v>
      </c>
      <c r="C39" s="408"/>
      <c r="D39" s="478">
        <v>1987</v>
      </c>
      <c r="E39" s="478">
        <v>1</v>
      </c>
      <c r="F39" s="478" t="s">
        <v>137</v>
      </c>
      <c r="G39" s="478" t="s">
        <v>328</v>
      </c>
      <c r="H39" s="831"/>
      <c r="I39" s="832"/>
      <c r="J39" s="832"/>
      <c r="K39" s="832"/>
      <c r="L39" s="832"/>
      <c r="M39" s="832"/>
      <c r="N39" s="832"/>
      <c r="O39" s="828"/>
      <c r="P39" s="828"/>
      <c r="Q39" s="548" t="s">
        <v>156</v>
      </c>
    </row>
    <row r="40" spans="1:24" s="480" customFormat="1" ht="12.75" customHeight="1">
      <c r="A40" s="551"/>
      <c r="B40" s="552"/>
      <c r="C40" s="552"/>
      <c r="D40" s="553"/>
      <c r="E40" s="553"/>
      <c r="F40" s="553"/>
      <c r="G40" s="553"/>
      <c r="H40" s="554"/>
      <c r="I40" s="555"/>
      <c r="J40" s="555"/>
      <c r="K40" s="555"/>
      <c r="L40" s="556"/>
      <c r="M40" s="556"/>
      <c r="N40" s="555"/>
      <c r="O40" s="503"/>
      <c r="P40" s="503"/>
      <c r="Q40" s="557"/>
      <c r="R40" s="479"/>
      <c r="S40" s="479"/>
      <c r="T40" s="479"/>
      <c r="U40" s="479"/>
      <c r="V40" s="479"/>
      <c r="W40" s="479"/>
      <c r="X40" s="479"/>
    </row>
    <row r="41" spans="1:24" s="354" customFormat="1" ht="12.75">
      <c r="A41" s="540" t="s">
        <v>16</v>
      </c>
      <c r="B41" s="232"/>
      <c r="C41" s="232"/>
      <c r="D41" s="232"/>
      <c r="F41" s="635" t="s">
        <v>254</v>
      </c>
      <c r="G41" s="232"/>
      <c r="I41" s="540" t="s">
        <v>105</v>
      </c>
      <c r="J41" s="232"/>
      <c r="K41" s="232"/>
      <c r="M41" s="638" t="s">
        <v>421</v>
      </c>
      <c r="O41" s="232"/>
      <c r="P41" s="232"/>
    </row>
    <row r="42" spans="1:24" s="354" customFormat="1" ht="12.75">
      <c r="A42" s="540"/>
      <c r="B42" s="232"/>
      <c r="C42" s="232"/>
      <c r="D42" s="232"/>
      <c r="F42" s="232"/>
      <c r="G42" s="232"/>
      <c r="I42" s="540"/>
      <c r="J42" s="232"/>
      <c r="K42" s="232"/>
      <c r="L42" s="232"/>
      <c r="O42" s="232"/>
      <c r="P42" s="232"/>
    </row>
    <row r="43" spans="1:24" s="354" customFormat="1" ht="12.75">
      <c r="A43" s="540" t="s">
        <v>17</v>
      </c>
      <c r="B43" s="232"/>
      <c r="C43" s="232"/>
      <c r="D43" s="232"/>
      <c r="F43" s="232" t="s">
        <v>143</v>
      </c>
      <c r="G43" s="232"/>
      <c r="I43" s="540" t="s">
        <v>106</v>
      </c>
      <c r="J43" s="232"/>
      <c r="K43" s="232"/>
      <c r="L43" s="232"/>
      <c r="M43" s="91" t="s">
        <v>422</v>
      </c>
      <c r="O43" s="232"/>
      <c r="P43" s="232"/>
    </row>
    <row r="44" spans="1:24" s="543" customFormat="1" ht="16.5">
      <c r="A44" s="541"/>
      <c r="B44" s="541"/>
      <c r="C44" s="541"/>
      <c r="D44" s="541"/>
      <c r="E44" s="541"/>
      <c r="F44" s="541"/>
      <c r="G44" s="541"/>
      <c r="H44" s="541"/>
      <c r="I44" s="541"/>
      <c r="J44" s="541"/>
      <c r="K44" s="541"/>
      <c r="L44" s="541"/>
      <c r="M44" s="541"/>
      <c r="N44" s="541"/>
      <c r="O44" s="541"/>
      <c r="P44" s="541"/>
      <c r="Q44" s="542"/>
      <c r="R44" s="535"/>
      <c r="S44" s="535"/>
      <c r="T44" s="535"/>
      <c r="U44" s="535"/>
      <c r="V44" s="535"/>
      <c r="W44" s="535"/>
      <c r="X44" s="535"/>
    </row>
    <row r="45" spans="1:24" s="543" customFormat="1" ht="16.5">
      <c r="A45" s="544"/>
      <c r="B45" s="544"/>
      <c r="C45" s="544"/>
      <c r="D45" s="544"/>
      <c r="E45" s="544"/>
      <c r="F45" s="544"/>
      <c r="G45" s="544"/>
      <c r="H45" s="544"/>
      <c r="I45" s="544"/>
      <c r="J45" s="544"/>
      <c r="K45" s="544"/>
      <c r="L45" s="544"/>
      <c r="M45" s="544"/>
      <c r="N45" s="544"/>
      <c r="O45" s="544"/>
      <c r="P45" s="544"/>
      <c r="Q45" s="535"/>
      <c r="R45" s="535"/>
      <c r="S45" s="535"/>
      <c r="T45" s="535"/>
      <c r="U45" s="535"/>
      <c r="V45" s="535"/>
      <c r="W45" s="535"/>
      <c r="X45" s="535"/>
    </row>
    <row r="46" spans="1:24" s="543" customFormat="1" ht="16.5">
      <c r="A46" s="544"/>
      <c r="B46" s="544"/>
      <c r="C46" s="544"/>
      <c r="D46" s="544"/>
      <c r="E46" s="544"/>
      <c r="F46" s="544"/>
      <c r="G46" s="544"/>
      <c r="H46" s="544"/>
      <c r="I46" s="544"/>
      <c r="J46" s="544"/>
      <c r="K46" s="544"/>
      <c r="L46" s="544"/>
      <c r="M46" s="544"/>
      <c r="N46" s="544"/>
      <c r="O46" s="544"/>
      <c r="P46" s="544"/>
      <c r="Q46" s="535"/>
      <c r="R46" s="535"/>
      <c r="S46" s="535"/>
      <c r="T46" s="535"/>
      <c r="U46" s="535"/>
      <c r="V46" s="535"/>
      <c r="W46" s="535"/>
      <c r="X46" s="535"/>
    </row>
    <row r="47" spans="1:24" s="543" customFormat="1" ht="16.5">
      <c r="A47" s="544"/>
      <c r="B47" s="544"/>
      <c r="C47" s="544"/>
      <c r="D47" s="544"/>
      <c r="E47" s="544"/>
      <c r="F47" s="544"/>
      <c r="G47" s="544"/>
      <c r="H47" s="544"/>
      <c r="I47" s="544"/>
      <c r="J47" s="544"/>
      <c r="K47" s="544"/>
      <c r="L47" s="544"/>
      <c r="M47" s="544"/>
      <c r="N47" s="544"/>
      <c r="O47" s="544"/>
      <c r="P47" s="544"/>
      <c r="Q47" s="535"/>
    </row>
    <row r="48" spans="1:24" s="543" customFormat="1" ht="16.5">
      <c r="A48" s="544"/>
      <c r="B48" s="544"/>
      <c r="C48" s="544"/>
      <c r="D48" s="544"/>
      <c r="E48" s="544"/>
      <c r="F48" s="544"/>
      <c r="G48" s="544"/>
      <c r="H48" s="544"/>
      <c r="I48" s="544"/>
      <c r="J48" s="544"/>
      <c r="K48" s="544"/>
      <c r="L48" s="544"/>
      <c r="M48" s="544"/>
      <c r="N48" s="544"/>
      <c r="O48" s="544"/>
      <c r="P48" s="544"/>
      <c r="Q48" s="535"/>
    </row>
    <row r="49" spans="1:17" s="543" customFormat="1" ht="16.5">
      <c r="A49" s="535"/>
      <c r="B49" s="535"/>
      <c r="C49" s="535"/>
      <c r="D49" s="535"/>
      <c r="E49" s="535"/>
      <c r="F49" s="535"/>
      <c r="G49" s="535"/>
      <c r="H49" s="535"/>
      <c r="I49" s="535"/>
      <c r="J49" s="535"/>
      <c r="K49" s="535"/>
      <c r="L49" s="535"/>
      <c r="M49" s="535"/>
      <c r="N49" s="535"/>
      <c r="O49" s="535"/>
      <c r="P49" s="535"/>
      <c r="Q49" s="535"/>
    </row>
    <row r="50" spans="1:17" s="543" customFormat="1" ht="16.5">
      <c r="A50" s="535"/>
      <c r="B50" s="535"/>
      <c r="C50" s="535"/>
      <c r="D50" s="535"/>
      <c r="E50" s="535"/>
      <c r="F50" s="535"/>
      <c r="G50" s="535"/>
      <c r="H50" s="535"/>
      <c r="I50" s="535"/>
      <c r="J50" s="535"/>
      <c r="K50" s="535"/>
      <c r="L50" s="535"/>
      <c r="M50" s="535"/>
      <c r="N50" s="535"/>
      <c r="O50" s="535"/>
      <c r="P50" s="535"/>
      <c r="Q50" s="535"/>
    </row>
    <row r="51" spans="1:17" s="543" customFormat="1" ht="16.5">
      <c r="A51" s="535"/>
      <c r="B51" s="535"/>
      <c r="C51" s="535"/>
      <c r="D51" s="535"/>
      <c r="E51" s="535"/>
      <c r="F51" s="535"/>
      <c r="G51" s="535"/>
      <c r="H51" s="535"/>
      <c r="I51" s="535"/>
      <c r="J51" s="535"/>
      <c r="K51" s="535"/>
      <c r="L51" s="535"/>
      <c r="M51" s="535"/>
      <c r="N51" s="535"/>
      <c r="O51" s="535"/>
      <c r="P51" s="535"/>
      <c r="Q51" s="535"/>
    </row>
    <row r="52" spans="1:17" ht="16.5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</row>
    <row r="53" spans="1:17" ht="16.5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</row>
    <row r="54" spans="1:17" ht="16.5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</row>
    <row r="55" spans="1:17" ht="16.5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</row>
    <row r="56" spans="1:17" ht="16.5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</row>
    <row r="57" spans="1:17" ht="16.5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</row>
    <row r="58" spans="1:17" ht="16.5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</row>
    <row r="59" spans="1:17" ht="16.5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</row>
    <row r="60" spans="1:17" ht="16.5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</row>
  </sheetData>
  <mergeCells count="98">
    <mergeCell ref="H22:H23"/>
    <mergeCell ref="I22:I23"/>
    <mergeCell ref="J22:J23"/>
    <mergeCell ref="K22:K23"/>
    <mergeCell ref="M22:M23"/>
    <mergeCell ref="L22:L23"/>
    <mergeCell ref="R2:S2"/>
    <mergeCell ref="A3:Q3"/>
    <mergeCell ref="R3:S3"/>
    <mergeCell ref="A4:Q4"/>
    <mergeCell ref="R4:S4"/>
    <mergeCell ref="M29:M30"/>
    <mergeCell ref="N29:N30"/>
    <mergeCell ref="A24:A25"/>
    <mergeCell ref="H24:H25"/>
    <mergeCell ref="O14:P14"/>
    <mergeCell ref="O16:P16"/>
    <mergeCell ref="J26:J27"/>
    <mergeCell ref="K26:K27"/>
    <mergeCell ref="A29:A30"/>
    <mergeCell ref="H29:H30"/>
    <mergeCell ref="I29:I30"/>
    <mergeCell ref="J29:J30"/>
    <mergeCell ref="K29:K30"/>
    <mergeCell ref="O17:P17"/>
    <mergeCell ref="O18:P18"/>
    <mergeCell ref="A22:A23"/>
    <mergeCell ref="O15:P15"/>
    <mergeCell ref="N24:N25"/>
    <mergeCell ref="O24:P25"/>
    <mergeCell ref="I24:I25"/>
    <mergeCell ref="J24:J25"/>
    <mergeCell ref="K24:K25"/>
    <mergeCell ref="L24:L25"/>
    <mergeCell ref="M24:M25"/>
    <mergeCell ref="O20:P20"/>
    <mergeCell ref="O19:P19"/>
    <mergeCell ref="N22:N23"/>
    <mergeCell ref="O21:P21"/>
    <mergeCell ref="O22:P23"/>
    <mergeCell ref="A1:Q1"/>
    <mergeCell ref="A2:Q2"/>
    <mergeCell ref="B12:C12"/>
    <mergeCell ref="O12:P12"/>
    <mergeCell ref="O13:P13"/>
    <mergeCell ref="G6:L6"/>
    <mergeCell ref="G7:L7"/>
    <mergeCell ref="G8:L8"/>
    <mergeCell ref="G9:L9"/>
    <mergeCell ref="A7:C7"/>
    <mergeCell ref="A8:C8"/>
    <mergeCell ref="A36:A37"/>
    <mergeCell ref="H36:H37"/>
    <mergeCell ref="I36:I37"/>
    <mergeCell ref="J36:J37"/>
    <mergeCell ref="K36:K37"/>
    <mergeCell ref="A33:A34"/>
    <mergeCell ref="H33:H34"/>
    <mergeCell ref="I33:I34"/>
    <mergeCell ref="J33:J34"/>
    <mergeCell ref="K33:K34"/>
    <mergeCell ref="A31:A32"/>
    <mergeCell ref="H31:H32"/>
    <mergeCell ref="I31:I32"/>
    <mergeCell ref="J31:J32"/>
    <mergeCell ref="K31:K32"/>
    <mergeCell ref="L38:L39"/>
    <mergeCell ref="M38:M39"/>
    <mergeCell ref="N38:N39"/>
    <mergeCell ref="O26:P27"/>
    <mergeCell ref="O29:P30"/>
    <mergeCell ref="O31:P32"/>
    <mergeCell ref="O28:P28"/>
    <mergeCell ref="O35:P35"/>
    <mergeCell ref="L33:L34"/>
    <mergeCell ref="M33:M34"/>
    <mergeCell ref="N33:N34"/>
    <mergeCell ref="O33:P34"/>
    <mergeCell ref="L31:L32"/>
    <mergeCell ref="M31:M32"/>
    <mergeCell ref="N31:N32"/>
    <mergeCell ref="L29:L30"/>
    <mergeCell ref="O38:P39"/>
    <mergeCell ref="A26:A27"/>
    <mergeCell ref="H26:H27"/>
    <mergeCell ref="I26:I27"/>
    <mergeCell ref="A38:A39"/>
    <mergeCell ref="H38:H39"/>
    <mergeCell ref="I38:I39"/>
    <mergeCell ref="J38:J39"/>
    <mergeCell ref="K38:K39"/>
    <mergeCell ref="L36:L37"/>
    <mergeCell ref="M36:M37"/>
    <mergeCell ref="N36:N37"/>
    <mergeCell ref="O36:P37"/>
    <mergeCell ref="L26:L27"/>
    <mergeCell ref="M26:M27"/>
    <mergeCell ref="N26:N27"/>
  </mergeCells>
  <printOptions horizontalCentered="1"/>
  <pageMargins left="0.23622047244094491" right="0.19685039370078741" top="0.2" bottom="0.23" header="0.17" footer="0.21"/>
  <pageSetup paperSize="9" scale="80" firstPageNumber="0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FFFF00"/>
  </sheetPr>
  <dimension ref="A1:S40"/>
  <sheetViews>
    <sheetView zoomScaleSheetLayoutView="120" workbookViewId="0">
      <selection activeCell="E32" sqref="E32"/>
    </sheetView>
  </sheetViews>
  <sheetFormatPr defaultRowHeight="12.75"/>
  <cols>
    <col min="1" max="1" width="5.5703125" style="73" customWidth="1"/>
    <col min="2" max="2" width="18.140625" style="354" customWidth="1"/>
    <col min="3" max="3" width="9.5703125" style="354" customWidth="1"/>
    <col min="4" max="4" width="19.85546875" style="354" customWidth="1"/>
    <col min="5" max="5" width="22.85546875" style="354" customWidth="1"/>
    <col min="6" max="6" width="12.140625" style="73" customWidth="1"/>
    <col min="7" max="7" width="9.85546875" style="73" customWidth="1"/>
    <col min="8" max="8" width="19.85546875" style="73" customWidth="1"/>
    <col min="9" max="16384" width="9.140625" style="73"/>
  </cols>
  <sheetData>
    <row r="1" spans="1:19">
      <c r="A1" s="845" t="s">
        <v>126</v>
      </c>
      <c r="B1" s="845"/>
      <c r="C1" s="845"/>
      <c r="D1" s="845"/>
      <c r="E1" s="845"/>
      <c r="F1" s="845"/>
      <c r="G1" s="845"/>
      <c r="H1" s="413"/>
      <c r="I1" s="413"/>
      <c r="J1" s="413"/>
      <c r="K1" s="413"/>
      <c r="L1" s="413"/>
      <c r="M1" s="413"/>
      <c r="N1" s="413"/>
      <c r="O1" s="413"/>
      <c r="P1" s="413"/>
      <c r="Q1" s="414"/>
      <c r="R1" s="414"/>
    </row>
    <row r="2" spans="1:19" s="418" customFormat="1">
      <c r="A2" s="845" t="s">
        <v>127</v>
      </c>
      <c r="B2" s="845"/>
      <c r="C2" s="845"/>
      <c r="D2" s="845"/>
      <c r="E2" s="845"/>
      <c r="F2" s="845"/>
      <c r="G2" s="845"/>
      <c r="H2" s="415"/>
      <c r="I2" s="415"/>
      <c r="J2" s="415"/>
      <c r="K2" s="415"/>
      <c r="L2" s="415"/>
      <c r="M2" s="415"/>
      <c r="N2" s="415"/>
      <c r="O2" s="415"/>
      <c r="P2" s="415"/>
      <c r="Q2" s="416"/>
      <c r="R2" s="416"/>
      <c r="S2" s="417"/>
    </row>
    <row r="3" spans="1:19" s="418" customFormat="1" ht="12.75" customHeight="1">
      <c r="A3" s="845" t="s">
        <v>415</v>
      </c>
      <c r="B3" s="845"/>
      <c r="C3" s="845"/>
      <c r="D3" s="845"/>
      <c r="E3" s="845"/>
      <c r="F3" s="845"/>
      <c r="G3" s="845"/>
      <c r="H3" s="413"/>
      <c r="I3" s="413"/>
      <c r="J3" s="413"/>
      <c r="K3" s="413"/>
      <c r="L3" s="413"/>
      <c r="M3" s="413"/>
      <c r="N3" s="413"/>
      <c r="O3" s="413"/>
      <c r="P3" s="413"/>
      <c r="Q3" s="419"/>
      <c r="R3" s="419"/>
      <c r="S3" s="417"/>
    </row>
    <row r="4" spans="1:19" s="418" customFormat="1">
      <c r="A4" s="845" t="s">
        <v>247</v>
      </c>
      <c r="B4" s="845"/>
      <c r="C4" s="845"/>
      <c r="D4" s="845"/>
      <c r="E4" s="845"/>
      <c r="F4" s="845"/>
      <c r="G4" s="845"/>
      <c r="H4" s="413"/>
      <c r="I4" s="413"/>
      <c r="J4" s="413"/>
      <c r="K4" s="413"/>
      <c r="L4" s="413"/>
      <c r="M4" s="413"/>
      <c r="N4" s="413"/>
      <c r="O4" s="413"/>
      <c r="P4" s="413"/>
      <c r="Q4" s="416"/>
      <c r="R4" s="416"/>
      <c r="S4" s="417"/>
    </row>
    <row r="5" spans="1:19" s="418" customFormat="1">
      <c r="A5" s="187"/>
      <c r="B5" s="187"/>
      <c r="C5" s="187"/>
      <c r="D5" s="187"/>
      <c r="E5" s="187"/>
      <c r="F5" s="187"/>
      <c r="G5" s="187"/>
      <c r="H5" s="70"/>
      <c r="I5" s="70"/>
      <c r="J5" s="70"/>
      <c r="K5" s="70"/>
      <c r="L5" s="70"/>
      <c r="M5" s="70"/>
      <c r="N5" s="70"/>
      <c r="O5" s="417"/>
      <c r="P5" s="417"/>
      <c r="Q5" s="417"/>
      <c r="R5" s="417"/>
      <c r="S5" s="417"/>
    </row>
    <row r="6" spans="1:19" s="418" customFormat="1">
      <c r="A6" s="846" t="s">
        <v>141</v>
      </c>
      <c r="B6" s="846"/>
      <c r="C6" s="846"/>
      <c r="D6" s="846"/>
      <c r="E6" s="846"/>
      <c r="F6" s="846"/>
      <c r="G6" s="846"/>
      <c r="H6" s="420"/>
      <c r="I6" s="420"/>
      <c r="J6" s="420"/>
      <c r="K6" s="70"/>
      <c r="L6" s="70"/>
      <c r="M6" s="70"/>
      <c r="N6" s="70"/>
      <c r="O6" s="417"/>
      <c r="P6" s="417"/>
      <c r="Q6" s="417"/>
      <c r="R6" s="417"/>
      <c r="S6" s="417"/>
    </row>
    <row r="7" spans="1:19" s="418" customFormat="1">
      <c r="A7" s="69"/>
      <c r="B7" s="69"/>
      <c r="C7" s="69"/>
      <c r="D7" s="69"/>
      <c r="E7" s="69"/>
      <c r="F7" s="69"/>
      <c r="G7" s="69"/>
      <c r="H7" s="420"/>
      <c r="I7" s="420"/>
      <c r="J7" s="420"/>
      <c r="K7" s="70"/>
      <c r="L7" s="70"/>
      <c r="M7" s="70"/>
      <c r="N7" s="70"/>
      <c r="O7" s="417"/>
      <c r="P7" s="417"/>
      <c r="Q7" s="417"/>
      <c r="R7" s="417"/>
      <c r="S7" s="417"/>
    </row>
    <row r="8" spans="1:19" s="418" customFormat="1" ht="16.5" customHeight="1">
      <c r="A8" s="711" t="s">
        <v>248</v>
      </c>
      <c r="B8" s="711"/>
      <c r="C8" s="711"/>
      <c r="D8" s="69"/>
      <c r="E8" s="69"/>
      <c r="F8" s="69"/>
      <c r="G8" s="421"/>
      <c r="H8" s="420"/>
      <c r="I8" s="420"/>
      <c r="J8" s="420"/>
      <c r="K8" s="70"/>
      <c r="L8" s="70"/>
      <c r="M8" s="70"/>
      <c r="N8" s="70"/>
      <c r="O8" s="417"/>
      <c r="P8" s="417"/>
      <c r="Q8" s="417"/>
      <c r="R8" s="417"/>
      <c r="S8" s="417"/>
    </row>
    <row r="9" spans="1:19" s="418" customFormat="1" ht="17.25" customHeight="1">
      <c r="A9" s="711" t="s">
        <v>250</v>
      </c>
      <c r="B9" s="711"/>
      <c r="C9" s="711"/>
      <c r="D9" s="69"/>
      <c r="E9" s="69"/>
      <c r="F9" s="69"/>
      <c r="G9" s="421"/>
      <c r="H9" s="420"/>
      <c r="I9" s="420"/>
      <c r="J9" s="420"/>
      <c r="K9" s="70"/>
      <c r="L9" s="70"/>
      <c r="M9" s="70"/>
      <c r="N9" s="70"/>
      <c r="O9" s="417"/>
      <c r="P9" s="417"/>
      <c r="Q9" s="417"/>
      <c r="R9" s="417"/>
      <c r="S9" s="417"/>
    </row>
    <row r="10" spans="1:19">
      <c r="A10" s="354"/>
      <c r="F10" s="354"/>
      <c r="G10" s="354"/>
    </row>
    <row r="11" spans="1:19" ht="25.5">
      <c r="A11" s="130" t="s">
        <v>25</v>
      </c>
      <c r="B11" s="130" t="s">
        <v>26</v>
      </c>
      <c r="C11" s="132" t="s">
        <v>27</v>
      </c>
      <c r="D11" s="132" t="s">
        <v>28</v>
      </c>
      <c r="E11" s="130" t="s">
        <v>29</v>
      </c>
      <c r="F11" s="130" t="s">
        <v>30</v>
      </c>
      <c r="G11" s="130" t="s">
        <v>31</v>
      </c>
    </row>
    <row r="12" spans="1:19" ht="15" customHeight="1">
      <c r="A12" s="79">
        <v>1</v>
      </c>
      <c r="B12" s="80" t="s">
        <v>178</v>
      </c>
      <c r="C12" s="81" t="s">
        <v>239</v>
      </c>
      <c r="D12" s="79" t="s">
        <v>16</v>
      </c>
      <c r="E12" s="79" t="s">
        <v>149</v>
      </c>
      <c r="F12" s="79" t="s">
        <v>263</v>
      </c>
      <c r="G12" s="79" t="s">
        <v>139</v>
      </c>
    </row>
    <row r="13" spans="1:19" ht="15" customHeight="1">
      <c r="A13" s="79">
        <v>2</v>
      </c>
      <c r="B13" s="80" t="s">
        <v>138</v>
      </c>
      <c r="C13" s="79" t="s">
        <v>37</v>
      </c>
      <c r="D13" s="81" t="s">
        <v>111</v>
      </c>
      <c r="E13" s="79" t="s">
        <v>135</v>
      </c>
      <c r="F13" s="79" t="s">
        <v>263</v>
      </c>
      <c r="G13" s="79" t="s">
        <v>139</v>
      </c>
    </row>
    <row r="14" spans="1:19" ht="15" customHeight="1">
      <c r="A14" s="79">
        <v>3</v>
      </c>
      <c r="B14" s="80" t="s">
        <v>384</v>
      </c>
      <c r="C14" s="79" t="s">
        <v>239</v>
      </c>
      <c r="D14" s="81" t="s">
        <v>92</v>
      </c>
      <c r="E14" s="79" t="s">
        <v>385</v>
      </c>
      <c r="F14" s="79" t="s">
        <v>263</v>
      </c>
      <c r="G14" s="79" t="s">
        <v>139</v>
      </c>
    </row>
    <row r="15" spans="1:19" ht="15" customHeight="1">
      <c r="A15" s="79">
        <v>4</v>
      </c>
      <c r="B15" s="80" t="s">
        <v>386</v>
      </c>
      <c r="C15" s="79" t="s">
        <v>239</v>
      </c>
      <c r="D15" s="81" t="s">
        <v>39</v>
      </c>
      <c r="E15" s="79" t="s">
        <v>149</v>
      </c>
      <c r="F15" s="79" t="s">
        <v>263</v>
      </c>
      <c r="G15" s="79" t="s">
        <v>139</v>
      </c>
    </row>
    <row r="16" spans="1:19" ht="15" customHeight="1">
      <c r="A16" s="79">
        <v>5</v>
      </c>
      <c r="B16" s="80" t="s">
        <v>59</v>
      </c>
      <c r="C16" s="79" t="s">
        <v>37</v>
      </c>
      <c r="D16" s="81" t="s">
        <v>104</v>
      </c>
      <c r="E16" s="79" t="s">
        <v>123</v>
      </c>
      <c r="F16" s="79" t="s">
        <v>264</v>
      </c>
      <c r="G16" s="79" t="s">
        <v>139</v>
      </c>
    </row>
    <row r="17" spans="1:7" ht="15" customHeight="1">
      <c r="A17" s="79">
        <v>6</v>
      </c>
      <c r="B17" s="80" t="s">
        <v>205</v>
      </c>
      <c r="C17" s="79" t="s">
        <v>37</v>
      </c>
      <c r="D17" s="81" t="s">
        <v>111</v>
      </c>
      <c r="E17" s="79" t="s">
        <v>135</v>
      </c>
      <c r="F17" s="79" t="s">
        <v>264</v>
      </c>
      <c r="G17" s="79" t="s">
        <v>139</v>
      </c>
    </row>
    <row r="18" spans="1:7" ht="15" customHeight="1">
      <c r="A18" s="79">
        <v>7</v>
      </c>
      <c r="B18" s="80" t="s">
        <v>427</v>
      </c>
      <c r="C18" s="79" t="s">
        <v>37</v>
      </c>
      <c r="D18" s="82" t="s">
        <v>111</v>
      </c>
      <c r="E18" s="79" t="s">
        <v>135</v>
      </c>
      <c r="F18" s="79" t="s">
        <v>264</v>
      </c>
      <c r="G18" s="79" t="s">
        <v>139</v>
      </c>
    </row>
    <row r="19" spans="1:7" ht="15" customHeight="1">
      <c r="A19" s="79">
        <v>8</v>
      </c>
      <c r="B19" s="80" t="s">
        <v>428</v>
      </c>
      <c r="C19" s="79" t="s">
        <v>37</v>
      </c>
      <c r="D19" s="82" t="s">
        <v>111</v>
      </c>
      <c r="E19" s="79" t="s">
        <v>135</v>
      </c>
      <c r="F19" s="79" t="s">
        <v>264</v>
      </c>
      <c r="G19" s="79" t="s">
        <v>139</v>
      </c>
    </row>
    <row r="20" spans="1:7" ht="15" customHeight="1">
      <c r="A20" s="79">
        <v>9</v>
      </c>
      <c r="B20" s="80" t="s">
        <v>203</v>
      </c>
      <c r="C20" s="79" t="s">
        <v>37</v>
      </c>
      <c r="D20" s="81" t="s">
        <v>111</v>
      </c>
      <c r="E20" s="79" t="s">
        <v>147</v>
      </c>
      <c r="F20" s="79" t="s">
        <v>264</v>
      </c>
      <c r="G20" s="79" t="s">
        <v>139</v>
      </c>
    </row>
    <row r="21" spans="1:7" ht="15" customHeight="1">
      <c r="A21" s="79">
        <v>10</v>
      </c>
      <c r="B21" s="316" t="s">
        <v>163</v>
      </c>
      <c r="C21" s="634" t="s">
        <v>239</v>
      </c>
      <c r="D21" s="132" t="s">
        <v>111</v>
      </c>
      <c r="E21" s="375" t="s">
        <v>137</v>
      </c>
      <c r="F21" s="617">
        <v>45024</v>
      </c>
      <c r="G21" s="79" t="s">
        <v>139</v>
      </c>
    </row>
    <row r="22" spans="1:7" ht="15" customHeight="1">
      <c r="A22" s="79">
        <v>11</v>
      </c>
      <c r="B22" s="316" t="s">
        <v>243</v>
      </c>
      <c r="C22" s="634" t="s">
        <v>239</v>
      </c>
      <c r="D22" s="634" t="s">
        <v>111</v>
      </c>
      <c r="E22" s="634" t="s">
        <v>124</v>
      </c>
      <c r="F22" s="79" t="s">
        <v>264</v>
      </c>
      <c r="G22" s="79" t="s">
        <v>139</v>
      </c>
    </row>
    <row r="23" spans="1:7" ht="15" customHeight="1">
      <c r="A23" s="79">
        <v>12</v>
      </c>
      <c r="B23" s="561" t="s">
        <v>418</v>
      </c>
      <c r="C23" s="239" t="s">
        <v>239</v>
      </c>
      <c r="D23" s="317" t="s">
        <v>111</v>
      </c>
      <c r="E23" s="239" t="s">
        <v>137</v>
      </c>
      <c r="F23" s="617">
        <v>45024</v>
      </c>
      <c r="G23" s="79" t="s">
        <v>139</v>
      </c>
    </row>
    <row r="24" spans="1:7" ht="15" customHeight="1">
      <c r="A24" s="79">
        <v>13</v>
      </c>
      <c r="B24" s="316" t="s">
        <v>429</v>
      </c>
      <c r="C24" s="634" t="s">
        <v>239</v>
      </c>
      <c r="D24" s="317" t="s">
        <v>111</v>
      </c>
      <c r="E24" s="634" t="s">
        <v>149</v>
      </c>
      <c r="F24" s="79" t="s">
        <v>264</v>
      </c>
      <c r="G24" s="79" t="s">
        <v>139</v>
      </c>
    </row>
    <row r="25" spans="1:7" ht="15" customHeight="1">
      <c r="A25" s="79">
        <v>14</v>
      </c>
      <c r="B25" s="316" t="s">
        <v>303</v>
      </c>
      <c r="C25" s="634" t="s">
        <v>239</v>
      </c>
      <c r="D25" s="81" t="s">
        <v>111</v>
      </c>
      <c r="E25" s="634" t="s">
        <v>135</v>
      </c>
      <c r="F25" s="79" t="s">
        <v>264</v>
      </c>
      <c r="G25" s="79" t="s">
        <v>139</v>
      </c>
    </row>
    <row r="26" spans="1:7" ht="15" customHeight="1">
      <c r="A26" s="79">
        <v>15</v>
      </c>
      <c r="B26" s="316" t="s">
        <v>430</v>
      </c>
      <c r="C26" s="634" t="s">
        <v>239</v>
      </c>
      <c r="D26" s="81" t="s">
        <v>111</v>
      </c>
      <c r="E26" s="634" t="s">
        <v>135</v>
      </c>
      <c r="F26" s="79" t="s">
        <v>264</v>
      </c>
      <c r="G26" s="79" t="s">
        <v>139</v>
      </c>
    </row>
    <row r="27" spans="1:7" ht="15" customHeight="1">
      <c r="A27" s="79">
        <v>16</v>
      </c>
      <c r="B27" s="80" t="s">
        <v>156</v>
      </c>
      <c r="C27" s="79" t="s">
        <v>244</v>
      </c>
      <c r="D27" s="317" t="s">
        <v>111</v>
      </c>
      <c r="E27" s="82" t="s">
        <v>137</v>
      </c>
      <c r="F27" s="617">
        <v>45024</v>
      </c>
      <c r="G27" s="79" t="s">
        <v>139</v>
      </c>
    </row>
    <row r="28" spans="1:7" ht="15" customHeight="1">
      <c r="A28" s="79">
        <v>17</v>
      </c>
      <c r="B28" s="665" t="s">
        <v>158</v>
      </c>
      <c r="C28" s="79" t="s">
        <v>244</v>
      </c>
      <c r="D28" s="79" t="s">
        <v>111</v>
      </c>
      <c r="E28" s="79" t="s">
        <v>137</v>
      </c>
      <c r="F28" s="79" t="s">
        <v>264</v>
      </c>
      <c r="G28" s="79" t="s">
        <v>139</v>
      </c>
    </row>
    <row r="29" spans="1:7" ht="15" customHeight="1">
      <c r="A29" s="79">
        <v>18</v>
      </c>
      <c r="B29" s="316" t="s">
        <v>398</v>
      </c>
      <c r="C29" s="634" t="s">
        <v>244</v>
      </c>
      <c r="D29" s="82" t="s">
        <v>111</v>
      </c>
      <c r="E29" s="230" t="s">
        <v>399</v>
      </c>
      <c r="F29" s="79" t="s">
        <v>264</v>
      </c>
      <c r="G29" s="79" t="s">
        <v>139</v>
      </c>
    </row>
    <row r="30" spans="1:7" ht="15" customHeight="1">
      <c r="A30" s="79">
        <v>19</v>
      </c>
      <c r="B30" s="80" t="s">
        <v>400</v>
      </c>
      <c r="C30" s="79" t="s">
        <v>244</v>
      </c>
      <c r="D30" s="82" t="s">
        <v>111</v>
      </c>
      <c r="E30" s="79" t="s">
        <v>399</v>
      </c>
      <c r="F30" s="79" t="s">
        <v>264</v>
      </c>
      <c r="G30" s="79" t="s">
        <v>139</v>
      </c>
    </row>
    <row r="31" spans="1:7" ht="15" customHeight="1">
      <c r="A31" s="79">
        <v>20</v>
      </c>
      <c r="B31" s="80" t="s">
        <v>426</v>
      </c>
      <c r="C31" s="79" t="s">
        <v>244</v>
      </c>
      <c r="D31" s="81" t="s">
        <v>111</v>
      </c>
      <c r="E31" s="79" t="s">
        <v>149</v>
      </c>
      <c r="F31" s="79" t="s">
        <v>264</v>
      </c>
      <c r="G31" s="79" t="s">
        <v>139</v>
      </c>
    </row>
    <row r="32" spans="1:7" ht="15" customHeight="1">
      <c r="A32" s="79">
        <v>21</v>
      </c>
      <c r="B32" s="664" t="s">
        <v>423</v>
      </c>
      <c r="C32" s="79" t="s">
        <v>424</v>
      </c>
      <c r="D32" s="81" t="s">
        <v>111</v>
      </c>
      <c r="E32" s="701" t="s">
        <v>149</v>
      </c>
      <c r="F32" s="79" t="s">
        <v>264</v>
      </c>
      <c r="G32" s="79" t="s">
        <v>139</v>
      </c>
    </row>
    <row r="33" spans="1:7" ht="15" customHeight="1">
      <c r="A33" s="517"/>
      <c r="B33" s="394"/>
      <c r="C33" s="517"/>
      <c r="D33" s="158"/>
      <c r="E33" s="517"/>
      <c r="F33" s="517"/>
      <c r="G33" s="517"/>
    </row>
    <row r="34" spans="1:7" ht="15" customHeight="1">
      <c r="A34" s="232"/>
      <c r="B34" s="91" t="s">
        <v>16</v>
      </c>
      <c r="C34" s="91"/>
      <c r="D34" s="91"/>
      <c r="E34" s="635" t="s">
        <v>254</v>
      </c>
      <c r="F34" s="635"/>
      <c r="G34" s="120"/>
    </row>
    <row r="35" spans="1:7" s="418" customFormat="1" ht="15" customHeight="1">
      <c r="A35" s="232"/>
      <c r="B35" s="91"/>
      <c r="C35" s="91"/>
      <c r="D35" s="91"/>
      <c r="E35" s="635"/>
      <c r="F35" s="635"/>
      <c r="G35" s="120"/>
    </row>
    <row r="36" spans="1:7" s="418" customFormat="1" ht="15" customHeight="1">
      <c r="A36" s="232"/>
      <c r="B36" s="91" t="s">
        <v>17</v>
      </c>
      <c r="C36" s="91"/>
      <c r="D36" s="91"/>
      <c r="E36" s="636" t="s">
        <v>143</v>
      </c>
      <c r="F36" s="636"/>
      <c r="G36" s="91"/>
    </row>
    <row r="37" spans="1:7" s="418" customFormat="1" ht="15" customHeight="1">
      <c r="A37" s="232"/>
      <c r="B37" s="90"/>
      <c r="C37" s="90"/>
      <c r="D37" s="90"/>
      <c r="E37" s="90"/>
      <c r="F37" s="90"/>
      <c r="G37" s="90"/>
    </row>
    <row r="38" spans="1:7" s="418" customFormat="1" ht="15" customHeight="1">
      <c r="A38" s="232"/>
      <c r="B38" s="90" t="s">
        <v>92</v>
      </c>
      <c r="C38" s="91"/>
      <c r="D38" s="91"/>
      <c r="E38" s="90" t="s">
        <v>421</v>
      </c>
      <c r="F38" s="91"/>
      <c r="G38" s="90"/>
    </row>
    <row r="39" spans="1:7" s="418" customFormat="1" ht="15" customHeight="1">
      <c r="A39" s="354"/>
      <c r="B39" s="90"/>
      <c r="C39" s="91"/>
      <c r="D39" s="90"/>
      <c r="E39" s="91"/>
      <c r="F39" s="90"/>
      <c r="G39" s="90"/>
    </row>
    <row r="40" spans="1:7">
      <c r="A40" s="354"/>
      <c r="B40" s="90" t="s">
        <v>18</v>
      </c>
      <c r="C40" s="91"/>
      <c r="D40" s="90"/>
      <c r="E40" s="91" t="s">
        <v>422</v>
      </c>
      <c r="F40" s="90"/>
      <c r="G40" s="90"/>
    </row>
  </sheetData>
  <sheetProtection selectLockedCells="1" selectUnlockedCells="1"/>
  <sortState ref="B21:G32">
    <sortCondition ref="C21:C32"/>
  </sortState>
  <mergeCells count="7">
    <mergeCell ref="A9:C9"/>
    <mergeCell ref="A8:C8"/>
    <mergeCell ref="A1:G1"/>
    <mergeCell ref="A2:G2"/>
    <mergeCell ref="A3:G3"/>
    <mergeCell ref="A4:G4"/>
    <mergeCell ref="A6:G6"/>
  </mergeCells>
  <phoneticPr fontId="9" type="noConversion"/>
  <pageMargins left="0.59" right="0.35" top="0.9055118110236221" bottom="0.35433070866141736" header="0" footer="0"/>
  <pageSetup paperSize="9" scale="95" firstPageNumber="0" fitToWidth="0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3"/>
  <sheetViews>
    <sheetView workbookViewId="0">
      <selection activeCell="P15" sqref="P15"/>
    </sheetView>
  </sheetViews>
  <sheetFormatPr defaultRowHeight="12.75"/>
  <cols>
    <col min="1" max="1" width="5.5703125" style="428" customWidth="1"/>
    <col min="2" max="2" width="9.140625" style="428"/>
    <col min="3" max="3" width="16.140625" style="428" customWidth="1"/>
    <col min="4" max="4" width="8.28515625" style="428" customWidth="1"/>
    <col min="5" max="5" width="6.85546875" style="428" customWidth="1"/>
    <col min="6" max="6" width="26.28515625" style="428" customWidth="1"/>
    <col min="7" max="7" width="7.28515625" style="428" customWidth="1"/>
    <col min="8" max="8" width="6" style="428" customWidth="1"/>
    <col min="9" max="9" width="5.85546875" style="445" customWidth="1"/>
    <col min="10" max="10" width="6" style="428" customWidth="1"/>
    <col min="11" max="11" width="6.42578125" style="428" customWidth="1"/>
    <col min="12" max="12" width="5.140625" style="428" customWidth="1"/>
    <col min="13" max="13" width="9" style="428" customWidth="1"/>
    <col min="14" max="14" width="7.140625" style="428" customWidth="1"/>
    <col min="15" max="15" width="6.5703125" style="428" customWidth="1"/>
    <col min="16" max="16" width="10.140625" style="428" customWidth="1"/>
    <col min="17" max="17" width="15" style="428" customWidth="1"/>
    <col min="18" max="16384" width="9.140625" style="428"/>
  </cols>
  <sheetData>
    <row r="1" spans="1:17" ht="21" customHeight="1">
      <c r="A1" s="847" t="s">
        <v>126</v>
      </c>
      <c r="B1" s="847"/>
      <c r="C1" s="847"/>
      <c r="D1" s="847"/>
      <c r="E1" s="847"/>
      <c r="F1" s="847"/>
      <c r="G1" s="847"/>
      <c r="H1" s="847"/>
      <c r="I1" s="847"/>
      <c r="J1" s="847"/>
      <c r="K1" s="847"/>
      <c r="L1" s="847"/>
      <c r="M1" s="847"/>
      <c r="N1" s="847"/>
      <c r="O1" s="847"/>
      <c r="P1" s="847"/>
      <c r="Q1" s="847"/>
    </row>
    <row r="2" spans="1:17" ht="21" customHeight="1">
      <c r="A2" s="847" t="s">
        <v>127</v>
      </c>
      <c r="B2" s="847"/>
      <c r="C2" s="847"/>
      <c r="D2" s="847"/>
      <c r="E2" s="847"/>
      <c r="F2" s="847"/>
      <c r="G2" s="847"/>
      <c r="H2" s="847"/>
      <c r="I2" s="847"/>
      <c r="J2" s="847"/>
      <c r="K2" s="847"/>
      <c r="L2" s="847"/>
      <c r="M2" s="847"/>
      <c r="N2" s="847"/>
      <c r="O2" s="847"/>
      <c r="P2" s="847"/>
      <c r="Q2" s="847"/>
    </row>
    <row r="3" spans="1:17" ht="21" customHeight="1">
      <c r="A3" s="848" t="s">
        <v>415</v>
      </c>
      <c r="B3" s="848"/>
      <c r="C3" s="848"/>
      <c r="D3" s="848"/>
      <c r="E3" s="848"/>
      <c r="F3" s="848"/>
      <c r="G3" s="848"/>
      <c r="H3" s="848"/>
      <c r="I3" s="848"/>
      <c r="J3" s="848"/>
      <c r="K3" s="848"/>
      <c r="L3" s="848"/>
      <c r="M3" s="848"/>
      <c r="N3" s="848"/>
      <c r="O3" s="848"/>
      <c r="P3" s="848"/>
      <c r="Q3" s="848"/>
    </row>
    <row r="4" spans="1:17" ht="21" customHeight="1">
      <c r="A4" s="847" t="s">
        <v>247</v>
      </c>
      <c r="B4" s="847"/>
      <c r="C4" s="847"/>
      <c r="D4" s="847"/>
      <c r="E4" s="847"/>
      <c r="F4" s="847"/>
      <c r="G4" s="847"/>
      <c r="H4" s="847"/>
      <c r="I4" s="847"/>
      <c r="J4" s="847"/>
      <c r="K4" s="847"/>
      <c r="L4" s="847"/>
      <c r="M4" s="847"/>
      <c r="N4" s="847"/>
      <c r="O4" s="847"/>
      <c r="P4" s="847"/>
      <c r="Q4" s="847"/>
    </row>
    <row r="5" spans="1:17" ht="15" customHeight="1">
      <c r="A5" s="429"/>
      <c r="B5" s="429"/>
      <c r="C5" s="429"/>
      <c r="D5" s="429"/>
      <c r="E5" s="429"/>
      <c r="F5" s="429"/>
      <c r="G5" s="429"/>
      <c r="H5" s="429"/>
      <c r="I5" s="429"/>
      <c r="J5" s="429"/>
      <c r="K5" s="429"/>
      <c r="L5" s="429"/>
      <c r="M5" s="429"/>
      <c r="N5" s="429"/>
      <c r="O5" s="429"/>
      <c r="P5" s="429"/>
      <c r="Q5" s="429"/>
    </row>
    <row r="6" spans="1:17" ht="20.25" customHeight="1">
      <c r="A6" s="849"/>
      <c r="B6" s="849"/>
      <c r="C6" s="849"/>
      <c r="D6" s="849"/>
      <c r="E6" s="849"/>
      <c r="F6" s="849"/>
      <c r="G6" s="849"/>
      <c r="H6" s="849"/>
      <c r="I6" s="849"/>
      <c r="J6" s="849"/>
      <c r="K6" s="849"/>
      <c r="L6" s="849"/>
      <c r="M6" s="849"/>
      <c r="N6" s="849"/>
      <c r="O6" s="849"/>
      <c r="P6" s="849"/>
      <c r="Q6" s="849"/>
    </row>
    <row r="7" spans="1:17" ht="30">
      <c r="A7" s="430"/>
      <c r="B7" s="430"/>
      <c r="C7" s="430"/>
      <c r="D7" s="850" t="s">
        <v>245</v>
      </c>
      <c r="E7" s="850"/>
      <c r="F7" s="850"/>
      <c r="G7" s="850"/>
      <c r="H7" s="850"/>
      <c r="I7" s="850"/>
      <c r="J7" s="850"/>
      <c r="K7" s="850"/>
      <c r="L7" s="850"/>
      <c r="M7" s="850"/>
      <c r="N7" s="850"/>
      <c r="O7" s="431"/>
      <c r="P7" s="431"/>
      <c r="Q7" s="431"/>
    </row>
    <row r="8" spans="1:17" ht="30">
      <c r="A8" s="430"/>
      <c r="B8" s="430"/>
      <c r="C8" s="430"/>
      <c r="D8" s="432"/>
      <c r="E8" s="432"/>
      <c r="F8" s="432"/>
      <c r="G8" s="432"/>
      <c r="H8" s="432"/>
      <c r="I8" s="432"/>
      <c r="J8" s="432"/>
      <c r="K8" s="432"/>
      <c r="L8" s="432"/>
      <c r="M8" s="432"/>
      <c r="N8" s="432"/>
      <c r="O8" s="431"/>
      <c r="P8" s="431"/>
      <c r="Q8" s="431"/>
    </row>
    <row r="9" spans="1:17" ht="15.75" customHeight="1">
      <c r="A9" s="430"/>
      <c r="B9" s="430"/>
      <c r="C9" s="851" t="s">
        <v>246</v>
      </c>
      <c r="D9" s="851"/>
      <c r="E9" s="851"/>
      <c r="F9" s="851"/>
      <c r="G9" s="851"/>
      <c r="H9" s="851"/>
      <c r="I9" s="851"/>
      <c r="J9" s="851"/>
      <c r="K9" s="851"/>
      <c r="L9" s="851"/>
      <c r="M9" s="851"/>
      <c r="N9" s="851"/>
      <c r="O9" s="851"/>
      <c r="P9" s="851"/>
      <c r="Q9" s="431"/>
    </row>
    <row r="10" spans="1:17" ht="15.75" customHeight="1">
      <c r="A10" s="433"/>
      <c r="B10" s="433"/>
      <c r="C10" s="851"/>
      <c r="D10" s="851"/>
      <c r="E10" s="851"/>
      <c r="F10" s="851"/>
      <c r="G10" s="851"/>
      <c r="H10" s="851"/>
      <c r="I10" s="851"/>
      <c r="J10" s="851"/>
      <c r="K10" s="851"/>
      <c r="L10" s="851"/>
      <c r="M10" s="851"/>
      <c r="N10" s="851"/>
      <c r="O10" s="851"/>
      <c r="P10" s="851"/>
      <c r="Q10" s="434"/>
    </row>
    <row r="11" spans="1:17" ht="18.75" customHeight="1">
      <c r="A11" s="435"/>
      <c r="B11" s="435"/>
      <c r="C11" s="851"/>
      <c r="D11" s="851"/>
      <c r="E11" s="851"/>
      <c r="F11" s="851"/>
      <c r="G11" s="851"/>
      <c r="H11" s="851"/>
      <c r="I11" s="851"/>
      <c r="J11" s="851"/>
      <c r="K11" s="851"/>
      <c r="L11" s="851"/>
      <c r="M11" s="851"/>
      <c r="N11" s="851"/>
      <c r="O11" s="851"/>
      <c r="P11" s="851"/>
      <c r="Q11" s="434"/>
    </row>
    <row r="12" spans="1:17" ht="12.75" customHeight="1">
      <c r="A12" s="436"/>
      <c r="B12" s="436"/>
      <c r="C12" s="851"/>
      <c r="D12" s="851"/>
      <c r="E12" s="851"/>
      <c r="F12" s="851"/>
      <c r="G12" s="851"/>
      <c r="H12" s="851"/>
      <c r="I12" s="851"/>
      <c r="J12" s="851"/>
      <c r="K12" s="851"/>
      <c r="L12" s="851"/>
      <c r="M12" s="851"/>
      <c r="N12" s="851"/>
      <c r="O12" s="851"/>
      <c r="P12" s="851"/>
      <c r="Q12" s="437"/>
    </row>
    <row r="13" spans="1:17" ht="20.25" customHeight="1">
      <c r="A13" s="436"/>
      <c r="B13" s="436"/>
      <c r="C13" s="851"/>
      <c r="D13" s="851"/>
      <c r="E13" s="851"/>
      <c r="F13" s="851"/>
      <c r="G13" s="851"/>
      <c r="H13" s="851"/>
      <c r="I13" s="851"/>
      <c r="J13" s="851"/>
      <c r="K13" s="851"/>
      <c r="L13" s="851"/>
      <c r="M13" s="851"/>
      <c r="N13" s="851"/>
      <c r="O13" s="851"/>
      <c r="P13" s="851"/>
      <c r="Q13" s="438"/>
    </row>
    <row r="14" spans="1:17" ht="20.25" customHeight="1">
      <c r="A14" s="436"/>
      <c r="B14" s="436"/>
      <c r="C14" s="439"/>
      <c r="D14" s="439"/>
      <c r="E14" s="439"/>
      <c r="F14" s="439"/>
      <c r="G14" s="439"/>
      <c r="H14" s="439"/>
      <c r="I14" s="439"/>
      <c r="J14" s="439"/>
      <c r="K14" s="439"/>
      <c r="L14" s="439"/>
      <c r="M14" s="439"/>
      <c r="N14" s="439"/>
      <c r="O14" s="439"/>
      <c r="P14" s="439"/>
      <c r="Q14" s="438"/>
    </row>
    <row r="15" spans="1:17" ht="21" customHeight="1">
      <c r="A15" s="436"/>
      <c r="B15" s="436"/>
      <c r="C15" s="439"/>
      <c r="D15" s="439"/>
      <c r="E15" s="439"/>
      <c r="F15" s="439"/>
      <c r="G15" s="439"/>
      <c r="H15" s="439"/>
      <c r="I15" s="439"/>
      <c r="J15" s="439"/>
      <c r="K15" s="439"/>
      <c r="L15" s="439"/>
      <c r="M15" s="439"/>
      <c r="N15" s="439"/>
      <c r="O15" s="439"/>
      <c r="P15" s="439"/>
      <c r="Q15" s="438"/>
    </row>
    <row r="17" spans="1:19" ht="27.75" customHeight="1">
      <c r="A17" s="440"/>
      <c r="B17" s="440"/>
      <c r="C17" s="852" t="s">
        <v>250</v>
      </c>
      <c r="D17" s="852"/>
      <c r="E17" s="852"/>
      <c r="F17" s="852"/>
      <c r="G17" s="852"/>
      <c r="H17" s="852"/>
      <c r="I17" s="852"/>
      <c r="J17" s="852"/>
      <c r="K17" s="852"/>
      <c r="L17" s="852"/>
      <c r="M17" s="852"/>
      <c r="N17" s="852"/>
      <c r="O17" s="852"/>
      <c r="P17" s="852"/>
      <c r="Q17" s="441"/>
    </row>
    <row r="18" spans="1:19" ht="11.25" customHeight="1">
      <c r="A18" s="440"/>
      <c r="B18" s="440"/>
      <c r="C18" s="442"/>
      <c r="D18" s="442"/>
      <c r="E18" s="442"/>
      <c r="F18" s="442"/>
      <c r="G18" s="442"/>
      <c r="H18" s="442"/>
      <c r="I18" s="442"/>
      <c r="J18" s="442"/>
      <c r="K18" s="442"/>
      <c r="L18" s="442"/>
      <c r="M18" s="442"/>
      <c r="N18" s="442"/>
      <c r="O18" s="442"/>
      <c r="P18" s="442"/>
      <c r="Q18" s="441"/>
    </row>
    <row r="19" spans="1:19" ht="21" customHeight="1">
      <c r="A19" s="443"/>
      <c r="B19" s="444"/>
      <c r="C19" s="847" t="s">
        <v>248</v>
      </c>
      <c r="D19" s="847"/>
      <c r="E19" s="847"/>
      <c r="F19" s="847"/>
      <c r="G19" s="847"/>
      <c r="H19" s="847"/>
      <c r="I19" s="847"/>
      <c r="J19" s="847"/>
      <c r="K19" s="847"/>
      <c r="L19" s="847"/>
      <c r="M19" s="847"/>
      <c r="N19" s="847"/>
      <c r="O19" s="847"/>
      <c r="P19" s="847"/>
    </row>
    <row r="22" spans="1:19">
      <c r="Q22" s="446"/>
      <c r="S22" s="447"/>
    </row>
    <row r="23" spans="1:19">
      <c r="Q23" s="446"/>
      <c r="S23" s="447"/>
    </row>
    <row r="24" spans="1:19">
      <c r="Q24" s="448"/>
    </row>
    <row r="25" spans="1:19">
      <c r="F25" s="447"/>
      <c r="Q25" s="448"/>
    </row>
    <row r="26" spans="1:19">
      <c r="Q26" s="448"/>
    </row>
    <row r="27" spans="1:19">
      <c r="Q27" s="448"/>
    </row>
    <row r="28" spans="1:19">
      <c r="Q28" s="448"/>
    </row>
    <row r="29" spans="1:19">
      <c r="Q29" s="448"/>
    </row>
    <row r="30" spans="1:19">
      <c r="Q30" s="448"/>
    </row>
    <row r="31" spans="1:19">
      <c r="Q31" s="448"/>
    </row>
    <row r="32" spans="1:19">
      <c r="Q32" s="448"/>
    </row>
    <row r="33" spans="17:17">
      <c r="Q33" s="448"/>
    </row>
  </sheetData>
  <mergeCells count="9">
    <mergeCell ref="C19:P19"/>
    <mergeCell ref="A2:Q2"/>
    <mergeCell ref="A1:Q1"/>
    <mergeCell ref="A3:Q3"/>
    <mergeCell ref="A4:Q4"/>
    <mergeCell ref="A6:Q6"/>
    <mergeCell ref="D7:N7"/>
    <mergeCell ref="C9:P13"/>
    <mergeCell ref="C17:P17"/>
  </mergeCells>
  <pageMargins left="0.64" right="0.81" top="0.95" bottom="0.98425196850393704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12</vt:i4>
      </vt:variant>
    </vt:vector>
  </HeadingPairs>
  <TitlesOfParts>
    <vt:vector size="43" baseType="lpstr">
      <vt:lpstr>ДЦ 63</vt:lpstr>
      <vt:lpstr>ДЦ 68</vt:lpstr>
      <vt:lpstr>ДЦ 73</vt:lpstr>
      <vt:lpstr>ДЦ 78</vt:lpstr>
      <vt:lpstr>ДЦ 85</vt:lpstr>
      <vt:lpstr>ДЦ 95</vt:lpstr>
      <vt:lpstr>ДЦ 95+</vt:lpstr>
      <vt:lpstr>ДЦЖ 58</vt:lpstr>
      <vt:lpstr>ДЦЖ 63 </vt:lpstr>
      <vt:lpstr>ДЦЖ 68</vt:lpstr>
      <vt:lpstr>ДЦЖ 68+</vt:lpstr>
      <vt:lpstr>Эстафета ДЦ</vt:lpstr>
      <vt:lpstr>Потоки ДЦ</vt:lpstr>
      <vt:lpstr>Р 58</vt:lpstr>
      <vt:lpstr>Р 63</vt:lpstr>
      <vt:lpstr>Р 68</vt:lpstr>
      <vt:lpstr>Р 68+</vt:lpstr>
      <vt:lpstr>ДВ 63</vt:lpstr>
      <vt:lpstr>ДВ 68</vt:lpstr>
      <vt:lpstr>ДВ 73</vt:lpstr>
      <vt:lpstr>ДВ 78</vt:lpstr>
      <vt:lpstr>ДВ 85</vt:lpstr>
      <vt:lpstr>ЭстафетаТ</vt:lpstr>
      <vt:lpstr>ДВ 95</vt:lpstr>
      <vt:lpstr>ДВ 95+</vt:lpstr>
      <vt:lpstr>Потоки ДВ</vt:lpstr>
      <vt:lpstr>Потоки рывок</vt:lpstr>
      <vt:lpstr>Сводная</vt:lpstr>
      <vt:lpstr>Жонглирование </vt:lpstr>
      <vt:lpstr>Судьи</vt:lpstr>
      <vt:lpstr>Титульный лист</vt:lpstr>
      <vt:lpstr>'ДВ 63'!Область_печати</vt:lpstr>
      <vt:lpstr>'ДВ 68'!Область_печати</vt:lpstr>
      <vt:lpstr>'ДВ 73'!Область_печати</vt:lpstr>
      <vt:lpstr>'ДВ 78'!Область_печати</vt:lpstr>
      <vt:lpstr>'ДВ 85'!Область_печати</vt:lpstr>
      <vt:lpstr>'ДВ 95'!Область_печати</vt:lpstr>
      <vt:lpstr>'ДВ 95+'!Область_печати</vt:lpstr>
      <vt:lpstr>'Жонглирование '!Область_печати</vt:lpstr>
      <vt:lpstr>Сводная!Область_печати</vt:lpstr>
      <vt:lpstr>Судьи!Область_печати</vt:lpstr>
      <vt:lpstr>'Эстафета ДЦ'!Область_печати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Администратор</cp:lastModifiedBy>
  <cp:lastPrinted>2023-04-11T07:31:39Z</cp:lastPrinted>
  <dcterms:created xsi:type="dcterms:W3CDTF">2018-03-14T18:24:49Z</dcterms:created>
  <dcterms:modified xsi:type="dcterms:W3CDTF">2023-04-14T06:40:15Z</dcterms:modified>
</cp:coreProperties>
</file>