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D:\Мои документы\1. Соревы\2023\4. Гири П.Р. юниоры\"/>
    </mc:Choice>
  </mc:AlternateContent>
  <xr:revisionPtr revIDLastSave="0" documentId="13_ncr:1_{D4F19F79-0AB8-48E5-AA0C-DE13FEF09476}" xr6:coauthVersionLast="47" xr6:coauthVersionMax="47" xr10:uidLastSave="{00000000-0000-0000-0000-000000000000}"/>
  <bookViews>
    <workbookView xWindow="-120" yWindow="-120" windowWidth="20730" windowHeight="11160" tabRatio="685" firstSheet="2" activeTab="9" xr2:uid="{00000000-000D-0000-FFFF-FFFF00000000}"/>
  </bookViews>
  <sheets>
    <sheet name="эстаф" sheetId="15" r:id="rId1"/>
    <sheet name="ДЦ жен" sheetId="6" r:id="rId2"/>
    <sheet name="ДЦ муж" sheetId="7" r:id="rId3"/>
    <sheet name="Жонглирование" sheetId="12" r:id="rId4"/>
    <sheet name="Рывок" sheetId="5" r:id="rId5"/>
    <sheet name="Двоеборье" sheetId="1" r:id="rId6"/>
    <sheet name="Сводный " sheetId="8" r:id="rId7"/>
    <sheet name="Сводный  (2)" sheetId="16" r:id="rId8"/>
    <sheet name="Судьи" sheetId="11" r:id="rId9"/>
    <sheet name="Титульный " sheetId="10" r:id="rId10"/>
  </sheets>
  <definedNames>
    <definedName name="___xlnm.Print_Area_1" localSheetId="3">#REF!</definedName>
    <definedName name="___xlnm.Print_Area_1" localSheetId="9">#REF!</definedName>
    <definedName name="___xlnm.Print_Area_1" localSheetId="0">#REF!</definedName>
    <definedName name="___xlnm.Print_Area_1">#REF!</definedName>
    <definedName name="___xlnm.Print_Area_3">NA()</definedName>
    <definedName name="___xlnm.Print_Area_5" localSheetId="9">#REF!</definedName>
    <definedName name="___xlnm.Print_Area_5" localSheetId="0">#REF!</definedName>
    <definedName name="___xlnm.Print_Area_5">#REF!</definedName>
    <definedName name="__xlnm.Print_Area_1" localSheetId="9">#REF!</definedName>
    <definedName name="__xlnm.Print_Area_1" localSheetId="0">#REF!</definedName>
    <definedName name="__xlnm.Print_Area_1">#REF!</definedName>
    <definedName name="__xlnm.Print_Area_3">NA()</definedName>
    <definedName name="__xlnm.Print_Area_5" localSheetId="9">#REF!</definedName>
    <definedName name="__xlnm.Print_Area_5" localSheetId="0">#REF!</definedName>
    <definedName name="__xlnm.Print_Area_5">#REF!</definedName>
    <definedName name="_1Excel_BuiltIn_Print_Area_2" localSheetId="3">#REF!</definedName>
    <definedName name="_1Excel_BuiltIn_Print_Area_2" localSheetId="9">#REF!</definedName>
    <definedName name="_1Excel_BuiltIn_Print_Area_2" localSheetId="0">#REF!</definedName>
    <definedName name="_1Excel_BuiltIn_Print_Area_2">#REF!</definedName>
    <definedName name="_2Excel_BuiltIn_Print_Area_3" localSheetId="9">#REF!</definedName>
    <definedName name="_2Excel_BuiltIn_Print_Area_3">#REF!</definedName>
    <definedName name="кики" localSheetId="0">#REF!</definedName>
    <definedName name="кики">#REF!</definedName>
    <definedName name="_xlnm.Print_Area" localSheetId="5">Двоеборье!$A$1:$R$235</definedName>
    <definedName name="_xlnm.Print_Area" localSheetId="3">Жонглирование!$A$1:$T$67</definedName>
    <definedName name="_xlnm.Print_Area" localSheetId="6">'Сводный '!#REF!</definedName>
    <definedName name="_xlnm.Print_Area" localSheetId="7">'Сводный  (2)'!#REF!</definedName>
    <definedName name="_xlnm.Print_Area" localSheetId="9">'Титульный '!$A$1:$K$19</definedName>
    <definedName name="_xlnm.Print_Area" localSheetId="0">эстаф!$A$1:$K$75</definedName>
    <definedName name="ооно" localSheetId="3">#REF!</definedName>
    <definedName name="ооно" localSheetId="9">#REF!</definedName>
    <definedName name="ооно" localSheetId="0">#REF!</definedName>
    <definedName name="ооно">#REF!</definedName>
    <definedName name="орптртг" localSheetId="3">#REF!</definedName>
    <definedName name="орптртг" localSheetId="9">#REF!</definedName>
    <definedName name="орптртг" localSheetId="0">#REF!</definedName>
    <definedName name="орптртг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0" i="6" l="1"/>
  <c r="AB39" i="16"/>
  <c r="AB38" i="16"/>
  <c r="AB37" i="16"/>
  <c r="AB36" i="16"/>
  <c r="AB35" i="16"/>
  <c r="AB34" i="16"/>
  <c r="AB33" i="16"/>
  <c r="AB32" i="16"/>
  <c r="AB31" i="16"/>
  <c r="AB30" i="16"/>
  <c r="AB29" i="16"/>
  <c r="AB28" i="16"/>
  <c r="AB27" i="16"/>
  <c r="AB26" i="16"/>
  <c r="AB25" i="16"/>
  <c r="AB24" i="16"/>
  <c r="AB23" i="16"/>
  <c r="AB22" i="16"/>
  <c r="AB21" i="16"/>
  <c r="AB20" i="16"/>
  <c r="AB19" i="16"/>
  <c r="AB18" i="16"/>
  <c r="AB17" i="16"/>
  <c r="AB16" i="16"/>
  <c r="AB15" i="16"/>
  <c r="AB14" i="16"/>
  <c r="AB13" i="16"/>
  <c r="AB12" i="16"/>
  <c r="AB11" i="16"/>
  <c r="AB10" i="16"/>
  <c r="AB9" i="16"/>
  <c r="K91" i="1"/>
  <c r="L91" i="1" s="1"/>
  <c r="O91" i="1" s="1"/>
  <c r="K88" i="1"/>
  <c r="L88" i="1" s="1"/>
  <c r="O88" i="1" s="1"/>
  <c r="F64" i="15" l="1"/>
  <c r="F55" i="15"/>
  <c r="F18" i="15"/>
  <c r="F27" i="15"/>
  <c r="J48" i="6"/>
  <c r="L48" i="6"/>
  <c r="H45" i="15"/>
  <c r="H46" i="15" s="1"/>
  <c r="H44" i="15"/>
  <c r="H43" i="15"/>
  <c r="H42" i="15"/>
  <c r="F46" i="15"/>
  <c r="H26" i="15"/>
  <c r="H27" i="15" s="1"/>
  <c r="H25" i="15"/>
  <c r="H24" i="15"/>
  <c r="H23" i="15"/>
  <c r="K196" i="1"/>
  <c r="L196" i="1" s="1"/>
  <c r="O196" i="1" s="1"/>
  <c r="K159" i="1"/>
  <c r="L159" i="1" s="1"/>
  <c r="O159" i="1" l="1"/>
  <c r="K30" i="1"/>
  <c r="L30" i="1" s="1"/>
  <c r="L184" i="7"/>
  <c r="L180" i="7"/>
  <c r="L186" i="7"/>
  <c r="L181" i="7"/>
  <c r="L182" i="7"/>
  <c r="L183" i="7"/>
  <c r="J184" i="7"/>
  <c r="K184" i="7" s="1"/>
  <c r="J183" i="7"/>
  <c r="K183" i="7" s="1"/>
  <c r="J180" i="7"/>
  <c r="K180" i="7" s="1"/>
  <c r="J182" i="7"/>
  <c r="K182" i="7" s="1"/>
  <c r="J186" i="7"/>
  <c r="K186" i="7" s="1"/>
  <c r="J181" i="7"/>
  <c r="K181" i="7" s="1"/>
  <c r="O30" i="1" l="1"/>
  <c r="J93" i="7"/>
  <c r="K93" i="7" s="1"/>
  <c r="L93" i="7"/>
  <c r="L86" i="6"/>
  <c r="L85" i="6"/>
  <c r="L87" i="6"/>
  <c r="L82" i="6"/>
  <c r="L84" i="6"/>
  <c r="L83" i="6"/>
  <c r="J86" i="6"/>
  <c r="K86" i="6" s="1"/>
  <c r="K85" i="6"/>
  <c r="J87" i="6"/>
  <c r="K87" i="6" s="1"/>
  <c r="J82" i="6"/>
  <c r="K82" i="6" s="1"/>
  <c r="J84" i="6"/>
  <c r="K84" i="6" s="1"/>
  <c r="J83" i="6"/>
  <c r="K83" i="6" s="1"/>
  <c r="AB39" i="8"/>
  <c r="K194" i="1"/>
  <c r="L194" i="1" s="1"/>
  <c r="O194" i="1" s="1"/>
  <c r="K154" i="1"/>
  <c r="L154" i="1" s="1"/>
  <c r="K157" i="1"/>
  <c r="L157" i="1" s="1"/>
  <c r="K93" i="1"/>
  <c r="L93" i="1" s="1"/>
  <c r="K63" i="1"/>
  <c r="L63" i="1" s="1"/>
  <c r="K29" i="1"/>
  <c r="L29" i="1" s="1"/>
  <c r="J90" i="7"/>
  <c r="K90" i="7" s="1"/>
  <c r="L90" i="7"/>
  <c r="J92" i="7"/>
  <c r="K92" i="7" s="1"/>
  <c r="L92" i="7"/>
  <c r="J88" i="7"/>
  <c r="K88" i="7" s="1"/>
  <c r="L88" i="7"/>
  <c r="J91" i="7"/>
  <c r="K91" i="7" s="1"/>
  <c r="L91" i="7"/>
  <c r="J89" i="7"/>
  <c r="K89" i="7" s="1"/>
  <c r="L89" i="7"/>
  <c r="J87" i="7"/>
  <c r="K87" i="7" s="1"/>
  <c r="L87" i="7"/>
  <c r="J83" i="7"/>
  <c r="K83" i="7" s="1"/>
  <c r="L83" i="7"/>
  <c r="J86" i="7"/>
  <c r="K86" i="7" s="1"/>
  <c r="L86" i="7"/>
  <c r="J81" i="7"/>
  <c r="K81" i="7" s="1"/>
  <c r="L81" i="7"/>
  <c r="K84" i="7"/>
  <c r="L84" i="7"/>
  <c r="J82" i="7"/>
  <c r="K82" i="7" s="1"/>
  <c r="L82" i="7"/>
  <c r="J85" i="7"/>
  <c r="K85" i="7" s="1"/>
  <c r="L85" i="7"/>
  <c r="K87" i="1"/>
  <c r="L87" i="1" s="1"/>
  <c r="K89" i="1"/>
  <c r="L89" i="1" s="1"/>
  <c r="K90" i="1"/>
  <c r="L90" i="1" s="1"/>
  <c r="K86" i="1"/>
  <c r="L86" i="1" s="1"/>
  <c r="K96" i="1"/>
  <c r="L96" i="1" s="1"/>
  <c r="K92" i="1"/>
  <c r="L92" i="1" s="1"/>
  <c r="K129" i="1"/>
  <c r="L129" i="1" s="1"/>
  <c r="K95" i="1"/>
  <c r="L95" i="1" s="1"/>
  <c r="K94" i="1"/>
  <c r="L94" i="1" s="1"/>
  <c r="K97" i="1"/>
  <c r="L97" i="1" s="1"/>
  <c r="K98" i="1"/>
  <c r="L98" i="1" s="1"/>
  <c r="K99" i="1"/>
  <c r="L99" i="1" s="1"/>
  <c r="H63" i="15"/>
  <c r="H64" i="15" s="1"/>
  <c r="H62" i="15"/>
  <c r="H61" i="15"/>
  <c r="H60" i="15"/>
  <c r="J28" i="5"/>
  <c r="K28" i="5" s="1"/>
  <c r="J24" i="5"/>
  <c r="K24" i="5" s="1"/>
  <c r="J19" i="5"/>
  <c r="K19" i="5" s="1"/>
  <c r="J22" i="5"/>
  <c r="K22" i="5" s="1"/>
  <c r="J26" i="5"/>
  <c r="K26" i="5" s="1"/>
  <c r="J25" i="5"/>
  <c r="K25" i="5" s="1"/>
  <c r="J20" i="5"/>
  <c r="K20" i="5" s="1"/>
  <c r="J23" i="5"/>
  <c r="K23" i="5" s="1"/>
  <c r="J21" i="5"/>
  <c r="K21" i="5" s="1"/>
  <c r="J17" i="5"/>
  <c r="K17" i="5" s="1"/>
  <c r="J18" i="5"/>
  <c r="K18" i="5" s="1"/>
  <c r="J27" i="5"/>
  <c r="K27" i="5" s="1"/>
  <c r="J16" i="5"/>
  <c r="K16" i="5" s="1"/>
  <c r="J94" i="7"/>
  <c r="L123" i="6"/>
  <c r="L117" i="6"/>
  <c r="L122" i="6"/>
  <c r="L120" i="6"/>
  <c r="L119" i="6"/>
  <c r="L118" i="6"/>
  <c r="L116" i="6"/>
  <c r="J122" i="6"/>
  <c r="K122" i="6" s="1"/>
  <c r="J118" i="6"/>
  <c r="K118" i="6" s="1"/>
  <c r="J116" i="6"/>
  <c r="K116" i="6" s="1"/>
  <c r="J120" i="6"/>
  <c r="K120" i="6" s="1"/>
  <c r="J117" i="6"/>
  <c r="K117" i="6" s="1"/>
  <c r="J119" i="6"/>
  <c r="K119" i="6" s="1"/>
  <c r="J121" i="6"/>
  <c r="J123" i="7"/>
  <c r="K123" i="7" s="1"/>
  <c r="J120" i="7"/>
  <c r="K120" i="7" s="1"/>
  <c r="J121" i="7"/>
  <c r="K121" i="7" s="1"/>
  <c r="J117" i="7"/>
  <c r="K117" i="7" s="1"/>
  <c r="J115" i="7"/>
  <c r="K115" i="7" s="1"/>
  <c r="J116" i="7"/>
  <c r="K116" i="7" s="1"/>
  <c r="J118" i="7"/>
  <c r="K118" i="7" s="1"/>
  <c r="J114" i="7"/>
  <c r="K114" i="7" s="1"/>
  <c r="J119" i="7"/>
  <c r="K119" i="7" s="1"/>
  <c r="J122" i="7"/>
  <c r="AB38" i="8"/>
  <c r="AB26" i="8"/>
  <c r="L114" i="7"/>
  <c r="J155" i="7"/>
  <c r="K155" i="7" s="1"/>
  <c r="L155" i="7"/>
  <c r="L121" i="7"/>
  <c r="O86" i="1" l="1"/>
  <c r="O89" i="1"/>
  <c r="O87" i="1"/>
  <c r="O90" i="1"/>
  <c r="O95" i="1"/>
  <c r="O96" i="1"/>
  <c r="O92" i="1"/>
  <c r="O93" i="1"/>
  <c r="O94" i="1"/>
  <c r="O97" i="1"/>
  <c r="O98" i="1"/>
  <c r="O29" i="1"/>
  <c r="O157" i="1"/>
  <c r="O154" i="1"/>
  <c r="O63" i="1"/>
  <c r="O99" i="1"/>
  <c r="K16" i="1"/>
  <c r="L16" i="1" s="1"/>
  <c r="K27" i="1"/>
  <c r="L27" i="1" s="1"/>
  <c r="L19" i="5"/>
  <c r="K124" i="1"/>
  <c r="L124" i="1" s="1"/>
  <c r="K20" i="1"/>
  <c r="L20" i="1" s="1"/>
  <c r="K23" i="1"/>
  <c r="L23" i="1" s="1"/>
  <c r="K189" i="1"/>
  <c r="L189" i="1" s="1"/>
  <c r="O189" i="1" s="1"/>
  <c r="K59" i="1"/>
  <c r="L59" i="1" s="1"/>
  <c r="K24" i="1"/>
  <c r="L24" i="1" s="1"/>
  <c r="L25" i="5"/>
  <c r="K125" i="1"/>
  <c r="L125" i="1" s="1"/>
  <c r="K121" i="1"/>
  <c r="L121" i="1" s="1"/>
  <c r="K62" i="1"/>
  <c r="L62" i="1" s="1"/>
  <c r="K52" i="1"/>
  <c r="L52" i="1" s="1"/>
  <c r="K53" i="1"/>
  <c r="L53" i="1" s="1"/>
  <c r="J53" i="7"/>
  <c r="K53" i="7" s="1"/>
  <c r="L53" i="7"/>
  <c r="K65" i="1"/>
  <c r="L65" i="1" s="1"/>
  <c r="K163" i="1"/>
  <c r="K223" i="1"/>
  <c r="K191" i="1"/>
  <c r="K127" i="1"/>
  <c r="L127" i="1" s="1"/>
  <c r="K122" i="1"/>
  <c r="L122" i="1" s="1"/>
  <c r="K56" i="1"/>
  <c r="L56" i="1" s="1"/>
  <c r="H54" i="15"/>
  <c r="H55" i="15" s="1"/>
  <c r="H53" i="15"/>
  <c r="H52" i="15"/>
  <c r="H51" i="15"/>
  <c r="H17" i="15"/>
  <c r="H18" i="15" s="1"/>
  <c r="H16" i="15"/>
  <c r="H15" i="15"/>
  <c r="H14" i="15"/>
  <c r="F36" i="15"/>
  <c r="H35" i="15"/>
  <c r="H36" i="15" s="1"/>
  <c r="H34" i="15"/>
  <c r="H33" i="15"/>
  <c r="H32" i="15"/>
  <c r="L120" i="7"/>
  <c r="L115" i="7"/>
  <c r="L117" i="7"/>
  <c r="L116" i="7"/>
  <c r="L119" i="7"/>
  <c r="L123" i="7"/>
  <c r="L86" i="5"/>
  <c r="F73" i="15"/>
  <c r="H72" i="15"/>
  <c r="H73" i="15" s="1"/>
  <c r="H71" i="15"/>
  <c r="H70" i="15"/>
  <c r="H69" i="15"/>
  <c r="O20" i="1" l="1"/>
  <c r="O27" i="1"/>
  <c r="O16" i="1"/>
  <c r="O23" i="1"/>
  <c r="O59" i="1"/>
  <c r="O24" i="1"/>
  <c r="O62" i="1"/>
  <c r="O52" i="1"/>
  <c r="O53" i="1"/>
  <c r="O65" i="1"/>
  <c r="O56" i="1"/>
  <c r="AB37" i="8"/>
  <c r="AB30" i="8"/>
  <c r="AB32" i="8"/>
  <c r="AB31" i="8"/>
  <c r="AB29" i="8"/>
  <c r="AB33" i="8"/>
  <c r="AB35" i="8"/>
  <c r="K228" i="1" l="1"/>
  <c r="L228" i="1" s="1"/>
  <c r="O228" i="1" s="1"/>
  <c r="K227" i="1"/>
  <c r="L227" i="1" s="1"/>
  <c r="O227" i="1" s="1"/>
  <c r="K229" i="1"/>
  <c r="L229" i="1" s="1"/>
  <c r="O229" i="1" s="1"/>
  <c r="K225" i="1"/>
  <c r="L225" i="1" s="1"/>
  <c r="O225" i="1" s="1"/>
  <c r="K224" i="1"/>
  <c r="L224" i="1" s="1"/>
  <c r="O224" i="1" s="1"/>
  <c r="K226" i="1"/>
  <c r="L226" i="1" s="1"/>
  <c r="L223" i="1"/>
  <c r="O223" i="1" s="1"/>
  <c r="K190" i="1"/>
  <c r="L190" i="1" s="1"/>
  <c r="O190" i="1" s="1"/>
  <c r="K192" i="1"/>
  <c r="L192" i="1" s="1"/>
  <c r="O192" i="1" s="1"/>
  <c r="K193" i="1"/>
  <c r="L193" i="1" s="1"/>
  <c r="O193" i="1" s="1"/>
  <c r="K195" i="1"/>
  <c r="L195" i="1" s="1"/>
  <c r="O195" i="1" s="1"/>
  <c r="K197" i="1"/>
  <c r="L197" i="1" s="1"/>
  <c r="K198" i="1"/>
  <c r="L198" i="1" s="1"/>
  <c r="O198" i="1" s="1"/>
  <c r="K188" i="1"/>
  <c r="L188" i="1" s="1"/>
  <c r="O188" i="1" s="1"/>
  <c r="L191" i="1"/>
  <c r="O191" i="1" s="1"/>
  <c r="K161" i="1"/>
  <c r="L161" i="1" s="1"/>
  <c r="K166" i="1"/>
  <c r="L166" i="1" s="1"/>
  <c r="K164" i="1"/>
  <c r="L164" i="1" s="1"/>
  <c r="K156" i="1"/>
  <c r="L156" i="1" s="1"/>
  <c r="K162" i="1"/>
  <c r="L162" i="1" s="1"/>
  <c r="K155" i="1"/>
  <c r="L155" i="1" s="1"/>
  <c r="K165" i="1"/>
  <c r="L165" i="1" s="1"/>
  <c r="K158" i="1"/>
  <c r="L158" i="1" s="1"/>
  <c r="K160" i="1"/>
  <c r="L160" i="1" s="1"/>
  <c r="L163" i="1"/>
  <c r="K120" i="1"/>
  <c r="L120" i="1" s="1"/>
  <c r="K85" i="1"/>
  <c r="L85" i="1" s="1"/>
  <c r="K128" i="1"/>
  <c r="L128" i="1" s="1"/>
  <c r="K119" i="1"/>
  <c r="L119" i="1" s="1"/>
  <c r="K118" i="1"/>
  <c r="L118" i="1" s="1"/>
  <c r="K126" i="1"/>
  <c r="L126" i="1" s="1"/>
  <c r="K123" i="1"/>
  <c r="L123" i="1" s="1"/>
  <c r="K61" i="1"/>
  <c r="L61" i="1" s="1"/>
  <c r="K66" i="1"/>
  <c r="L66" i="1" s="1"/>
  <c r="K58" i="1"/>
  <c r="L58" i="1" s="1"/>
  <c r="K50" i="1"/>
  <c r="L50" i="1" s="1"/>
  <c r="K67" i="1"/>
  <c r="L67" i="1" s="1"/>
  <c r="K54" i="1"/>
  <c r="L54" i="1" s="1"/>
  <c r="K51" i="1"/>
  <c r="L51" i="1" s="1"/>
  <c r="K60" i="1"/>
  <c r="L60" i="1" s="1"/>
  <c r="K64" i="1"/>
  <c r="L64" i="1" s="1"/>
  <c r="K57" i="1"/>
  <c r="L57" i="1" s="1"/>
  <c r="K55" i="1"/>
  <c r="L55" i="1" s="1"/>
  <c r="J121" i="5"/>
  <c r="K121" i="5" s="1"/>
  <c r="L126" i="5"/>
  <c r="L121" i="5"/>
  <c r="L119" i="5"/>
  <c r="L124" i="5"/>
  <c r="L123" i="5"/>
  <c r="L120" i="5"/>
  <c r="L122" i="5"/>
  <c r="L125" i="5"/>
  <c r="J126" i="5"/>
  <c r="K126" i="5" s="1"/>
  <c r="J119" i="5"/>
  <c r="K119" i="5" s="1"/>
  <c r="J124" i="5"/>
  <c r="K124" i="5" s="1"/>
  <c r="J123" i="5"/>
  <c r="K123" i="5" s="1"/>
  <c r="J120" i="5"/>
  <c r="K120" i="5" s="1"/>
  <c r="J122" i="5"/>
  <c r="K122" i="5" s="1"/>
  <c r="J125" i="5"/>
  <c r="K125" i="5" s="1"/>
  <c r="L90" i="5"/>
  <c r="L89" i="5"/>
  <c r="L88" i="5"/>
  <c r="L87" i="5"/>
  <c r="L85" i="5"/>
  <c r="L91" i="5"/>
  <c r="J86" i="5"/>
  <c r="K86" i="5" s="1"/>
  <c r="J90" i="5"/>
  <c r="K90" i="5" s="1"/>
  <c r="J89" i="5"/>
  <c r="K89" i="5" s="1"/>
  <c r="J88" i="5"/>
  <c r="K88" i="5" s="1"/>
  <c r="J87" i="5"/>
  <c r="K87" i="5" s="1"/>
  <c r="J85" i="5"/>
  <c r="K85" i="5" s="1"/>
  <c r="J91" i="5"/>
  <c r="K91" i="5" s="1"/>
  <c r="L50" i="5"/>
  <c r="L57" i="5"/>
  <c r="L55" i="5"/>
  <c r="L53" i="5"/>
  <c r="L52" i="5"/>
  <c r="L56" i="5"/>
  <c r="L54" i="5"/>
  <c r="L58" i="5"/>
  <c r="L51" i="5"/>
  <c r="J50" i="5"/>
  <c r="K50" i="5" s="1"/>
  <c r="J57" i="5"/>
  <c r="K57" i="5" s="1"/>
  <c r="J55" i="5"/>
  <c r="K55" i="5" s="1"/>
  <c r="J53" i="5"/>
  <c r="K53" i="5" s="1"/>
  <c r="J52" i="5"/>
  <c r="K52" i="5" s="1"/>
  <c r="J56" i="5"/>
  <c r="K56" i="5" s="1"/>
  <c r="J54" i="5"/>
  <c r="K54" i="5" s="1"/>
  <c r="J58" i="5"/>
  <c r="K58" i="5" s="1"/>
  <c r="J51" i="5"/>
  <c r="K51" i="5" s="1"/>
  <c r="L24" i="5"/>
  <c r="L22" i="5"/>
  <c r="L17" i="5"/>
  <c r="AB28" i="8"/>
  <c r="AB25" i="8"/>
  <c r="AB36" i="8"/>
  <c r="AB27" i="8"/>
  <c r="AB34" i="8"/>
  <c r="L214" i="7"/>
  <c r="L216" i="7"/>
  <c r="L217" i="7"/>
  <c r="L215" i="7"/>
  <c r="J214" i="7"/>
  <c r="K214" i="7" s="1"/>
  <c r="J216" i="7"/>
  <c r="K216" i="7" s="1"/>
  <c r="J217" i="7"/>
  <c r="K217" i="7" s="1"/>
  <c r="J215" i="7"/>
  <c r="K215" i="7" s="1"/>
  <c r="L185" i="7"/>
  <c r="J185" i="7"/>
  <c r="K185" i="7" s="1"/>
  <c r="L153" i="7"/>
  <c r="L148" i="7"/>
  <c r="L151" i="7"/>
  <c r="L154" i="7"/>
  <c r="L149" i="7"/>
  <c r="L152" i="7"/>
  <c r="L147" i="7"/>
  <c r="L150" i="7"/>
  <c r="J153" i="7"/>
  <c r="K153" i="7" s="1"/>
  <c r="J148" i="7"/>
  <c r="K148" i="7" s="1"/>
  <c r="J151" i="7"/>
  <c r="K151" i="7" s="1"/>
  <c r="J154" i="7"/>
  <c r="K154" i="7" s="1"/>
  <c r="J149" i="7"/>
  <c r="K149" i="7" s="1"/>
  <c r="J152" i="7"/>
  <c r="K152" i="7" s="1"/>
  <c r="J147" i="7"/>
  <c r="K147" i="7" s="1"/>
  <c r="J150" i="7"/>
  <c r="K150" i="7" s="1"/>
  <c r="L118" i="7"/>
  <c r="L122" i="7"/>
  <c r="K122" i="7"/>
  <c r="AB10" i="8"/>
  <c r="AB12" i="8"/>
  <c r="AB11" i="8"/>
  <c r="AB14" i="8"/>
  <c r="AB17" i="8"/>
  <c r="AB16" i="8"/>
  <c r="AB13" i="8"/>
  <c r="AB18" i="8"/>
  <c r="AB21" i="8"/>
  <c r="AB15" i="8"/>
  <c r="AB23" i="8"/>
  <c r="AB20" i="8"/>
  <c r="AB22" i="8"/>
  <c r="AB24" i="8"/>
  <c r="AB19" i="8"/>
  <c r="L94" i="7"/>
  <c r="K94" i="7"/>
  <c r="L55" i="7"/>
  <c r="L57" i="7"/>
  <c r="L56" i="7"/>
  <c r="L54" i="7"/>
  <c r="L50" i="7"/>
  <c r="L49" i="7"/>
  <c r="L51" i="7"/>
  <c r="L52" i="7"/>
  <c r="L48" i="7"/>
  <c r="J55" i="7"/>
  <c r="K55" i="7" s="1"/>
  <c r="J57" i="7"/>
  <c r="K57" i="7" s="1"/>
  <c r="J56" i="7"/>
  <c r="K56" i="7" s="1"/>
  <c r="J54" i="7"/>
  <c r="K54" i="7" s="1"/>
  <c r="J50" i="7"/>
  <c r="K50" i="7" s="1"/>
  <c r="J49" i="7"/>
  <c r="K49" i="7" s="1"/>
  <c r="J51" i="7"/>
  <c r="K51" i="7" s="1"/>
  <c r="J52" i="7"/>
  <c r="K52" i="7" s="1"/>
  <c r="J48" i="7"/>
  <c r="K48" i="7" s="1"/>
  <c r="M86" i="1" l="1"/>
  <c r="N86" i="1" s="1"/>
  <c r="M87" i="1"/>
  <c r="N87" i="1" s="1"/>
  <c r="M89" i="1"/>
  <c r="N89" i="1" s="1"/>
  <c r="M85" i="1"/>
  <c r="N85" i="1" s="1"/>
  <c r="M90" i="1"/>
  <c r="N90" i="1" s="1"/>
  <c r="M91" i="1"/>
  <c r="N91" i="1" s="1"/>
  <c r="O85" i="1"/>
  <c r="M92" i="1"/>
  <c r="N92" i="1" s="1"/>
  <c r="M94" i="1"/>
  <c r="N94" i="1" s="1"/>
  <c r="M98" i="1"/>
  <c r="N98" i="1" s="1"/>
  <c r="M95" i="1"/>
  <c r="N95" i="1" s="1"/>
  <c r="M96" i="1"/>
  <c r="N96" i="1" s="1"/>
  <c r="M99" i="1"/>
  <c r="N99" i="1" s="1"/>
  <c r="M88" i="1"/>
  <c r="N88" i="1" s="1"/>
  <c r="M93" i="1"/>
  <c r="N93" i="1" s="1"/>
  <c r="M97" i="1"/>
  <c r="N97" i="1" s="1"/>
  <c r="M197" i="1"/>
  <c r="N197" i="1" s="1"/>
  <c r="M196" i="1"/>
  <c r="N196" i="1" s="1"/>
  <c r="M194" i="1"/>
  <c r="N194" i="1" s="1"/>
  <c r="M189" i="1"/>
  <c r="N189" i="1" s="1"/>
  <c r="M190" i="1"/>
  <c r="N190" i="1" s="1"/>
  <c r="M195" i="1"/>
  <c r="N195" i="1" s="1"/>
  <c r="M188" i="1"/>
  <c r="N188" i="1" s="1"/>
  <c r="M193" i="1"/>
  <c r="N193" i="1" s="1"/>
  <c r="M191" i="1"/>
  <c r="N191" i="1" s="1"/>
  <c r="M198" i="1"/>
  <c r="N198" i="1" s="1"/>
  <c r="M192" i="1"/>
  <c r="N192" i="1" s="1"/>
  <c r="M126" i="1"/>
  <c r="N126" i="1" s="1"/>
  <c r="M158" i="1"/>
  <c r="N158" i="1" s="1"/>
  <c r="M156" i="1"/>
  <c r="N156" i="1" s="1"/>
  <c r="M165" i="1"/>
  <c r="N165" i="1" s="1"/>
  <c r="M164" i="1"/>
  <c r="M159" i="1"/>
  <c r="N159" i="1" s="1"/>
  <c r="M157" i="1"/>
  <c r="N157" i="1" s="1"/>
  <c r="M154" i="1"/>
  <c r="N154" i="1" s="1"/>
  <c r="M163" i="1"/>
  <c r="N163" i="1" s="1"/>
  <c r="M155" i="1"/>
  <c r="N155" i="1" s="1"/>
  <c r="M166" i="1"/>
  <c r="N166" i="1" s="1"/>
  <c r="M160" i="1"/>
  <c r="N160" i="1" s="1"/>
  <c r="M162" i="1"/>
  <c r="N162" i="1" s="1"/>
  <c r="M161" i="1"/>
  <c r="N161" i="1" s="1"/>
  <c r="M118" i="1"/>
  <c r="N118" i="1" s="1"/>
  <c r="M120" i="1"/>
  <c r="N120" i="1" s="1"/>
  <c r="M119" i="1"/>
  <c r="N119" i="1" s="1"/>
  <c r="M123" i="1"/>
  <c r="N123" i="1" s="1"/>
  <c r="M125" i="1"/>
  <c r="N125" i="1" s="1"/>
  <c r="M128" i="1"/>
  <c r="N128" i="1" s="1"/>
  <c r="M129" i="1"/>
  <c r="N129" i="1" s="1"/>
  <c r="M127" i="1"/>
  <c r="N127" i="1" s="1"/>
  <c r="M121" i="1"/>
  <c r="N121" i="1" s="1"/>
  <c r="M122" i="1"/>
  <c r="N122" i="1" s="1"/>
  <c r="M124" i="1"/>
  <c r="N124" i="1" s="1"/>
  <c r="M57" i="1"/>
  <c r="N57" i="1" s="1"/>
  <c r="M51" i="1"/>
  <c r="N51" i="1" s="1"/>
  <c r="M58" i="1"/>
  <c r="N58" i="1" s="1"/>
  <c r="M64" i="1"/>
  <c r="N64" i="1" s="1"/>
  <c r="M54" i="1"/>
  <c r="N54" i="1" s="1"/>
  <c r="M66" i="1"/>
  <c r="N66" i="1" s="1"/>
  <c r="M63" i="1"/>
  <c r="N63" i="1" s="1"/>
  <c r="M62" i="1"/>
  <c r="N62" i="1" s="1"/>
  <c r="M65" i="1"/>
  <c r="N65" i="1" s="1"/>
  <c r="M56" i="1"/>
  <c r="N56" i="1" s="1"/>
  <c r="M52" i="1"/>
  <c r="N52" i="1" s="1"/>
  <c r="M59" i="1"/>
  <c r="N59" i="1" s="1"/>
  <c r="M53" i="1"/>
  <c r="N53" i="1" s="1"/>
  <c r="M67" i="1"/>
  <c r="N67" i="1" s="1"/>
  <c r="N61" i="1"/>
  <c r="M55" i="1"/>
  <c r="N55" i="1" s="1"/>
  <c r="M60" i="1"/>
  <c r="N60" i="1" s="1"/>
  <c r="M50" i="1"/>
  <c r="N50" i="1" s="1"/>
  <c r="M228" i="1"/>
  <c r="N228" i="1" s="1"/>
  <c r="M227" i="1"/>
  <c r="N227" i="1" s="1"/>
  <c r="M229" i="1"/>
  <c r="N229" i="1" s="1"/>
  <c r="O60" i="1"/>
  <c r="M225" i="1"/>
  <c r="N225" i="1" s="1"/>
  <c r="O58" i="1"/>
  <c r="M224" i="1"/>
  <c r="N224" i="1" s="1"/>
  <c r="O57" i="1"/>
  <c r="O54" i="1"/>
  <c r="O166" i="1"/>
  <c r="O66" i="1"/>
  <c r="O160" i="1"/>
  <c r="O164" i="1"/>
  <c r="M226" i="1"/>
  <c r="N226" i="1" s="1"/>
  <c r="O197" i="1"/>
  <c r="O165" i="1"/>
  <c r="M223" i="1"/>
  <c r="N223" i="1" s="1"/>
  <c r="O55" i="1"/>
  <c r="O50" i="1"/>
  <c r="O155" i="1"/>
  <c r="O51" i="1"/>
  <c r="O61" i="1"/>
  <c r="O67" i="1"/>
  <c r="O158" i="1"/>
  <c r="O64" i="1"/>
  <c r="O163" i="1"/>
  <c r="O162" i="1"/>
  <c r="O161" i="1"/>
  <c r="O156" i="1"/>
  <c r="O226" i="1"/>
  <c r="K121" i="6"/>
  <c r="L121" i="6"/>
  <c r="J88" i="6"/>
  <c r="K88" i="6" s="1"/>
  <c r="L88" i="6"/>
  <c r="K48" i="6"/>
  <c r="J49" i="6"/>
  <c r="K49" i="6" s="1"/>
  <c r="L49" i="6"/>
  <c r="L51" i="6"/>
  <c r="N164" i="1" l="1"/>
  <c r="L15" i="6"/>
  <c r="L18" i="6"/>
  <c r="J17" i="6"/>
  <c r="K17" i="6" s="1"/>
  <c r="J16" i="6"/>
  <c r="K16" i="6" s="1"/>
  <c r="J15" i="6"/>
  <c r="K15" i="6" s="1"/>
  <c r="AB9" i="8" l="1"/>
  <c r="K26" i="1" l="1"/>
  <c r="L26" i="1" s="1"/>
  <c r="K22" i="1"/>
  <c r="L22" i="1" s="1"/>
  <c r="O22" i="1" l="1"/>
  <c r="O26" i="1"/>
  <c r="L17" i="6"/>
  <c r="L16" i="6"/>
  <c r="L16" i="5"/>
  <c r="L18" i="5"/>
  <c r="L26" i="5"/>
  <c r="L20" i="5"/>
  <c r="L23" i="5"/>
  <c r="L27" i="5"/>
  <c r="L21" i="5"/>
  <c r="L28" i="5"/>
  <c r="L20" i="7" l="1"/>
  <c r="L21" i="7"/>
  <c r="L19" i="7"/>
  <c r="L23" i="7"/>
  <c r="L18" i="7"/>
  <c r="L22" i="7"/>
  <c r="L16" i="7"/>
  <c r="L17" i="7"/>
  <c r="L15" i="7"/>
  <c r="K31" i="1" l="1"/>
  <c r="L31" i="1" s="1"/>
  <c r="K21" i="1"/>
  <c r="L21" i="1" s="1"/>
  <c r="K25" i="1"/>
  <c r="L25" i="1" s="1"/>
  <c r="K17" i="1"/>
  <c r="L17" i="1" s="1"/>
  <c r="K28" i="1"/>
  <c r="L28" i="1" s="1"/>
  <c r="K19" i="1"/>
  <c r="L19" i="1" s="1"/>
  <c r="K18" i="1"/>
  <c r="L18" i="1" s="1"/>
  <c r="M28" i="1" l="1"/>
  <c r="N28" i="1" s="1"/>
  <c r="M30" i="1"/>
  <c r="N30" i="1" s="1"/>
  <c r="M29" i="1"/>
  <c r="N29" i="1" s="1"/>
  <c r="M20" i="1"/>
  <c r="N20" i="1" s="1"/>
  <c r="M27" i="1"/>
  <c r="N27" i="1" s="1"/>
  <c r="M16" i="1"/>
  <c r="N16" i="1" s="1"/>
  <c r="M24" i="1"/>
  <c r="N24" i="1" s="1"/>
  <c r="M23" i="1"/>
  <c r="N23" i="1" s="1"/>
  <c r="M26" i="1"/>
  <c r="N26" i="1" s="1"/>
  <c r="M22" i="1"/>
  <c r="N22" i="1" s="1"/>
  <c r="M31" i="1"/>
  <c r="N31" i="1" s="1"/>
  <c r="M18" i="1"/>
  <c r="N18" i="1" s="1"/>
  <c r="M17" i="1"/>
  <c r="N17" i="1" s="1"/>
  <c r="M19" i="1"/>
  <c r="N19" i="1" s="1"/>
  <c r="N25" i="1"/>
  <c r="M21" i="1"/>
  <c r="N21" i="1" s="1"/>
  <c r="O17" i="1"/>
  <c r="O19" i="1"/>
  <c r="O25" i="1"/>
  <c r="O28" i="1"/>
  <c r="O31" i="1"/>
  <c r="O21" i="1"/>
  <c r="O18" i="1"/>
  <c r="J16" i="7" l="1"/>
  <c r="K16" i="7" s="1"/>
  <c r="J22" i="7"/>
  <c r="K22" i="7" s="1"/>
  <c r="K18" i="7"/>
  <c r="J23" i="7"/>
  <c r="K23" i="7" s="1"/>
  <c r="J19" i="7"/>
  <c r="K19" i="7" s="1"/>
  <c r="K21" i="7"/>
  <c r="J20" i="7"/>
  <c r="K20" i="7" s="1"/>
  <c r="J17" i="7"/>
  <c r="K17" i="7" s="1"/>
  <c r="J15" i="7"/>
  <c r="K15" i="7" s="1"/>
</calcChain>
</file>

<file path=xl/sharedStrings.xml><?xml version="1.0" encoding="utf-8"?>
<sst xmlns="http://schemas.openxmlformats.org/spreadsheetml/2006/main" count="2436" uniqueCount="600">
  <si>
    <t>КМС</t>
  </si>
  <si>
    <t>МС</t>
  </si>
  <si>
    <t>Участник</t>
  </si>
  <si>
    <t>Команда</t>
  </si>
  <si>
    <t>Рывок</t>
  </si>
  <si>
    <t>место</t>
  </si>
  <si>
    <t>Министерство по делам молодёжи, физической культуры и спорта Омской области</t>
  </si>
  <si>
    <t>Автономное учреждение Омской области «Дирекция по проведению мероприятий в сфере физической культуры и спорта»</t>
  </si>
  <si>
    <t>Регионального отделения общероссийской общественной организации «Всероссийская федерация гиревого спорта» в Омской области</t>
  </si>
  <si>
    <t xml:space="preserve"> Протокол соревнований</t>
  </si>
  <si>
    <t>Вес гири 24 кг</t>
  </si>
  <si>
    <t>Разрядные нормативы</t>
  </si>
  <si>
    <t>Количество команд</t>
  </si>
  <si>
    <t>МСМК</t>
  </si>
  <si>
    <t>Количество участников</t>
  </si>
  <si>
    <t>Весовая категория 58 кг</t>
  </si>
  <si>
    <t>Участница</t>
  </si>
  <si>
    <t>спорт. квалиф.</t>
  </si>
  <si>
    <t>год рожд.</t>
  </si>
  <si>
    <t>собств.
вес</t>
  </si>
  <si>
    <t>выпол. разряд</t>
  </si>
  <si>
    <t>Тренер (тренеры)</t>
  </si>
  <si>
    <t>Министерство спорта Российской Федерации</t>
  </si>
  <si>
    <t xml:space="preserve"> Регламент времени - 10 мин.</t>
  </si>
  <si>
    <t>Козленко В.Н.</t>
  </si>
  <si>
    <t>ком. очки</t>
  </si>
  <si>
    <t>Весовая категория 63 кг</t>
  </si>
  <si>
    <t>Юниоры</t>
  </si>
  <si>
    <t>Юниорки</t>
  </si>
  <si>
    <t>г. Омск</t>
  </si>
  <si>
    <t xml:space="preserve"> Дисциплина: рывок</t>
  </si>
  <si>
    <t>Первенство России по гиревому спорту среди юниоров и юниорок (19-23 года )</t>
  </si>
  <si>
    <t>Общероссийская общественная организация "Всероссийская  федерация гиревого спорта"</t>
  </si>
  <si>
    <t>толчок</t>
  </si>
  <si>
    <t>рывок</t>
  </si>
  <si>
    <t>итог рывка</t>
  </si>
  <si>
    <t>сумма</t>
  </si>
  <si>
    <t xml:space="preserve"> Дисциплина: двоеборье</t>
  </si>
  <si>
    <t>95+</t>
  </si>
  <si>
    <t>Толчок ДЦ</t>
  </si>
  <si>
    <t xml:space="preserve">Главный судья </t>
  </si>
  <si>
    <t xml:space="preserve">Главный секретарь                                    </t>
  </si>
  <si>
    <t>Стрельников С.П., ВК (Омская обл.)</t>
  </si>
  <si>
    <t>Вес гирь 24 кг</t>
  </si>
  <si>
    <t>Вес гирь 32 кг</t>
  </si>
  <si>
    <t xml:space="preserve"> Дисциплина: толчок ДЦ</t>
  </si>
  <si>
    <t>г.Омск, 17-20 марта 2023 г.</t>
  </si>
  <si>
    <t>Высшие достижения</t>
  </si>
  <si>
    <t xml:space="preserve"> Сводный протокол</t>
  </si>
  <si>
    <t>очки</t>
  </si>
  <si>
    <t>ДЦ женщины</t>
  </si>
  <si>
    <t>ДЦ мужчины</t>
  </si>
  <si>
    <t>Эст.</t>
  </si>
  <si>
    <t>Жонг.</t>
  </si>
  <si>
    <t>Двоеборье</t>
  </si>
  <si>
    <t>68+</t>
  </si>
  <si>
    <t>Омская область</t>
  </si>
  <si>
    <t>Тюменская область</t>
  </si>
  <si>
    <t>ЯНАО</t>
  </si>
  <si>
    <t>Томская область</t>
  </si>
  <si>
    <t>г. Санкт-Петербург</t>
  </si>
  <si>
    <t>Курганская область</t>
  </si>
  <si>
    <t>Алтайский край</t>
  </si>
  <si>
    <t>Весовая категория 68 кг</t>
  </si>
  <si>
    <t>Высшее достижение</t>
  </si>
  <si>
    <t>Весовая категория 68+ кг</t>
  </si>
  <si>
    <t>Козленко В.Н., ВК (Омская обл.)</t>
  </si>
  <si>
    <t>Меденцева Дарья</t>
  </si>
  <si>
    <t>Кемеровская обл.-Кузбасс</t>
  </si>
  <si>
    <t>Шляхова Д.П.</t>
  </si>
  <si>
    <t>17-19 марта 2023 г.</t>
  </si>
  <si>
    <t>Весовая категория 73 кг</t>
  </si>
  <si>
    <t>Стрельников</t>
  </si>
  <si>
    <t>Весовая категория 78 кг</t>
  </si>
  <si>
    <t>Весовая категория 85 кг</t>
  </si>
  <si>
    <t>Весовая категория 95 кг</t>
  </si>
  <si>
    <t>Весовая категория 95+ кг</t>
  </si>
  <si>
    <t xml:space="preserve">Автономное учреждение Омской области </t>
  </si>
  <si>
    <t>«Дирекция по проведению мероприятий в сфере физической культуры и спорта»</t>
  </si>
  <si>
    <t>Регионального отделения общероссийской общественной организации</t>
  </si>
  <si>
    <t>«Всероссийская федерация гиревого спорта» в Омской области</t>
  </si>
  <si>
    <t xml:space="preserve">г.Омск </t>
  </si>
  <si>
    <t>Министерство спорта Росиии</t>
  </si>
  <si>
    <t>Первенство России по гиревому спорту 
среди юниоров и юниорок (19-23 года)</t>
  </si>
  <si>
    <t>№</t>
  </si>
  <si>
    <t>Должность</t>
  </si>
  <si>
    <t>Регион</t>
  </si>
  <si>
    <t>Оценка за судейство</t>
  </si>
  <si>
    <t>Главный судья</t>
  </si>
  <si>
    <t>ВК</t>
  </si>
  <si>
    <t>отл.</t>
  </si>
  <si>
    <t>Главный секретарь</t>
  </si>
  <si>
    <t>Зам.главного судьи</t>
  </si>
  <si>
    <t>Зам.главного секретаря</t>
  </si>
  <si>
    <t>Барков Александр Петрович</t>
  </si>
  <si>
    <t>Жюри</t>
  </si>
  <si>
    <t>Семенов Аркадий Николаевич</t>
  </si>
  <si>
    <t>Спортивный судья</t>
  </si>
  <si>
    <t>Мартьянов Анатолий Васильевич</t>
  </si>
  <si>
    <t>Рассказов Владимир Семенович</t>
  </si>
  <si>
    <t>Сергеев Сергей Владимирович</t>
  </si>
  <si>
    <t>Смоленская область</t>
  </si>
  <si>
    <t>Ярославская область</t>
  </si>
  <si>
    <t>Калужская область</t>
  </si>
  <si>
    <t>Егоров Валентин Владимирович</t>
  </si>
  <si>
    <t>Сорокин Сергей Игоревич</t>
  </si>
  <si>
    <t>Краснодарский край</t>
  </si>
  <si>
    <t>Республика Башкортостан</t>
  </si>
  <si>
    <t>Белгородская область</t>
  </si>
  <si>
    <t>Баранов Андрей Владимирович</t>
  </si>
  <si>
    <t>Кириллов Сергей Александрович</t>
  </si>
  <si>
    <t>г. Москва</t>
  </si>
  <si>
    <t>Садыков Руслан Ильтизарович</t>
  </si>
  <si>
    <t>1 кат.</t>
  </si>
  <si>
    <t>Пермский край</t>
  </si>
  <si>
    <t>Орловская область</t>
  </si>
  <si>
    <t>2 кат.</t>
  </si>
  <si>
    <t>Фамилия, инициалы</t>
  </si>
  <si>
    <t>Судейская
 категория</t>
  </si>
  <si>
    <t>Фукс Карина</t>
  </si>
  <si>
    <t>Брянская обл.</t>
  </si>
  <si>
    <t>Гомонов В.Н.</t>
  </si>
  <si>
    <t>Альянова Виктория</t>
  </si>
  <si>
    <t>Гомонов В.Н., Лукьянчиков Ю.В.</t>
  </si>
  <si>
    <t>Яськова Елена</t>
  </si>
  <si>
    <t>Томская обл.</t>
  </si>
  <si>
    <t>Полянский В.С., Сидельников А.А.</t>
  </si>
  <si>
    <t xml:space="preserve">Ягницына Виолетта </t>
  </si>
  <si>
    <t>Новиков Андрей</t>
  </si>
  <si>
    <t>Чепуштанов И.В., Новиков А.В.</t>
  </si>
  <si>
    <t>Ажермачев А.Б.</t>
  </si>
  <si>
    <t>Смоленцев Игорь</t>
  </si>
  <si>
    <t>Ажермачев А.Б., Перемитин Ф.В.</t>
  </si>
  <si>
    <t>Шелковкин Максим</t>
  </si>
  <si>
    <t>Полянский В.С., Перемитин Ф.В.</t>
  </si>
  <si>
    <t>Климов Пётр</t>
  </si>
  <si>
    <t>Чепуштанов И.В.</t>
  </si>
  <si>
    <t xml:space="preserve">Мешков Станислав </t>
  </si>
  <si>
    <t>Полянский В.С.</t>
  </si>
  <si>
    <t>Сорокина Ольга</t>
  </si>
  <si>
    <t>Нижегородская обл.</t>
  </si>
  <si>
    <t>Афонин И.А.</t>
  </si>
  <si>
    <t>Кашапова Розана</t>
  </si>
  <si>
    <t>Респ. Башкортостан</t>
  </si>
  <si>
    <t>Минибаев Р.М.</t>
  </si>
  <si>
    <t>Ягницына Виолетта</t>
  </si>
  <si>
    <t>Ажермачев А.Б., Шаров Н.Ф.</t>
  </si>
  <si>
    <t xml:space="preserve">Ворчаков Ярослав  </t>
  </si>
  <si>
    <t>Леонова И.С.</t>
  </si>
  <si>
    <r>
      <rPr>
        <sz val="12"/>
        <color theme="0"/>
        <rFont val="Times New Roman"/>
        <family val="1"/>
        <charset val="204"/>
      </rPr>
      <t>,</t>
    </r>
    <r>
      <rPr>
        <sz val="12"/>
        <color rgb="FF000000"/>
        <rFont val="Times New Roman"/>
        <family val="1"/>
        <charset val="204"/>
      </rPr>
      <t>-</t>
    </r>
  </si>
  <si>
    <t>Волдаев Александр</t>
  </si>
  <si>
    <t>Клочек Александр</t>
  </si>
  <si>
    <t xml:space="preserve">Лапин Александр  </t>
  </si>
  <si>
    <t>Голещихин Даниил</t>
  </si>
  <si>
    <t xml:space="preserve"> Дисциплина: жонглирование</t>
  </si>
  <si>
    <t>М</t>
  </si>
  <si>
    <t>Ж</t>
  </si>
  <si>
    <t>пары</t>
  </si>
  <si>
    <t>спорт. квалиф</t>
  </si>
  <si>
    <t>судья
№1</t>
  </si>
  <si>
    <t>судья
№2</t>
  </si>
  <si>
    <t>судья
№3</t>
  </si>
  <si>
    <t>средняя оценка за ошибки</t>
  </si>
  <si>
    <t>предварительная базовая оценка</t>
  </si>
  <si>
    <t>основная базовая оценка</t>
  </si>
  <si>
    <t>итоговая оценка</t>
  </si>
  <si>
    <t>вып.
разряд</t>
  </si>
  <si>
    <t>Новосибирская область</t>
  </si>
  <si>
    <t>Кировская область</t>
  </si>
  <si>
    <t>Брянская область</t>
  </si>
  <si>
    <t>Самарская область</t>
  </si>
  <si>
    <t>Нижегородская область</t>
  </si>
  <si>
    <t>Респ. Бурятия</t>
  </si>
  <si>
    <t>Протокол соревнований</t>
  </si>
  <si>
    <t>Дисциплина: эстафета в толчке ДЦ</t>
  </si>
  <si>
    <t>Регламент 4х3 мин.</t>
  </si>
  <si>
    <t xml:space="preserve">КОМАНДА: </t>
  </si>
  <si>
    <t>год 
рожд.</t>
  </si>
  <si>
    <t>Результат участника</t>
  </si>
  <si>
    <t>Результат команды</t>
  </si>
  <si>
    <t>Региональное отделение общероссийской общественной организации «Всероссийская федерация гиревого спорта» в Омской области</t>
  </si>
  <si>
    <t>Выполненый разряд</t>
  </si>
  <si>
    <t>Фирса Анна</t>
  </si>
  <si>
    <t>Труш А.В.</t>
  </si>
  <si>
    <t>Круглова Виктория</t>
  </si>
  <si>
    <t>Кацюба А.И.</t>
  </si>
  <si>
    <t>Терещенко Егор</t>
  </si>
  <si>
    <t>Тишкин С.В.</t>
  </si>
  <si>
    <t>Волков Даниил</t>
  </si>
  <si>
    <t>Танаев Ю.М.</t>
  </si>
  <si>
    <t>Кателевский Сергей</t>
  </si>
  <si>
    <t>Фирулева Василиса</t>
  </si>
  <si>
    <t>Смоленцев Михаил</t>
  </si>
  <si>
    <t>Общий вес команды:</t>
  </si>
  <si>
    <t>Краснодарский кр.</t>
  </si>
  <si>
    <t>Медведев Максим</t>
  </si>
  <si>
    <t>Кировская обл.</t>
  </si>
  <si>
    <t>Малков Е.И.</t>
  </si>
  <si>
    <t>Алцыбеев Никита</t>
  </si>
  <si>
    <t>Дунаев Дмитрий</t>
  </si>
  <si>
    <t>Демышев Егор</t>
  </si>
  <si>
    <t>Новоселов Андрей</t>
  </si>
  <si>
    <t>Кривко Никита</t>
  </si>
  <si>
    <t>Белгородская обл.</t>
  </si>
  <si>
    <t>Вильган А.П.</t>
  </si>
  <si>
    <t xml:space="preserve">Бахарев Александр  </t>
  </si>
  <si>
    <t>Тюменская обл.</t>
  </si>
  <si>
    <t>Даричев Е.Н.</t>
  </si>
  <si>
    <t xml:space="preserve">Гончаров Евгений </t>
  </si>
  <si>
    <t>Бобров В.С.</t>
  </si>
  <si>
    <t>Сушков Владимир</t>
  </si>
  <si>
    <t>Ермаков К.И., Вильган А.П.</t>
  </si>
  <si>
    <t xml:space="preserve">Кед Максим  </t>
  </si>
  <si>
    <t>Щетков Иван</t>
  </si>
  <si>
    <t>Шматко Давид</t>
  </si>
  <si>
    <t xml:space="preserve">Майер Сергей  </t>
  </si>
  <si>
    <t>Андреев И.Г., Толстов С.Б.</t>
  </si>
  <si>
    <t>Спесивцев Данила</t>
  </si>
  <si>
    <t>Поляков М.Ю., Кривоконь А.И.</t>
  </si>
  <si>
    <t>Розмазнин Илья</t>
  </si>
  <si>
    <t>Сылка С.И.</t>
  </si>
  <si>
    <t>Кудрявцева Екатерина</t>
  </si>
  <si>
    <t>Аллоярова Милана</t>
  </si>
  <si>
    <t>Айдбаев И.Н., Бобров В.С.</t>
  </si>
  <si>
    <t>Карпова Анна</t>
  </si>
  <si>
    <t>Беликова Олеся</t>
  </si>
  <si>
    <t>Власов А.П., Вильган А.П.</t>
  </si>
  <si>
    <t>Даричева Дарья</t>
  </si>
  <si>
    <t>Ермолаева Мария</t>
  </si>
  <si>
    <t>Надюкова Мария</t>
  </si>
  <si>
    <t>Щекина Алеся</t>
  </si>
  <si>
    <t>Ермаков К.И.</t>
  </si>
  <si>
    <t>Потапова Анастасия</t>
  </si>
  <si>
    <t>Лесников П.Я., Бобров В.С.</t>
  </si>
  <si>
    <t xml:space="preserve">Новиков Кирилл  </t>
  </si>
  <si>
    <t>Ермолаев Артём</t>
  </si>
  <si>
    <t>Власов А.П., Меркулин С.В.</t>
  </si>
  <si>
    <t>Зубков Олег</t>
  </si>
  <si>
    <t>Абраамян Артём</t>
  </si>
  <si>
    <t>Меркулин С.В.</t>
  </si>
  <si>
    <t>Харлов Кирилл</t>
  </si>
  <si>
    <t>Фомин Фёдор</t>
  </si>
  <si>
    <t>Трусов Никита</t>
  </si>
  <si>
    <t>Дубяго Иван</t>
  </si>
  <si>
    <t xml:space="preserve">Голодяева Елена  </t>
  </si>
  <si>
    <t>Самарская обл.</t>
  </si>
  <si>
    <t>Балдин А.В.</t>
  </si>
  <si>
    <t>Гладышева Дарья</t>
  </si>
  <si>
    <t>Курганская обл.</t>
  </si>
  <si>
    <t>Битков А.Н.</t>
  </si>
  <si>
    <t>Манаков Трофим</t>
  </si>
  <si>
    <t>Дементьев А.Ф.</t>
  </si>
  <si>
    <t>Потапов Данил</t>
  </si>
  <si>
    <t>Яхнич Е.В.</t>
  </si>
  <si>
    <t xml:space="preserve">Майер Олег </t>
  </si>
  <si>
    <t xml:space="preserve">Цвик Данил  </t>
  </si>
  <si>
    <t>Смоленская обл.</t>
  </si>
  <si>
    <t xml:space="preserve">Болдырев Ярослав  </t>
  </si>
  <si>
    <t>Сергеев С.В.</t>
  </si>
  <si>
    <t xml:space="preserve">Абдразаков Рафик  </t>
  </si>
  <si>
    <t xml:space="preserve">Овчинников Никита  </t>
  </si>
  <si>
    <t xml:space="preserve">Ковалёва Арина </t>
  </si>
  <si>
    <t>Ажермачёв Данил</t>
  </si>
  <si>
    <t>Новосёлов Андрей</t>
  </si>
  <si>
    <t>Кедровский Артём</t>
  </si>
  <si>
    <t>Кирюхин Сергей</t>
  </si>
  <si>
    <t xml:space="preserve">Трусов Никита </t>
  </si>
  <si>
    <t>Майер Олег</t>
  </si>
  <si>
    <t xml:space="preserve">Дубяго Иван </t>
  </si>
  <si>
    <t>Семехин Антон</t>
  </si>
  <si>
    <t>Орловская обл.</t>
  </si>
  <si>
    <t>Головашкин А.В.</t>
  </si>
  <si>
    <t>МСМК-146; МС-136; КМС-115</t>
  </si>
  <si>
    <t>Бархатов Тимур</t>
  </si>
  <si>
    <t>Алтайский кр.</t>
  </si>
  <si>
    <t>Гамаюнова Влада</t>
  </si>
  <si>
    <t>Заволокин С.Н., Алпеев П.Н.</t>
  </si>
  <si>
    <t>Лапшина Наталья</t>
  </si>
  <si>
    <t>Пожидаев В.В., Алпеев П.Н.</t>
  </si>
  <si>
    <t>Белова Н.Ю.</t>
  </si>
  <si>
    <t>Полибин Михаил</t>
  </si>
  <si>
    <t>Толстошеев Артём</t>
  </si>
  <si>
    <t>Рассадин А.А., Пожидаев В.В.</t>
  </si>
  <si>
    <t>Барбакова Александра</t>
  </si>
  <si>
    <t>Калужская обл.</t>
  </si>
  <si>
    <t>Пянко И.А.</t>
  </si>
  <si>
    <t>Билибина Елизавета</t>
  </si>
  <si>
    <t>Чирков Леонид</t>
  </si>
  <si>
    <t>Гуров В.А.</t>
  </si>
  <si>
    <t>Кадыков П.А.</t>
  </si>
  <si>
    <t>Одиночный разряд (юниоры)</t>
  </si>
  <si>
    <t>Одиночный разряд (юниорки)</t>
  </si>
  <si>
    <t xml:space="preserve">Кондратченко Екатерина </t>
  </si>
  <si>
    <t xml:space="preserve">Ермураки Василий  </t>
  </si>
  <si>
    <t>Низамов Антон</t>
  </si>
  <si>
    <t xml:space="preserve"> ЕКП № 29122</t>
  </si>
  <si>
    <t>ЕКП № 29122</t>
  </si>
  <si>
    <t xml:space="preserve">Шаров Максим  </t>
  </si>
  <si>
    <t>Рязанская обл.</t>
  </si>
  <si>
    <t>Шматов И.Б., Кулаков И.И.</t>
  </si>
  <si>
    <t xml:space="preserve">Хуснудинова Мария  </t>
  </si>
  <si>
    <t>Челябинская обл.</t>
  </si>
  <si>
    <t>Потапов О.Ю., Хуснудинов А.З.</t>
  </si>
  <si>
    <t xml:space="preserve">Волосникова Алина  </t>
  </si>
  <si>
    <t>Потапов О.Ю.</t>
  </si>
  <si>
    <t xml:space="preserve">Шумилейко Ангелина  </t>
  </si>
  <si>
    <t xml:space="preserve">Аникаев Денис  </t>
  </si>
  <si>
    <t>Денисов И.Н., Нестеренко Д.В.</t>
  </si>
  <si>
    <t xml:space="preserve">Жибинов Федор  </t>
  </si>
  <si>
    <t xml:space="preserve">Подгорный Иван  </t>
  </si>
  <si>
    <t>Денисов И.Н.</t>
  </si>
  <si>
    <t xml:space="preserve">Маскайкин Никита  </t>
  </si>
  <si>
    <t xml:space="preserve">Мартыненко Алексей  </t>
  </si>
  <si>
    <t>Иванова Анна</t>
  </si>
  <si>
    <t>отсутствует</t>
  </si>
  <si>
    <t>отсутствуют</t>
  </si>
  <si>
    <t>Гаврилова Виктория</t>
  </si>
  <si>
    <t>Ярославская обл.</t>
  </si>
  <si>
    <t>Кузнецов О.Г.</t>
  </si>
  <si>
    <t>Толстошеев А.С., Пожидаев В.В.</t>
  </si>
  <si>
    <t>Зуев Владислав</t>
  </si>
  <si>
    <t>Воронежская обл.</t>
  </si>
  <si>
    <t>Колесниченко Н.А.</t>
  </si>
  <si>
    <t xml:space="preserve">Козлов Вадим  </t>
  </si>
  <si>
    <t xml:space="preserve">Синицын Сергей  </t>
  </si>
  <si>
    <t xml:space="preserve">Объедков Андрей  </t>
  </si>
  <si>
    <t>Шангина Ульяна</t>
  </si>
  <si>
    <t>Любимский С.А.</t>
  </si>
  <si>
    <t>Якушев Роман</t>
  </si>
  <si>
    <t>Богатов Иван</t>
  </si>
  <si>
    <t>Коломин Д.А.</t>
  </si>
  <si>
    <t>Воропаева Виктория</t>
  </si>
  <si>
    <t>Сорокин Н. Н.</t>
  </si>
  <si>
    <t>Иванов Александр</t>
  </si>
  <si>
    <t xml:space="preserve">Пивень Андрей  </t>
  </si>
  <si>
    <t>Рассадин А.А.</t>
  </si>
  <si>
    <t>Пинчук Елена</t>
  </si>
  <si>
    <t>Омская обл.</t>
  </si>
  <si>
    <t>Анасенко А.В.</t>
  </si>
  <si>
    <t>Ельчанинова Вероника</t>
  </si>
  <si>
    <t>Елисеева Н.А., Переверзев Н.И.</t>
  </si>
  <si>
    <t>Врубель Дарья</t>
  </si>
  <si>
    <t>Сагандыков К.К., Переверзев Н.И.</t>
  </si>
  <si>
    <t>Жумадилов Аслан</t>
  </si>
  <si>
    <t>Чумак Никита</t>
  </si>
  <si>
    <t>Арндт Егор</t>
  </si>
  <si>
    <t>Сагандыков К.К.</t>
  </si>
  <si>
    <t>Харченко Иван</t>
  </si>
  <si>
    <t>Козленко В.Н., Харченко С.М.</t>
  </si>
  <si>
    <t>Арндт Александр</t>
  </si>
  <si>
    <t>Харченко Никита</t>
  </si>
  <si>
    <t>Кудинов Константин</t>
  </si>
  <si>
    <t>Джунушов Айбек</t>
  </si>
  <si>
    <t>Козленко В.Н. Круч А.П.</t>
  </si>
  <si>
    <t>Нурахметов Фархад</t>
  </si>
  <si>
    <t>Катаев И.В.</t>
  </si>
  <si>
    <t>Седых Илья</t>
  </si>
  <si>
    <t>Козленко В.Н., Чудаков В.А.</t>
  </si>
  <si>
    <t>Бунка Дмитрий</t>
  </si>
  <si>
    <t>Елисеева Н.А., Елисеев В.С.</t>
  </si>
  <si>
    <t>Смыковский Артём</t>
  </si>
  <si>
    <t>Шнякин Артём</t>
  </si>
  <si>
    <t>Климов А.В.</t>
  </si>
  <si>
    <t>Сарлаев Андрей</t>
  </si>
  <si>
    <t>Антипин Алексей</t>
  </si>
  <si>
    <t>Батырев А.В.</t>
  </si>
  <si>
    <t>Калина Максим</t>
  </si>
  <si>
    <t>Калина Г.А., Нечаев А.В.</t>
  </si>
  <si>
    <t>Вербицкий Дмитрий</t>
  </si>
  <si>
    <t>Елисеев В.С., Круч А.П.</t>
  </si>
  <si>
    <t>Новиков Сергей</t>
  </si>
  <si>
    <t>Жоров Егор</t>
  </si>
  <si>
    <t>Сагандыков К.К., Чудаков В.А.</t>
  </si>
  <si>
    <t>Купш Денис</t>
  </si>
  <si>
    <t>Анасенко А.В., Козлов В.И.</t>
  </si>
  <si>
    <t>Ксенофонтов Станислав</t>
  </si>
  <si>
    <t>Кукшин Илья</t>
  </si>
  <si>
    <t>Сагандыков К.К., Калина Г.А.</t>
  </si>
  <si>
    <t>Кирилкин Денис</t>
  </si>
  <si>
    <t>Елисеев В.С., Чудаков В.А.</t>
  </si>
  <si>
    <t>Константинов Александр</t>
  </si>
  <si>
    <t>Респ. Чувашия</t>
  </si>
  <si>
    <t>Глинкин Б.Н., Федоров О.Н.</t>
  </si>
  <si>
    <t>Глинкин Б.Н.</t>
  </si>
  <si>
    <t>Анисимов Антон</t>
  </si>
  <si>
    <t xml:space="preserve">Чойнжуров Леонид  </t>
  </si>
  <si>
    <t>Янголенко Даниил</t>
  </si>
  <si>
    <t>Парный смешанный разряд</t>
  </si>
  <si>
    <t>Брюханов Максим</t>
  </si>
  <si>
    <t>Синцов Л.А.</t>
  </si>
  <si>
    <t>Бушуева Эльвира</t>
  </si>
  <si>
    <t>Руднева А.С.</t>
  </si>
  <si>
    <t>Бенидзе Елизавета</t>
  </si>
  <si>
    <t xml:space="preserve">Белов Алексей  </t>
  </si>
  <si>
    <t>Танаев Ю.М., Малов В.В.</t>
  </si>
  <si>
    <t>Гаврик Вячеслав</t>
  </si>
  <si>
    <t>Зверев Рафаэль</t>
  </si>
  <si>
    <t>Косухин Владислав</t>
  </si>
  <si>
    <t>Дубровин Д.А.</t>
  </si>
  <si>
    <t>Роганов Даниил</t>
  </si>
  <si>
    <t>Кириллов С.А.</t>
  </si>
  <si>
    <t>Катаев И.В., Сагандыков К.К.</t>
  </si>
  <si>
    <t>Бенидзе Спартак</t>
  </si>
  <si>
    <t>Василевич Добрыня</t>
  </si>
  <si>
    <t>Яваев Максим</t>
  </si>
  <si>
    <t>Марков И.Э.</t>
  </si>
  <si>
    <t>г. Санкт-Петербург-
Краснодарский кр.</t>
  </si>
  <si>
    <t>г. Санкт-Петербург-
Томская обл.</t>
  </si>
  <si>
    <t>Сотников Е.С., Полянский В.С.</t>
  </si>
  <si>
    <t xml:space="preserve">Зиновьева Ангелина  </t>
  </si>
  <si>
    <t>ХМАО-Югра</t>
  </si>
  <si>
    <t>Садыков Р.И.</t>
  </si>
  <si>
    <t xml:space="preserve">Пестерева Алёна   </t>
  </si>
  <si>
    <t xml:space="preserve">Кошурникова Анастасия </t>
  </si>
  <si>
    <t>Шпартко М.А.</t>
  </si>
  <si>
    <t xml:space="preserve">Руднева Анна  </t>
  </si>
  <si>
    <t xml:space="preserve">Черепанов Антон </t>
  </si>
  <si>
    <t xml:space="preserve">Сергеев Алексей  </t>
  </si>
  <si>
    <t xml:space="preserve">Миннулин Марсель  </t>
  </si>
  <si>
    <t>Гарифуллин Р.Ф.</t>
  </si>
  <si>
    <t xml:space="preserve">Николаев Аркадий  </t>
  </si>
  <si>
    <t xml:space="preserve">Судеев Вадим  </t>
  </si>
  <si>
    <t xml:space="preserve">Калугин Артём  </t>
  </si>
  <si>
    <t>Оренбургская обл.</t>
  </si>
  <si>
    <t>Баранов В.В.</t>
  </si>
  <si>
    <t>Яковлев Егор</t>
  </si>
  <si>
    <t>Новосибирская обл.</t>
  </si>
  <si>
    <t>Бутенко А.А., Бутенко И.А.</t>
  </si>
  <si>
    <t xml:space="preserve">Николаев Дмитрий  </t>
  </si>
  <si>
    <t>Пуякин А.П.</t>
  </si>
  <si>
    <t>Сагандыков К.К. Рустамханов З.Р.</t>
  </si>
  <si>
    <t xml:space="preserve">Кожеватова Василиса  </t>
  </si>
  <si>
    <t xml:space="preserve">Кузьмичева Екатерина  </t>
  </si>
  <si>
    <t>Ерохин А.В.</t>
  </si>
  <si>
    <t xml:space="preserve">Кузьмичева Ксения  </t>
  </si>
  <si>
    <t>Сатлыкова Эльвира</t>
  </si>
  <si>
    <t xml:space="preserve">Берест Александра  </t>
  </si>
  <si>
    <t>Республика Хакасия</t>
  </si>
  <si>
    <t xml:space="preserve">Киякин Александр  </t>
  </si>
  <si>
    <t xml:space="preserve">Надеждин Дмитрий  </t>
  </si>
  <si>
    <t>Медведев А.А.</t>
  </si>
  <si>
    <t xml:space="preserve">Камардин Максим  </t>
  </si>
  <si>
    <t>Бородынкин Олег</t>
  </si>
  <si>
    <t>Баер П.А., Бутенко И.А.</t>
  </si>
  <si>
    <t>Республика Бурятия</t>
  </si>
  <si>
    <t xml:space="preserve">Румянцева Дарья  </t>
  </si>
  <si>
    <t>Ширшова В.Ф.</t>
  </si>
  <si>
    <t xml:space="preserve">Ширшова Валерия  </t>
  </si>
  <si>
    <t>Кузнецов В.А., Сухинин В.Н.</t>
  </si>
  <si>
    <t xml:space="preserve">Маринкин Егор  </t>
  </si>
  <si>
    <t xml:space="preserve">Дугинов Александр  </t>
  </si>
  <si>
    <t xml:space="preserve">Астахов Евгений  </t>
  </si>
  <si>
    <t>Турищев Д.В.</t>
  </si>
  <si>
    <t xml:space="preserve">Жерненков Никита  </t>
  </si>
  <si>
    <t>Кемеровская область-Кузбасс</t>
  </si>
  <si>
    <t>Чувашская республика</t>
  </si>
  <si>
    <t>мес-
то</t>
  </si>
  <si>
    <t>Омская обл.-
Новосибирская обл.</t>
  </si>
  <si>
    <t xml:space="preserve">Новомлинцева Мария  </t>
  </si>
  <si>
    <t xml:space="preserve">Сажко Артемий  </t>
  </si>
  <si>
    <t>Никифор О.А.</t>
  </si>
  <si>
    <t>Парный разряд юниорки</t>
  </si>
  <si>
    <t>Парный разряд юниоры</t>
  </si>
  <si>
    <t>Никольский С.А., Бирюков С.Н.</t>
  </si>
  <si>
    <t>Катаев И.В., Бирюков С.Н.</t>
  </si>
  <si>
    <t>Дубровин Д.А., Бирюков С.Н.</t>
  </si>
  <si>
    <t>Кириллов С.А., Бирюков С.Н.</t>
  </si>
  <si>
    <t>Бенидзе А.А., Огарёв В.А., Вильган А.П.</t>
  </si>
  <si>
    <t>Литвинко В.С., Сотников Е.С.</t>
  </si>
  <si>
    <t>Бенидзе А.А., Огарёв В.Я., Бенидзе Д.Б.</t>
  </si>
  <si>
    <t>Баранов В.В., Калугин В.Н.</t>
  </si>
  <si>
    <t>Первенство России по гиревому спорту среди юниоров и юниорок (19-23 года ) ЕКП №29122</t>
  </si>
  <si>
    <t>г. Санкт-Петербург-Омская обл.</t>
  </si>
  <si>
    <t>Первенство России по гиревому спорту среди юниоров и юниорок (19-23 года ) ЕКП № 29122</t>
  </si>
  <si>
    <t xml:space="preserve">Муравьев Владимир </t>
  </si>
  <si>
    <t xml:space="preserve">Роганов Даниил </t>
  </si>
  <si>
    <t xml:space="preserve">Амасов Тимур  </t>
  </si>
  <si>
    <t>Петухов Алексей</t>
  </si>
  <si>
    <t>Дюсенов Ермек</t>
  </si>
  <si>
    <t>Юнусов Кирилл</t>
  </si>
  <si>
    <t>Михайлов Владислав</t>
  </si>
  <si>
    <t>Поляков Матвей</t>
  </si>
  <si>
    <t xml:space="preserve">Лаптев Александр  </t>
  </si>
  <si>
    <t xml:space="preserve">Никитин Дмитрий  </t>
  </si>
  <si>
    <t>Чувашская респ.</t>
  </si>
  <si>
    <t>Хуснудинов А.З.</t>
  </si>
  <si>
    <t>Елисеев В.С.</t>
  </si>
  <si>
    <t>Вильган А.П., Кривоконь А.И.</t>
  </si>
  <si>
    <t>Калякин С.В.</t>
  </si>
  <si>
    <t>Омская обл.-
Новосибирская обл</t>
  </si>
  <si>
    <r>
      <rPr>
        <sz val="12"/>
        <color theme="0"/>
        <rFont val="Times New Roman"/>
        <family val="1"/>
        <charset val="204"/>
      </rPr>
      <t>,</t>
    </r>
    <r>
      <rPr>
        <sz val="12"/>
        <rFont val="Times New Roman"/>
        <family val="1"/>
        <charset val="204"/>
      </rPr>
      <t>-</t>
    </r>
  </si>
  <si>
    <t>Бабичев М.А., Анасенко А.В.</t>
  </si>
  <si>
    <t xml:space="preserve">Половников Павел  </t>
  </si>
  <si>
    <t>Маматов Г.Т.</t>
  </si>
  <si>
    <t>Гатауллин Р.Н.</t>
  </si>
  <si>
    <t xml:space="preserve">Ошмарин Никита  </t>
  </si>
  <si>
    <t xml:space="preserve">Маликов Данил  </t>
  </si>
  <si>
    <t>Мошев Д.И., Панфилов Г.Н.</t>
  </si>
  <si>
    <t xml:space="preserve">Крестьянинов Виктор  </t>
  </si>
  <si>
    <t>Арсентьев Виталий</t>
  </si>
  <si>
    <t xml:space="preserve">Жибинов Фёдор  </t>
  </si>
  <si>
    <t>Муравьёв Владимир</t>
  </si>
  <si>
    <t xml:space="preserve">Шафиков Айдар </t>
  </si>
  <si>
    <t>Респ. Татарстан</t>
  </si>
  <si>
    <t>Гиниатуллин А.З.</t>
  </si>
  <si>
    <t>Латыпов Е.А., Синцов Л.А.</t>
  </si>
  <si>
    <t>Фирулёва Василиса</t>
  </si>
  <si>
    <t>Количество команд-31</t>
  </si>
  <si>
    <t xml:space="preserve">Кузьмичёва Ксения  </t>
  </si>
  <si>
    <t>Чепуштанов И.В., Дмитриев С.Г., Новиков А.В.</t>
  </si>
  <si>
    <t>Сергеев С.В., Леонов С.Т., Калякин С.В.</t>
  </si>
  <si>
    <t>Колесниченко Н.А., Частихин А.А.</t>
  </si>
  <si>
    <t>Сергеев С.В., Колякин С.В.</t>
  </si>
  <si>
    <t>Шпартко М.А., Рябков А.И.</t>
  </si>
  <si>
    <t>Садыков Р.И., Рябоконь О.Н.</t>
  </si>
  <si>
    <t>Садыков Р.И., Лепехов Г.А.</t>
  </si>
  <si>
    <t>Сидельников А.А., Полянский В.С.</t>
  </si>
  <si>
    <t>Коломин Д.А., Хлебодаров А.Г.</t>
  </si>
  <si>
    <t>Сергеев С.В., Калякин С.В.</t>
  </si>
  <si>
    <t>Бурлаков К.М., Каргин С.Я.</t>
  </si>
  <si>
    <t>Рассадин А.А., Корягин П.С.</t>
  </si>
  <si>
    <t xml:space="preserve">Гомонов В.Н., </t>
  </si>
  <si>
    <t>Шаров Н.Ф., Ажермачев А.Б.</t>
  </si>
  <si>
    <t>Ковалёва Арина</t>
  </si>
  <si>
    <t>Гуляев Игорь</t>
  </si>
  <si>
    <t>Мошев Д.И.</t>
  </si>
  <si>
    <t>Симушин А.М., Дедюхин И.В.,
Пирогов П.Ю.</t>
  </si>
  <si>
    <t>Республика Татарстан</t>
  </si>
  <si>
    <t>Козленко Владимир Николаевич</t>
  </si>
  <si>
    <t>Стрельников Сергей Павлович</t>
  </si>
  <si>
    <t>Ракова Елена Викторовна</t>
  </si>
  <si>
    <t>г. Тюмень, Тюменская область</t>
  </si>
  <si>
    <t>г. Рыбинск, Ярославская область</t>
  </si>
  <si>
    <t>г.Липецк, Липецкая область</t>
  </si>
  <si>
    <t>Меркулин Сергей Васильевич</t>
  </si>
  <si>
    <t>г. Белгород, Белгородская область</t>
  </si>
  <si>
    <t>г.Смоленск, Смоленская область</t>
  </si>
  <si>
    <t>Гиниатуллин Альберт Зуфарович</t>
  </si>
  <si>
    <t>Рогоза Александр Андреевич</t>
  </si>
  <si>
    <t>г. Краснодар, Краснодарский край</t>
  </si>
  <si>
    <t>г.Оренбург, Оренбургская область</t>
  </si>
  <si>
    <t>Трофимов Сергей Николаевич</t>
  </si>
  <si>
    <t>г. Великий Новгород, Новгородская область</t>
  </si>
  <si>
    <t>Дергунов Владимир Григорьевич</t>
  </si>
  <si>
    <t>г. Барнаул, Алтайский край</t>
  </si>
  <si>
    <t>г. Сургут, ХМАО-Югра</t>
  </si>
  <si>
    <t>Миллер Юлия Олеговна</t>
  </si>
  <si>
    <t>г.Казань, Республика Татарстан</t>
  </si>
  <si>
    <t>г. Омск, Омская область</t>
  </si>
  <si>
    <t>Чуев Павел Владимирович</t>
  </si>
  <si>
    <t>Ажермачёв Алексей Борисович</t>
  </si>
  <si>
    <t>г. Томск, Томская область</t>
  </si>
  <si>
    <t>Козленко В.Н., ВК (г.Омск, Омская обл.)</t>
  </si>
  <si>
    <t xml:space="preserve"> Жибинов К.В., Денисов И.Н.,</t>
  </si>
  <si>
    <t>Респ. Хакасия-Челябинская обл.</t>
  </si>
  <si>
    <t>-</t>
  </si>
  <si>
    <t>Литвинко В.С., Сотников Е.С., Бирюков С.Н.</t>
  </si>
  <si>
    <t>Вильган А.П., Конев А.В.</t>
  </si>
  <si>
    <t>г. Москва-
Краснодарский кр.</t>
  </si>
  <si>
    <t>Сергеева Ю.А., 
Котиков Е.А., Сахаров В.В.</t>
  </si>
  <si>
    <t>ОЧКИ</t>
  </si>
  <si>
    <t>Жибинов К.В., Катаев И.В.</t>
  </si>
  <si>
    <t>+МС</t>
  </si>
  <si>
    <t xml:space="preserve">Абдразаков Равкат  </t>
  </si>
  <si>
    <r>
      <rPr>
        <sz val="11"/>
        <color theme="0"/>
        <rFont val="Times New Roman"/>
        <family val="1"/>
        <charset val="204"/>
      </rPr>
      <t>,</t>
    </r>
    <r>
      <rPr>
        <sz val="11"/>
        <rFont val="Times New Roman"/>
        <family val="1"/>
        <charset val="204"/>
      </rPr>
      <t>+МС</t>
    </r>
  </si>
  <si>
    <t xml:space="preserve"> </t>
  </si>
  <si>
    <t xml:space="preserve">Гатауллин Ренат  </t>
  </si>
  <si>
    <t>Шпартко М.А., Руднев С.Л.</t>
  </si>
  <si>
    <t>снят врачом</t>
  </si>
  <si>
    <t>Карачёв Иван</t>
  </si>
  <si>
    <t>Цимерман Максим</t>
  </si>
  <si>
    <t>Елисеев Виктор Сергеевич</t>
  </si>
  <si>
    <t>хор.</t>
  </si>
  <si>
    <t>Тарвердиева Мария Алексеевна</t>
  </si>
  <si>
    <t xml:space="preserve">Стрельников С.П., ВК (Омская обл.)     </t>
  </si>
  <si>
    <t>Список судей</t>
  </si>
  <si>
    <t>1</t>
  </si>
  <si>
    <t>2</t>
  </si>
  <si>
    <t>20</t>
  </si>
  <si>
    <t>18</t>
  </si>
  <si>
    <t>Ермаков Евгений</t>
  </si>
  <si>
    <t>Елиаеева Н.А, Елисеев В.С.</t>
  </si>
  <si>
    <t>Лысенко Кирилл</t>
  </si>
  <si>
    <t>Сенина Анна</t>
  </si>
  <si>
    <t>Куликова Екатерина</t>
  </si>
  <si>
    <t>1,30</t>
  </si>
  <si>
    <t>1,20</t>
  </si>
  <si>
    <t>3,50</t>
  </si>
  <si>
    <t>2,30</t>
  </si>
  <si>
    <t>4,00</t>
  </si>
  <si>
    <t>3,40</t>
  </si>
  <si>
    <r>
      <rPr>
        <sz val="12.5"/>
        <color theme="0"/>
        <rFont val="Times New Roman"/>
        <family val="1"/>
        <charset val="204"/>
      </rPr>
      <t>,</t>
    </r>
    <r>
      <rPr>
        <sz val="12.5"/>
        <rFont val="Times New Roman"/>
        <family val="1"/>
        <charset val="204"/>
      </rPr>
      <t>+КМС</t>
    </r>
  </si>
  <si>
    <r>
      <rPr>
        <sz val="12.5"/>
        <color theme="0"/>
        <rFont val="Times New Roman"/>
        <family val="1"/>
        <charset val="204"/>
      </rPr>
      <t>,</t>
    </r>
    <r>
      <rPr>
        <sz val="12.5"/>
        <rFont val="Times New Roman"/>
        <family val="1"/>
        <charset val="204"/>
      </rPr>
      <t>-</t>
    </r>
  </si>
  <si>
    <t>Кузнецов О.Г., Елькин Ю.Г.</t>
  </si>
  <si>
    <t>Количество участников-272</t>
  </si>
  <si>
    <t>Барков А.П., ВК (г.Санкт-Петербург)</t>
  </si>
  <si>
    <t>Ракова Е.В., ВК (г.Тюмень)</t>
  </si>
  <si>
    <t xml:space="preserve">Зам. главного судьи </t>
  </si>
  <si>
    <t>Зам. главного секретаря</t>
  </si>
  <si>
    <t>17-20 марта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</si>
</sst>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6"/>
      <color rgb="FF0000FF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6"/>
      <color rgb="FF002060"/>
      <name val="Times New Roman"/>
      <family val="1"/>
      <charset val="204"/>
    </font>
    <font>
      <b/>
      <sz val="48"/>
      <color rgb="FF7030A0"/>
      <name val="Times New Roman"/>
      <family val="1"/>
      <charset val="204"/>
    </font>
    <font>
      <b/>
      <sz val="36"/>
      <color rgb="FF660066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8"/>
      <color theme="5" tint="-0.499984740745262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0"/>
      <color rgb="FFFF0000"/>
      <name val="Arial Cyr"/>
      <family val="2"/>
      <charset val="204"/>
    </font>
    <font>
      <sz val="12"/>
      <color rgb="FFFF0000"/>
      <name val="Arial Cyr"/>
      <family val="2"/>
      <charset val="204"/>
    </font>
    <font>
      <sz val="11"/>
      <name val="Arial Cyr"/>
      <family val="2"/>
      <charset val="204"/>
    </font>
    <font>
      <b/>
      <sz val="11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Arial Cyr"/>
      <family val="2"/>
      <charset val="204"/>
    </font>
    <font>
      <sz val="11"/>
      <color rgb="FF7030A0"/>
      <name val="Calibri"/>
      <family val="2"/>
      <charset val="204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6"/>
      <color rgb="FF003300"/>
      <name val="Times New Roman"/>
      <family val="1"/>
      <charset val="204"/>
    </font>
    <font>
      <b/>
      <sz val="16"/>
      <color theme="7" tint="-0.249977111117893"/>
      <name val="Times New Roman"/>
      <family val="1"/>
      <charset val="204"/>
    </font>
    <font>
      <sz val="8"/>
      <name val="Calibri"/>
      <family val="2"/>
      <scheme val="minor"/>
    </font>
    <font>
      <sz val="1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2"/>
      <color rgb="FFFF0000"/>
      <name val="Calibri"/>
      <family val="2"/>
      <scheme val="minor"/>
    </font>
    <font>
      <sz val="12"/>
      <color rgb="FFFF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sz val="24"/>
      <name val="Times New Roman"/>
      <family val="1"/>
      <charset val="204"/>
    </font>
    <font>
      <sz val="11"/>
      <color theme="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7030A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1"/>
      <color theme="0" tint="-0.249977111117893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.5"/>
      <name val="Times New Roman"/>
      <family val="1"/>
      <charset val="204"/>
    </font>
    <font>
      <sz val="12.5"/>
      <color theme="1"/>
      <name val="Times New Roman"/>
      <family val="1"/>
      <charset val="204"/>
    </font>
    <font>
      <sz val="12.5"/>
      <color rgb="FF000000"/>
      <name val="Times New Roman"/>
      <family val="1"/>
      <charset val="204"/>
    </font>
    <font>
      <b/>
      <sz val="12.5"/>
      <name val="Times New Roman"/>
      <family val="1"/>
      <charset val="204"/>
    </font>
    <font>
      <sz val="12.5"/>
      <name val="Arial Cyr"/>
      <family val="2"/>
      <charset val="204"/>
    </font>
    <font>
      <sz val="12.5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 Cyr"/>
      <family val="2"/>
      <charset val="204"/>
    </font>
    <font>
      <sz val="16"/>
      <name val="Arial Cyr"/>
      <family val="2"/>
      <charset val="204"/>
    </font>
    <font>
      <sz val="10"/>
      <color rgb="FF0070C0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6">
    <xf numFmtId="0" fontId="0" fillId="0" borderId="0"/>
    <xf numFmtId="0" fontId="8" fillId="0" borderId="0"/>
    <xf numFmtId="0" fontId="16" fillId="0" borderId="0"/>
    <xf numFmtId="0" fontId="25" fillId="0" borderId="0"/>
    <xf numFmtId="0" fontId="25" fillId="0" borderId="0"/>
    <xf numFmtId="0" fontId="36" fillId="0" borderId="0"/>
  </cellStyleXfs>
  <cellXfs count="83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0" fillId="0" borderId="0" xfId="0" applyFont="1" applyAlignment="1"/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0" xfId="0" applyFont="1" applyBorder="1" applyAlignment="1"/>
    <xf numFmtId="0" fontId="1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Alignment="1"/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0" fillId="0" borderId="0" xfId="0" applyNumberFormat="1" applyAlignment="1">
      <alignment horizontal="left" vertical="center"/>
    </xf>
    <xf numFmtId="0" fontId="8" fillId="0" borderId="0" xfId="1"/>
    <xf numFmtId="0" fontId="8" fillId="0" borderId="0" xfId="1" applyAlignment="1">
      <alignment horizontal="center"/>
    </xf>
    <xf numFmtId="2" fontId="8" fillId="0" borderId="0" xfId="1" applyNumberFormat="1" applyAlignment="1">
      <alignment horizontal="left" vertical="top"/>
    </xf>
    <xf numFmtId="0" fontId="1" fillId="0" borderId="10" xfId="1" applyFont="1" applyBorder="1"/>
    <xf numFmtId="0" fontId="1" fillId="0" borderId="11" xfId="1" applyFont="1" applyBorder="1"/>
    <xf numFmtId="0" fontId="1" fillId="0" borderId="12" xfId="1" applyFont="1" applyBorder="1"/>
    <xf numFmtId="0" fontId="1" fillId="0" borderId="1" xfId="1" applyFont="1" applyBorder="1"/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1" fillId="0" borderId="0" xfId="1" applyFont="1" applyAlignment="1">
      <alignment horizontal="left"/>
    </xf>
    <xf numFmtId="0" fontId="1" fillId="0" borderId="0" xfId="1" applyFont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8" fillId="0" borderId="0" xfId="0" applyFont="1"/>
    <xf numFmtId="0" fontId="2" fillId="0" borderId="9" xfId="0" applyFont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1" xfId="0" applyFont="1" applyBorder="1" applyAlignment="1"/>
    <xf numFmtId="0" fontId="2" fillId="0" borderId="0" xfId="0" applyFont="1" applyFill="1"/>
    <xf numFmtId="0" fontId="1" fillId="0" borderId="1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9" fillId="0" borderId="0" xfId="0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 wrapText="1"/>
    </xf>
    <xf numFmtId="0" fontId="8" fillId="0" borderId="0" xfId="1" applyFont="1"/>
    <xf numFmtId="0" fontId="12" fillId="0" borderId="1" xfId="2" applyFont="1" applyBorder="1" applyAlignment="1">
      <alignment horizontal="center" vertical="center" wrapText="1"/>
    </xf>
    <xf numFmtId="0" fontId="8" fillId="0" borderId="0" xfId="1" applyAlignment="1">
      <alignment vertical="center"/>
    </xf>
    <xf numFmtId="0" fontId="22" fillId="0" borderId="13" xfId="1" applyFont="1" applyBorder="1" applyAlignment="1">
      <alignment horizontal="center" vertical="top" wrapText="1"/>
    </xf>
    <xf numFmtId="0" fontId="22" fillId="0" borderId="0" xfId="1" applyFont="1" applyBorder="1" applyAlignment="1">
      <alignment horizontal="center" vertical="top" wrapText="1"/>
    </xf>
    <xf numFmtId="0" fontId="22" fillId="0" borderId="15" xfId="1" applyFont="1" applyBorder="1" applyAlignment="1">
      <alignment horizontal="center" vertical="top" wrapText="1"/>
    </xf>
    <xf numFmtId="0" fontId="23" fillId="0" borderId="13" xfId="1" applyFont="1" applyBorder="1" applyAlignment="1">
      <alignment horizontal="center" vertical="center" wrapText="1"/>
    </xf>
    <xf numFmtId="0" fontId="23" fillId="0" borderId="0" xfId="1" applyFont="1" applyBorder="1" applyAlignment="1">
      <alignment horizontal="center" vertical="center" wrapText="1"/>
    </xf>
    <xf numFmtId="0" fontId="23" fillId="0" borderId="15" xfId="1" applyFont="1" applyBorder="1" applyAlignment="1">
      <alignment horizontal="center" vertical="center" wrapText="1"/>
    </xf>
    <xf numFmtId="0" fontId="25" fillId="0" borderId="0" xfId="3"/>
    <xf numFmtId="0" fontId="25" fillId="0" borderId="0" xfId="3" applyAlignment="1">
      <alignment horizontal="center" vertical="center"/>
    </xf>
    <xf numFmtId="0" fontId="1" fillId="0" borderId="0" xfId="1" applyFont="1" applyAlignment="1">
      <alignment vertical="center"/>
    </xf>
    <xf numFmtId="0" fontId="1" fillId="0" borderId="1" xfId="3" applyFont="1" applyBorder="1" applyAlignment="1">
      <alignment horizontal="center" vertical="center"/>
    </xf>
    <xf numFmtId="0" fontId="1" fillId="0" borderId="1" xfId="3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2" fontId="2" fillId="0" borderId="1" xfId="0" applyNumberFormat="1" applyFont="1" applyBorder="1" applyAlignment="1">
      <alignment horizontal="left" vertical="center"/>
    </xf>
    <xf numFmtId="2" fontId="2" fillId="0" borderId="0" xfId="0" applyNumberFormat="1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2" fontId="9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28" fillId="0" borderId="0" xfId="1" applyFont="1"/>
    <xf numFmtId="0" fontId="2" fillId="0" borderId="0" xfId="1" applyFont="1" applyAlignment="1">
      <alignment vertical="center"/>
    </xf>
    <xf numFmtId="0" fontId="29" fillId="0" borderId="0" xfId="1" applyFont="1"/>
    <xf numFmtId="0" fontId="30" fillId="0" borderId="0" xfId="1" applyFont="1"/>
    <xf numFmtId="0" fontId="33" fillId="0" borderId="1" xfId="1" applyFont="1" applyBorder="1" applyAlignment="1">
      <alignment horizontal="center" vertical="center" wrapText="1"/>
    </xf>
    <xf numFmtId="0" fontId="33" fillId="0" borderId="10" xfId="1" applyFont="1" applyBorder="1" applyAlignment="1">
      <alignment horizontal="center" vertical="center" wrapText="1"/>
    </xf>
    <xf numFmtId="0" fontId="32" fillId="0" borderId="10" xfId="1" applyFont="1" applyBorder="1" applyAlignment="1">
      <alignment horizontal="center" vertical="center" wrapText="1"/>
    </xf>
    <xf numFmtId="0" fontId="34" fillId="0" borderId="0" xfId="1" applyFont="1"/>
    <xf numFmtId="0" fontId="34" fillId="0" borderId="0" xfId="1" applyFont="1" applyAlignment="1">
      <alignment horizontal="center"/>
    </xf>
    <xf numFmtId="0" fontId="1" fillId="0" borderId="0" xfId="1" applyFont="1" applyAlignment="1"/>
    <xf numFmtId="0" fontId="12" fillId="0" borderId="2" xfId="2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2" fontId="34" fillId="0" borderId="0" xfId="1" applyNumberFormat="1" applyFont="1" applyAlignment="1">
      <alignment horizontal="left" vertical="top"/>
    </xf>
    <xf numFmtId="0" fontId="2" fillId="0" borderId="0" xfId="2" applyFont="1" applyAlignment="1">
      <alignment vertical="center"/>
    </xf>
    <xf numFmtId="0" fontId="35" fillId="0" borderId="0" xfId="2" applyFont="1"/>
    <xf numFmtId="0" fontId="16" fillId="0" borderId="0" xfId="2"/>
    <xf numFmtId="0" fontId="16" fillId="0" borderId="0" xfId="2" applyAlignment="1">
      <alignment vertical="center"/>
    </xf>
    <xf numFmtId="0" fontId="11" fillId="0" borderId="0" xfId="1" applyFont="1" applyAlignment="1">
      <alignment vertical="center"/>
    </xf>
    <xf numFmtId="0" fontId="37" fillId="0" borderId="0" xfId="2" applyFont="1"/>
    <xf numFmtId="0" fontId="11" fillId="0" borderId="0" xfId="1" applyFont="1" applyAlignment="1">
      <alignment horizontal="center" vertical="center"/>
    </xf>
    <xf numFmtId="0" fontId="1" fillId="0" borderId="0" xfId="2" applyFont="1" applyAlignment="1">
      <alignment vertical="center"/>
    </xf>
    <xf numFmtId="0" fontId="2" fillId="0" borderId="0" xfId="4" applyFont="1" applyAlignment="1">
      <alignment vertical="center" wrapText="1"/>
    </xf>
    <xf numFmtId="0" fontId="38" fillId="0" borderId="0" xfId="2" applyFont="1" applyAlignment="1">
      <alignment vertical="center"/>
    </xf>
    <xf numFmtId="0" fontId="39" fillId="0" borderId="0" xfId="2" applyFont="1" applyAlignment="1">
      <alignment vertical="center"/>
    </xf>
    <xf numFmtId="0" fontId="10" fillId="0" borderId="9" xfId="2" applyFont="1" applyBorder="1" applyAlignment="1">
      <alignment horizontal="left" vertical="center"/>
    </xf>
    <xf numFmtId="0" fontId="1" fillId="0" borderId="9" xfId="2" applyFont="1" applyBorder="1" applyAlignment="1">
      <alignment horizontal="center" vertical="center"/>
    </xf>
    <xf numFmtId="2" fontId="10" fillId="0" borderId="9" xfId="2" applyNumberFormat="1" applyFont="1" applyBorder="1" applyAlignment="1">
      <alignment horizontal="center" vertical="center"/>
    </xf>
    <xf numFmtId="1" fontId="1" fillId="0" borderId="9" xfId="2" applyNumberFormat="1" applyFont="1" applyBorder="1" applyAlignment="1">
      <alignment horizontal="center" vertical="center"/>
    </xf>
    <xf numFmtId="0" fontId="1" fillId="0" borderId="14" xfId="2" applyFont="1" applyBorder="1" applyAlignment="1">
      <alignment horizontal="center" vertical="center"/>
    </xf>
    <xf numFmtId="0" fontId="1" fillId="0" borderId="14" xfId="2" applyFont="1" applyBorder="1" applyAlignment="1">
      <alignment horizontal="left" vertical="center"/>
    </xf>
    <xf numFmtId="2" fontId="10" fillId="0" borderId="16" xfId="2" applyNumberFormat="1" applyFont="1" applyBorder="1" applyAlignment="1">
      <alignment horizontal="center" vertical="center" wrapText="1"/>
    </xf>
    <xf numFmtId="1" fontId="1" fillId="0" borderId="14" xfId="2" applyNumberFormat="1" applyFont="1" applyBorder="1" applyAlignment="1">
      <alignment horizontal="center" vertical="center" wrapText="1"/>
    </xf>
    <xf numFmtId="1" fontId="10" fillId="0" borderId="16" xfId="2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2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/>
    </xf>
    <xf numFmtId="0" fontId="1" fillId="0" borderId="0" xfId="1" applyFont="1" applyAlignment="1">
      <alignment horizontal="right" vertical="center"/>
    </xf>
    <xf numFmtId="2" fontId="2" fillId="0" borderId="0" xfId="0" applyNumberFormat="1" applyFont="1" applyBorder="1" applyAlignment="1">
      <alignment horizontal="left" vertical="center"/>
    </xf>
    <xf numFmtId="0" fontId="2" fillId="0" borderId="0" xfId="0" applyFont="1" applyBorder="1"/>
    <xf numFmtId="0" fontId="1" fillId="0" borderId="0" xfId="0" applyFont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46" fillId="0" borderId="0" xfId="0" applyFont="1" applyAlignment="1">
      <alignment horizontal="center" vertical="center" wrapText="1"/>
    </xf>
    <xf numFmtId="0" fontId="42" fillId="0" borderId="0" xfId="0" applyFont="1" applyBorder="1"/>
    <xf numFmtId="0" fontId="1" fillId="2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0" xfId="4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/>
    </xf>
    <xf numFmtId="0" fontId="47" fillId="0" borderId="0" xfId="2" applyFont="1"/>
    <xf numFmtId="0" fontId="9" fillId="0" borderId="12" xfId="0" applyFont="1" applyBorder="1" applyAlignment="1">
      <alignment vertical="center"/>
    </xf>
    <xf numFmtId="2" fontId="34" fillId="0" borderId="0" xfId="1" applyNumberFormat="1" applyFont="1" applyAlignment="1">
      <alignment horizontal="left" vertical="center"/>
    </xf>
    <xf numFmtId="0" fontId="1" fillId="0" borderId="0" xfId="1" applyFont="1" applyBorder="1" applyAlignment="1">
      <alignment horizontal="center" vertical="center"/>
    </xf>
    <xf numFmtId="0" fontId="1" fillId="0" borderId="0" xfId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1" fillId="0" borderId="0" xfId="3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Font="1"/>
    <xf numFmtId="0" fontId="15" fillId="0" borderId="11" xfId="0" applyFont="1" applyBorder="1" applyAlignment="1"/>
    <xf numFmtId="0" fontId="1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2" fontId="14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7" fillId="0" borderId="0" xfId="0" applyFont="1"/>
    <xf numFmtId="0" fontId="14" fillId="0" borderId="0" xfId="0" applyFont="1" applyBorder="1" applyAlignment="1">
      <alignment vertical="center"/>
    </xf>
    <xf numFmtId="0" fontId="51" fillId="0" borderId="0" xfId="2" applyFont="1"/>
    <xf numFmtId="0" fontId="9" fillId="0" borderId="6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50" fillId="0" borderId="1" xfId="2" applyFont="1" applyBorder="1"/>
    <xf numFmtId="0" fontId="2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4" xfId="0" applyFont="1" applyBorder="1" applyAlignment="1"/>
    <xf numFmtId="0" fontId="1" fillId="0" borderId="6" xfId="0" applyFont="1" applyBorder="1" applyAlignment="1"/>
    <xf numFmtId="0" fontId="10" fillId="2" borderId="1" xfId="0" applyNumberFormat="1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/>
    <xf numFmtId="0" fontId="1" fillId="0" borderId="1" xfId="0" applyFont="1" applyFill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0" fillId="0" borderId="0" xfId="0" applyFill="1" applyBorder="1"/>
    <xf numFmtId="0" fontId="0" fillId="0" borderId="0" xfId="0" applyFill="1"/>
    <xf numFmtId="0" fontId="1" fillId="0" borderId="2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9" xfId="0" applyFont="1" applyBorder="1" applyAlignment="1"/>
    <xf numFmtId="0" fontId="1" fillId="0" borderId="8" xfId="0" applyFont="1" applyBorder="1" applyAlignment="1"/>
    <xf numFmtId="0" fontId="1" fillId="0" borderId="11" xfId="0" applyFont="1" applyBorder="1"/>
    <xf numFmtId="0" fontId="1" fillId="0" borderId="12" xfId="0" applyFont="1" applyBorder="1"/>
    <xf numFmtId="0" fontId="1" fillId="0" borderId="0" xfId="0" applyFont="1" applyBorder="1" applyAlignment="1"/>
    <xf numFmtId="0" fontId="1" fillId="0" borderId="2" xfId="0" applyFont="1" applyFill="1" applyBorder="1" applyAlignment="1">
      <alignment horizontal="center" vertical="center"/>
    </xf>
    <xf numFmtId="0" fontId="10" fillId="2" borderId="2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52" fillId="0" borderId="0" xfId="0" applyFont="1"/>
    <xf numFmtId="0" fontId="53" fillId="0" borderId="11" xfId="0" applyFont="1" applyBorder="1"/>
    <xf numFmtId="0" fontId="53" fillId="0" borderId="12" xfId="0" applyFont="1" applyBorder="1"/>
    <xf numFmtId="0" fontId="1" fillId="0" borderId="4" xfId="0" applyFont="1" applyBorder="1" applyAlignment="1">
      <alignment horizontal="center" vertical="center"/>
    </xf>
    <xf numFmtId="0" fontId="8" fillId="0" borderId="1" xfId="1" applyFont="1" applyBorder="1"/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2" fontId="9" fillId="0" borderId="14" xfId="0" applyNumberFormat="1" applyFont="1" applyFill="1" applyBorder="1" applyAlignment="1">
      <alignment horizontal="center" vertical="center"/>
    </xf>
    <xf numFmtId="0" fontId="6" fillId="0" borderId="14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14" xfId="0" applyFont="1" applyFill="1" applyBorder="1" applyAlignment="1"/>
    <xf numFmtId="0" fontId="1" fillId="0" borderId="14" xfId="0" applyFont="1" applyFill="1" applyBorder="1" applyAlignment="1">
      <alignment horizontal="center" vertical="center"/>
    </xf>
    <xf numFmtId="0" fontId="42" fillId="0" borderId="0" xfId="0" applyFont="1" applyFill="1" applyBorder="1"/>
    <xf numFmtId="0" fontId="42" fillId="0" borderId="0" xfId="0" applyFont="1" applyFill="1"/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32" fillId="0" borderId="1" xfId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2" fillId="0" borderId="0" xfId="0" applyFont="1" applyAlignment="1">
      <alignment wrapText="1"/>
    </xf>
    <xf numFmtId="0" fontId="1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5" fillId="0" borderId="2" xfId="0" applyFont="1" applyBorder="1" applyAlignment="1">
      <alignment vertical="center"/>
    </xf>
    <xf numFmtId="0" fontId="15" fillId="0" borderId="15" xfId="0" applyFont="1" applyBorder="1" applyAlignment="1">
      <alignment vertical="center"/>
    </xf>
    <xf numFmtId="0" fontId="15" fillId="0" borderId="10" xfId="0" applyFont="1" applyBorder="1" applyAlignment="1">
      <alignment vertical="center"/>
    </xf>
    <xf numFmtId="0" fontId="15" fillId="0" borderId="11" xfId="0" applyFont="1" applyBorder="1" applyAlignment="1">
      <alignment horizontal="left"/>
    </xf>
    <xf numFmtId="0" fontId="15" fillId="0" borderId="12" xfId="0" applyFont="1" applyBorder="1" applyAlignment="1">
      <alignment horizontal="left"/>
    </xf>
    <xf numFmtId="0" fontId="15" fillId="2" borderId="1" xfId="0" applyNumberFormat="1" applyFont="1" applyFill="1" applyBorder="1" applyAlignment="1">
      <alignment horizontal="center" vertical="center"/>
    </xf>
    <xf numFmtId="0" fontId="15" fillId="0" borderId="11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52" fillId="0" borderId="11" xfId="0" applyFont="1" applyBorder="1"/>
    <xf numFmtId="0" fontId="15" fillId="0" borderId="1" xfId="0" applyFont="1" applyFill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5" fillId="2" borderId="1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5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0" xfId="0" applyFont="1" applyBorder="1" applyAlignment="1">
      <alignment horizontal="left" vertical="center"/>
    </xf>
    <xf numFmtId="0" fontId="32" fillId="0" borderId="10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5" fillId="0" borderId="12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0" fontId="15" fillId="0" borderId="11" xfId="0" applyFont="1" applyFill="1" applyBorder="1" applyAlignment="1"/>
    <xf numFmtId="0" fontId="15" fillId="0" borderId="14" xfId="0" applyFont="1" applyBorder="1" applyAlignment="1">
      <alignment horizontal="left"/>
    </xf>
    <xf numFmtId="0" fontId="15" fillId="0" borderId="6" xfId="0" applyFont="1" applyBorder="1" applyAlignment="1">
      <alignment horizontal="left"/>
    </xf>
    <xf numFmtId="0" fontId="15" fillId="2" borderId="2" xfId="0" applyNumberFormat="1" applyFont="1" applyFill="1" applyBorder="1" applyAlignment="1">
      <alignment horizontal="center" vertical="center"/>
    </xf>
    <xf numFmtId="0" fontId="15" fillId="0" borderId="14" xfId="0" applyFont="1" applyBorder="1" applyAlignment="1">
      <alignment vertical="center"/>
    </xf>
    <xf numFmtId="0" fontId="15" fillId="0" borderId="6" xfId="0" applyFont="1" applyBorder="1" applyAlignment="1">
      <alignment vertical="center"/>
    </xf>
    <xf numFmtId="0" fontId="53" fillId="0" borderId="0" xfId="0" applyFont="1"/>
    <xf numFmtId="0" fontId="15" fillId="0" borderId="12" xfId="0" applyFont="1" applyBorder="1" applyAlignment="1"/>
    <xf numFmtId="0" fontId="15" fillId="0" borderId="11" xfId="0" applyFont="1" applyBorder="1"/>
    <xf numFmtId="0" fontId="15" fillId="0" borderId="5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2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/>
    </xf>
    <xf numFmtId="1" fontId="1" fillId="0" borderId="0" xfId="2" applyNumberFormat="1" applyFont="1" applyBorder="1" applyAlignment="1">
      <alignment horizontal="center" vertical="center" wrapText="1"/>
    </xf>
    <xf numFmtId="0" fontId="1" fillId="0" borderId="0" xfId="2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1" fillId="0" borderId="14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0" fillId="2" borderId="4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2" applyFont="1" applyBorder="1"/>
    <xf numFmtId="0" fontId="9" fillId="0" borderId="0" xfId="0" applyFont="1" applyBorder="1" applyAlignment="1">
      <alignment vertical="center"/>
    </xf>
    <xf numFmtId="2" fontId="10" fillId="0" borderId="18" xfId="2" applyNumberFormat="1" applyFont="1" applyBorder="1" applyAlignment="1">
      <alignment horizontal="center" vertical="center" wrapText="1"/>
    </xf>
    <xf numFmtId="1" fontId="10" fillId="0" borderId="20" xfId="2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52" fillId="0" borderId="11" xfId="0" applyFont="1" applyBorder="1" applyAlignment="1">
      <alignment wrapText="1"/>
    </xf>
    <xf numFmtId="0" fontId="3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7" fillId="0" borderId="0" xfId="0" applyFont="1" applyBorder="1"/>
    <xf numFmtId="0" fontId="1" fillId="0" borderId="1" xfId="0" applyFont="1" applyBorder="1" applyAlignment="1">
      <alignment horizontal="center" vertical="center"/>
    </xf>
    <xf numFmtId="0" fontId="1" fillId="0" borderId="0" xfId="1" applyFont="1" applyBorder="1"/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49" fillId="0" borderId="0" xfId="0" applyFont="1"/>
    <xf numFmtId="0" fontId="49" fillId="0" borderId="0" xfId="0" applyFont="1" applyBorder="1"/>
    <xf numFmtId="0" fontId="4" fillId="0" borderId="1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0" borderId="11" xfId="0" applyFont="1" applyFill="1" applyBorder="1" applyAlignment="1"/>
    <xf numFmtId="0" fontId="2" fillId="0" borderId="10" xfId="0" applyFont="1" applyBorder="1" applyAlignment="1"/>
    <xf numFmtId="0" fontId="2" fillId="0" borderId="11" xfId="0" applyFont="1" applyBorder="1" applyAlignment="1"/>
    <xf numFmtId="0" fontId="2" fillId="0" borderId="12" xfId="0" applyFont="1" applyBorder="1" applyAlignment="1"/>
    <xf numFmtId="0" fontId="2" fillId="0" borderId="10" xfId="0" applyFont="1" applyFill="1" applyBorder="1" applyAlignment="1"/>
    <xf numFmtId="0" fontId="15" fillId="0" borderId="0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0" fontId="42" fillId="0" borderId="0" xfId="3" applyFont="1"/>
    <xf numFmtId="0" fontId="48" fillId="0" borderId="0" xfId="1" applyFont="1"/>
    <xf numFmtId="0" fontId="9" fillId="0" borderId="0" xfId="1" applyFont="1"/>
    <xf numFmtId="0" fontId="49" fillId="0" borderId="0" xfId="3" applyFont="1"/>
    <xf numFmtId="0" fontId="42" fillId="0" borderId="0" xfId="3" applyFont="1" applyAlignment="1">
      <alignment horizontal="center" vertical="center"/>
    </xf>
    <xf numFmtId="0" fontId="1" fillId="0" borderId="0" xfId="3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11" fillId="0" borderId="0" xfId="3" applyFont="1" applyAlignment="1">
      <alignment vertical="center" wrapText="1"/>
    </xf>
    <xf numFmtId="0" fontId="1" fillId="0" borderId="0" xfId="3" applyFont="1" applyBorder="1" applyAlignment="1">
      <alignment horizontal="center" vertical="center" wrapText="1"/>
    </xf>
    <xf numFmtId="0" fontId="9" fillId="0" borderId="0" xfId="1" applyFont="1" applyAlignment="1">
      <alignment wrapText="1"/>
    </xf>
    <xf numFmtId="0" fontId="42" fillId="0" borderId="0" xfId="3" applyFont="1" applyAlignment="1">
      <alignment wrapText="1"/>
    </xf>
    <xf numFmtId="0" fontId="49" fillId="0" borderId="0" xfId="3" applyFont="1" applyAlignment="1">
      <alignment wrapText="1"/>
    </xf>
    <xf numFmtId="0" fontId="1" fillId="0" borderId="0" xfId="0" applyFont="1" applyAlignment="1">
      <alignment wrapText="1"/>
    </xf>
    <xf numFmtId="0" fontId="25" fillId="0" borderId="0" xfId="3" applyAlignment="1">
      <alignment wrapText="1"/>
    </xf>
    <xf numFmtId="0" fontId="54" fillId="0" borderId="1" xfId="2" applyFont="1" applyBorder="1"/>
    <xf numFmtId="0" fontId="54" fillId="0" borderId="11" xfId="2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2" fillId="0" borderId="10" xfId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5" fillId="0" borderId="0" xfId="1" applyFont="1" applyAlignment="1">
      <alignment horizontal="center" vertical="center"/>
    </xf>
    <xf numFmtId="2" fontId="1" fillId="0" borderId="2" xfId="2" applyNumberFormat="1" applyFont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0" borderId="1" xfId="2" applyNumberFormat="1" applyFont="1" applyBorder="1" applyAlignment="1">
      <alignment horizontal="center" vertical="center" wrapText="1"/>
    </xf>
    <xf numFmtId="1" fontId="1" fillId="0" borderId="2" xfId="2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2" fontId="1" fillId="0" borderId="1" xfId="0" applyNumberFormat="1" applyFont="1" applyBorder="1" applyAlignment="1">
      <alignment horizontal="center" vertical="center"/>
    </xf>
    <xf numFmtId="1" fontId="1" fillId="0" borderId="19" xfId="2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12" xfId="0" applyFont="1" applyFill="1" applyBorder="1" applyAlignment="1">
      <alignment horizontal="center" vertical="center"/>
    </xf>
    <xf numFmtId="0" fontId="53" fillId="0" borderId="11" xfId="0" applyFont="1" applyBorder="1" applyAlignment="1"/>
    <xf numFmtId="0" fontId="53" fillId="0" borderId="12" xfId="0" applyFont="1" applyBorder="1" applyAlignment="1"/>
    <xf numFmtId="0" fontId="1" fillId="0" borderId="1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8" fillId="0" borderId="0" xfId="1" applyFont="1" applyBorder="1"/>
    <xf numFmtId="0" fontId="2" fillId="0" borderId="5" xfId="0" applyFont="1" applyBorder="1" applyAlignment="1">
      <alignment vertical="center"/>
    </xf>
    <xf numFmtId="0" fontId="42" fillId="0" borderId="0" xfId="0" applyFont="1" applyBorder="1" applyAlignment="1"/>
    <xf numFmtId="0" fontId="34" fillId="0" borderId="0" xfId="1" applyFont="1" applyBorder="1"/>
    <xf numFmtId="0" fontId="1" fillId="0" borderId="0" xfId="1" applyFont="1" applyBorder="1" applyAlignment="1">
      <alignment horizontal="center"/>
    </xf>
    <xf numFmtId="0" fontId="8" fillId="0" borderId="0" xfId="1" applyBorder="1"/>
    <xf numFmtId="0" fontId="11" fillId="0" borderId="0" xfId="0" applyFont="1" applyBorder="1" applyAlignment="1">
      <alignment vertical="center"/>
    </xf>
    <xf numFmtId="0" fontId="8" fillId="0" borderId="0" xfId="1" applyBorder="1" applyAlignment="1">
      <alignment horizontal="center"/>
    </xf>
    <xf numFmtId="0" fontId="4" fillId="3" borderId="1" xfId="2" applyFont="1" applyFill="1" applyBorder="1" applyAlignment="1">
      <alignment horizontal="center" vertical="center"/>
    </xf>
    <xf numFmtId="0" fontId="55" fillId="3" borderId="1" xfId="2" applyFont="1" applyFill="1" applyBorder="1" applyAlignment="1">
      <alignment horizontal="center" vertical="center"/>
    </xf>
    <xf numFmtId="0" fontId="53" fillId="0" borderId="6" xfId="0" applyFont="1" applyBorder="1"/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15" fillId="0" borderId="2" xfId="2" applyFont="1" applyBorder="1" applyAlignment="1">
      <alignment horizontal="center" vertical="center"/>
    </xf>
    <xf numFmtId="0" fontId="15" fillId="0" borderId="1" xfId="2" applyFont="1" applyBorder="1" applyAlignment="1">
      <alignment horizontal="center" vertical="center"/>
    </xf>
    <xf numFmtId="49" fontId="15" fillId="0" borderId="1" xfId="2" applyNumberFormat="1" applyFont="1" applyBorder="1" applyAlignment="1">
      <alignment horizontal="center" vertical="center"/>
    </xf>
    <xf numFmtId="0" fontId="16" fillId="0" borderId="9" xfId="2" applyBorder="1"/>
    <xf numFmtId="0" fontId="4" fillId="0" borderId="2" xfId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0" borderId="11" xfId="0" applyFont="1" applyFill="1" applyBorder="1"/>
    <xf numFmtId="2" fontId="1" fillId="0" borderId="12" xfId="0" applyNumberFormat="1" applyFont="1" applyBorder="1" applyAlignment="1">
      <alignment horizontal="left" vertical="center"/>
    </xf>
    <xf numFmtId="0" fontId="4" fillId="4" borderId="1" xfId="2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2" xfId="1" applyFont="1" applyBorder="1" applyAlignment="1">
      <alignment horizontal="center" vertical="center"/>
    </xf>
    <xf numFmtId="0" fontId="1" fillId="0" borderId="0" xfId="1" applyFont="1" applyAlignment="1">
      <alignment horizontal="center"/>
    </xf>
    <xf numFmtId="0" fontId="1" fillId="0" borderId="1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5" fillId="0" borderId="2" xfId="0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4" xfId="2" applyFont="1" applyBorder="1" applyAlignment="1">
      <alignment horizontal="center" vertical="center" wrapText="1"/>
    </xf>
    <xf numFmtId="0" fontId="32" fillId="0" borderId="0" xfId="2" applyFont="1" applyBorder="1" applyAlignment="1">
      <alignment horizontal="center" vertical="center"/>
    </xf>
    <xf numFmtId="0" fontId="32" fillId="0" borderId="0" xfId="2" applyFont="1" applyBorder="1" applyAlignment="1">
      <alignment horizontal="left" vertical="center"/>
    </xf>
    <xf numFmtId="0" fontId="58" fillId="0" borderId="0" xfId="2" applyFont="1" applyBorder="1" applyAlignment="1">
      <alignment horizontal="right" vertical="center"/>
    </xf>
    <xf numFmtId="2" fontId="58" fillId="0" borderId="0" xfId="2" applyNumberFormat="1" applyFont="1" applyBorder="1" applyAlignment="1">
      <alignment horizontal="center" vertical="center" wrapText="1"/>
    </xf>
    <xf numFmtId="1" fontId="32" fillId="0" borderId="0" xfId="2" applyNumberFormat="1" applyFont="1" applyBorder="1" applyAlignment="1">
      <alignment horizontal="center" vertical="center" wrapText="1"/>
    </xf>
    <xf numFmtId="1" fontId="58" fillId="0" borderId="0" xfId="2" applyNumberFormat="1" applyFont="1" applyBorder="1" applyAlignment="1">
      <alignment horizontal="center" vertical="center" wrapText="1"/>
    </xf>
    <xf numFmtId="0" fontId="59" fillId="0" borderId="0" xfId="2" applyFont="1"/>
    <xf numFmtId="0" fontId="60" fillId="0" borderId="0" xfId="2" applyFont="1"/>
    <xf numFmtId="0" fontId="10" fillId="0" borderId="0" xfId="1" applyFont="1"/>
    <xf numFmtId="0" fontId="10" fillId="0" borderId="0" xfId="1" applyFont="1" applyAlignment="1">
      <alignment horizontal="center"/>
    </xf>
    <xf numFmtId="0" fontId="48" fillId="0" borderId="13" xfId="1" applyFont="1" applyBorder="1"/>
    <xf numFmtId="0" fontId="1" fillId="0" borderId="12" xfId="1" applyFont="1" applyBorder="1" applyAlignment="1">
      <alignment horizontal="center"/>
    </xf>
    <xf numFmtId="0" fontId="1" fillId="0" borderId="12" xfId="1" applyFont="1" applyBorder="1" applyAlignment="1">
      <alignment horizontal="center" wrapText="1"/>
    </xf>
    <xf numFmtId="0" fontId="8" fillId="0" borderId="15" xfId="1" applyBorder="1"/>
    <xf numFmtId="49" fontId="1" fillId="0" borderId="1" xfId="0" applyNumberFormat="1" applyFont="1" applyBorder="1" applyAlignment="1">
      <alignment horizontal="center" vertical="center"/>
    </xf>
    <xf numFmtId="2" fontId="15" fillId="0" borderId="1" xfId="0" applyNumberFormat="1" applyFont="1" applyFill="1" applyBorder="1" applyAlignment="1">
      <alignment horizontal="center" vertical="center"/>
    </xf>
    <xf numFmtId="2" fontId="15" fillId="0" borderId="2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/>
    <xf numFmtId="0" fontId="15" fillId="0" borderId="1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10" xfId="0" applyFont="1" applyBorder="1" applyAlignment="1">
      <alignment vertical="center"/>
    </xf>
    <xf numFmtId="0" fontId="15" fillId="0" borderId="0" xfId="0" applyFont="1" applyBorder="1" applyAlignment="1">
      <alignment horizontal="left"/>
    </xf>
    <xf numFmtId="49" fontId="13" fillId="0" borderId="1" xfId="0" applyNumberFormat="1" applyFont="1" applyBorder="1" applyAlignment="1">
      <alignment horizontal="center" vertical="center"/>
    </xf>
    <xf numFmtId="49" fontId="0" fillId="0" borderId="0" xfId="0" applyNumberFormat="1"/>
    <xf numFmtId="49" fontId="10" fillId="0" borderId="0" xfId="0" applyNumberFormat="1" applyFont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49" fontId="42" fillId="0" borderId="0" xfId="0" applyNumberFormat="1" applyFont="1" applyBorder="1"/>
    <xf numFmtId="49" fontId="6" fillId="0" borderId="0" xfId="0" applyNumberFormat="1" applyFont="1" applyFill="1" applyBorder="1" applyAlignment="1">
      <alignment horizontal="center"/>
    </xf>
    <xf numFmtId="49" fontId="1" fillId="0" borderId="0" xfId="0" applyNumberFormat="1" applyFont="1"/>
    <xf numFmtId="49" fontId="61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/>
    <xf numFmtId="49" fontId="42" fillId="0" borderId="0" xfId="0" applyNumberFormat="1" applyFont="1"/>
    <xf numFmtId="49" fontId="2" fillId="0" borderId="0" xfId="0" applyNumberFormat="1" applyFont="1" applyFill="1"/>
    <xf numFmtId="49" fontId="15" fillId="0" borderId="1" xfId="0" applyNumberFormat="1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right"/>
    </xf>
    <xf numFmtId="49" fontId="15" fillId="0" borderId="0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12" xfId="0" applyFont="1" applyFill="1" applyBorder="1" applyAlignment="1"/>
    <xf numFmtId="49" fontId="10" fillId="0" borderId="2" xfId="0" applyNumberFormat="1" applyFont="1" applyBorder="1" applyAlignment="1">
      <alignment horizontal="center" vertical="center"/>
    </xf>
    <xf numFmtId="0" fontId="2" fillId="0" borderId="11" xfId="0" applyFont="1" applyFill="1" applyBorder="1" applyAlignment="1">
      <alignment vertical="center"/>
    </xf>
    <xf numFmtId="0" fontId="7" fillId="0" borderId="12" xfId="0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63" fillId="0" borderId="1" xfId="3" applyFont="1" applyBorder="1" applyAlignment="1">
      <alignment horizontal="center" vertical="center"/>
    </xf>
    <xf numFmtId="0" fontId="63" fillId="0" borderId="1" xfId="3" applyFont="1" applyBorder="1" applyAlignment="1">
      <alignment vertical="center"/>
    </xf>
    <xf numFmtId="0" fontId="63" fillId="0" borderId="1" xfId="3" applyFont="1" applyBorder="1" applyAlignment="1">
      <alignment horizontal="center" vertical="center" wrapText="1"/>
    </xf>
    <xf numFmtId="0" fontId="64" fillId="0" borderId="1" xfId="0" applyFont="1" applyBorder="1" applyAlignment="1">
      <alignment horizontal="left" vertical="center" wrapText="1"/>
    </xf>
    <xf numFmtId="0" fontId="64" fillId="0" borderId="1" xfId="0" applyFont="1" applyBorder="1" applyAlignment="1">
      <alignment horizontal="center" vertical="center" wrapText="1"/>
    </xf>
    <xf numFmtId="0" fontId="65" fillId="0" borderId="1" xfId="0" applyFont="1" applyBorder="1" applyAlignment="1">
      <alignment vertical="center" wrapText="1"/>
    </xf>
    <xf numFmtId="0" fontId="65" fillId="0" borderId="1" xfId="0" applyFont="1" applyBorder="1" applyAlignment="1">
      <alignment horizontal="center" vertical="center" wrapText="1"/>
    </xf>
    <xf numFmtId="0" fontId="65" fillId="0" borderId="2" xfId="0" applyFont="1" applyBorder="1" applyAlignment="1">
      <alignment vertical="center" wrapText="1"/>
    </xf>
    <xf numFmtId="0" fontId="64" fillId="0" borderId="2" xfId="0" applyFont="1" applyBorder="1" applyAlignment="1">
      <alignment horizontal="center" vertical="center" wrapText="1"/>
    </xf>
    <xf numFmtId="0" fontId="65" fillId="0" borderId="2" xfId="0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/>
    </xf>
    <xf numFmtId="0" fontId="32" fillId="0" borderId="10" xfId="0" applyFont="1" applyBorder="1" applyAlignment="1">
      <alignment horizontal="left" vertical="center"/>
    </xf>
    <xf numFmtId="0" fontId="32" fillId="0" borderId="11" xfId="0" applyFont="1" applyBorder="1" applyAlignment="1">
      <alignment horizontal="left" vertical="center"/>
    </xf>
    <xf numFmtId="0" fontId="32" fillId="0" borderId="12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52" fillId="0" borderId="1" xfId="0" applyFont="1" applyBorder="1"/>
    <xf numFmtId="0" fontId="67" fillId="0" borderId="0" xfId="1" applyFont="1"/>
    <xf numFmtId="49" fontId="63" fillId="0" borderId="1" xfId="1" applyNumberFormat="1" applyFont="1" applyBorder="1" applyAlignment="1">
      <alignment horizontal="center" vertical="center"/>
    </xf>
    <xf numFmtId="49" fontId="63" fillId="0" borderId="0" xfId="0" applyNumberFormat="1" applyFont="1" applyBorder="1" applyAlignment="1">
      <alignment vertical="center"/>
    </xf>
    <xf numFmtId="49" fontId="63" fillId="0" borderId="14" xfId="1" applyNumberFormat="1" applyFont="1" applyBorder="1" applyAlignment="1">
      <alignment vertical="center"/>
    </xf>
    <xf numFmtId="49" fontId="63" fillId="0" borderId="6" xfId="1" applyNumberFormat="1" applyFont="1" applyBorder="1" applyAlignment="1">
      <alignment vertical="center"/>
    </xf>
    <xf numFmtId="49" fontId="63" fillId="0" borderId="0" xfId="0" applyNumberFormat="1" applyFont="1" applyBorder="1" applyAlignment="1">
      <alignment horizontal="center" vertical="center"/>
    </xf>
    <xf numFmtId="49" fontId="63" fillId="0" borderId="1" xfId="0" applyNumberFormat="1" applyFont="1" applyBorder="1" applyAlignment="1">
      <alignment horizontal="center" vertical="center"/>
    </xf>
    <xf numFmtId="49" fontId="63" fillId="2" borderId="1" xfId="1" applyNumberFormat="1" applyFont="1" applyFill="1" applyBorder="1" applyAlignment="1">
      <alignment horizontal="center" vertical="center"/>
    </xf>
    <xf numFmtId="49" fontId="63" fillId="0" borderId="1" xfId="0" applyNumberFormat="1" applyFont="1" applyBorder="1" applyAlignment="1">
      <alignment vertical="center"/>
    </xf>
    <xf numFmtId="49" fontId="63" fillId="0" borderId="11" xfId="1" applyNumberFormat="1" applyFont="1" applyBorder="1" applyAlignment="1">
      <alignment vertical="center"/>
    </xf>
    <xf numFmtId="49" fontId="63" fillId="0" borderId="12" xfId="1" applyNumberFormat="1" applyFont="1" applyBorder="1" applyAlignment="1">
      <alignment vertical="center"/>
    </xf>
    <xf numFmtId="49" fontId="63" fillId="0" borderId="1" xfId="1" applyNumberFormat="1" applyFont="1" applyBorder="1" applyAlignment="1">
      <alignment vertical="center"/>
    </xf>
    <xf numFmtId="49" fontId="63" fillId="0" borderId="10" xfId="0" applyNumberFormat="1" applyFont="1" applyBorder="1" applyAlignment="1">
      <alignment vertical="center"/>
    </xf>
    <xf numFmtId="49" fontId="64" fillId="0" borderId="11" xfId="0" applyNumberFormat="1" applyFont="1" applyBorder="1" applyAlignment="1">
      <alignment vertical="center"/>
    </xf>
    <xf numFmtId="49" fontId="64" fillId="0" borderId="12" xfId="0" applyNumberFormat="1" applyFont="1" applyBorder="1" applyAlignment="1">
      <alignment vertical="center"/>
    </xf>
    <xf numFmtId="49" fontId="64" fillId="0" borderId="1" xfId="0" applyNumberFormat="1" applyFont="1" applyBorder="1" applyAlignment="1">
      <alignment vertical="center"/>
    </xf>
    <xf numFmtId="49" fontId="63" fillId="0" borderId="14" xfId="1" applyNumberFormat="1" applyFont="1" applyBorder="1"/>
    <xf numFmtId="49" fontId="63" fillId="0" borderId="6" xfId="1" applyNumberFormat="1" applyFont="1" applyBorder="1"/>
    <xf numFmtId="49" fontId="64" fillId="0" borderId="1" xfId="0" applyNumberFormat="1" applyFont="1" applyBorder="1" applyAlignment="1">
      <alignment horizontal="center" vertical="center"/>
    </xf>
    <xf numFmtId="49" fontId="63" fillId="0" borderId="1" xfId="1" applyNumberFormat="1" applyFont="1" applyBorder="1" applyAlignment="1">
      <alignment horizontal="center"/>
    </xf>
    <xf numFmtId="49" fontId="63" fillId="2" borderId="1" xfId="1" applyNumberFormat="1" applyFont="1" applyFill="1" applyBorder="1" applyAlignment="1">
      <alignment horizontal="center"/>
    </xf>
    <xf numFmtId="2" fontId="67" fillId="0" borderId="0" xfId="1" applyNumberFormat="1" applyFont="1" applyAlignment="1">
      <alignment horizontal="left" vertical="center"/>
    </xf>
    <xf numFmtId="49" fontId="63" fillId="0" borderId="10" xfId="1" applyNumberFormat="1" applyFont="1" applyBorder="1" applyAlignment="1">
      <alignment horizontal="center" vertical="center"/>
    </xf>
    <xf numFmtId="49" fontId="63" fillId="0" borderId="11" xfId="0" applyNumberFormat="1" applyFont="1" applyBorder="1" applyAlignment="1">
      <alignment vertical="center"/>
    </xf>
    <xf numFmtId="49" fontId="63" fillId="0" borderId="12" xfId="0" applyNumberFormat="1" applyFont="1" applyBorder="1" applyAlignment="1">
      <alignment vertical="center"/>
    </xf>
    <xf numFmtId="49" fontId="63" fillId="0" borderId="1" xfId="1" applyNumberFormat="1" applyFont="1" applyBorder="1" applyAlignment="1">
      <alignment horizontal="center" vertical="center" wrapText="1"/>
    </xf>
    <xf numFmtId="49" fontId="63" fillId="2" borderId="1" xfId="1" applyNumberFormat="1" applyFont="1" applyFill="1" applyBorder="1" applyAlignment="1">
      <alignment horizontal="center" vertical="center" wrapText="1"/>
    </xf>
    <xf numFmtId="49" fontId="63" fillId="0" borderId="11" xfId="1" applyNumberFormat="1" applyFont="1" applyBorder="1"/>
    <xf numFmtId="49" fontId="63" fillId="0" borderId="12" xfId="1" applyNumberFormat="1" applyFont="1" applyBorder="1"/>
    <xf numFmtId="49" fontId="64" fillId="0" borderId="10" xfId="0" applyNumberFormat="1" applyFont="1" applyBorder="1" applyAlignment="1">
      <alignment vertical="center"/>
    </xf>
    <xf numFmtId="49" fontId="63" fillId="0" borderId="0" xfId="1" applyNumberFormat="1" applyFont="1" applyBorder="1" applyAlignment="1">
      <alignment vertical="center"/>
    </xf>
    <xf numFmtId="0" fontId="63" fillId="0" borderId="1" xfId="0" applyFont="1" applyBorder="1" applyAlignment="1">
      <alignment vertical="center"/>
    </xf>
    <xf numFmtId="0" fontId="63" fillId="0" borderId="11" xfId="1" applyFont="1" applyBorder="1" applyAlignment="1">
      <alignment vertical="center"/>
    </xf>
    <xf numFmtId="0" fontId="63" fillId="0" borderId="12" xfId="1" applyFont="1" applyBorder="1" applyAlignment="1">
      <alignment vertical="center"/>
    </xf>
    <xf numFmtId="0" fontId="63" fillId="0" borderId="1" xfId="0" applyFont="1" applyBorder="1" applyAlignment="1">
      <alignment horizontal="center" vertical="center"/>
    </xf>
    <xf numFmtId="0" fontId="63" fillId="0" borderId="10" xfId="0" applyFont="1" applyBorder="1" applyAlignment="1">
      <alignment vertical="center"/>
    </xf>
    <xf numFmtId="0" fontId="63" fillId="0" borderId="11" xfId="0" applyFont="1" applyBorder="1" applyAlignment="1">
      <alignment vertical="center"/>
    </xf>
    <xf numFmtId="0" fontId="67" fillId="0" borderId="11" xfId="1" applyFont="1" applyBorder="1"/>
    <xf numFmtId="0" fontId="63" fillId="0" borderId="2" xfId="0" applyFont="1" applyBorder="1" applyAlignment="1">
      <alignment vertical="center"/>
    </xf>
    <xf numFmtId="0" fontId="63" fillId="0" borderId="0" xfId="1" applyFont="1"/>
    <xf numFmtId="0" fontId="63" fillId="0" borderId="7" xfId="0" applyFont="1" applyBorder="1" applyAlignment="1">
      <alignment vertical="center"/>
    </xf>
    <xf numFmtId="0" fontId="63" fillId="0" borderId="9" xfId="0" applyFont="1" applyBorder="1" applyAlignment="1">
      <alignment vertical="center"/>
    </xf>
    <xf numFmtId="0" fontId="63" fillId="0" borderId="12" xfId="0" applyFont="1" applyBorder="1" applyAlignment="1">
      <alignment vertical="center"/>
    </xf>
    <xf numFmtId="0" fontId="67" fillId="0" borderId="1" xfId="1" applyFont="1" applyBorder="1"/>
    <xf numFmtId="0" fontId="63" fillId="0" borderId="10" xfId="1" applyFont="1" applyBorder="1" applyAlignment="1"/>
    <xf numFmtId="0" fontId="63" fillId="0" borderId="11" xfId="1" applyFont="1" applyBorder="1" applyAlignment="1"/>
    <xf numFmtId="0" fontId="63" fillId="0" borderId="12" xfId="1" applyFont="1" applyBorder="1" applyAlignment="1"/>
    <xf numFmtId="0" fontId="64" fillId="0" borderId="1" xfId="0" applyFont="1" applyBorder="1" applyAlignment="1">
      <alignment vertical="center"/>
    </xf>
    <xf numFmtId="0" fontId="63" fillId="0" borderId="1" xfId="1" applyFont="1" applyBorder="1" applyAlignment="1">
      <alignment horizontal="center" vertical="center"/>
    </xf>
    <xf numFmtId="0" fontId="64" fillId="0" borderId="10" xfId="0" applyFont="1" applyBorder="1" applyAlignment="1">
      <alignment vertical="center"/>
    </xf>
    <xf numFmtId="0" fontId="64" fillId="0" borderId="11" xfId="0" applyFont="1" applyBorder="1" applyAlignment="1">
      <alignment vertical="center"/>
    </xf>
    <xf numFmtId="0" fontId="64" fillId="0" borderId="12" xfId="0" applyFont="1" applyBorder="1" applyAlignment="1">
      <alignment vertical="center"/>
    </xf>
    <xf numFmtId="0" fontId="63" fillId="0" borderId="15" xfId="1" applyFont="1" applyBorder="1" applyAlignment="1">
      <alignment vertical="center"/>
    </xf>
    <xf numFmtId="2" fontId="70" fillId="0" borderId="0" xfId="1" applyNumberFormat="1" applyFont="1" applyAlignment="1">
      <alignment horizontal="left" vertical="center"/>
    </xf>
    <xf numFmtId="0" fontId="70" fillId="0" borderId="0" xfId="1" applyFont="1"/>
    <xf numFmtId="2" fontId="71" fillId="0" borderId="0" xfId="1" applyNumberFormat="1" applyFont="1" applyAlignment="1">
      <alignment horizontal="left" vertical="center"/>
    </xf>
    <xf numFmtId="0" fontId="71" fillId="0" borderId="0" xfId="1" applyFont="1"/>
    <xf numFmtId="0" fontId="63" fillId="0" borderId="0" xfId="1" applyFont="1" applyBorder="1" applyAlignment="1">
      <alignment horizontal="center" vertical="center"/>
    </xf>
    <xf numFmtId="0" fontId="63" fillId="0" borderId="0" xfId="0" applyFont="1" applyBorder="1" applyAlignment="1">
      <alignment vertical="center"/>
    </xf>
    <xf numFmtId="0" fontId="63" fillId="0" borderId="0" xfId="0" applyFont="1" applyBorder="1" applyAlignment="1">
      <alignment horizontal="center" vertical="center"/>
    </xf>
    <xf numFmtId="164" fontId="63" fillId="0" borderId="0" xfId="1" applyNumberFormat="1" applyFont="1" applyBorder="1" applyAlignment="1">
      <alignment horizontal="center" vertical="center"/>
    </xf>
    <xf numFmtId="164" fontId="63" fillId="0" borderId="0" xfId="1" applyNumberFormat="1" applyFont="1" applyBorder="1" applyAlignment="1">
      <alignment horizontal="center" vertical="center" wrapText="1"/>
    </xf>
    <xf numFmtId="0" fontId="63" fillId="0" borderId="0" xfId="1" applyFont="1" applyBorder="1" applyAlignment="1">
      <alignment horizontal="center" vertical="center" wrapText="1"/>
    </xf>
    <xf numFmtId="164" fontId="63" fillId="0" borderId="0" xfId="1" applyNumberFormat="1" applyFont="1" applyFill="1" applyBorder="1" applyAlignment="1">
      <alignment horizontal="center" vertical="center" wrapText="1"/>
    </xf>
    <xf numFmtId="0" fontId="34" fillId="0" borderId="0" xfId="1" applyFont="1" applyFill="1"/>
    <xf numFmtId="0" fontId="48" fillId="2" borderId="1" xfId="0" applyNumberFormat="1" applyFont="1" applyFill="1" applyBorder="1" applyAlignment="1">
      <alignment horizontal="center" vertical="center"/>
    </xf>
    <xf numFmtId="0" fontId="31" fillId="2" borderId="1" xfId="0" applyNumberFormat="1" applyFont="1" applyFill="1" applyBorder="1" applyAlignment="1">
      <alignment horizontal="center" vertical="center"/>
    </xf>
    <xf numFmtId="0" fontId="48" fillId="2" borderId="1" xfId="0" applyFont="1" applyFill="1" applyBorder="1" applyAlignment="1">
      <alignment horizontal="center" vertical="center"/>
    </xf>
    <xf numFmtId="0" fontId="53" fillId="0" borderId="14" xfId="0" applyFont="1" applyBorder="1" applyAlignment="1"/>
    <xf numFmtId="0" fontId="53" fillId="0" borderId="6" xfId="0" applyFont="1" applyBorder="1" applyAlignment="1"/>
    <xf numFmtId="0" fontId="1" fillId="0" borderId="0" xfId="0" applyFont="1" applyAlignment="1">
      <alignment horizontal="left"/>
    </xf>
    <xf numFmtId="0" fontId="15" fillId="0" borderId="2" xfId="2" applyFont="1" applyBorder="1" applyAlignment="1">
      <alignment horizontal="center" vertical="center" wrapText="1"/>
    </xf>
    <xf numFmtId="0" fontId="41" fillId="0" borderId="4" xfId="2" applyFont="1" applyBorder="1" applyAlignment="1">
      <alignment wrapText="1"/>
    </xf>
    <xf numFmtId="0" fontId="15" fillId="0" borderId="4" xfId="2" applyFont="1" applyBorder="1" applyAlignment="1">
      <alignment horizontal="center" vertical="center" wrapText="1"/>
    </xf>
    <xf numFmtId="0" fontId="15" fillId="0" borderId="6" xfId="2" applyFont="1" applyBorder="1" applyAlignment="1">
      <alignment horizontal="center" vertical="center" wrapText="1"/>
    </xf>
    <xf numFmtId="0" fontId="15" fillId="0" borderId="8" xfId="2" applyFont="1" applyBorder="1" applyAlignment="1">
      <alignment horizontal="center" vertical="center" wrapText="1"/>
    </xf>
    <xf numFmtId="0" fontId="15" fillId="0" borderId="1" xfId="2" applyFont="1" applyBorder="1" applyAlignment="1">
      <alignment horizontal="center" vertical="center" wrapText="1"/>
    </xf>
    <xf numFmtId="0" fontId="15" fillId="0" borderId="5" xfId="2" applyFont="1" applyBorder="1" applyAlignment="1">
      <alignment horizontal="center" vertical="center" wrapText="1"/>
    </xf>
    <xf numFmtId="0" fontId="15" fillId="0" borderId="14" xfId="2" applyFont="1" applyBorder="1" applyAlignment="1">
      <alignment horizontal="center" vertical="center" wrapText="1"/>
    </xf>
    <xf numFmtId="0" fontId="15" fillId="0" borderId="7" xfId="2" applyFont="1" applyBorder="1" applyAlignment="1">
      <alignment horizontal="center" vertical="center" wrapText="1"/>
    </xf>
    <xf numFmtId="0" fontId="15" fillId="0" borderId="9" xfId="2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4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0" borderId="0" xfId="2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0" fillId="0" borderId="14" xfId="2" applyFont="1" applyBorder="1" applyAlignment="1">
      <alignment horizontal="right" vertical="center"/>
    </xf>
    <xf numFmtId="0" fontId="10" fillId="0" borderId="17" xfId="2" applyFont="1" applyBorder="1" applyAlignment="1">
      <alignment horizontal="right" vertical="center"/>
    </xf>
    <xf numFmtId="0" fontId="56" fillId="0" borderId="2" xfId="2" applyNumberFormat="1" applyFont="1" applyBorder="1" applyAlignment="1">
      <alignment horizontal="center" vertical="center"/>
    </xf>
    <xf numFmtId="49" fontId="56" fillId="0" borderId="3" xfId="2" applyNumberFormat="1" applyFont="1" applyBorder="1" applyAlignment="1">
      <alignment horizontal="center" vertical="center"/>
    </xf>
    <xf numFmtId="49" fontId="56" fillId="0" borderId="4" xfId="2" applyNumberFormat="1" applyFont="1" applyBorder="1" applyAlignment="1">
      <alignment horizontal="center" vertical="center"/>
    </xf>
    <xf numFmtId="0" fontId="40" fillId="0" borderId="9" xfId="2" applyFont="1" applyBorder="1" applyAlignment="1">
      <alignment horizontal="left" vertical="center"/>
    </xf>
    <xf numFmtId="0" fontId="17" fillId="0" borderId="9" xfId="0" applyFont="1" applyBorder="1" applyAlignment="1">
      <alignment horizontal="left" vertical="center"/>
    </xf>
    <xf numFmtId="0" fontId="40" fillId="0" borderId="9" xfId="2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0" fillId="0" borderId="13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164" fontId="63" fillId="0" borderId="2" xfId="1" applyNumberFormat="1" applyFont="1" applyBorder="1" applyAlignment="1">
      <alignment horizontal="center" vertical="center" wrapText="1"/>
    </xf>
    <xf numFmtId="164" fontId="63" fillId="0" borderId="4" xfId="1" applyNumberFormat="1" applyFont="1" applyBorder="1" applyAlignment="1">
      <alignment horizontal="center" vertical="center" wrapText="1"/>
    </xf>
    <xf numFmtId="164" fontId="63" fillId="2" borderId="2" xfId="1" applyNumberFormat="1" applyFont="1" applyFill="1" applyBorder="1" applyAlignment="1">
      <alignment horizontal="center" vertical="center" wrapText="1"/>
    </xf>
    <xf numFmtId="164" fontId="63" fillId="2" borderId="4" xfId="1" applyNumberFormat="1" applyFont="1" applyFill="1" applyBorder="1" applyAlignment="1">
      <alignment horizontal="center" vertical="center" wrapText="1"/>
    </xf>
    <xf numFmtId="0" fontId="63" fillId="0" borderId="2" xfId="1" applyFont="1" applyBorder="1" applyAlignment="1">
      <alignment horizontal="center" vertical="center" wrapText="1"/>
    </xf>
    <xf numFmtId="0" fontId="63" fillId="0" borderId="4" xfId="1" applyFont="1" applyBorder="1" applyAlignment="1">
      <alignment horizontal="center" vertical="center" wrapText="1"/>
    </xf>
    <xf numFmtId="0" fontId="63" fillId="0" borderId="2" xfId="1" applyFont="1" applyBorder="1" applyAlignment="1">
      <alignment horizontal="center" vertical="center"/>
    </xf>
    <xf numFmtId="0" fontId="63" fillId="0" borderId="4" xfId="1" applyFont="1" applyBorder="1" applyAlignment="1">
      <alignment horizontal="center" vertical="center"/>
    </xf>
    <xf numFmtId="164" fontId="63" fillId="0" borderId="2" xfId="1" applyNumberFormat="1" applyFont="1" applyBorder="1" applyAlignment="1">
      <alignment horizontal="center" vertical="center"/>
    </xf>
    <xf numFmtId="164" fontId="63" fillId="0" borderId="4" xfId="1" applyNumberFormat="1" applyFont="1" applyBorder="1" applyAlignment="1">
      <alignment horizontal="center" vertical="center"/>
    </xf>
    <xf numFmtId="49" fontId="63" fillId="0" borderId="2" xfId="1" applyNumberFormat="1" applyFont="1" applyBorder="1" applyAlignment="1">
      <alignment horizontal="center" vertical="center"/>
    </xf>
    <xf numFmtId="49" fontId="63" fillId="0" borderId="4" xfId="1" applyNumberFormat="1" applyFont="1" applyBorder="1" applyAlignment="1">
      <alignment horizontal="center" vertical="center"/>
    </xf>
    <xf numFmtId="49" fontId="63" fillId="2" borderId="2" xfId="1" applyNumberFormat="1" applyFont="1" applyFill="1" applyBorder="1" applyAlignment="1">
      <alignment horizontal="center" vertical="center"/>
    </xf>
    <xf numFmtId="49" fontId="63" fillId="2" borderId="4" xfId="1" applyNumberFormat="1" applyFont="1" applyFill="1" applyBorder="1" applyAlignment="1">
      <alignment horizontal="center" vertical="center"/>
    </xf>
    <xf numFmtId="0" fontId="1" fillId="0" borderId="9" xfId="1" applyFont="1" applyBorder="1" applyAlignment="1">
      <alignment horizontal="center" vertical="center"/>
    </xf>
    <xf numFmtId="0" fontId="63" fillId="0" borderId="6" xfId="1" applyFont="1" applyBorder="1" applyAlignment="1">
      <alignment horizontal="center" vertical="center"/>
    </xf>
    <xf numFmtId="0" fontId="63" fillId="0" borderId="8" xfId="1" applyFont="1" applyBorder="1" applyAlignment="1">
      <alignment horizontal="center" vertical="center"/>
    </xf>
    <xf numFmtId="0" fontId="1" fillId="0" borderId="13" xfId="1" applyFont="1" applyBorder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0" fontId="1" fillId="0" borderId="15" xfId="1" applyFont="1" applyBorder="1" applyAlignment="1">
      <alignment horizontal="center" vertical="center"/>
    </xf>
    <xf numFmtId="0" fontId="66" fillId="0" borderId="11" xfId="1" applyFont="1" applyBorder="1" applyAlignment="1">
      <alignment horizontal="center" vertical="center"/>
    </xf>
    <xf numFmtId="0" fontId="66" fillId="0" borderId="12" xfId="1" applyFont="1" applyBorder="1" applyAlignment="1">
      <alignment horizontal="center" vertical="center"/>
    </xf>
    <xf numFmtId="0" fontId="15" fillId="0" borderId="10" xfId="1" applyFont="1" applyBorder="1" applyAlignment="1">
      <alignment horizontal="center" vertical="center" wrapText="1"/>
    </xf>
    <xf numFmtId="0" fontId="15" fillId="0" borderId="11" xfId="1" applyFont="1" applyBorder="1" applyAlignment="1">
      <alignment horizontal="center" vertical="center" wrapText="1"/>
    </xf>
    <xf numFmtId="0" fontId="15" fillId="0" borderId="12" xfId="1" applyFont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0" fontId="1" fillId="0" borderId="12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 wrapText="1"/>
    </xf>
    <xf numFmtId="0" fontId="1" fillId="0" borderId="11" xfId="1" applyFont="1" applyBorder="1" applyAlignment="1">
      <alignment horizontal="center" vertical="center" wrapText="1"/>
    </xf>
    <xf numFmtId="0" fontId="1" fillId="0" borderId="12" xfId="1" applyFont="1" applyBorder="1" applyAlignment="1">
      <alignment horizontal="center" vertical="center" wrapText="1"/>
    </xf>
    <xf numFmtId="0" fontId="10" fillId="0" borderId="13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63" fillId="3" borderId="2" xfId="1" applyFont="1" applyFill="1" applyBorder="1" applyAlignment="1">
      <alignment horizontal="center" vertical="center"/>
    </xf>
    <xf numFmtId="0" fontId="63" fillId="3" borderId="4" xfId="1" applyFont="1" applyFill="1" applyBorder="1" applyAlignment="1">
      <alignment horizontal="center" vertical="center"/>
    </xf>
    <xf numFmtId="49" fontId="66" fillId="0" borderId="10" xfId="1" applyNumberFormat="1" applyFont="1" applyBorder="1" applyAlignment="1">
      <alignment horizontal="center" vertical="center"/>
    </xf>
    <xf numFmtId="49" fontId="66" fillId="0" borderId="11" xfId="1" applyNumberFormat="1" applyFont="1" applyBorder="1" applyAlignment="1">
      <alignment horizontal="center" vertical="center"/>
    </xf>
    <xf numFmtId="49" fontId="66" fillId="0" borderId="12" xfId="1" applyNumberFormat="1" applyFont="1" applyBorder="1" applyAlignment="1">
      <alignment horizontal="center" vertical="center"/>
    </xf>
    <xf numFmtId="0" fontId="69" fillId="0" borderId="10" xfId="1" applyFont="1" applyBorder="1" applyAlignment="1">
      <alignment horizontal="center" vertical="center"/>
    </xf>
    <xf numFmtId="0" fontId="69" fillId="0" borderId="11" xfId="1" applyFont="1" applyBorder="1" applyAlignment="1">
      <alignment horizontal="center" vertical="center"/>
    </xf>
    <xf numFmtId="0" fontId="69" fillId="0" borderId="12" xfId="1" applyFont="1" applyBorder="1" applyAlignment="1">
      <alignment horizontal="center" vertical="center"/>
    </xf>
    <xf numFmtId="0" fontId="63" fillId="2" borderId="2" xfId="1" applyFont="1" applyFill="1" applyBorder="1" applyAlignment="1">
      <alignment horizontal="center" vertical="center"/>
    </xf>
    <xf numFmtId="0" fontId="63" fillId="2" borderId="4" xfId="1" applyFont="1" applyFill="1" applyBorder="1" applyAlignment="1">
      <alignment horizontal="center" vertical="center"/>
    </xf>
    <xf numFmtId="0" fontId="63" fillId="0" borderId="1" xfId="1" applyFont="1" applyBorder="1" applyAlignment="1">
      <alignment horizontal="center" vertical="center"/>
    </xf>
    <xf numFmtId="0" fontId="63" fillId="0" borderId="2" xfId="1" applyNumberFormat="1" applyFont="1" applyBorder="1" applyAlignment="1">
      <alignment horizontal="center" vertical="center"/>
    </xf>
    <xf numFmtId="0" fontId="63" fillId="0" borderId="4" xfId="1" applyNumberFormat="1" applyFont="1" applyBorder="1" applyAlignment="1">
      <alignment horizontal="center" vertical="center"/>
    </xf>
    <xf numFmtId="0" fontId="63" fillId="2" borderId="1" xfId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" xfId="1" applyFont="1" applyBorder="1" applyAlignment="1">
      <alignment horizontal="right" vertical="center"/>
    </xf>
    <xf numFmtId="0" fontId="1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1" fillId="0" borderId="5" xfId="2" applyFont="1" applyBorder="1" applyAlignment="1">
      <alignment horizontal="center" vertical="center" wrapText="1"/>
    </xf>
    <xf numFmtId="0" fontId="1" fillId="0" borderId="6" xfId="2" applyFont="1" applyBorder="1" applyAlignment="1">
      <alignment horizontal="center" vertical="center" wrapText="1"/>
    </xf>
    <xf numFmtId="0" fontId="1" fillId="0" borderId="13" xfId="2" applyFont="1" applyBorder="1" applyAlignment="1">
      <alignment horizontal="center" vertical="center" wrapText="1"/>
    </xf>
    <xf numFmtId="0" fontId="1" fillId="0" borderId="15" xfId="2" applyFont="1" applyBorder="1" applyAlignment="1">
      <alignment horizontal="center" vertical="center" wrapText="1"/>
    </xf>
    <xf numFmtId="0" fontId="1" fillId="0" borderId="7" xfId="2" applyFont="1" applyBorder="1" applyAlignment="1">
      <alignment horizontal="center" vertical="center" wrapText="1"/>
    </xf>
    <xf numFmtId="0" fontId="1" fillId="0" borderId="8" xfId="2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/>
    </xf>
    <xf numFmtId="0" fontId="15" fillId="0" borderId="10" xfId="1" applyFont="1" applyBorder="1" applyAlignment="1">
      <alignment horizontal="center" vertical="center"/>
    </xf>
    <xf numFmtId="0" fontId="15" fillId="0" borderId="11" xfId="1" applyFont="1" applyBorder="1" applyAlignment="1">
      <alignment horizontal="center" vertical="center"/>
    </xf>
    <xf numFmtId="0" fontId="15" fillId="0" borderId="12" xfId="1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4" fillId="0" borderId="10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4" fillId="0" borderId="12" xfId="1" applyFont="1" applyBorder="1" applyAlignment="1">
      <alignment horizontal="center"/>
    </xf>
    <xf numFmtId="0" fontId="3" fillId="3" borderId="10" xfId="2" applyFont="1" applyFill="1" applyBorder="1" applyAlignment="1">
      <alignment horizontal="center" vertical="center"/>
    </xf>
    <xf numFmtId="0" fontId="3" fillId="3" borderId="11" xfId="2" applyFont="1" applyFill="1" applyBorder="1" applyAlignment="1">
      <alignment horizontal="center" vertical="center"/>
    </xf>
    <xf numFmtId="0" fontId="3" fillId="3" borderId="12" xfId="2" applyFont="1" applyFill="1" applyBorder="1" applyAlignment="1">
      <alignment horizontal="center" vertical="center"/>
    </xf>
    <xf numFmtId="2" fontId="4" fillId="3" borderId="2" xfId="1" applyNumberFormat="1" applyFont="1" applyFill="1" applyBorder="1" applyAlignment="1">
      <alignment horizontal="center" vertical="center"/>
    </xf>
    <xf numFmtId="2" fontId="4" fillId="3" borderId="4" xfId="1" applyNumberFormat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center" vertical="center"/>
    </xf>
    <xf numFmtId="0" fontId="3" fillId="3" borderId="4" xfId="2" applyFont="1" applyFill="1" applyBorder="1" applyAlignment="1">
      <alignment horizontal="center" vertical="center"/>
    </xf>
    <xf numFmtId="0" fontId="3" fillId="0" borderId="10" xfId="2" applyFont="1" applyBorder="1" applyAlignment="1">
      <alignment horizontal="center" vertical="center"/>
    </xf>
    <xf numFmtId="0" fontId="3" fillId="0" borderId="11" xfId="2" applyFont="1" applyBorder="1" applyAlignment="1">
      <alignment horizontal="center" vertical="center"/>
    </xf>
    <xf numFmtId="0" fontId="3" fillId="0" borderId="12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2" fillId="0" borderId="0" xfId="3" applyFont="1" applyAlignment="1">
      <alignment horizontal="left" vertical="center"/>
    </xf>
    <xf numFmtId="0" fontId="11" fillId="0" borderId="0" xfId="3" applyFont="1" applyAlignment="1">
      <alignment horizontal="center" vertical="center" wrapText="1"/>
    </xf>
    <xf numFmtId="0" fontId="7" fillId="0" borderId="0" xfId="3" applyFont="1" applyAlignment="1">
      <alignment horizontal="center" vertical="center"/>
    </xf>
    <xf numFmtId="0" fontId="62" fillId="0" borderId="0" xfId="3" applyFont="1" applyAlignment="1">
      <alignment horizontal="center" vertical="center"/>
    </xf>
    <xf numFmtId="0" fontId="20" fillId="0" borderId="5" xfId="1" applyFont="1" applyBorder="1" applyAlignment="1">
      <alignment horizontal="center" vertical="center" wrapText="1"/>
    </xf>
    <xf numFmtId="0" fontId="20" fillId="0" borderId="14" xfId="1" applyFont="1" applyBorder="1" applyAlignment="1">
      <alignment horizontal="center" vertical="center" wrapText="1"/>
    </xf>
    <xf numFmtId="0" fontId="20" fillId="0" borderId="6" xfId="1" applyFont="1" applyBorder="1" applyAlignment="1">
      <alignment horizontal="center" vertical="center" wrapText="1"/>
    </xf>
    <xf numFmtId="0" fontId="21" fillId="0" borderId="13" xfId="1" applyFont="1" applyBorder="1" applyAlignment="1">
      <alignment horizontal="center" vertical="center" wrapText="1"/>
    </xf>
    <xf numFmtId="0" fontId="21" fillId="0" borderId="0" xfId="1" applyFont="1" applyBorder="1" applyAlignment="1">
      <alignment horizontal="center" vertical="center" wrapText="1"/>
    </xf>
    <xf numFmtId="0" fontId="21" fillId="0" borderId="15" xfId="1" applyFont="1" applyBorder="1" applyAlignment="1">
      <alignment horizontal="center" vertical="center" wrapText="1"/>
    </xf>
    <xf numFmtId="0" fontId="44" fillId="0" borderId="13" xfId="1" applyFont="1" applyBorder="1" applyAlignment="1">
      <alignment horizontal="center" wrapText="1"/>
    </xf>
    <xf numFmtId="0" fontId="44" fillId="0" borderId="0" xfId="1" applyFont="1" applyBorder="1" applyAlignment="1">
      <alignment horizontal="center" wrapText="1"/>
    </xf>
    <xf numFmtId="0" fontId="44" fillId="0" borderId="15" xfId="1" applyFont="1" applyBorder="1" applyAlignment="1">
      <alignment horizontal="center" wrapText="1"/>
    </xf>
    <xf numFmtId="0" fontId="44" fillId="0" borderId="13" xfId="1" applyFont="1" applyBorder="1" applyAlignment="1">
      <alignment horizontal="center" vertical="top" wrapText="1"/>
    </xf>
    <xf numFmtId="0" fontId="44" fillId="0" borderId="0" xfId="1" applyFont="1" applyBorder="1" applyAlignment="1">
      <alignment horizontal="center" vertical="top" wrapText="1"/>
    </xf>
    <xf numFmtId="0" fontId="44" fillId="0" borderId="15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wrapText="1"/>
    </xf>
    <xf numFmtId="0" fontId="21" fillId="0" borderId="0" xfId="1" applyFont="1" applyBorder="1" applyAlignment="1">
      <alignment horizontal="center" wrapText="1"/>
    </xf>
    <xf numFmtId="0" fontId="21" fillId="0" borderId="15" xfId="1" applyFont="1" applyBorder="1" applyAlignment="1">
      <alignment horizontal="center" wrapText="1"/>
    </xf>
    <xf numFmtId="0" fontId="22" fillId="0" borderId="13" xfId="1" applyFont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 wrapText="1"/>
    </xf>
    <xf numFmtId="0" fontId="22" fillId="0" borderId="15" xfId="1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6" fillId="0" borderId="13" xfId="1" applyFont="1" applyBorder="1" applyAlignment="1">
      <alignment horizontal="center" wrapText="1"/>
    </xf>
    <xf numFmtId="0" fontId="26" fillId="0" borderId="0" xfId="1" applyFont="1" applyBorder="1" applyAlignment="1">
      <alignment horizontal="center" wrapText="1"/>
    </xf>
    <xf numFmtId="0" fontId="26" fillId="0" borderId="15" xfId="1" applyFont="1" applyBorder="1" applyAlignment="1">
      <alignment horizontal="center" wrapText="1"/>
    </xf>
    <xf numFmtId="0" fontId="26" fillId="0" borderId="7" xfId="1" applyFont="1" applyBorder="1" applyAlignment="1">
      <alignment horizontal="center" vertical="top" wrapText="1"/>
    </xf>
    <xf numFmtId="0" fontId="26" fillId="0" borderId="9" xfId="1" applyFont="1" applyBorder="1" applyAlignment="1">
      <alignment horizontal="center" vertical="top" wrapText="1"/>
    </xf>
    <xf numFmtId="0" fontId="26" fillId="0" borderId="8" xfId="1" applyFont="1" applyBorder="1" applyAlignment="1">
      <alignment horizontal="center" vertical="top" wrapText="1"/>
    </xf>
    <xf numFmtId="0" fontId="43" fillId="0" borderId="13" xfId="1" applyFont="1" applyBorder="1" applyAlignment="1">
      <alignment horizontal="center" vertical="center" wrapText="1"/>
    </xf>
    <xf numFmtId="0" fontId="43" fillId="0" borderId="0" xfId="1" applyFont="1" applyBorder="1" applyAlignment="1">
      <alignment horizontal="center" vertical="center" wrapText="1"/>
    </xf>
    <xf numFmtId="0" fontId="43" fillId="0" borderId="15" xfId="1" applyFont="1" applyBorder="1" applyAlignment="1">
      <alignment horizontal="center" vertical="center" wrapText="1"/>
    </xf>
    <xf numFmtId="0" fontId="21" fillId="0" borderId="13" xfId="1" applyFont="1" applyBorder="1" applyAlignment="1">
      <alignment horizontal="center" vertical="top" wrapText="1"/>
    </xf>
    <xf numFmtId="0" fontId="21" fillId="0" borderId="0" xfId="1" applyFont="1" applyBorder="1" applyAlignment="1">
      <alignment horizontal="center" vertical="top" wrapText="1"/>
    </xf>
    <xf numFmtId="0" fontId="21" fillId="0" borderId="15" xfId="1" applyFont="1" applyBorder="1" applyAlignment="1">
      <alignment horizontal="center" vertical="top" wrapText="1"/>
    </xf>
    <xf numFmtId="0" fontId="15" fillId="0" borderId="10" xfId="0" applyFont="1" applyBorder="1" applyAlignment="1">
      <alignment horizontal="left"/>
    </xf>
    <xf numFmtId="0" fontId="15" fillId="0" borderId="9" xfId="0" applyFont="1" applyBorder="1" applyAlignment="1">
      <alignment horizontal="left" vertical="center"/>
    </xf>
    <xf numFmtId="0" fontId="52" fillId="0" borderId="14" xfId="0" applyFont="1" applyBorder="1"/>
    <xf numFmtId="0" fontId="15" fillId="0" borderId="8" xfId="0" applyFont="1" applyBorder="1" applyAlignment="1">
      <alignment horizontal="left" vertical="center"/>
    </xf>
    <xf numFmtId="0" fontId="15" fillId="0" borderId="6" xfId="0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9" fillId="0" borderId="11" xfId="0" applyFont="1" applyBorder="1" applyAlignment="1"/>
    <xf numFmtId="0" fontId="9" fillId="0" borderId="12" xfId="0" applyFont="1" applyBorder="1" applyAlignment="1"/>
    <xf numFmtId="0" fontId="2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1" fillId="0" borderId="14" xfId="0" applyFont="1" applyBorder="1"/>
    <xf numFmtId="0" fontId="1" fillId="0" borderId="6" xfId="0" applyFont="1" applyBorder="1" applyAlignment="1">
      <alignment horizontal="center" vertical="center"/>
    </xf>
    <xf numFmtId="49" fontId="48" fillId="0" borderId="1" xfId="0" applyNumberFormat="1" applyFont="1" applyBorder="1" applyAlignment="1">
      <alignment horizontal="center" vertical="center"/>
    </xf>
    <xf numFmtId="0" fontId="73" fillId="0" borderId="0" xfId="0" applyFont="1" applyFill="1" applyBorder="1" applyAlignment="1">
      <alignment horizontal="left" vertical="center"/>
    </xf>
    <xf numFmtId="0" fontId="39" fillId="0" borderId="7" xfId="1" applyFont="1" applyBorder="1" applyAlignment="1">
      <alignment horizontal="center" vertical="center"/>
    </xf>
    <xf numFmtId="0" fontId="39" fillId="0" borderId="9" xfId="1" applyFont="1" applyBorder="1" applyAlignment="1">
      <alignment horizontal="center" vertical="center"/>
    </xf>
    <xf numFmtId="0" fontId="39" fillId="0" borderId="8" xfId="1" applyFont="1" applyBorder="1" applyAlignment="1">
      <alignment horizontal="center" vertical="center"/>
    </xf>
    <xf numFmtId="0" fontId="63" fillId="0" borderId="13" xfId="1" applyFont="1" applyFill="1" applyBorder="1" applyAlignment="1">
      <alignment horizontal="center" vertical="center"/>
    </xf>
    <xf numFmtId="0" fontId="64" fillId="0" borderId="14" xfId="0" applyFont="1" applyFill="1" applyBorder="1" applyAlignment="1">
      <alignment vertical="center"/>
    </xf>
    <xf numFmtId="0" fontId="63" fillId="0" borderId="14" xfId="0" applyFont="1" applyFill="1" applyBorder="1" applyAlignment="1">
      <alignment horizontal="center" vertical="center"/>
    </xf>
    <xf numFmtId="0" fontId="64" fillId="0" borderId="14" xfId="0" applyFont="1" applyFill="1" applyBorder="1" applyAlignment="1">
      <alignment horizontal="center" vertical="center"/>
    </xf>
    <xf numFmtId="49" fontId="63" fillId="0" borderId="0" xfId="1" applyNumberFormat="1" applyFont="1" applyFill="1" applyBorder="1" applyAlignment="1">
      <alignment horizontal="center" vertical="center"/>
    </xf>
    <xf numFmtId="0" fontId="63" fillId="0" borderId="0" xfId="1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vertical="center"/>
    </xf>
    <xf numFmtId="0" fontId="52" fillId="0" borderId="14" xfId="0" applyFont="1" applyFill="1" applyBorder="1"/>
    <xf numFmtId="0" fontId="7" fillId="0" borderId="6" xfId="0" applyFont="1" applyFill="1" applyBorder="1" applyAlignment="1">
      <alignment vertical="center"/>
    </xf>
    <xf numFmtId="2" fontId="67" fillId="0" borderId="0" xfId="1" applyNumberFormat="1" applyFont="1" applyFill="1" applyAlignment="1">
      <alignment horizontal="left" vertical="center"/>
    </xf>
    <xf numFmtId="0" fontId="67" fillId="0" borderId="0" xfId="1" applyFont="1" applyFill="1"/>
    <xf numFmtId="0" fontId="64" fillId="0" borderId="0" xfId="0" applyFont="1" applyFill="1" applyBorder="1" applyAlignment="1">
      <alignment vertical="center"/>
    </xf>
    <xf numFmtId="0" fontId="63" fillId="0" borderId="0" xfId="0" applyFont="1" applyFill="1" applyBorder="1" applyAlignment="1">
      <alignment horizontal="center" vertical="center"/>
    </xf>
    <xf numFmtId="0" fontId="64" fillId="0" borderId="0" xfId="0" applyFont="1" applyFill="1" applyBorder="1" applyAlignment="1">
      <alignment horizontal="center" vertical="center"/>
    </xf>
    <xf numFmtId="0" fontId="52" fillId="0" borderId="0" xfId="0" applyFont="1" applyFill="1" applyBorder="1"/>
    <xf numFmtId="0" fontId="7" fillId="0" borderId="0" xfId="0" applyFont="1" applyFill="1" applyBorder="1" applyAlignment="1">
      <alignment vertical="center"/>
    </xf>
    <xf numFmtId="2" fontId="67" fillId="0" borderId="0" xfId="1" applyNumberFormat="1" applyFont="1" applyFill="1" applyBorder="1" applyAlignment="1">
      <alignment horizontal="left" vertical="center"/>
    </xf>
    <xf numFmtId="0" fontId="67" fillId="0" borderId="0" xfId="1" applyFont="1" applyFill="1" applyBorder="1"/>
    <xf numFmtId="0" fontId="4" fillId="0" borderId="1" xfId="0" applyFont="1" applyFill="1" applyBorder="1" applyAlignment="1">
      <alignment vertical="center"/>
    </xf>
    <xf numFmtId="0" fontId="4" fillId="0" borderId="1" xfId="2" applyFont="1" applyFill="1" applyBorder="1" applyAlignment="1">
      <alignment horizontal="center" vertical="center"/>
    </xf>
    <xf numFmtId="0" fontId="55" fillId="0" borderId="1" xfId="2" applyFont="1" applyFill="1" applyBorder="1" applyAlignment="1">
      <alignment horizontal="center" vertical="center"/>
    </xf>
    <xf numFmtId="0" fontId="12" fillId="0" borderId="12" xfId="2" applyFont="1" applyFill="1" applyBorder="1" applyAlignment="1">
      <alignment horizontal="center" vertical="center" wrapText="1"/>
    </xf>
    <xf numFmtId="0" fontId="72" fillId="0" borderId="1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55" fillId="0" borderId="0" xfId="2" applyFont="1" applyFill="1" applyBorder="1" applyAlignment="1">
      <alignment horizontal="center" vertical="center"/>
    </xf>
    <xf numFmtId="0" fontId="8" fillId="0" borderId="1" xfId="1" applyFont="1" applyFill="1" applyBorder="1"/>
    <xf numFmtId="0" fontId="4" fillId="0" borderId="1" xfId="1" applyFont="1" applyFill="1" applyBorder="1" applyAlignment="1">
      <alignment horizontal="center" vertical="center"/>
    </xf>
    <xf numFmtId="0" fontId="12" fillId="0" borderId="1" xfId="2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/>
    </xf>
    <xf numFmtId="0" fontId="55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12" fillId="0" borderId="2" xfId="2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8" fillId="0" borderId="0" xfId="1" applyFill="1"/>
    <xf numFmtId="0" fontId="10" fillId="0" borderId="0" xfId="1" applyFont="1" applyFill="1" applyAlignment="1">
      <alignment horizontal="center" vertical="center"/>
    </xf>
    <xf numFmtId="0" fontId="1" fillId="0" borderId="0" xfId="1" applyFont="1" applyFill="1" applyAlignment="1">
      <alignment horizontal="center" vertical="center"/>
    </xf>
    <xf numFmtId="0" fontId="1" fillId="0" borderId="15" xfId="1" applyFont="1" applyFill="1" applyBorder="1" applyAlignment="1">
      <alignment horizontal="center" vertical="center"/>
    </xf>
    <xf numFmtId="0" fontId="1" fillId="0" borderId="10" xfId="1" applyFont="1" applyFill="1" applyBorder="1" applyAlignment="1">
      <alignment horizontal="center"/>
    </xf>
    <xf numFmtId="0" fontId="1" fillId="0" borderId="11" xfId="1" applyFont="1" applyFill="1" applyBorder="1" applyAlignment="1">
      <alignment horizontal="center"/>
    </xf>
    <xf numFmtId="0" fontId="1" fillId="0" borderId="12" xfId="1" applyFont="1" applyFill="1" applyBorder="1" applyAlignment="1">
      <alignment horizontal="center"/>
    </xf>
    <xf numFmtId="0" fontId="34" fillId="0" borderId="0" xfId="1" applyFont="1" applyFill="1" applyAlignment="1">
      <alignment horizontal="center"/>
    </xf>
    <xf numFmtId="2" fontId="34" fillId="0" borderId="0" xfId="1" applyNumberFormat="1" applyFont="1" applyFill="1" applyAlignment="1">
      <alignment horizontal="left" vertical="top"/>
    </xf>
    <xf numFmtId="0" fontId="2" fillId="0" borderId="0" xfId="2" applyFont="1" applyFill="1" applyAlignment="1">
      <alignment vertical="center"/>
    </xf>
    <xf numFmtId="0" fontId="3" fillId="0" borderId="2" xfId="2" applyFont="1" applyFill="1" applyBorder="1" applyAlignment="1">
      <alignment horizontal="center" vertical="center" wrapText="1"/>
    </xf>
    <xf numFmtId="0" fontId="1" fillId="0" borderId="5" xfId="2" applyFont="1" applyFill="1" applyBorder="1" applyAlignment="1">
      <alignment horizontal="center" vertical="center" wrapText="1"/>
    </xf>
    <xf numFmtId="0" fontId="1" fillId="0" borderId="6" xfId="2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/>
    </xf>
    <xf numFmtId="0" fontId="15" fillId="0" borderId="10" xfId="1" applyFont="1" applyFill="1" applyBorder="1" applyAlignment="1">
      <alignment horizontal="center" vertical="center"/>
    </xf>
    <xf numFmtId="0" fontId="15" fillId="0" borderId="11" xfId="1" applyFont="1" applyFill="1" applyBorder="1" applyAlignment="1">
      <alignment horizontal="center" vertical="center"/>
    </xf>
    <xf numFmtId="0" fontId="15" fillId="0" borderId="12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 wrapText="1"/>
    </xf>
    <xf numFmtId="0" fontId="1" fillId="0" borderId="13" xfId="2" applyFont="1" applyFill="1" applyBorder="1" applyAlignment="1">
      <alignment horizontal="center" vertical="center" wrapText="1"/>
    </xf>
    <xf numFmtId="0" fontId="1" fillId="0" borderId="15" xfId="2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/>
    </xf>
    <xf numFmtId="0" fontId="4" fillId="0" borderId="11" xfId="1" applyFont="1" applyFill="1" applyBorder="1" applyAlignment="1">
      <alignment horizontal="center"/>
    </xf>
    <xf numFmtId="0" fontId="4" fillId="0" borderId="12" xfId="1" applyFont="1" applyFill="1" applyBorder="1" applyAlignment="1">
      <alignment horizontal="center"/>
    </xf>
    <xf numFmtId="0" fontId="3" fillId="0" borderId="10" xfId="2" applyFont="1" applyFill="1" applyBorder="1" applyAlignment="1">
      <alignment horizontal="center" vertical="center"/>
    </xf>
    <xf numFmtId="0" fontId="3" fillId="0" borderId="11" xfId="2" applyFont="1" applyFill="1" applyBorder="1" applyAlignment="1">
      <alignment horizontal="center" vertical="center"/>
    </xf>
    <xf numFmtId="0" fontId="3" fillId="0" borderId="12" xfId="2" applyFont="1" applyFill="1" applyBorder="1" applyAlignment="1">
      <alignment horizontal="center" vertical="center"/>
    </xf>
    <xf numFmtId="2" fontId="4" fillId="0" borderId="2" xfId="1" applyNumberFormat="1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/>
    </xf>
    <xf numFmtId="0" fontId="3" fillId="0" borderId="4" xfId="2" applyFont="1" applyFill="1" applyBorder="1" applyAlignment="1">
      <alignment horizontal="center" vertical="center" wrapText="1"/>
    </xf>
    <xf numFmtId="0" fontId="1" fillId="0" borderId="7" xfId="2" applyFont="1" applyFill="1" applyBorder="1" applyAlignment="1">
      <alignment horizontal="center" vertical="center" wrapText="1"/>
    </xf>
    <xf numFmtId="0" fontId="1" fillId="0" borderId="8" xfId="2" applyFont="1" applyFill="1" applyBorder="1" applyAlignment="1">
      <alignment horizontal="center" vertical="center" wrapText="1"/>
    </xf>
    <xf numFmtId="2" fontId="4" fillId="0" borderId="4" xfId="1" applyNumberFormat="1" applyFont="1" applyFill="1" applyBorder="1" applyAlignment="1">
      <alignment horizontal="center" vertical="center"/>
    </xf>
    <xf numFmtId="0" fontId="3" fillId="0" borderId="4" xfId="2" applyFont="1" applyFill="1" applyBorder="1" applyAlignment="1">
      <alignment horizontal="center" vertical="center"/>
    </xf>
    <xf numFmtId="0" fontId="8" fillId="0" borderId="0" xfId="1" applyFont="1" applyFill="1"/>
    <xf numFmtId="0" fontId="8" fillId="0" borderId="0" xfId="1" applyFill="1" applyAlignment="1">
      <alignment horizontal="center"/>
    </xf>
    <xf numFmtId="2" fontId="8" fillId="0" borderId="0" xfId="1" applyNumberFormat="1" applyFill="1" applyAlignment="1">
      <alignment horizontal="left" vertical="top"/>
    </xf>
    <xf numFmtId="0" fontId="15" fillId="0" borderId="0" xfId="0" applyFont="1" applyFill="1" applyAlignment="1">
      <alignment horizontal="left"/>
    </xf>
    <xf numFmtId="0" fontId="15" fillId="0" borderId="0" xfId="0" applyFont="1" applyFill="1"/>
    <xf numFmtId="0" fontId="0" fillId="0" borderId="0" xfId="0" applyFont="1" applyFill="1"/>
    <xf numFmtId="0" fontId="15" fillId="0" borderId="0" xfId="0" applyFont="1" applyFill="1" applyAlignment="1"/>
    <xf numFmtId="0" fontId="7" fillId="0" borderId="0" xfId="0" applyFont="1" applyFill="1"/>
    <xf numFmtId="0" fontId="30" fillId="0" borderId="0" xfId="1" applyFont="1" applyFill="1"/>
    <xf numFmtId="0" fontId="30" fillId="0" borderId="0" xfId="1" applyFont="1" applyFill="1" applyAlignment="1">
      <alignment horizontal="center"/>
    </xf>
    <xf numFmtId="49" fontId="0" fillId="0" borderId="0" xfId="0" applyNumberFormat="1" applyFont="1" applyFill="1"/>
    <xf numFmtId="0" fontId="4" fillId="0" borderId="0" xfId="0" applyFont="1" applyFill="1" applyBorder="1" applyAlignment="1">
      <alignment horizontal="center" vertical="center"/>
    </xf>
    <xf numFmtId="0" fontId="8" fillId="0" borderId="0" xfId="1" applyFont="1" applyFill="1" applyBorder="1"/>
    <xf numFmtId="0" fontId="8" fillId="0" borderId="0" xfId="1" applyFill="1" applyBorder="1"/>
    <xf numFmtId="0" fontId="8" fillId="0" borderId="0" xfId="1" applyFill="1" applyBorder="1" applyAlignment="1">
      <alignment horizontal="center"/>
    </xf>
  </cellXfs>
  <cellStyles count="6">
    <cellStyle name="Обычный" xfId="0" builtinId="0"/>
    <cellStyle name="Обычный 14" xfId="4" xr:uid="{A71F65D6-F399-48E8-9599-ADE091C878C4}"/>
    <cellStyle name="Обычный 2" xfId="1" xr:uid="{C3CD8A01-C5B6-4F98-B113-7CC09BC8047D}"/>
    <cellStyle name="Обычный 2 2" xfId="5" xr:uid="{EEA44E8E-A810-41A1-9081-CB5989CB8675}"/>
    <cellStyle name="Обычный 3 2 2" xfId="2" xr:uid="{93E84260-790E-4D89-AB2E-CF4B49D0B57F}"/>
    <cellStyle name="Обычный 52" xfId="3" xr:uid="{77CDB317-C348-4AC0-9394-289D49B4C7EE}"/>
  </cellStyles>
  <dxfs count="0"/>
  <tableStyles count="0" defaultTableStyle="TableStyleMedium2" defaultPivotStyle="PivotStyleLight16"/>
  <colors>
    <mruColors>
      <color rgb="FF003300"/>
      <color rgb="FF660066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https://sun9-east.userapi.com/sun9-59/s/v1/ig2/_S0IPNzOaGnTy-lMQN7dRiS9X91ToVqP6xuS1ELZyhR63AtxaExA4DxijkYHobBkDv72jM07GX3u3RfCwwu_sLRG.jpg?size=1280x1110&amp;quality=95&amp;type=album" TargetMode="External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653143</xdr:colOff>
      <xdr:row>0</xdr:row>
      <xdr:rowOff>353785</xdr:rowOff>
    </xdr:from>
    <xdr:to>
      <xdr:col>5</xdr:col>
      <xdr:colOff>244929</xdr:colOff>
      <xdr:row>1</xdr:row>
      <xdr:rowOff>13607</xdr:rowOff>
    </xdr:to>
    <xdr:pic>
      <xdr:nvPicPr>
        <xdr:cNvPr id="2" name="Рисунок 1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id="{30F74C45-F1B8-4404-8D2E-CAD2BAD697A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122714" y="353785"/>
          <a:ext cx="1592036" cy="1387929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5</xdr:col>
      <xdr:colOff>689625</xdr:colOff>
      <xdr:row>0</xdr:row>
      <xdr:rowOff>43543</xdr:rowOff>
    </xdr:from>
    <xdr:to>
      <xdr:col>7</xdr:col>
      <xdr:colOff>693965</xdr:colOff>
      <xdr:row>0</xdr:row>
      <xdr:rowOff>1442357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A347793-C004-4998-BC02-996DFCC07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9446" y="43543"/>
          <a:ext cx="1392269" cy="13988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147952</xdr:colOff>
      <xdr:row>0</xdr:row>
      <xdr:rowOff>272142</xdr:rowOff>
    </xdr:from>
    <xdr:to>
      <xdr:col>10</xdr:col>
      <xdr:colOff>1455965</xdr:colOff>
      <xdr:row>0</xdr:row>
      <xdr:rowOff>1700892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B1C0305D-2402-480C-AF4C-45A8764B4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48309" y="272142"/>
          <a:ext cx="1308013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1395156</xdr:colOff>
      <xdr:row>0</xdr:row>
      <xdr:rowOff>217714</xdr:rowOff>
    </xdr:from>
    <xdr:to>
      <xdr:col>8</xdr:col>
      <xdr:colOff>784214</xdr:colOff>
      <xdr:row>1</xdr:row>
      <xdr:rowOff>13607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BCA066D1-81A8-4293-A323-87648D08F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2906" y="217714"/>
          <a:ext cx="1362094" cy="15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31224</xdr:colOff>
      <xdr:row>0</xdr:row>
      <xdr:rowOff>217715</xdr:rowOff>
    </xdr:from>
    <xdr:to>
      <xdr:col>2</xdr:col>
      <xdr:colOff>314102</xdr:colOff>
      <xdr:row>1</xdr:row>
      <xdr:rowOff>81644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2C39D97E-AEFA-41A1-9DAE-1177F5421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r:link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24" y="217715"/>
          <a:ext cx="1752449" cy="15920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F69E8-BD6A-42C5-82DD-B9ABAAF4E5D3}">
  <dimension ref="A1:S92"/>
  <sheetViews>
    <sheetView view="pageLayout" zoomScaleNormal="40" zoomScaleSheetLayoutView="106" workbookViewId="0">
      <selection activeCell="D38" sqref="D38:F38"/>
    </sheetView>
  </sheetViews>
  <sheetFormatPr defaultRowHeight="15" x14ac:dyDescent="0.25"/>
  <cols>
    <col min="1" max="1" width="6.85546875" style="89" customWidth="1"/>
    <col min="2" max="2" width="10.7109375" style="89" customWidth="1"/>
    <col min="3" max="3" width="15.7109375" style="89" customWidth="1"/>
    <col min="4" max="4" width="9.7109375" style="89" customWidth="1"/>
    <col min="5" max="5" width="11.140625" style="89" customWidth="1"/>
    <col min="6" max="6" width="14.85546875" style="89" customWidth="1"/>
    <col min="7" max="7" width="13.140625" style="89" customWidth="1"/>
    <col min="8" max="8" width="10.85546875" style="89" customWidth="1"/>
    <col min="9" max="9" width="14.5703125" style="89" customWidth="1"/>
    <col min="10" max="10" width="34.140625" style="89" customWidth="1"/>
    <col min="11" max="16384" width="9.140625" style="89"/>
  </cols>
  <sheetData>
    <row r="1" spans="1:19" ht="15.75" x14ac:dyDescent="0.25">
      <c r="A1" s="546" t="s">
        <v>22</v>
      </c>
      <c r="B1" s="546"/>
      <c r="C1" s="546"/>
      <c r="D1" s="546"/>
      <c r="E1" s="546"/>
      <c r="F1" s="546"/>
      <c r="G1" s="546"/>
      <c r="H1" s="546"/>
      <c r="I1" s="546"/>
      <c r="J1" s="546"/>
      <c r="K1" s="107"/>
      <c r="L1" s="107"/>
      <c r="M1" s="107"/>
      <c r="N1" s="107"/>
      <c r="O1" s="107"/>
    </row>
    <row r="2" spans="1:19" ht="15.75" x14ac:dyDescent="0.25">
      <c r="A2" s="546" t="s">
        <v>32</v>
      </c>
      <c r="B2" s="546"/>
      <c r="C2" s="546"/>
      <c r="D2" s="546"/>
      <c r="E2" s="546"/>
      <c r="F2" s="546"/>
      <c r="G2" s="546"/>
      <c r="H2" s="546"/>
      <c r="I2" s="546"/>
      <c r="J2" s="546"/>
      <c r="K2" s="107"/>
      <c r="L2" s="107"/>
      <c r="M2" s="107"/>
      <c r="N2" s="107"/>
      <c r="O2" s="107"/>
    </row>
    <row r="3" spans="1:19" s="90" customFormat="1" ht="15.75" x14ac:dyDescent="0.25">
      <c r="A3" s="548" t="s">
        <v>6</v>
      </c>
      <c r="B3" s="548"/>
      <c r="C3" s="548"/>
      <c r="D3" s="548"/>
      <c r="E3" s="548"/>
      <c r="F3" s="548"/>
      <c r="G3" s="548"/>
      <c r="H3" s="548"/>
      <c r="I3" s="548"/>
      <c r="J3" s="548"/>
    </row>
    <row r="4" spans="1:19" s="90" customFormat="1" ht="15.75" x14ac:dyDescent="0.25">
      <c r="A4" s="548" t="s">
        <v>7</v>
      </c>
      <c r="B4" s="548"/>
      <c r="C4" s="548"/>
      <c r="D4" s="548"/>
      <c r="E4" s="548"/>
      <c r="F4" s="548"/>
      <c r="G4" s="548"/>
      <c r="H4" s="548"/>
      <c r="I4" s="548"/>
      <c r="J4" s="548"/>
    </row>
    <row r="5" spans="1:19" s="90" customFormat="1" ht="15.75" x14ac:dyDescent="0.25">
      <c r="A5" s="549" t="s">
        <v>180</v>
      </c>
      <c r="B5" s="549"/>
      <c r="C5" s="549"/>
      <c r="D5" s="549"/>
      <c r="E5" s="549"/>
      <c r="F5" s="549"/>
      <c r="G5" s="549"/>
      <c r="H5" s="549"/>
      <c r="I5" s="549"/>
      <c r="J5" s="549"/>
    </row>
    <row r="6" spans="1:19" s="92" customFormat="1" ht="15.75" x14ac:dyDescent="0.25">
      <c r="A6" s="550" t="s">
        <v>473</v>
      </c>
      <c r="B6" s="550"/>
      <c r="C6" s="550"/>
      <c r="D6" s="550"/>
      <c r="E6" s="550"/>
      <c r="F6" s="550"/>
      <c r="G6" s="550"/>
      <c r="H6" s="550"/>
      <c r="I6" s="550"/>
      <c r="J6" s="550"/>
      <c r="K6" s="41"/>
      <c r="L6" s="41"/>
      <c r="M6" s="41"/>
      <c r="N6" s="41"/>
      <c r="O6" s="41"/>
      <c r="P6" s="91"/>
      <c r="Q6" s="91"/>
      <c r="R6" s="91"/>
      <c r="S6" s="91"/>
    </row>
    <row r="7" spans="1:19" s="92" customFormat="1" ht="10.5" customHeight="1" x14ac:dyDescent="0.25">
      <c r="A7" s="93"/>
      <c r="B7" s="93"/>
      <c r="C7" s="552"/>
      <c r="D7" s="552"/>
      <c r="E7" s="552"/>
      <c r="F7" s="552"/>
      <c r="G7" s="552"/>
      <c r="H7" s="552"/>
      <c r="I7" s="552"/>
      <c r="J7" s="122" t="s">
        <v>44</v>
      </c>
      <c r="K7" s="91"/>
      <c r="L7" s="91"/>
      <c r="M7" s="91"/>
      <c r="N7" s="91"/>
      <c r="O7" s="91"/>
      <c r="P7" s="91"/>
      <c r="Q7" s="91"/>
      <c r="R7" s="91"/>
      <c r="S7" s="91"/>
    </row>
    <row r="8" spans="1:19" s="92" customFormat="1" ht="14.25" customHeight="1" x14ac:dyDescent="0.25">
      <c r="A8" s="551" t="s">
        <v>70</v>
      </c>
      <c r="B8" s="551"/>
      <c r="C8" s="547" t="s">
        <v>173</v>
      </c>
      <c r="D8" s="547"/>
      <c r="E8" s="547"/>
      <c r="F8" s="547"/>
      <c r="G8" s="547"/>
      <c r="H8" s="547"/>
      <c r="I8" s="547"/>
      <c r="J8" s="122" t="s">
        <v>175</v>
      </c>
      <c r="K8" s="94"/>
      <c r="L8" s="95"/>
      <c r="M8" s="95"/>
      <c r="N8" s="96"/>
      <c r="O8" s="96"/>
      <c r="P8" s="96"/>
    </row>
    <row r="9" spans="1:19" s="92" customFormat="1" ht="12" customHeight="1" x14ac:dyDescent="0.25">
      <c r="A9" s="551" t="s">
        <v>29</v>
      </c>
      <c r="B9" s="551"/>
      <c r="C9" s="547" t="s">
        <v>174</v>
      </c>
      <c r="D9" s="547"/>
      <c r="E9" s="547"/>
      <c r="F9" s="547"/>
      <c r="G9" s="547"/>
      <c r="H9" s="547"/>
      <c r="I9" s="547"/>
      <c r="J9" s="122" t="s">
        <v>11</v>
      </c>
      <c r="K9" s="97"/>
      <c r="L9" s="97"/>
      <c r="M9" s="97"/>
      <c r="N9" s="97"/>
      <c r="O9" s="96"/>
      <c r="P9" s="96"/>
    </row>
    <row r="10" spans="1:19" s="92" customFormat="1" ht="12" customHeight="1" x14ac:dyDescent="0.25">
      <c r="A10" s="122"/>
      <c r="B10" s="122"/>
      <c r="C10" s="120"/>
      <c r="D10" s="120"/>
      <c r="E10" s="120"/>
      <c r="F10" s="120"/>
      <c r="G10" s="120"/>
      <c r="H10" s="120"/>
      <c r="I10" s="120"/>
      <c r="J10" s="121" t="s">
        <v>272</v>
      </c>
      <c r="K10" s="97"/>
      <c r="L10" s="97"/>
      <c r="M10" s="97"/>
      <c r="N10" s="97"/>
      <c r="O10" s="96"/>
      <c r="P10" s="96"/>
    </row>
    <row r="11" spans="1:19" ht="14.25" customHeight="1" x14ac:dyDescent="0.25">
      <c r="A11" s="98" t="s">
        <v>176</v>
      </c>
      <c r="C11" s="558" t="s">
        <v>206</v>
      </c>
      <c r="D11" s="558"/>
      <c r="E11" s="100"/>
      <c r="F11" s="99"/>
      <c r="G11" s="101"/>
      <c r="H11" s="101"/>
      <c r="I11" s="101"/>
    </row>
    <row r="12" spans="1:19" ht="14.25" customHeight="1" x14ac:dyDescent="0.25">
      <c r="A12" s="541" t="s">
        <v>5</v>
      </c>
      <c r="B12" s="542" t="s">
        <v>2</v>
      </c>
      <c r="C12" s="543"/>
      <c r="D12" s="536" t="s">
        <v>17</v>
      </c>
      <c r="E12" s="536" t="s">
        <v>177</v>
      </c>
      <c r="F12" s="536" t="s">
        <v>19</v>
      </c>
      <c r="G12" s="536" t="s">
        <v>178</v>
      </c>
      <c r="H12" s="536" t="s">
        <v>179</v>
      </c>
      <c r="I12" s="536" t="s">
        <v>181</v>
      </c>
      <c r="J12" s="539" t="s">
        <v>21</v>
      </c>
    </row>
    <row r="13" spans="1:19" ht="14.25" customHeight="1" x14ac:dyDescent="0.25">
      <c r="A13" s="541"/>
      <c r="B13" s="544"/>
      <c r="C13" s="545"/>
      <c r="D13" s="538"/>
      <c r="E13" s="538"/>
      <c r="F13" s="538"/>
      <c r="G13" s="537"/>
      <c r="H13" s="538"/>
      <c r="I13" s="538"/>
      <c r="J13" s="540"/>
    </row>
    <row r="14" spans="1:19" ht="14.25" customHeight="1" x14ac:dyDescent="0.25">
      <c r="A14" s="555">
        <v>1</v>
      </c>
      <c r="B14" s="40" t="s">
        <v>268</v>
      </c>
      <c r="C14" s="321"/>
      <c r="D14" s="294" t="s">
        <v>1</v>
      </c>
      <c r="E14" s="294">
        <v>2003</v>
      </c>
      <c r="F14" s="331">
        <v>90.85</v>
      </c>
      <c r="G14" s="334">
        <v>31</v>
      </c>
      <c r="H14" s="334">
        <f>SUM(G14:G14)</f>
        <v>31</v>
      </c>
      <c r="I14" s="362" t="s">
        <v>1</v>
      </c>
      <c r="J14" s="40" t="s">
        <v>207</v>
      </c>
    </row>
    <row r="15" spans="1:19" s="141" customFormat="1" ht="14.25" customHeight="1" x14ac:dyDescent="0.25">
      <c r="A15" s="556"/>
      <c r="B15" s="40" t="s">
        <v>266</v>
      </c>
      <c r="C15" s="321"/>
      <c r="D15" s="294" t="s">
        <v>1</v>
      </c>
      <c r="E15" s="294">
        <v>2003</v>
      </c>
      <c r="F15" s="331">
        <v>77.2</v>
      </c>
      <c r="G15" s="334">
        <v>30</v>
      </c>
      <c r="H15" s="334">
        <f>SUM(G14:G15)</f>
        <v>61</v>
      </c>
      <c r="I15" s="362" t="s">
        <v>1</v>
      </c>
      <c r="J15" s="40" t="s">
        <v>207</v>
      </c>
    </row>
    <row r="16" spans="1:19" s="141" customFormat="1" ht="14.25" customHeight="1" x14ac:dyDescent="0.25">
      <c r="A16" s="556"/>
      <c r="B16" s="40" t="s">
        <v>267</v>
      </c>
      <c r="C16" s="321"/>
      <c r="D16" s="294" t="s">
        <v>1</v>
      </c>
      <c r="E16" s="294">
        <v>2002</v>
      </c>
      <c r="F16" s="331">
        <v>81.25</v>
      </c>
      <c r="G16" s="334">
        <v>38</v>
      </c>
      <c r="H16" s="334">
        <f>SUM(G14:G16)</f>
        <v>99</v>
      </c>
      <c r="I16" s="362" t="s">
        <v>1</v>
      </c>
      <c r="J16" s="40" t="s">
        <v>216</v>
      </c>
    </row>
    <row r="17" spans="1:10" s="141" customFormat="1" ht="14.25" customHeight="1" thickBot="1" x14ac:dyDescent="0.3">
      <c r="A17" s="557"/>
      <c r="B17" s="40" t="s">
        <v>215</v>
      </c>
      <c r="C17" s="321"/>
      <c r="D17" s="294" t="s">
        <v>1</v>
      </c>
      <c r="E17" s="294">
        <v>2002</v>
      </c>
      <c r="F17" s="331">
        <v>91</v>
      </c>
      <c r="G17" s="334">
        <v>40</v>
      </c>
      <c r="H17" s="338">
        <f>SUM(G14:G17)</f>
        <v>139</v>
      </c>
      <c r="I17" s="362" t="s">
        <v>1</v>
      </c>
      <c r="J17" s="40" t="s">
        <v>216</v>
      </c>
    </row>
    <row r="18" spans="1:10" ht="14.25" customHeight="1" thickTop="1" thickBot="1" x14ac:dyDescent="0.3">
      <c r="A18" s="102"/>
      <c r="B18" s="103"/>
      <c r="C18" s="553" t="s">
        <v>193</v>
      </c>
      <c r="D18" s="553"/>
      <c r="E18" s="554"/>
      <c r="F18" s="104">
        <f>SUM(F14:F17)</f>
        <v>340.3</v>
      </c>
      <c r="G18" s="105"/>
      <c r="H18" s="258">
        <f>H17</f>
        <v>139</v>
      </c>
      <c r="I18" s="88"/>
      <c r="J18" s="244"/>
    </row>
    <row r="19" spans="1:10" s="407" customFormat="1" ht="12.75" thickTop="1" x14ac:dyDescent="0.2">
      <c r="A19" s="400"/>
      <c r="B19" s="401"/>
      <c r="C19" s="402"/>
      <c r="D19" s="402"/>
      <c r="E19" s="402"/>
      <c r="F19" s="403"/>
      <c r="G19" s="404"/>
      <c r="H19" s="405"/>
      <c r="I19" s="406"/>
      <c r="J19" s="400"/>
    </row>
    <row r="20" spans="1:10" ht="18.75" x14ac:dyDescent="0.25">
      <c r="A20" s="98" t="s">
        <v>176</v>
      </c>
      <c r="C20" s="558" t="s">
        <v>196</v>
      </c>
      <c r="D20" s="558"/>
      <c r="E20" s="100"/>
      <c r="F20" s="99"/>
      <c r="G20" s="101"/>
      <c r="H20" s="101"/>
      <c r="I20" s="101"/>
    </row>
    <row r="21" spans="1:10" ht="15" customHeight="1" x14ac:dyDescent="0.25">
      <c r="A21" s="541" t="s">
        <v>5</v>
      </c>
      <c r="B21" s="542" t="s">
        <v>2</v>
      </c>
      <c r="C21" s="543"/>
      <c r="D21" s="536" t="s">
        <v>17</v>
      </c>
      <c r="E21" s="536" t="s">
        <v>177</v>
      </c>
      <c r="F21" s="536" t="s">
        <v>19</v>
      </c>
      <c r="G21" s="536" t="s">
        <v>178</v>
      </c>
      <c r="H21" s="536" t="s">
        <v>179</v>
      </c>
      <c r="I21" s="536" t="s">
        <v>181</v>
      </c>
      <c r="J21" s="539" t="s">
        <v>21</v>
      </c>
    </row>
    <row r="22" spans="1:10" x14ac:dyDescent="0.25">
      <c r="A22" s="541"/>
      <c r="B22" s="544"/>
      <c r="C22" s="545"/>
      <c r="D22" s="538"/>
      <c r="E22" s="538"/>
      <c r="F22" s="538"/>
      <c r="G22" s="537"/>
      <c r="H22" s="538"/>
      <c r="I22" s="538"/>
      <c r="J22" s="540"/>
    </row>
    <row r="23" spans="1:10" ht="15.75" customHeight="1" x14ac:dyDescent="0.25">
      <c r="A23" s="555">
        <v>2</v>
      </c>
      <c r="B23" s="40" t="s">
        <v>199</v>
      </c>
      <c r="C23" s="321"/>
      <c r="D23" s="294" t="s">
        <v>1</v>
      </c>
      <c r="E23" s="294">
        <v>2000</v>
      </c>
      <c r="F23" s="331">
        <v>93.45</v>
      </c>
      <c r="G23" s="399">
        <v>36</v>
      </c>
      <c r="H23" s="334">
        <f>SUM(G23:G23)</f>
        <v>36</v>
      </c>
      <c r="I23" s="362" t="s">
        <v>1</v>
      </c>
      <c r="J23" s="40" t="s">
        <v>197</v>
      </c>
    </row>
    <row r="24" spans="1:10" ht="15.75" customHeight="1" x14ac:dyDescent="0.25">
      <c r="A24" s="556"/>
      <c r="B24" s="40" t="s">
        <v>198</v>
      </c>
      <c r="C24" s="321"/>
      <c r="D24" s="294" t="s">
        <v>0</v>
      </c>
      <c r="E24" s="294">
        <v>2003</v>
      </c>
      <c r="F24" s="331">
        <v>77.3</v>
      </c>
      <c r="G24" s="399">
        <v>32</v>
      </c>
      <c r="H24" s="334">
        <f>SUM(G23:G24)</f>
        <v>68</v>
      </c>
      <c r="I24" s="362" t="s">
        <v>564</v>
      </c>
      <c r="J24" s="40" t="s">
        <v>197</v>
      </c>
    </row>
    <row r="25" spans="1:10" s="141" customFormat="1" ht="15.75" customHeight="1" x14ac:dyDescent="0.25">
      <c r="A25" s="556"/>
      <c r="B25" s="40" t="s">
        <v>263</v>
      </c>
      <c r="C25" s="321"/>
      <c r="D25" s="294" t="s">
        <v>1</v>
      </c>
      <c r="E25" s="294">
        <v>2004</v>
      </c>
      <c r="F25" s="331">
        <v>67.2</v>
      </c>
      <c r="G25" s="334">
        <v>29</v>
      </c>
      <c r="H25" s="334">
        <f>SUM(G23:G25)</f>
        <v>97</v>
      </c>
      <c r="I25" s="362" t="s">
        <v>1</v>
      </c>
      <c r="J25" s="40" t="s">
        <v>197</v>
      </c>
    </row>
    <row r="26" spans="1:10" s="141" customFormat="1" ht="16.5" customHeight="1" thickBot="1" x14ac:dyDescent="0.3">
      <c r="A26" s="557"/>
      <c r="B26" s="40" t="s">
        <v>200</v>
      </c>
      <c r="C26" s="321"/>
      <c r="D26" s="294" t="s">
        <v>13</v>
      </c>
      <c r="E26" s="294">
        <v>2001</v>
      </c>
      <c r="F26" s="331">
        <v>115.85</v>
      </c>
      <c r="G26" s="334">
        <v>39</v>
      </c>
      <c r="H26" s="335">
        <f>SUM(G23:G26)</f>
        <v>136</v>
      </c>
      <c r="I26" s="362" t="s">
        <v>1</v>
      </c>
      <c r="J26" s="40" t="s">
        <v>197</v>
      </c>
    </row>
    <row r="27" spans="1:10" ht="17.25" thickTop="1" thickBot="1" x14ac:dyDescent="0.3">
      <c r="A27" s="102"/>
      <c r="B27" s="103"/>
      <c r="C27" s="553" t="s">
        <v>193</v>
      </c>
      <c r="D27" s="553"/>
      <c r="E27" s="554"/>
      <c r="F27" s="104">
        <f>SUM(F23:F26)</f>
        <v>353.79999999999995</v>
      </c>
      <c r="G27" s="105"/>
      <c r="H27" s="106">
        <f>H26</f>
        <v>136</v>
      </c>
      <c r="I27" s="88"/>
      <c r="J27" s="102"/>
    </row>
    <row r="28" spans="1:10" s="407" customFormat="1" ht="12.75" thickTop="1" x14ac:dyDescent="0.2">
      <c r="A28" s="400"/>
      <c r="B28" s="401"/>
      <c r="C28" s="402"/>
      <c r="D28" s="402"/>
      <c r="E28" s="402"/>
      <c r="F28" s="403"/>
      <c r="G28" s="404"/>
      <c r="H28" s="405"/>
      <c r="I28" s="406"/>
      <c r="J28" s="400"/>
    </row>
    <row r="29" spans="1:10" ht="18.75" x14ac:dyDescent="0.25">
      <c r="A29" s="98" t="s">
        <v>176</v>
      </c>
      <c r="C29" s="558" t="s">
        <v>203</v>
      </c>
      <c r="D29" s="558"/>
      <c r="E29" s="100"/>
      <c r="F29" s="99"/>
      <c r="G29" s="101"/>
      <c r="H29" s="101"/>
      <c r="I29" s="101"/>
    </row>
    <row r="30" spans="1:10" x14ac:dyDescent="0.25">
      <c r="A30" s="541" t="s">
        <v>5</v>
      </c>
      <c r="B30" s="542" t="s">
        <v>2</v>
      </c>
      <c r="C30" s="543"/>
      <c r="D30" s="536" t="s">
        <v>17</v>
      </c>
      <c r="E30" s="536" t="s">
        <v>177</v>
      </c>
      <c r="F30" s="536" t="s">
        <v>19</v>
      </c>
      <c r="G30" s="536" t="s">
        <v>178</v>
      </c>
      <c r="H30" s="536" t="s">
        <v>179</v>
      </c>
      <c r="I30" s="536" t="s">
        <v>181</v>
      </c>
      <c r="J30" s="539" t="s">
        <v>21</v>
      </c>
    </row>
    <row r="31" spans="1:10" x14ac:dyDescent="0.25">
      <c r="A31" s="541"/>
      <c r="B31" s="544"/>
      <c r="C31" s="545"/>
      <c r="D31" s="538"/>
      <c r="E31" s="538"/>
      <c r="F31" s="538"/>
      <c r="G31" s="537"/>
      <c r="H31" s="538"/>
      <c r="I31" s="538"/>
      <c r="J31" s="540"/>
    </row>
    <row r="32" spans="1:10" s="141" customFormat="1" ht="15.75" customHeight="1" x14ac:dyDescent="0.25">
      <c r="A32" s="555">
        <v>3</v>
      </c>
      <c r="B32" s="40" t="s">
        <v>241</v>
      </c>
      <c r="C32" s="321"/>
      <c r="D32" s="294" t="s">
        <v>1</v>
      </c>
      <c r="E32" s="294">
        <v>2004</v>
      </c>
      <c r="F32" s="331">
        <v>72.7</v>
      </c>
      <c r="G32" s="334">
        <v>32</v>
      </c>
      <c r="H32" s="334">
        <f>SUM(G32:G32)</f>
        <v>32</v>
      </c>
      <c r="I32" s="362" t="s">
        <v>1</v>
      </c>
      <c r="J32" s="40" t="s">
        <v>239</v>
      </c>
    </row>
    <row r="33" spans="1:12" s="141" customFormat="1" ht="15.75" customHeight="1" x14ac:dyDescent="0.25">
      <c r="A33" s="556"/>
      <c r="B33" s="40" t="s">
        <v>264</v>
      </c>
      <c r="C33" s="321"/>
      <c r="D33" s="294" t="s">
        <v>0</v>
      </c>
      <c r="E33" s="294">
        <v>2000</v>
      </c>
      <c r="F33" s="331">
        <v>89.5</v>
      </c>
      <c r="G33" s="334">
        <v>31</v>
      </c>
      <c r="H33" s="334">
        <f>SUM(G32:G33)</f>
        <v>63</v>
      </c>
      <c r="I33" s="363" t="s">
        <v>562</v>
      </c>
      <c r="J33" s="40" t="s">
        <v>226</v>
      </c>
    </row>
    <row r="34" spans="1:12" s="141" customFormat="1" ht="15.75" customHeight="1" x14ac:dyDescent="0.25">
      <c r="A34" s="556"/>
      <c r="B34" s="40" t="s">
        <v>219</v>
      </c>
      <c r="C34" s="321"/>
      <c r="D34" s="294" t="s">
        <v>1</v>
      </c>
      <c r="E34" s="294">
        <v>2000</v>
      </c>
      <c r="F34" s="331">
        <v>110.65</v>
      </c>
      <c r="G34" s="334">
        <v>38</v>
      </c>
      <c r="H34" s="334">
        <f>SUM(G32:G34)</f>
        <v>101</v>
      </c>
      <c r="I34" s="362" t="s">
        <v>1</v>
      </c>
      <c r="J34" s="40" t="s">
        <v>220</v>
      </c>
    </row>
    <row r="35" spans="1:12" s="141" customFormat="1" ht="16.5" customHeight="1" thickBot="1" x14ac:dyDescent="0.3">
      <c r="A35" s="557"/>
      <c r="B35" s="40" t="s">
        <v>265</v>
      </c>
      <c r="C35" s="321"/>
      <c r="D35" s="294" t="s">
        <v>1</v>
      </c>
      <c r="E35" s="294">
        <v>2000</v>
      </c>
      <c r="F35" s="331">
        <v>92.45</v>
      </c>
      <c r="G35" s="334">
        <v>35</v>
      </c>
      <c r="H35" s="335">
        <f>SUM(G32:G35)</f>
        <v>136</v>
      </c>
      <c r="I35" s="362" t="s">
        <v>1</v>
      </c>
      <c r="J35" s="40" t="s">
        <v>204</v>
      </c>
    </row>
    <row r="36" spans="1:12" ht="17.25" thickTop="1" thickBot="1" x14ac:dyDescent="0.3">
      <c r="A36" s="102"/>
      <c r="B36" s="103"/>
      <c r="C36" s="553" t="s">
        <v>193</v>
      </c>
      <c r="D36" s="553"/>
      <c r="E36" s="554"/>
      <c r="F36" s="104">
        <f>SUM(F32:F35)</f>
        <v>365.3</v>
      </c>
      <c r="G36" s="105"/>
      <c r="H36" s="106">
        <f>H35</f>
        <v>136</v>
      </c>
      <c r="I36" s="88"/>
    </row>
    <row r="37" spans="1:12" ht="16.5" thickTop="1" x14ac:dyDescent="0.25">
      <c r="A37" s="385"/>
      <c r="B37" s="2"/>
      <c r="C37" s="2"/>
      <c r="D37" s="535"/>
      <c r="E37" s="535"/>
      <c r="F37" s="535"/>
      <c r="G37" s="385"/>
      <c r="H37" s="2"/>
      <c r="J37" s="373"/>
      <c r="K37" s="373"/>
      <c r="L37" s="373"/>
    </row>
    <row r="38" spans="1:12" ht="15.75" x14ac:dyDescent="0.25">
      <c r="A38" s="397"/>
      <c r="B38" s="2"/>
      <c r="C38" s="2"/>
      <c r="D38" s="535"/>
      <c r="E38" s="535"/>
      <c r="F38" s="535"/>
      <c r="G38" s="397"/>
      <c r="H38" s="2"/>
      <c r="J38" s="397"/>
      <c r="K38" s="396"/>
      <c r="L38" s="396"/>
    </row>
    <row r="39" spans="1:12" ht="13.5" customHeight="1" x14ac:dyDescent="0.25">
      <c r="A39" s="98" t="s">
        <v>176</v>
      </c>
      <c r="B39" s="364"/>
      <c r="C39" s="559" t="s">
        <v>321</v>
      </c>
      <c r="D39" s="559"/>
      <c r="E39" s="100"/>
      <c r="F39" s="99"/>
      <c r="G39" s="101"/>
      <c r="H39" s="101"/>
      <c r="I39" s="101"/>
    </row>
    <row r="40" spans="1:12" ht="13.5" customHeight="1" x14ac:dyDescent="0.25">
      <c r="A40" s="541" t="s">
        <v>5</v>
      </c>
      <c r="B40" s="541" t="s">
        <v>2</v>
      </c>
      <c r="C40" s="541"/>
      <c r="D40" s="536" t="s">
        <v>17</v>
      </c>
      <c r="E40" s="536" t="s">
        <v>177</v>
      </c>
      <c r="F40" s="536" t="s">
        <v>19</v>
      </c>
      <c r="G40" s="536" t="s">
        <v>178</v>
      </c>
      <c r="H40" s="536" t="s">
        <v>179</v>
      </c>
      <c r="I40" s="536" t="s">
        <v>181</v>
      </c>
      <c r="J40" s="539" t="s">
        <v>21</v>
      </c>
    </row>
    <row r="41" spans="1:12" ht="13.5" customHeight="1" x14ac:dyDescent="0.25">
      <c r="A41" s="541"/>
      <c r="B41" s="541"/>
      <c r="C41" s="541"/>
      <c r="D41" s="538"/>
      <c r="E41" s="538"/>
      <c r="F41" s="538"/>
      <c r="G41" s="537"/>
      <c r="H41" s="538"/>
      <c r="I41" s="538"/>
      <c r="J41" s="540"/>
    </row>
    <row r="42" spans="1:12" s="141" customFormat="1" ht="13.5" customHeight="1" x14ac:dyDescent="0.25">
      <c r="A42" s="555">
        <v>4</v>
      </c>
      <c r="B42" s="40" t="s">
        <v>323</v>
      </c>
      <c r="C42" s="321"/>
      <c r="D42" s="324" t="s">
        <v>0</v>
      </c>
      <c r="E42" s="324">
        <v>2000</v>
      </c>
      <c r="F42" s="331">
        <v>78</v>
      </c>
      <c r="G42" s="334">
        <v>28</v>
      </c>
      <c r="H42" s="334">
        <f>SUM(G42:G42)</f>
        <v>28</v>
      </c>
      <c r="I42" s="361" t="s">
        <v>0</v>
      </c>
      <c r="J42" s="40" t="s">
        <v>322</v>
      </c>
    </row>
    <row r="43" spans="1:12" s="141" customFormat="1" ht="13.5" customHeight="1" x14ac:dyDescent="0.25">
      <c r="A43" s="556"/>
      <c r="B43" s="40" t="s">
        <v>324</v>
      </c>
      <c r="C43" s="321"/>
      <c r="D43" s="324" t="s">
        <v>1</v>
      </c>
      <c r="E43" s="324">
        <v>2001</v>
      </c>
      <c r="F43" s="331">
        <v>72.2</v>
      </c>
      <c r="G43" s="334">
        <v>29</v>
      </c>
      <c r="H43" s="334">
        <f>SUM(G42:G43)</f>
        <v>57</v>
      </c>
      <c r="I43" s="361" t="s">
        <v>0</v>
      </c>
      <c r="J43" s="40" t="s">
        <v>322</v>
      </c>
    </row>
    <row r="44" spans="1:12" s="141" customFormat="1" ht="13.5" customHeight="1" x14ac:dyDescent="0.25">
      <c r="A44" s="556"/>
      <c r="B44" s="40" t="s">
        <v>325</v>
      </c>
      <c r="C44" s="321"/>
      <c r="D44" s="324" t="s">
        <v>0</v>
      </c>
      <c r="E44" s="324">
        <v>2000</v>
      </c>
      <c r="F44" s="331">
        <v>77.900000000000006</v>
      </c>
      <c r="G44" s="334">
        <v>35</v>
      </c>
      <c r="H44" s="334">
        <f>SUM(G42:G44)</f>
        <v>92</v>
      </c>
      <c r="I44" s="361" t="s">
        <v>0</v>
      </c>
      <c r="J44" s="40" t="s">
        <v>322</v>
      </c>
    </row>
    <row r="45" spans="1:12" s="141" customFormat="1" ht="13.5" customHeight="1" thickBot="1" x14ac:dyDescent="0.3">
      <c r="A45" s="557"/>
      <c r="B45" s="40" t="s">
        <v>320</v>
      </c>
      <c r="C45" s="321"/>
      <c r="D45" s="324" t="s">
        <v>1</v>
      </c>
      <c r="E45" s="324">
        <v>2000</v>
      </c>
      <c r="F45" s="331">
        <v>67.95</v>
      </c>
      <c r="G45" s="334">
        <v>37</v>
      </c>
      <c r="H45" s="335">
        <f>SUM(G42:G45)</f>
        <v>129</v>
      </c>
      <c r="I45" s="362" t="s">
        <v>0</v>
      </c>
      <c r="J45" s="40" t="s">
        <v>322</v>
      </c>
    </row>
    <row r="46" spans="1:12" ht="13.5" customHeight="1" thickTop="1" thickBot="1" x14ac:dyDescent="0.3">
      <c r="A46" s="102"/>
      <c r="B46" s="103"/>
      <c r="C46" s="553" t="s">
        <v>193</v>
      </c>
      <c r="D46" s="553"/>
      <c r="E46" s="554"/>
      <c r="F46" s="104">
        <f>SUM(F42:F45)</f>
        <v>296.05</v>
      </c>
      <c r="G46" s="105"/>
      <c r="H46" s="106">
        <f>H45</f>
        <v>129</v>
      </c>
      <c r="I46" s="88"/>
      <c r="J46" s="102"/>
    </row>
    <row r="47" spans="1:12" s="407" customFormat="1" ht="9.75" customHeight="1" thickTop="1" x14ac:dyDescent="0.2">
      <c r="A47" s="400"/>
      <c r="B47" s="401"/>
      <c r="C47" s="402"/>
      <c r="D47" s="402"/>
      <c r="E47" s="402"/>
      <c r="F47" s="403"/>
      <c r="G47" s="404"/>
      <c r="H47" s="405"/>
      <c r="I47" s="406"/>
      <c r="J47" s="400"/>
    </row>
    <row r="48" spans="1:12" ht="18.75" x14ac:dyDescent="0.25">
      <c r="A48" s="98" t="s">
        <v>176</v>
      </c>
      <c r="C48" s="560" t="s">
        <v>337</v>
      </c>
      <c r="D48" s="560"/>
      <c r="E48" s="100"/>
      <c r="F48" s="99"/>
      <c r="G48" s="101"/>
      <c r="H48" s="101"/>
      <c r="I48" s="101"/>
    </row>
    <row r="49" spans="1:10" x14ac:dyDescent="0.25">
      <c r="A49" s="541" t="s">
        <v>5</v>
      </c>
      <c r="B49" s="542" t="s">
        <v>2</v>
      </c>
      <c r="C49" s="543"/>
      <c r="D49" s="536" t="s">
        <v>17</v>
      </c>
      <c r="E49" s="536" t="s">
        <v>177</v>
      </c>
      <c r="F49" s="536" t="s">
        <v>19</v>
      </c>
      <c r="G49" s="536" t="s">
        <v>178</v>
      </c>
      <c r="H49" s="536" t="s">
        <v>179</v>
      </c>
      <c r="I49" s="536" t="s">
        <v>181</v>
      </c>
      <c r="J49" s="539" t="s">
        <v>21</v>
      </c>
    </row>
    <row r="50" spans="1:10" x14ac:dyDescent="0.25">
      <c r="A50" s="541"/>
      <c r="B50" s="544"/>
      <c r="C50" s="545"/>
      <c r="D50" s="538"/>
      <c r="E50" s="538"/>
      <c r="F50" s="538"/>
      <c r="G50" s="537"/>
      <c r="H50" s="538"/>
      <c r="I50" s="538"/>
      <c r="J50" s="540"/>
    </row>
    <row r="51" spans="1:10" s="141" customFormat="1" ht="15.75" customHeight="1" x14ac:dyDescent="0.25">
      <c r="A51" s="555">
        <v>5</v>
      </c>
      <c r="B51" s="40" t="s">
        <v>347</v>
      </c>
      <c r="C51" s="321"/>
      <c r="D51" s="324" t="s">
        <v>1</v>
      </c>
      <c r="E51" s="324">
        <v>2001</v>
      </c>
      <c r="F51" s="331">
        <v>73</v>
      </c>
      <c r="G51" s="334">
        <v>32</v>
      </c>
      <c r="H51" s="334">
        <f>SUM(G51:G51)</f>
        <v>32</v>
      </c>
      <c r="I51" s="361" t="s">
        <v>0</v>
      </c>
      <c r="J51" s="40" t="s">
        <v>348</v>
      </c>
    </row>
    <row r="52" spans="1:10" s="141" customFormat="1" ht="15.75" customHeight="1" x14ac:dyDescent="0.25">
      <c r="A52" s="556"/>
      <c r="B52" s="40" t="s">
        <v>352</v>
      </c>
      <c r="C52" s="321"/>
      <c r="D52" s="324">
        <v>1</v>
      </c>
      <c r="E52" s="324">
        <v>2004</v>
      </c>
      <c r="F52" s="331">
        <v>92</v>
      </c>
      <c r="G52" s="334">
        <v>32</v>
      </c>
      <c r="H52" s="334">
        <f>SUM(G51:G52)</f>
        <v>64</v>
      </c>
      <c r="I52" s="361" t="s">
        <v>0</v>
      </c>
      <c r="J52" s="40" t="s">
        <v>353</v>
      </c>
    </row>
    <row r="53" spans="1:10" s="141" customFormat="1" ht="15.75" customHeight="1" x14ac:dyDescent="0.25">
      <c r="A53" s="556"/>
      <c r="B53" s="40" t="s">
        <v>351</v>
      </c>
      <c r="C53" s="321"/>
      <c r="D53" s="324" t="s">
        <v>0</v>
      </c>
      <c r="E53" s="324">
        <v>2000</v>
      </c>
      <c r="F53" s="331">
        <v>89</v>
      </c>
      <c r="G53" s="334">
        <v>31</v>
      </c>
      <c r="H53" s="334">
        <f>SUM(G51:G53)</f>
        <v>95</v>
      </c>
      <c r="I53" s="361" t="s">
        <v>0</v>
      </c>
      <c r="J53" s="40" t="s">
        <v>24</v>
      </c>
    </row>
    <row r="54" spans="1:10" s="141" customFormat="1" ht="16.5" customHeight="1" thickBot="1" x14ac:dyDescent="0.3">
      <c r="A54" s="557"/>
      <c r="B54" s="40" t="s">
        <v>363</v>
      </c>
      <c r="C54" s="321"/>
      <c r="D54" s="324" t="s">
        <v>0</v>
      </c>
      <c r="E54" s="324">
        <v>2003</v>
      </c>
      <c r="F54" s="331">
        <v>78</v>
      </c>
      <c r="G54" s="334">
        <v>34</v>
      </c>
      <c r="H54" s="335">
        <f>SUM(G51:G54)</f>
        <v>129</v>
      </c>
      <c r="I54" s="362" t="s">
        <v>0</v>
      </c>
      <c r="J54" s="40" t="s">
        <v>357</v>
      </c>
    </row>
    <row r="55" spans="1:10" ht="17.25" thickTop="1" thickBot="1" x14ac:dyDescent="0.3">
      <c r="A55" s="102"/>
      <c r="B55" s="103"/>
      <c r="C55" s="553" t="s">
        <v>193</v>
      </c>
      <c r="D55" s="553"/>
      <c r="E55" s="554"/>
      <c r="F55" s="104">
        <f>SUM(F51:F54)</f>
        <v>332</v>
      </c>
      <c r="G55" s="105"/>
      <c r="H55" s="106">
        <f>H54</f>
        <v>129</v>
      </c>
      <c r="I55" s="88"/>
    </row>
    <row r="56" spans="1:10" s="407" customFormat="1" ht="9" customHeight="1" thickTop="1" x14ac:dyDescent="0.2">
      <c r="A56" s="400"/>
      <c r="B56" s="401"/>
      <c r="C56" s="402"/>
      <c r="D56" s="402"/>
      <c r="E56" s="402"/>
      <c r="F56" s="403"/>
      <c r="G56" s="404"/>
      <c r="H56" s="405"/>
      <c r="I56" s="406"/>
    </row>
    <row r="57" spans="1:10" ht="18.75" x14ac:dyDescent="0.25">
      <c r="A57" s="98" t="s">
        <v>176</v>
      </c>
      <c r="C57" s="560" t="s">
        <v>60</v>
      </c>
      <c r="D57" s="560"/>
      <c r="E57" s="100"/>
      <c r="F57" s="99"/>
      <c r="G57" s="101"/>
      <c r="H57" s="101"/>
      <c r="I57" s="101"/>
    </row>
    <row r="58" spans="1:10" x14ac:dyDescent="0.25">
      <c r="A58" s="541" t="s">
        <v>5</v>
      </c>
      <c r="B58" s="542" t="s">
        <v>2</v>
      </c>
      <c r="C58" s="543"/>
      <c r="D58" s="536" t="s">
        <v>17</v>
      </c>
      <c r="E58" s="536" t="s">
        <v>177</v>
      </c>
      <c r="F58" s="536" t="s">
        <v>19</v>
      </c>
      <c r="G58" s="536" t="s">
        <v>178</v>
      </c>
      <c r="H58" s="536" t="s">
        <v>179</v>
      </c>
      <c r="I58" s="536" t="s">
        <v>181</v>
      </c>
      <c r="J58" s="539" t="s">
        <v>21</v>
      </c>
    </row>
    <row r="59" spans="1:10" x14ac:dyDescent="0.25">
      <c r="A59" s="541"/>
      <c r="B59" s="544"/>
      <c r="C59" s="545"/>
      <c r="D59" s="538"/>
      <c r="E59" s="538"/>
      <c r="F59" s="538"/>
      <c r="G59" s="537"/>
      <c r="H59" s="538"/>
      <c r="I59" s="538"/>
      <c r="J59" s="540"/>
    </row>
    <row r="60" spans="1:10" s="141" customFormat="1" ht="15.75" customHeight="1" x14ac:dyDescent="0.25">
      <c r="A60" s="555">
        <v>6</v>
      </c>
      <c r="B60" s="151" t="s">
        <v>397</v>
      </c>
      <c r="C60" s="144"/>
      <c r="D60" s="153" t="s">
        <v>1</v>
      </c>
      <c r="E60" s="302">
        <v>2004</v>
      </c>
      <c r="F60" s="337">
        <v>72.2</v>
      </c>
      <c r="G60" s="334">
        <v>34</v>
      </c>
      <c r="H60" s="334">
        <f>SUM(G60:G60)</f>
        <v>34</v>
      </c>
      <c r="I60" s="361" t="s">
        <v>0</v>
      </c>
      <c r="J60" s="40" t="s">
        <v>355</v>
      </c>
    </row>
    <row r="61" spans="1:10" s="141" customFormat="1" ht="15.75" customHeight="1" x14ac:dyDescent="0.25">
      <c r="A61" s="556"/>
      <c r="B61" s="40" t="s">
        <v>474</v>
      </c>
      <c r="C61" s="320"/>
      <c r="D61" s="302" t="s">
        <v>1</v>
      </c>
      <c r="E61" s="302">
        <v>2004</v>
      </c>
      <c r="F61" s="337">
        <v>76.95</v>
      </c>
      <c r="G61" s="334">
        <v>30</v>
      </c>
      <c r="H61" s="334">
        <f>SUM(G60:G61)</f>
        <v>64</v>
      </c>
      <c r="I61" s="361" t="s">
        <v>0</v>
      </c>
      <c r="J61" s="40" t="s">
        <v>394</v>
      </c>
    </row>
    <row r="62" spans="1:10" s="141" customFormat="1" ht="15.75" customHeight="1" x14ac:dyDescent="0.25">
      <c r="A62" s="556"/>
      <c r="B62" s="40" t="s">
        <v>396</v>
      </c>
      <c r="C62" s="320"/>
      <c r="D62" s="302" t="s">
        <v>1</v>
      </c>
      <c r="E62" s="302">
        <v>2002</v>
      </c>
      <c r="F62" s="337">
        <v>72.95</v>
      </c>
      <c r="G62" s="334">
        <v>30</v>
      </c>
      <c r="H62" s="334">
        <f>SUM(G60:G62)</f>
        <v>94</v>
      </c>
      <c r="I62" s="361" t="s">
        <v>0</v>
      </c>
      <c r="J62" s="40" t="s">
        <v>355</v>
      </c>
    </row>
    <row r="63" spans="1:10" s="141" customFormat="1" ht="16.5" customHeight="1" thickBot="1" x14ac:dyDescent="0.3">
      <c r="A63" s="557"/>
      <c r="B63" s="40" t="s">
        <v>475</v>
      </c>
      <c r="C63" s="320"/>
      <c r="D63" s="302" t="s">
        <v>1</v>
      </c>
      <c r="E63" s="302">
        <v>2002</v>
      </c>
      <c r="F63" s="337">
        <v>95.5</v>
      </c>
      <c r="G63" s="334">
        <v>32</v>
      </c>
      <c r="H63" s="338">
        <f>SUM(G60:G63)</f>
        <v>126</v>
      </c>
      <c r="I63" s="362" t="s">
        <v>0</v>
      </c>
      <c r="J63" s="40" t="s">
        <v>400</v>
      </c>
    </row>
    <row r="64" spans="1:10" ht="17.25" thickTop="1" thickBot="1" x14ac:dyDescent="0.3">
      <c r="A64" s="244"/>
      <c r="B64" s="256"/>
      <c r="C64" s="553" t="s">
        <v>193</v>
      </c>
      <c r="D64" s="553"/>
      <c r="E64" s="554"/>
      <c r="F64" s="257">
        <f>SUM(F60:F63)</f>
        <v>317.60000000000002</v>
      </c>
      <c r="G64" s="243"/>
      <c r="H64" s="258">
        <f>H63</f>
        <v>126</v>
      </c>
      <c r="I64" s="88"/>
      <c r="J64" s="244"/>
    </row>
    <row r="65" spans="1:12" s="407" customFormat="1" ht="9" customHeight="1" thickTop="1" x14ac:dyDescent="0.2">
      <c r="A65" s="400"/>
      <c r="B65" s="401"/>
      <c r="C65" s="402"/>
      <c r="D65" s="402"/>
      <c r="E65" s="402"/>
      <c r="F65" s="403"/>
      <c r="G65" s="404"/>
      <c r="H65" s="405"/>
      <c r="I65" s="406"/>
      <c r="J65" s="400"/>
    </row>
    <row r="66" spans="1:12" s="88" customFormat="1" ht="15" customHeight="1" x14ac:dyDescent="0.25">
      <c r="A66" s="98" t="s">
        <v>176</v>
      </c>
      <c r="C66" s="558" t="s">
        <v>125</v>
      </c>
      <c r="D66" s="558"/>
      <c r="E66" s="100"/>
      <c r="F66" s="99"/>
      <c r="G66" s="101"/>
      <c r="H66" s="101"/>
      <c r="I66" s="101"/>
      <c r="J66" s="99"/>
    </row>
    <row r="67" spans="1:12" s="88" customFormat="1" x14ac:dyDescent="0.25">
      <c r="A67" s="541" t="s">
        <v>5</v>
      </c>
      <c r="B67" s="542" t="s">
        <v>2</v>
      </c>
      <c r="C67" s="543"/>
      <c r="D67" s="536" t="s">
        <v>17</v>
      </c>
      <c r="E67" s="536" t="s">
        <v>177</v>
      </c>
      <c r="F67" s="536" t="s">
        <v>19</v>
      </c>
      <c r="G67" s="536" t="s">
        <v>178</v>
      </c>
      <c r="H67" s="536" t="s">
        <v>179</v>
      </c>
      <c r="I67" s="536" t="s">
        <v>181</v>
      </c>
      <c r="J67" s="539" t="s">
        <v>21</v>
      </c>
    </row>
    <row r="68" spans="1:12" s="88" customFormat="1" ht="17.25" customHeight="1" x14ac:dyDescent="0.25">
      <c r="A68" s="541"/>
      <c r="B68" s="544"/>
      <c r="C68" s="545"/>
      <c r="D68" s="538"/>
      <c r="E68" s="538"/>
      <c r="F68" s="538"/>
      <c r="G68" s="537"/>
      <c r="H68" s="538"/>
      <c r="I68" s="538"/>
      <c r="J68" s="540"/>
    </row>
    <row r="69" spans="1:12" s="141" customFormat="1" ht="15.75" x14ac:dyDescent="0.25">
      <c r="A69" s="555">
        <v>7</v>
      </c>
      <c r="B69" s="40" t="s">
        <v>262</v>
      </c>
      <c r="C69" s="320"/>
      <c r="D69" s="294" t="s">
        <v>0</v>
      </c>
      <c r="E69" s="294">
        <v>2001</v>
      </c>
      <c r="F69" s="331">
        <v>71.650000000000006</v>
      </c>
      <c r="G69" s="334">
        <v>27</v>
      </c>
      <c r="H69" s="334">
        <f>SUM(G69:G69)</f>
        <v>27</v>
      </c>
      <c r="I69" s="361" t="s">
        <v>0</v>
      </c>
      <c r="J69" s="157" t="s">
        <v>130</v>
      </c>
    </row>
    <row r="70" spans="1:12" s="141" customFormat="1" ht="15.75" x14ac:dyDescent="0.25">
      <c r="A70" s="556"/>
      <c r="B70" s="40" t="s">
        <v>150</v>
      </c>
      <c r="C70" s="320"/>
      <c r="D70" s="294" t="s">
        <v>0</v>
      </c>
      <c r="E70" s="294">
        <v>2000</v>
      </c>
      <c r="F70" s="331">
        <v>74.3</v>
      </c>
      <c r="G70" s="334">
        <v>30</v>
      </c>
      <c r="H70" s="334">
        <f>SUM(G69:G70)</f>
        <v>57</v>
      </c>
      <c r="I70" s="361" t="s">
        <v>0</v>
      </c>
      <c r="J70" s="336" t="s">
        <v>132</v>
      </c>
    </row>
    <row r="71" spans="1:12" s="141" customFormat="1" ht="15.75" x14ac:dyDescent="0.25">
      <c r="A71" s="556"/>
      <c r="B71" s="40" t="s">
        <v>131</v>
      </c>
      <c r="C71" s="320"/>
      <c r="D71" s="294" t="s">
        <v>0</v>
      </c>
      <c r="E71" s="294">
        <v>2003</v>
      </c>
      <c r="F71" s="331">
        <v>77.95</v>
      </c>
      <c r="G71" s="334">
        <v>28</v>
      </c>
      <c r="H71" s="334">
        <f>SUM(G69:G71)</f>
        <v>85</v>
      </c>
      <c r="I71" s="361" t="s">
        <v>0</v>
      </c>
      <c r="J71" s="336" t="s">
        <v>132</v>
      </c>
    </row>
    <row r="72" spans="1:12" s="141" customFormat="1" ht="16.5" thickBot="1" x14ac:dyDescent="0.3">
      <c r="A72" s="557"/>
      <c r="B72" s="40" t="s">
        <v>133</v>
      </c>
      <c r="C72" s="320"/>
      <c r="D72" s="294" t="s">
        <v>0</v>
      </c>
      <c r="E72" s="294">
        <v>2002</v>
      </c>
      <c r="F72" s="331">
        <v>84.32</v>
      </c>
      <c r="G72" s="334">
        <v>32</v>
      </c>
      <c r="H72" s="335">
        <f>SUM(G69:G72)</f>
        <v>117</v>
      </c>
      <c r="I72" s="362" t="s">
        <v>0</v>
      </c>
      <c r="J72" s="225" t="s">
        <v>134</v>
      </c>
    </row>
    <row r="73" spans="1:12" s="88" customFormat="1" ht="17.25" thickTop="1" thickBot="1" x14ac:dyDescent="0.3">
      <c r="A73" s="102"/>
      <c r="B73" s="103"/>
      <c r="C73" s="553" t="s">
        <v>193</v>
      </c>
      <c r="D73" s="553"/>
      <c r="E73" s="554"/>
      <c r="F73" s="104">
        <f>SUM(F69:F72)</f>
        <v>308.21999999999997</v>
      </c>
      <c r="G73" s="105"/>
      <c r="H73" s="106">
        <f>H72</f>
        <v>117</v>
      </c>
      <c r="J73" s="102"/>
    </row>
    <row r="74" spans="1:12" s="123" customFormat="1" ht="12" thickTop="1" x14ac:dyDescent="0.2"/>
    <row r="75" spans="1:12" ht="15.75" x14ac:dyDescent="0.25">
      <c r="A75" s="397" t="s">
        <v>40</v>
      </c>
      <c r="B75" s="2"/>
      <c r="C75" s="2"/>
      <c r="D75" s="535" t="s">
        <v>66</v>
      </c>
      <c r="E75" s="535"/>
      <c r="F75" s="535"/>
      <c r="G75" s="397" t="s">
        <v>41</v>
      </c>
      <c r="H75" s="2"/>
      <c r="J75" s="396" t="s">
        <v>42</v>
      </c>
      <c r="K75" s="396"/>
      <c r="L75" s="396"/>
    </row>
    <row r="76" spans="1:12" ht="15.75" x14ac:dyDescent="0.25">
      <c r="A76" s="397" t="s">
        <v>597</v>
      </c>
      <c r="B76" s="2"/>
      <c r="C76" s="2"/>
      <c r="D76" s="535" t="s">
        <v>595</v>
      </c>
      <c r="E76" s="535"/>
      <c r="F76" s="535"/>
      <c r="G76" s="397" t="s">
        <v>598</v>
      </c>
      <c r="H76" s="2"/>
      <c r="J76" s="397" t="s">
        <v>596</v>
      </c>
      <c r="K76" s="396"/>
      <c r="L76" s="396"/>
    </row>
    <row r="77" spans="1:12" s="255" customFormat="1" ht="15.75" x14ac:dyDescent="0.25">
      <c r="A77" s="256"/>
      <c r="B77" s="256"/>
    </row>
    <row r="78" spans="1:12" s="255" customFormat="1" ht="15.75" x14ac:dyDescent="0.25">
      <c r="A78" s="256"/>
      <c r="B78" s="256"/>
    </row>
    <row r="79" spans="1:12" s="255" customFormat="1" ht="15.75" x14ac:dyDescent="0.25">
      <c r="A79" s="256"/>
      <c r="B79" s="256"/>
    </row>
    <row r="80" spans="1:12" s="255" customFormat="1" ht="15.75" x14ac:dyDescent="0.25">
      <c r="A80" s="256"/>
      <c r="B80" s="256"/>
    </row>
    <row r="81" spans="1:2" s="255" customFormat="1" ht="15.75" x14ac:dyDescent="0.25">
      <c r="A81" s="256"/>
      <c r="B81" s="256"/>
    </row>
    <row r="82" spans="1:2" s="255" customFormat="1" ht="15.75" x14ac:dyDescent="0.25">
      <c r="A82" s="254"/>
      <c r="B82" s="254"/>
    </row>
    <row r="83" spans="1:2" s="255" customFormat="1" ht="15.75" x14ac:dyDescent="0.25">
      <c r="A83" s="254"/>
      <c r="B83" s="254"/>
    </row>
    <row r="84" spans="1:2" s="255" customFormat="1" ht="15.75" x14ac:dyDescent="0.25">
      <c r="A84" s="254"/>
      <c r="B84" s="254"/>
    </row>
    <row r="85" spans="1:2" s="92" customFormat="1" ht="15.75" x14ac:dyDescent="0.25">
      <c r="A85" s="195"/>
      <c r="B85" s="195"/>
    </row>
    <row r="86" spans="1:2" s="92" customFormat="1" ht="15.75" x14ac:dyDescent="0.25">
      <c r="A86" s="195"/>
      <c r="B86" s="195"/>
    </row>
    <row r="87" spans="1:2" s="92" customFormat="1" ht="15.75" x14ac:dyDescent="0.25">
      <c r="A87" s="195"/>
      <c r="B87" s="195"/>
    </row>
    <row r="88" spans="1:2" s="92" customFormat="1" ht="15.75" x14ac:dyDescent="0.25">
      <c r="A88" s="195"/>
      <c r="B88" s="195"/>
    </row>
    <row r="89" spans="1:2" s="92" customFormat="1" ht="15.75" x14ac:dyDescent="0.25">
      <c r="A89" s="195"/>
      <c r="B89" s="195"/>
    </row>
    <row r="90" spans="1:2" s="92" customFormat="1" ht="15.75" x14ac:dyDescent="0.25">
      <c r="A90" s="195"/>
      <c r="B90" s="195"/>
    </row>
    <row r="91" spans="1:2" s="92" customFormat="1" ht="15.75" x14ac:dyDescent="0.25">
      <c r="A91" s="195"/>
      <c r="B91" s="195"/>
    </row>
    <row r="92" spans="1:2" s="92" customFormat="1" ht="15.75" x14ac:dyDescent="0.25"/>
  </sheetData>
  <mergeCells count="99">
    <mergeCell ref="D76:F76"/>
    <mergeCell ref="J58:J59"/>
    <mergeCell ref="F58:F59"/>
    <mergeCell ref="C64:E64"/>
    <mergeCell ref="G58:G59"/>
    <mergeCell ref="H58:H59"/>
    <mergeCell ref="I58:I59"/>
    <mergeCell ref="J49:J50"/>
    <mergeCell ref="A51:A54"/>
    <mergeCell ref="C55:E55"/>
    <mergeCell ref="C57:D57"/>
    <mergeCell ref="F21:F22"/>
    <mergeCell ref="G21:G22"/>
    <mergeCell ref="H21:H22"/>
    <mergeCell ref="I21:I22"/>
    <mergeCell ref="G49:G50"/>
    <mergeCell ref="H49:H50"/>
    <mergeCell ref="I49:I50"/>
    <mergeCell ref="J40:J41"/>
    <mergeCell ref="A42:A45"/>
    <mergeCell ref="F49:F50"/>
    <mergeCell ref="G40:G41"/>
    <mergeCell ref="H40:H41"/>
    <mergeCell ref="I40:I41"/>
    <mergeCell ref="E40:E41"/>
    <mergeCell ref="F40:F41"/>
    <mergeCell ref="C11:D11"/>
    <mergeCell ref="E30:E31"/>
    <mergeCell ref="F30:F31"/>
    <mergeCell ref="G30:G31"/>
    <mergeCell ref="H30:H31"/>
    <mergeCell ref="B12:C13"/>
    <mergeCell ref="D12:D13"/>
    <mergeCell ref="C18:E18"/>
    <mergeCell ref="G12:G13"/>
    <mergeCell ref="H12:H13"/>
    <mergeCell ref="D38:F38"/>
    <mergeCell ref="J12:J13"/>
    <mergeCell ref="A14:A17"/>
    <mergeCell ref="J30:J31"/>
    <mergeCell ref="A32:A35"/>
    <mergeCell ref="C36:E36"/>
    <mergeCell ref="I30:I31"/>
    <mergeCell ref="A12:A13"/>
    <mergeCell ref="E12:E13"/>
    <mergeCell ref="F12:F13"/>
    <mergeCell ref="J21:J22"/>
    <mergeCell ref="A30:A31"/>
    <mergeCell ref="I12:I13"/>
    <mergeCell ref="C20:D20"/>
    <mergeCell ref="C29:D29"/>
    <mergeCell ref="C39:D39"/>
    <mergeCell ref="B40:C41"/>
    <mergeCell ref="D40:D41"/>
    <mergeCell ref="B21:C22"/>
    <mergeCell ref="B30:C31"/>
    <mergeCell ref="D30:D31"/>
    <mergeCell ref="D37:F37"/>
    <mergeCell ref="E58:E59"/>
    <mergeCell ref="D67:D68"/>
    <mergeCell ref="E67:E68"/>
    <mergeCell ref="A21:A22"/>
    <mergeCell ref="C66:D66"/>
    <mergeCell ref="C46:E46"/>
    <mergeCell ref="C48:D48"/>
    <mergeCell ref="B49:C50"/>
    <mergeCell ref="D49:D50"/>
    <mergeCell ref="E49:E50"/>
    <mergeCell ref="D21:D22"/>
    <mergeCell ref="A69:A72"/>
    <mergeCell ref="A23:A26"/>
    <mergeCell ref="A40:A41"/>
    <mergeCell ref="A49:A50"/>
    <mergeCell ref="A60:A63"/>
    <mergeCell ref="A58:A59"/>
    <mergeCell ref="B58:C59"/>
    <mergeCell ref="D58:D59"/>
    <mergeCell ref="A67:A68"/>
    <mergeCell ref="B67:C68"/>
    <mergeCell ref="F67:F68"/>
    <mergeCell ref="A1:J1"/>
    <mergeCell ref="A2:J2"/>
    <mergeCell ref="C8:I8"/>
    <mergeCell ref="C9:I9"/>
    <mergeCell ref="A3:J3"/>
    <mergeCell ref="A4:J4"/>
    <mergeCell ref="A5:J5"/>
    <mergeCell ref="A6:J6"/>
    <mergeCell ref="A8:B8"/>
    <mergeCell ref="A9:B9"/>
    <mergeCell ref="C7:I7"/>
    <mergeCell ref="C27:E27"/>
    <mergeCell ref="E21:E22"/>
    <mergeCell ref="D75:F75"/>
    <mergeCell ref="G67:G68"/>
    <mergeCell ref="H67:H68"/>
    <mergeCell ref="J67:J68"/>
    <mergeCell ref="I67:I68"/>
    <mergeCell ref="C73:E73"/>
  </mergeCells>
  <pageMargins left="0.23622047244094491" right="0.23622047244094491" top="0.19685039370078741" bottom="0.15748031496062992" header="0" footer="0"/>
  <pageSetup paperSize="9" orientation="landscape" horizontalDpi="4294967295" verticalDpi="4294967295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B26C9-77C2-41A2-B8A8-AF867917420F}">
  <dimension ref="A1:P138"/>
  <sheetViews>
    <sheetView view="pageLayout" topLeftCell="A40" zoomScaleNormal="100" workbookViewId="0">
      <selection activeCell="A20" sqref="A20:XFD20"/>
    </sheetView>
  </sheetViews>
  <sheetFormatPr defaultRowHeight="15" x14ac:dyDescent="0.25"/>
  <cols>
    <col min="1" max="1" width="5.140625" customWidth="1"/>
    <col min="2" max="2" width="7.140625" customWidth="1"/>
    <col min="3" max="3" width="11.42578125" customWidth="1"/>
    <col min="4" max="4" width="5.140625" customWidth="1"/>
    <col min="5" max="5" width="26" customWidth="1"/>
    <col min="6" max="6" width="8.28515625" customWidth="1"/>
    <col min="7" max="7" width="6.28515625" customWidth="1"/>
    <col min="8" max="8" width="8.140625" customWidth="1"/>
    <col min="9" max="9" width="8" customWidth="1"/>
    <col min="10" max="10" width="6.140625" customWidth="1"/>
    <col min="11" max="11" width="6.5703125" customWidth="1"/>
    <col min="12" max="12" width="11.42578125" customWidth="1"/>
    <col min="13" max="13" width="15.42578125" customWidth="1"/>
    <col min="14" max="14" width="17.42578125" customWidth="1"/>
  </cols>
  <sheetData>
    <row r="1" spans="1:16" ht="15.75" x14ac:dyDescent="0.25">
      <c r="A1" s="546" t="s">
        <v>22</v>
      </c>
      <c r="B1" s="546"/>
      <c r="C1" s="546"/>
      <c r="D1" s="546"/>
      <c r="E1" s="546"/>
      <c r="F1" s="546"/>
      <c r="G1" s="546"/>
      <c r="H1" s="546"/>
      <c r="I1" s="546"/>
      <c r="J1" s="546"/>
      <c r="K1" s="546"/>
      <c r="L1" s="546"/>
      <c r="M1" s="546"/>
      <c r="N1" s="546"/>
      <c r="O1" s="4"/>
      <c r="P1" s="4"/>
    </row>
    <row r="2" spans="1:16" ht="15.75" x14ac:dyDescent="0.25">
      <c r="A2" s="546" t="s">
        <v>32</v>
      </c>
      <c r="B2" s="546"/>
      <c r="C2" s="546"/>
      <c r="D2" s="546"/>
      <c r="E2" s="546"/>
      <c r="F2" s="546"/>
      <c r="G2" s="546"/>
      <c r="H2" s="546"/>
      <c r="I2" s="546"/>
      <c r="J2" s="546"/>
      <c r="K2" s="546"/>
      <c r="L2" s="546"/>
      <c r="M2" s="546"/>
      <c r="N2" s="546"/>
      <c r="O2" s="4"/>
      <c r="P2" s="4"/>
    </row>
    <row r="3" spans="1:16" ht="15.75" x14ac:dyDescent="0.25">
      <c r="A3" s="581" t="s">
        <v>6</v>
      </c>
      <c r="B3" s="581"/>
      <c r="C3" s="581"/>
      <c r="D3" s="581"/>
      <c r="E3" s="581"/>
      <c r="F3" s="581"/>
      <c r="G3" s="581"/>
      <c r="H3" s="581"/>
      <c r="I3" s="581"/>
      <c r="J3" s="581"/>
      <c r="K3" s="581"/>
      <c r="L3" s="581"/>
      <c r="M3" s="581"/>
      <c r="N3" s="581"/>
    </row>
    <row r="4" spans="1:16" ht="15.75" x14ac:dyDescent="0.25">
      <c r="A4" s="581" t="s">
        <v>7</v>
      </c>
      <c r="B4" s="581"/>
      <c r="C4" s="581"/>
      <c r="D4" s="581"/>
      <c r="E4" s="581"/>
      <c r="F4" s="581"/>
      <c r="G4" s="581"/>
      <c r="H4" s="581"/>
      <c r="I4" s="581"/>
      <c r="J4" s="581"/>
      <c r="K4" s="581"/>
      <c r="L4" s="581"/>
      <c r="M4" s="581"/>
      <c r="N4" s="581"/>
    </row>
    <row r="5" spans="1:16" ht="15.75" x14ac:dyDescent="0.25">
      <c r="A5" s="581" t="s">
        <v>8</v>
      </c>
      <c r="B5" s="581"/>
      <c r="C5" s="581"/>
      <c r="D5" s="581"/>
      <c r="E5" s="581"/>
      <c r="F5" s="581"/>
      <c r="G5" s="581"/>
      <c r="H5" s="581"/>
      <c r="I5" s="581"/>
      <c r="J5" s="581"/>
      <c r="K5" s="581"/>
      <c r="L5" s="581"/>
      <c r="M5" s="581"/>
      <c r="N5" s="581"/>
    </row>
    <row r="6" spans="1:16" ht="15.75" x14ac:dyDescent="0.25">
      <c r="A6" s="550" t="s">
        <v>471</v>
      </c>
      <c r="B6" s="550"/>
      <c r="C6" s="550"/>
      <c r="D6" s="550"/>
      <c r="E6" s="550"/>
      <c r="F6" s="550"/>
      <c r="G6" s="550"/>
      <c r="H6" s="550"/>
      <c r="I6" s="550"/>
      <c r="J6" s="550"/>
      <c r="K6" s="550"/>
      <c r="L6" s="550"/>
      <c r="M6" s="550"/>
      <c r="N6" s="550"/>
    </row>
    <row r="7" spans="1:16" ht="15.75" x14ac:dyDescent="0.25">
      <c r="A7" s="574" t="s">
        <v>46</v>
      </c>
      <c r="B7" s="575"/>
      <c r="C7" s="575"/>
      <c r="D7" s="576"/>
      <c r="L7" s="577" t="s">
        <v>43</v>
      </c>
      <c r="M7" s="577"/>
      <c r="N7" s="577"/>
    </row>
    <row r="8" spans="1:16" ht="15.75" x14ac:dyDescent="0.25">
      <c r="A8" s="574" t="s">
        <v>64</v>
      </c>
      <c r="B8" s="575"/>
      <c r="C8" s="575"/>
      <c r="D8" s="576"/>
      <c r="E8" s="578" t="s">
        <v>9</v>
      </c>
      <c r="F8" s="579"/>
      <c r="G8" s="579"/>
      <c r="H8" s="579"/>
      <c r="I8" s="579"/>
      <c r="J8" s="579"/>
      <c r="K8" s="580"/>
      <c r="L8" s="577" t="s">
        <v>23</v>
      </c>
      <c r="M8" s="577"/>
      <c r="N8" s="577"/>
    </row>
    <row r="9" spans="1:16" ht="15.75" x14ac:dyDescent="0.25">
      <c r="A9" s="563" t="s">
        <v>314</v>
      </c>
      <c r="B9" s="564"/>
      <c r="C9" s="564"/>
      <c r="D9" s="565"/>
      <c r="E9" s="566" t="s">
        <v>45</v>
      </c>
      <c r="F9" s="567"/>
      <c r="G9" s="567"/>
      <c r="H9" s="567"/>
      <c r="I9" s="567"/>
      <c r="J9" s="567"/>
      <c r="K9" s="568"/>
      <c r="L9" s="567" t="s">
        <v>11</v>
      </c>
      <c r="M9" s="567"/>
      <c r="N9" s="567"/>
    </row>
    <row r="10" spans="1:16" ht="15.75" x14ac:dyDescent="0.25">
      <c r="A10" s="569" t="s">
        <v>507</v>
      </c>
      <c r="B10" s="570"/>
      <c r="C10" s="570"/>
      <c r="D10" s="571"/>
      <c r="E10" s="585" t="s">
        <v>28</v>
      </c>
      <c r="F10" s="586"/>
      <c r="G10" s="586"/>
      <c r="H10" s="586"/>
      <c r="I10" s="586"/>
      <c r="J10" s="586"/>
      <c r="K10" s="586"/>
      <c r="L10" s="27" t="s">
        <v>13</v>
      </c>
      <c r="M10" s="27" t="s">
        <v>1</v>
      </c>
      <c r="N10" s="27" t="s">
        <v>0</v>
      </c>
    </row>
    <row r="11" spans="1:16" ht="15.75" x14ac:dyDescent="0.25">
      <c r="A11" s="569" t="s">
        <v>594</v>
      </c>
      <c r="B11" s="570"/>
      <c r="C11" s="570"/>
      <c r="D11" s="571"/>
      <c r="E11" s="567" t="s">
        <v>15</v>
      </c>
      <c r="F11" s="546"/>
      <c r="G11" s="546"/>
      <c r="H11" s="546"/>
      <c r="I11" s="546"/>
      <c r="J11" s="546"/>
      <c r="K11" s="567"/>
      <c r="L11" s="29">
        <v>50</v>
      </c>
      <c r="M11" s="29">
        <v>40</v>
      </c>
      <c r="N11" s="29">
        <v>30</v>
      </c>
    </row>
    <row r="12" spans="1:16" ht="15.75" x14ac:dyDescent="0.25">
      <c r="A12" s="2"/>
      <c r="B12" s="2"/>
      <c r="C12" s="2"/>
      <c r="D12" s="2"/>
      <c r="E12" s="34" t="s">
        <v>72</v>
      </c>
      <c r="F12" s="2"/>
      <c r="G12" s="2"/>
      <c r="H12" s="2"/>
      <c r="I12" s="2"/>
      <c r="J12" s="2"/>
      <c r="K12" s="2"/>
      <c r="L12" s="28"/>
      <c r="M12" s="2"/>
      <c r="N12" s="2"/>
    </row>
    <row r="13" spans="1:16" ht="15" customHeight="1" x14ac:dyDescent="0.25">
      <c r="A13" s="583" t="s">
        <v>84</v>
      </c>
      <c r="B13" s="562" t="s">
        <v>16</v>
      </c>
      <c r="C13" s="562"/>
      <c r="D13" s="562"/>
      <c r="E13" s="562" t="s">
        <v>3</v>
      </c>
      <c r="F13" s="561" t="s">
        <v>17</v>
      </c>
      <c r="G13" s="561" t="s">
        <v>18</v>
      </c>
      <c r="H13" s="561" t="s">
        <v>19</v>
      </c>
      <c r="I13" s="584" t="s">
        <v>39</v>
      </c>
      <c r="J13" s="561" t="s">
        <v>5</v>
      </c>
      <c r="K13" s="561" t="s">
        <v>25</v>
      </c>
      <c r="L13" s="561" t="s">
        <v>20</v>
      </c>
      <c r="M13" s="562" t="s">
        <v>21</v>
      </c>
      <c r="N13" s="562"/>
    </row>
    <row r="14" spans="1:16" ht="15" customHeight="1" x14ac:dyDescent="0.25">
      <c r="A14" s="583"/>
      <c r="B14" s="562"/>
      <c r="C14" s="562"/>
      <c r="D14" s="562"/>
      <c r="E14" s="562"/>
      <c r="F14" s="561"/>
      <c r="G14" s="561"/>
      <c r="H14" s="561"/>
      <c r="I14" s="584"/>
      <c r="J14" s="561"/>
      <c r="K14" s="561"/>
      <c r="L14" s="561"/>
      <c r="M14" s="562"/>
      <c r="N14" s="562"/>
    </row>
    <row r="15" spans="1:16" s="139" customFormat="1" ht="18.75" customHeight="1" x14ac:dyDescent="0.25">
      <c r="A15" s="193">
        <v>1</v>
      </c>
      <c r="B15" s="129" t="s">
        <v>412</v>
      </c>
      <c r="C15" s="38"/>
      <c r="D15" s="152"/>
      <c r="E15" s="277" t="s">
        <v>410</v>
      </c>
      <c r="F15" s="193" t="s">
        <v>0</v>
      </c>
      <c r="G15" s="193">
        <v>2001</v>
      </c>
      <c r="H15" s="303">
        <v>55.05</v>
      </c>
      <c r="I15" s="530">
        <v>25</v>
      </c>
      <c r="J15" s="193">
        <f>IF(I15="","",RANK(I15,$I$15:$I$28,0))</f>
        <v>1</v>
      </c>
      <c r="K15" s="193">
        <f>IF(I15="","",IF(J15&gt;=19,1,IF(J15=1,20,IF(J15=2,18,IF(J15=3,16,IF(J15=4,15,IF(J15=5,14,IF(J15=6,13,IF(J15=7,12,IF(J15=8,11,IF(J15=9,10,IF(J15=10,9,IF(J15=11,8,IF(J15=12,7,IF(J15=13,6,IF(J15=14,5,IF(J15=15,4,IF(J15=16,3,IF(J15=17,2,1)))))))))))))))))))</f>
        <v>20</v>
      </c>
      <c r="L15" s="193" t="str">
        <f>IF(AND(NOT(OR(F15="МСМК",F15="ЗМС")),I15&gt;=$L$11),"+МСМК",IF(AND(OR(F15="МСМК",F15="ЗМС"),I15&gt;=$L$11),"МСМК",IF(AND(NOT(OR(F15="МСМК",F15="МС",F15="ЗМС")),I15&gt;=$M$11),"+МС",IF(AND(OR(F15="МСМК",F15="МС",F15="ЗМС"),I15&gt;=$M$11),"МС",IF(AND(NOT(OR(F15="ЗМС",F15="МСМК",F15="МС",F15="КМС")),I15&gt;=$N$11),"+КМС",IF(AND(OR(F15="ЗМС",F15="МСМК",F15="МС",F15="КМС"),I15&gt;=$N$11),"КМС","-"))))))</f>
        <v>-</v>
      </c>
      <c r="M15" s="129" t="s">
        <v>515</v>
      </c>
      <c r="N15" s="124"/>
    </row>
    <row r="16" spans="1:16" s="139" customFormat="1" ht="18.75" customHeight="1" x14ac:dyDescent="0.25">
      <c r="A16" s="324">
        <v>2</v>
      </c>
      <c r="B16" s="40" t="s">
        <v>409</v>
      </c>
      <c r="C16" s="147"/>
      <c r="D16" s="148"/>
      <c r="E16" s="277" t="s">
        <v>410</v>
      </c>
      <c r="F16" s="193" t="s">
        <v>0</v>
      </c>
      <c r="G16" s="173">
        <v>2003</v>
      </c>
      <c r="H16" s="303">
        <v>58</v>
      </c>
      <c r="I16" s="149">
        <v>14</v>
      </c>
      <c r="J16" s="193">
        <f>IF(I16="","",RANK(I16,$I$15:$I$28,0))</f>
        <v>2</v>
      </c>
      <c r="K16" s="193">
        <f>IF(I16="","",IF(J16&gt;=19,1,IF(J16=1,20,IF(J16=2,18,IF(J16=3,16,IF(J16=4,15,IF(J16=5,14,IF(J16=6,13,IF(J16=7,12,IF(J16=8,11,IF(J16=9,10,IF(J16=10,9,IF(J16=11,8,IF(J16=12,7,IF(J16=13,6,IF(J16=14,5,IF(J16=15,4,IF(J16=16,3,IF(J16=17,2,1)))))))))))))))))))</f>
        <v>18</v>
      </c>
      <c r="L16" s="193" t="str">
        <f>IF(AND(NOT(OR(F16="МСМК",F16="ЗМС")),I16&gt;=$L$11),"+МСМК",IF(AND(OR(F16="МСМК",F16="ЗМС"),I16&gt;=$L$11),"МСМК",IF(AND(NOT(OR(F16="МСМК",F16="МС",F16="ЗМС")),I16&gt;=$M$11),"+МС",IF(AND(OR(F16="МСМК",F16="МС",F16="ЗМС"),I16&gt;=$M$11),"МС",IF(AND(NOT(OR(F16="ЗМС",F16="МСМК",F16="МС",F16="КМС")),I16&gt;=$N$11),"+КМС",IF(AND(OR(F16="ЗМС",F16="МСМК",F16="МС",F16="КМС"),I16&gt;=$N$11),"КМС","-"))))))</f>
        <v>-</v>
      </c>
      <c r="M16" s="151" t="s">
        <v>514</v>
      </c>
      <c r="N16" s="124"/>
    </row>
    <row r="17" spans="1:14" s="139" customFormat="1" ht="18.75" customHeight="1" x14ac:dyDescent="0.25">
      <c r="A17" s="324">
        <v>3</v>
      </c>
      <c r="B17" s="40" t="s">
        <v>119</v>
      </c>
      <c r="C17" s="38"/>
      <c r="D17" s="152"/>
      <c r="E17" s="277" t="s">
        <v>120</v>
      </c>
      <c r="F17" s="193" t="s">
        <v>0</v>
      </c>
      <c r="G17" s="193">
        <v>2002</v>
      </c>
      <c r="H17" s="303">
        <v>56.45</v>
      </c>
      <c r="I17" s="149">
        <v>4</v>
      </c>
      <c r="J17" s="193">
        <f>IF(I17="","",RANK(I17,$I$15:$I$28,0))</f>
        <v>3</v>
      </c>
      <c r="K17" s="193">
        <f>IF(I17="","",IF(J17&gt;=19,1,IF(J17=1,20,IF(J17=2,18,IF(J17=3,16,IF(J17=4,15,IF(J17=5,14,IF(J17=6,13,IF(J17=7,12,IF(J17=8,11,IF(J17=9,10,IF(J17=10,9,IF(J17=11,8,IF(J17=12,7,IF(J17=13,6,IF(J17=14,5,IF(J17=15,4,IF(J17=16,3,IF(J17=17,2,1)))))))))))))))))))</f>
        <v>16</v>
      </c>
      <c r="L17" s="193" t="str">
        <f>IF(AND(NOT(OR(F17="МСМК",F17="ЗМС")),I17&gt;=$L$11),"+МСМК",IF(AND(OR(F17="МСМК",F17="ЗМС"),I17&gt;=$L$11),"МСМК",IF(AND(NOT(OR(F17="МСМК",F17="МС",F17="ЗМС")),I17&gt;=$M$11),"+МС",IF(AND(OR(F17="МСМК",F17="МС",F17="ЗМС"),I17&gt;=$M$11),"МС",IF(AND(NOT(OR(F17="ЗМС",F17="МСМК",F17="МС",F17="КМС")),I17&gt;=$N$11),"+КМС",IF(AND(OR(F17="ЗМС",F17="МСМК",F17="МС",F17="КМС"),I17&gt;=$N$11),"КМС","-"))))))</f>
        <v>-</v>
      </c>
      <c r="M17" s="151" t="s">
        <v>121</v>
      </c>
      <c r="N17" s="124"/>
    </row>
    <row r="18" spans="1:14" s="139" customFormat="1" ht="18.75" customHeight="1" x14ac:dyDescent="0.25">
      <c r="A18" s="324">
        <v>4</v>
      </c>
      <c r="B18" s="157" t="s">
        <v>67</v>
      </c>
      <c r="C18" s="147"/>
      <c r="D18" s="148"/>
      <c r="E18" s="281" t="s">
        <v>68</v>
      </c>
      <c r="F18" s="26">
        <v>1</v>
      </c>
      <c r="G18" s="26">
        <v>2004</v>
      </c>
      <c r="H18" s="332">
        <v>55.8</v>
      </c>
      <c r="I18" s="167">
        <v>0</v>
      </c>
      <c r="J18" s="366" t="s">
        <v>490</v>
      </c>
      <c r="K18" s="26">
        <v>0</v>
      </c>
      <c r="L18" s="26" t="str">
        <f>IF(AND(NOT(OR(F18="МСМК",F18="ЗМС")),I18&gt;=$L$11),"+МСМК",IF(AND(OR(F18="МСМК",F18="ЗМС"),I18&gt;=$L$11),"МСМК",IF(AND(NOT(OR(F18="МСМК",F18="МС",F18="ЗМС")),I18&gt;=$M$11),"+МС",IF(AND(OR(F18="МСМК",F18="МС",F18="ЗМС"),I18&gt;=$M$11),"МС",IF(AND(NOT(OR(F18="ЗМС",F18="МСМК",F18="МС",F18="КМС")),I18&gt;=$N$11),"+КМС",IF(AND(OR(F18="ЗМС",F18="МСМК",F18="МС",F18="КМС"),I18&gt;=$N$11),"КМС","-"))))))</f>
        <v>-</v>
      </c>
      <c r="M18" s="168" t="s">
        <v>69</v>
      </c>
      <c r="N18" s="142"/>
    </row>
    <row r="19" spans="1:14" s="184" customFormat="1" ht="15.75" x14ac:dyDescent="0.25">
      <c r="A19" s="178"/>
      <c r="B19" s="182"/>
      <c r="C19" s="182"/>
      <c r="D19" s="182"/>
      <c r="E19" s="178"/>
      <c r="F19" s="178"/>
      <c r="G19" s="178"/>
      <c r="H19" s="179"/>
      <c r="I19" s="180"/>
      <c r="J19" s="178"/>
      <c r="K19" s="178"/>
      <c r="L19" s="183"/>
      <c r="M19" s="182"/>
      <c r="N19" s="182"/>
    </row>
    <row r="20" spans="1:14" s="184" customFormat="1" ht="15.75" x14ac:dyDescent="0.25">
      <c r="A20" s="747"/>
      <c r="B20" s="69"/>
      <c r="C20" s="69"/>
      <c r="D20" s="69"/>
      <c r="E20" s="68"/>
      <c r="F20" s="68"/>
      <c r="G20" s="68"/>
      <c r="H20" s="70"/>
      <c r="I20" s="115"/>
      <c r="J20" s="68"/>
      <c r="K20" s="68"/>
      <c r="L20" s="72"/>
      <c r="M20" s="69"/>
      <c r="N20" s="69"/>
    </row>
    <row r="21" spans="1:14" s="184" customFormat="1" ht="15.75" x14ac:dyDescent="0.25">
      <c r="A21" s="68"/>
      <c r="B21" s="181"/>
      <c r="C21" s="181"/>
      <c r="D21" s="181"/>
      <c r="E21" s="68"/>
      <c r="F21" s="68"/>
      <c r="G21" s="68"/>
      <c r="H21" s="70"/>
      <c r="I21" s="115"/>
      <c r="J21" s="68"/>
      <c r="K21" s="68"/>
      <c r="L21" s="72"/>
      <c r="M21" s="69"/>
      <c r="N21" s="69"/>
    </row>
    <row r="22" spans="1:14" s="89" customFormat="1" ht="15.75" x14ac:dyDescent="0.25">
      <c r="A22" s="397" t="s">
        <v>40</v>
      </c>
      <c r="B22" s="2"/>
      <c r="C22" s="2"/>
      <c r="E22" s="11" t="s">
        <v>66</v>
      </c>
      <c r="F22" s="11"/>
      <c r="H22" s="397" t="s">
        <v>41</v>
      </c>
      <c r="K22" s="396"/>
      <c r="L22" s="396"/>
      <c r="N22" s="396" t="s">
        <v>42</v>
      </c>
    </row>
    <row r="23" spans="1:14" s="89" customFormat="1" ht="15.75" x14ac:dyDescent="0.25">
      <c r="A23" s="397"/>
      <c r="B23" s="2"/>
      <c r="C23" s="2"/>
      <c r="D23" s="397"/>
      <c r="E23" s="397"/>
      <c r="F23" s="397"/>
      <c r="H23" s="397"/>
      <c r="K23" s="396"/>
      <c r="L23" s="396"/>
      <c r="M23" s="397"/>
    </row>
    <row r="24" spans="1:14" s="89" customFormat="1" ht="15.75" x14ac:dyDescent="0.25">
      <c r="A24" s="397"/>
      <c r="B24" s="2"/>
      <c r="C24" s="2"/>
      <c r="D24" s="397"/>
      <c r="E24" s="397"/>
      <c r="F24" s="397"/>
      <c r="H24" s="397"/>
      <c r="K24" s="396"/>
      <c r="L24" s="396"/>
      <c r="M24" s="397"/>
    </row>
    <row r="25" spans="1:14" s="89" customFormat="1" ht="15.75" x14ac:dyDescent="0.25">
      <c r="A25" s="397" t="s">
        <v>597</v>
      </c>
      <c r="B25" s="2"/>
      <c r="C25" s="2"/>
      <c r="E25" s="11" t="s">
        <v>595</v>
      </c>
      <c r="F25" s="11"/>
      <c r="H25" s="397" t="s">
        <v>598</v>
      </c>
      <c r="K25" s="396"/>
      <c r="L25" s="396"/>
      <c r="M25" s="397" t="s">
        <v>596</v>
      </c>
    </row>
    <row r="26" spans="1:14" s="184" customFormat="1" ht="15.75" x14ac:dyDescent="0.25">
      <c r="A26" s="68"/>
      <c r="B26" s="69"/>
      <c r="C26" s="69"/>
      <c r="D26" s="69"/>
      <c r="E26" s="68"/>
      <c r="F26" s="68"/>
      <c r="G26" s="68"/>
      <c r="H26" s="70"/>
      <c r="I26" s="115"/>
      <c r="J26" s="68"/>
      <c r="K26" s="68"/>
      <c r="L26" s="72"/>
      <c r="M26" s="69"/>
      <c r="N26" s="69"/>
    </row>
    <row r="27" spans="1:14" s="184" customFormat="1" ht="15.75" x14ac:dyDescent="0.25">
      <c r="A27" s="68"/>
      <c r="B27" s="69"/>
      <c r="C27" s="69"/>
      <c r="D27" s="69"/>
      <c r="E27" s="68"/>
      <c r="F27" s="68"/>
      <c r="G27" s="68"/>
      <c r="H27" s="70"/>
      <c r="I27" s="115"/>
      <c r="J27" s="68"/>
      <c r="K27" s="68"/>
      <c r="L27" s="72"/>
      <c r="M27" s="69"/>
      <c r="N27" s="69"/>
    </row>
    <row r="28" spans="1:14" s="184" customFormat="1" ht="15.75" x14ac:dyDescent="0.25">
      <c r="A28" s="68"/>
      <c r="B28" s="69"/>
      <c r="C28" s="69"/>
      <c r="D28" s="69"/>
      <c r="E28" s="68"/>
      <c r="F28" s="68"/>
      <c r="G28" s="68"/>
      <c r="H28" s="70"/>
      <c r="I28" s="115"/>
      <c r="J28" s="68"/>
      <c r="K28" s="68"/>
      <c r="L28" s="72"/>
      <c r="M28" s="69"/>
      <c r="N28" s="69"/>
    </row>
    <row r="29" spans="1:14" s="108" customFormat="1" ht="15.75" x14ac:dyDescent="0.25"/>
    <row r="30" spans="1:14" s="108" customFormat="1" ht="15.75" x14ac:dyDescent="0.25">
      <c r="A30" s="117"/>
      <c r="C30" s="117"/>
      <c r="D30" s="175"/>
      <c r="E30" s="117"/>
      <c r="F30" s="60"/>
      <c r="G30" s="60"/>
      <c r="H30" s="117"/>
      <c r="I30" s="117"/>
      <c r="J30" s="117"/>
    </row>
    <row r="31" spans="1:14" s="108" customFormat="1" ht="15.75" x14ac:dyDescent="0.25">
      <c r="C31" s="117"/>
      <c r="D31" s="175"/>
      <c r="E31" s="117"/>
      <c r="F31" s="60"/>
      <c r="G31" s="60"/>
      <c r="H31" s="117"/>
    </row>
    <row r="32" spans="1:14" s="108" customFormat="1" ht="15.75" x14ac:dyDescent="0.25">
      <c r="C32" s="117"/>
      <c r="D32" s="175"/>
      <c r="E32" s="117"/>
      <c r="F32" s="60"/>
      <c r="G32" s="60"/>
      <c r="H32" s="117"/>
    </row>
    <row r="33" spans="1:14" s="108" customFormat="1" ht="15.75" x14ac:dyDescent="0.25">
      <c r="C33" s="117"/>
      <c r="D33" s="375"/>
      <c r="E33" s="117"/>
      <c r="F33" s="60"/>
      <c r="G33" s="60"/>
      <c r="H33" s="117"/>
    </row>
    <row r="34" spans="1:14" ht="15.75" x14ac:dyDescent="0.25">
      <c r="A34" s="546" t="s">
        <v>22</v>
      </c>
      <c r="B34" s="546"/>
      <c r="C34" s="546"/>
      <c r="D34" s="546"/>
      <c r="E34" s="546"/>
      <c r="F34" s="546"/>
      <c r="G34" s="546"/>
      <c r="H34" s="546"/>
      <c r="I34" s="546"/>
      <c r="J34" s="546"/>
      <c r="K34" s="546"/>
      <c r="L34" s="546"/>
      <c r="M34" s="546"/>
      <c r="N34" s="546"/>
    </row>
    <row r="35" spans="1:14" ht="15.75" x14ac:dyDescent="0.25">
      <c r="A35" s="546" t="s">
        <v>32</v>
      </c>
      <c r="B35" s="546"/>
      <c r="C35" s="546"/>
      <c r="D35" s="546"/>
      <c r="E35" s="546"/>
      <c r="F35" s="546"/>
      <c r="G35" s="546"/>
      <c r="H35" s="546"/>
      <c r="I35" s="546"/>
      <c r="J35" s="546"/>
      <c r="K35" s="546"/>
      <c r="L35" s="546"/>
      <c r="M35" s="546"/>
      <c r="N35" s="546"/>
    </row>
    <row r="36" spans="1:14" ht="15.75" x14ac:dyDescent="0.25">
      <c r="A36" s="581" t="s">
        <v>6</v>
      </c>
      <c r="B36" s="581"/>
      <c r="C36" s="581"/>
      <c r="D36" s="581"/>
      <c r="E36" s="581"/>
      <c r="F36" s="581"/>
      <c r="G36" s="581"/>
      <c r="H36" s="581"/>
      <c r="I36" s="581"/>
      <c r="J36" s="581"/>
      <c r="K36" s="581"/>
      <c r="L36" s="581"/>
      <c r="M36" s="581"/>
      <c r="N36" s="581"/>
    </row>
    <row r="37" spans="1:14" ht="15.75" x14ac:dyDescent="0.25">
      <c r="A37" s="581" t="s">
        <v>7</v>
      </c>
      <c r="B37" s="581"/>
      <c r="C37" s="581"/>
      <c r="D37" s="581"/>
      <c r="E37" s="581"/>
      <c r="F37" s="581"/>
      <c r="G37" s="581"/>
      <c r="H37" s="581"/>
      <c r="I37" s="581"/>
      <c r="J37" s="581"/>
      <c r="K37" s="581"/>
      <c r="L37" s="581"/>
      <c r="M37" s="581"/>
      <c r="N37" s="581"/>
    </row>
    <row r="38" spans="1:14" ht="15.75" x14ac:dyDescent="0.25">
      <c r="A38" s="581" t="s">
        <v>8</v>
      </c>
      <c r="B38" s="581"/>
      <c r="C38" s="581"/>
      <c r="D38" s="581"/>
      <c r="E38" s="581"/>
      <c r="F38" s="581"/>
      <c r="G38" s="581"/>
      <c r="H38" s="581"/>
      <c r="I38" s="581"/>
      <c r="J38" s="581"/>
      <c r="K38" s="581"/>
      <c r="L38" s="581"/>
      <c r="M38" s="581"/>
      <c r="N38" s="581"/>
    </row>
    <row r="39" spans="1:14" ht="15.75" x14ac:dyDescent="0.25">
      <c r="A39" s="550" t="s">
        <v>471</v>
      </c>
      <c r="B39" s="550"/>
      <c r="C39" s="550"/>
      <c r="D39" s="550"/>
      <c r="E39" s="550"/>
      <c r="F39" s="550"/>
      <c r="G39" s="550"/>
      <c r="H39" s="550"/>
      <c r="I39" s="550"/>
      <c r="J39" s="550"/>
      <c r="K39" s="550"/>
      <c r="L39" s="550"/>
      <c r="M39" s="550"/>
      <c r="N39" s="550"/>
    </row>
    <row r="40" spans="1:14" ht="15.75" x14ac:dyDescent="0.25">
      <c r="A40" s="574" t="s">
        <v>46</v>
      </c>
      <c r="B40" s="575"/>
      <c r="C40" s="575"/>
      <c r="D40" s="576"/>
      <c r="L40" s="577" t="s">
        <v>43</v>
      </c>
      <c r="M40" s="577"/>
      <c r="N40" s="577"/>
    </row>
    <row r="41" spans="1:14" ht="15.75" x14ac:dyDescent="0.25">
      <c r="A41" s="574" t="s">
        <v>64</v>
      </c>
      <c r="B41" s="575"/>
      <c r="C41" s="575"/>
      <c r="D41" s="576"/>
      <c r="E41" s="578" t="s">
        <v>9</v>
      </c>
      <c r="F41" s="579"/>
      <c r="G41" s="579"/>
      <c r="H41" s="579"/>
      <c r="I41" s="579"/>
      <c r="J41" s="579"/>
      <c r="K41" s="580"/>
      <c r="L41" s="577" t="s">
        <v>23</v>
      </c>
      <c r="M41" s="577"/>
      <c r="N41" s="577"/>
    </row>
    <row r="42" spans="1:14" ht="15.75" x14ac:dyDescent="0.25">
      <c r="A42" s="563">
        <v>57</v>
      </c>
      <c r="B42" s="564"/>
      <c r="C42" s="564"/>
      <c r="D42" s="565"/>
      <c r="E42" s="566" t="s">
        <v>45</v>
      </c>
      <c r="F42" s="567"/>
      <c r="G42" s="567"/>
      <c r="H42" s="567"/>
      <c r="I42" s="567"/>
      <c r="J42" s="567"/>
      <c r="K42" s="568"/>
      <c r="L42" s="567" t="s">
        <v>11</v>
      </c>
      <c r="M42" s="567"/>
      <c r="N42" s="567"/>
    </row>
    <row r="43" spans="1:14" ht="15.75" x14ac:dyDescent="0.25">
      <c r="A43" s="569" t="s">
        <v>507</v>
      </c>
      <c r="B43" s="570"/>
      <c r="C43" s="570"/>
      <c r="D43" s="571"/>
      <c r="E43" s="585" t="s">
        <v>28</v>
      </c>
      <c r="F43" s="586"/>
      <c r="G43" s="586"/>
      <c r="H43" s="586"/>
      <c r="I43" s="586"/>
      <c r="J43" s="586"/>
      <c r="K43" s="586"/>
      <c r="L43" s="27" t="s">
        <v>13</v>
      </c>
      <c r="M43" s="27" t="s">
        <v>1</v>
      </c>
      <c r="N43" s="27" t="s">
        <v>0</v>
      </c>
    </row>
    <row r="44" spans="1:14" ht="15.75" x14ac:dyDescent="0.25">
      <c r="A44" s="569" t="s">
        <v>594</v>
      </c>
      <c r="B44" s="570"/>
      <c r="C44" s="570"/>
      <c r="D44" s="571"/>
      <c r="E44" s="567" t="s">
        <v>26</v>
      </c>
      <c r="F44" s="546"/>
      <c r="G44" s="546"/>
      <c r="H44" s="546"/>
      <c r="I44" s="546"/>
      <c r="J44" s="546"/>
      <c r="K44" s="567"/>
      <c r="L44" s="29">
        <v>59</v>
      </c>
      <c r="M44" s="29">
        <v>44</v>
      </c>
      <c r="N44" s="29">
        <v>35</v>
      </c>
    </row>
    <row r="45" spans="1:14" ht="15.75" x14ac:dyDescent="0.25">
      <c r="A45" s="2"/>
      <c r="B45" s="2"/>
      <c r="C45" s="2"/>
      <c r="D45" s="2"/>
      <c r="E45" s="34" t="s">
        <v>72</v>
      </c>
      <c r="F45" s="2"/>
      <c r="G45" s="2"/>
      <c r="H45" s="2"/>
      <c r="I45" s="2"/>
      <c r="J45" s="2"/>
      <c r="K45" s="2"/>
      <c r="L45" s="28"/>
      <c r="M45" s="2"/>
      <c r="N45" s="2"/>
    </row>
    <row r="46" spans="1:14" x14ac:dyDescent="0.25">
      <c r="A46" s="583" t="s">
        <v>84</v>
      </c>
      <c r="B46" s="562" t="s">
        <v>16</v>
      </c>
      <c r="C46" s="562"/>
      <c r="D46" s="562"/>
      <c r="E46" s="562" t="s">
        <v>3</v>
      </c>
      <c r="F46" s="561" t="s">
        <v>17</v>
      </c>
      <c r="G46" s="561" t="s">
        <v>18</v>
      </c>
      <c r="H46" s="561" t="s">
        <v>19</v>
      </c>
      <c r="I46" s="584" t="s">
        <v>39</v>
      </c>
      <c r="J46" s="561" t="s">
        <v>5</v>
      </c>
      <c r="K46" s="561" t="s">
        <v>25</v>
      </c>
      <c r="L46" s="561" t="s">
        <v>20</v>
      </c>
      <c r="M46" s="562" t="s">
        <v>21</v>
      </c>
      <c r="N46" s="562"/>
    </row>
    <row r="47" spans="1:14" x14ac:dyDescent="0.25">
      <c r="A47" s="583"/>
      <c r="B47" s="562"/>
      <c r="C47" s="562"/>
      <c r="D47" s="562"/>
      <c r="E47" s="562"/>
      <c r="F47" s="561"/>
      <c r="G47" s="561"/>
      <c r="H47" s="561"/>
      <c r="I47" s="584"/>
      <c r="J47" s="561"/>
      <c r="K47" s="561"/>
      <c r="L47" s="561"/>
      <c r="M47" s="562"/>
      <c r="N47" s="562"/>
    </row>
    <row r="48" spans="1:14" s="139" customFormat="1" ht="15.75" x14ac:dyDescent="0.25">
      <c r="A48" s="268">
        <v>1</v>
      </c>
      <c r="B48" s="40" t="s">
        <v>283</v>
      </c>
      <c r="C48" s="38"/>
      <c r="D48" s="152"/>
      <c r="E48" s="277" t="s">
        <v>284</v>
      </c>
      <c r="F48" s="268" t="s">
        <v>1</v>
      </c>
      <c r="G48" s="268">
        <v>2004</v>
      </c>
      <c r="H48" s="303">
        <v>58.2</v>
      </c>
      <c r="I48" s="530">
        <v>62</v>
      </c>
      <c r="J48" s="268">
        <f>IF(I48="","",RANK(I48,$I$48:$I$60,0))</f>
        <v>1</v>
      </c>
      <c r="K48" s="268">
        <f>IF(I48="","",IF(J48&gt;=19,1,IF(J48=1,20,IF(J48=2,18,IF(J48=3,16,IF(J48=4,15,IF(J48=5,14,IF(J48=6,13,IF(J48=7,12,IF(J48=8,11,IF(J48=9,10,IF(J48=10,9,IF(J48=11,8,IF(J48=12,7,IF(J48=13,6,IF(J48=14,5,IF(J48=15,4,IF(J48=16,3,IF(J48=17,2,1)))))))))))))))))))</f>
        <v>20</v>
      </c>
      <c r="L48" s="328" t="str">
        <f>IF(AND(NOT(OR(F48="МСМК",F48="ЗМС")),I48&gt;=$L$44),"+МСМК",IF(AND(OR(F48="МСМК",F48="ЗМС"),I48&gt;=$L$44),"МСМК",IF(AND(NOT(OR(F48="МСМК",F48="МС",F48="ЗМС")),I48&gt;=$M$44),"+МС",IF(AND(OR(F48="МСМК",F48="МС",F48="ЗМС"),I48&gt;=$M$44),"МС",IF(AND(NOT(OR(F48="ЗМС",F48="МСМК",F48="МС",F48="КМС")),I48&gt;=$N$44),"+КМС",IF(AND(OR(F48="ЗМС",F48="МСМК",F48="МС",F48="КМС"),I48&gt;=$N$44),"КМС","-"))))))</f>
        <v>+МСМК</v>
      </c>
      <c r="M48" s="151" t="s">
        <v>285</v>
      </c>
      <c r="N48" s="150"/>
    </row>
    <row r="49" spans="1:14" s="139" customFormat="1" ht="15.75" x14ac:dyDescent="0.25">
      <c r="A49" s="324">
        <v>2</v>
      </c>
      <c r="B49" s="157" t="s">
        <v>435</v>
      </c>
      <c r="C49" s="147"/>
      <c r="D49" s="148"/>
      <c r="E49" s="280" t="s">
        <v>423</v>
      </c>
      <c r="F49" s="270" t="s">
        <v>1</v>
      </c>
      <c r="G49" s="378">
        <v>2000</v>
      </c>
      <c r="H49" s="332">
        <v>62.2</v>
      </c>
      <c r="I49" s="167">
        <v>53</v>
      </c>
      <c r="J49" s="270">
        <f>IF(I49="","",RANK(I49,$I$48:$I$60,0))</f>
        <v>2</v>
      </c>
      <c r="K49" s="270">
        <f>IF(I49="","",IF(J49&gt;=19,1,IF(J49=1,20,IF(J49=2,18,IF(J49=3,16,IF(J49=4,15,IF(J49=5,14,IF(J49=6,13,IF(J49=7,12,IF(J49=8,11,IF(J49=9,10,IF(J49=10,9,IF(J49=11,8,IF(J49=12,7,IF(J49=13,6,IF(J49=14,5,IF(J49=15,4,IF(J49=16,3,IF(J49=17,2,1)))))))))))))))))))</f>
        <v>18</v>
      </c>
      <c r="L49" s="270" t="str">
        <f>IF(AND(NOT(OR(F49="МСМК",F49="ЗМС")),I49&gt;=$L$44),"+МСМК",IF(AND(OR(F49="МСМК",F49="ЗМС"),I49&gt;=$L$44),"МСМК",IF(AND(NOT(OR(F49="МСМК",F49="МС",F49="ЗМС")),I49&gt;=$M$44),"+МС",IF(AND(OR(F49="МСМК",F49="МС",F49="ЗМС"),I49&gt;=$M$44),"МС",IF(AND(NOT(OR(F49="ЗМС",F49="МСМК",F49="МС",F49="КМС")),I49&gt;=$N$44),"+КМС",IF(AND(OR(F49="ЗМС",F49="МСМК",F49="МС",F49="КМС"),I49&gt;=$N$44),"КМС","-"))))))</f>
        <v>МС</v>
      </c>
      <c r="M49" s="168" t="s">
        <v>424</v>
      </c>
      <c r="N49" s="148"/>
    </row>
    <row r="50" spans="1:14" s="139" customFormat="1" ht="15.75" x14ac:dyDescent="0.25">
      <c r="A50" s="378">
        <v>3</v>
      </c>
      <c r="B50" s="168" t="s">
        <v>583</v>
      </c>
      <c r="C50" s="147"/>
      <c r="D50" s="148"/>
      <c r="E50" s="383" t="s">
        <v>337</v>
      </c>
      <c r="F50" s="383">
        <v>1</v>
      </c>
      <c r="G50" s="384">
        <v>2004</v>
      </c>
      <c r="H50" s="332">
        <v>60</v>
      </c>
      <c r="I50" s="167">
        <v>10</v>
      </c>
      <c r="J50" s="383">
        <v>3</v>
      </c>
      <c r="K50" s="383">
        <v>16</v>
      </c>
      <c r="L50" s="378" t="str">
        <f>IF(AND(NOT(OR(F50="МСМК",F50="ЗМС")),I50&gt;=$L$44),"+МСМК",IF(AND(OR(F50="МСМК",F50="ЗМС"),I50&gt;=$L$44),"МСМК",IF(AND(NOT(OR(F50="МСМК",F50="МС",F50="ЗМС")),I50&gt;=$M$44),"+МС",IF(AND(OR(F50="МСМК",F50="МС",F50="ЗМС"),I50&gt;=$M$44),"МС",IF(AND(NOT(OR(F50="ЗМС",F50="МСМК",F50="МС",F50="КМС")),I50&gt;=$N$44),"+КМС",IF(AND(OR(F50="ЗМС",F50="МСМК",F50="МС",F50="КМС"),I50&gt;=$N$44),"КМС","-"))))))</f>
        <v>-</v>
      </c>
      <c r="M50" s="168" t="s">
        <v>24</v>
      </c>
      <c r="N50" s="148"/>
    </row>
    <row r="51" spans="1:14" s="139" customFormat="1" ht="15.75" x14ac:dyDescent="0.25">
      <c r="A51" s="324">
        <v>4</v>
      </c>
      <c r="B51" s="151" t="s">
        <v>261</v>
      </c>
      <c r="C51" s="154"/>
      <c r="D51" s="150"/>
      <c r="E51" s="277" t="s">
        <v>125</v>
      </c>
      <c r="F51" s="268">
        <v>1</v>
      </c>
      <c r="G51" s="268">
        <v>2004</v>
      </c>
      <c r="H51" s="303">
        <v>61.45</v>
      </c>
      <c r="I51" s="149">
        <v>0</v>
      </c>
      <c r="J51" s="366" t="s">
        <v>490</v>
      </c>
      <c r="K51" s="268">
        <v>0</v>
      </c>
      <c r="L51" s="268" t="str">
        <f>IF(AND(NOT(OR(F51="МСМК",F51="ЗМС")),I51&gt;=$L$44),"+МСМК",IF(AND(OR(F51="МСМК",F51="ЗМС"),I51&gt;=$L$44),"МСМК",IF(AND(NOT(OR(F51="МСМК",F51="МС",F51="ЗМС")),I51&gt;=$M$44),"+МС",IF(AND(OR(F51="МСМК",F51="МС",F51="ЗМС"),I51&gt;=$M$44),"МС",IF(AND(NOT(OR(F51="ЗМС",F51="МСМК",F51="МС",F51="КМС")),I51&gt;=$N$44),"+КМС",IF(AND(OR(F51="ЗМС",F51="МСМК",F51="МС",F51="КМС"),I51&gt;=$N$44),"КМС","-"))))))</f>
        <v>-</v>
      </c>
      <c r="M51" s="151" t="s">
        <v>516</v>
      </c>
      <c r="N51" s="150"/>
    </row>
    <row r="52" spans="1:14" s="272" customFormat="1" ht="18.75" customHeight="1" x14ac:dyDescent="0.25">
      <c r="A52" s="267"/>
      <c r="B52" s="129"/>
      <c r="C52" s="165"/>
      <c r="D52" s="165"/>
      <c r="E52" s="267"/>
      <c r="F52" s="267"/>
      <c r="G52" s="267"/>
      <c r="H52" s="70"/>
      <c r="I52" s="242"/>
      <c r="J52" s="267"/>
      <c r="K52" s="267"/>
      <c r="L52" s="267"/>
      <c r="M52" s="129"/>
      <c r="N52" s="129"/>
    </row>
    <row r="53" spans="1:14" s="155" customFormat="1" ht="15.75" x14ac:dyDescent="0.25">
      <c r="A53" s="68"/>
      <c r="B53" s="69"/>
      <c r="C53" s="69"/>
      <c r="D53" s="69"/>
      <c r="E53" s="68"/>
      <c r="F53" s="68"/>
      <c r="G53" s="68"/>
      <c r="H53" s="70"/>
      <c r="I53" s="115"/>
      <c r="J53" s="68"/>
      <c r="K53" s="68"/>
      <c r="L53" s="72"/>
      <c r="M53" s="69"/>
      <c r="N53" s="69"/>
    </row>
    <row r="54" spans="1:14" s="155" customFormat="1" ht="15.75" x14ac:dyDescent="0.25">
      <c r="A54" s="68"/>
      <c r="B54" s="69"/>
      <c r="C54" s="69"/>
      <c r="D54" s="69"/>
      <c r="E54" s="68"/>
      <c r="F54" s="68"/>
      <c r="G54" s="68"/>
      <c r="H54" s="70"/>
      <c r="I54" s="115"/>
      <c r="J54" s="68"/>
      <c r="K54" s="68"/>
      <c r="L54" s="72"/>
      <c r="M54" s="69"/>
      <c r="N54" s="69"/>
    </row>
    <row r="55" spans="1:14" s="89" customFormat="1" ht="15.75" x14ac:dyDescent="0.25">
      <c r="A55" s="397" t="s">
        <v>40</v>
      </c>
      <c r="B55" s="2"/>
      <c r="C55" s="2"/>
      <c r="E55" s="11" t="s">
        <v>66</v>
      </c>
      <c r="F55" s="11"/>
      <c r="H55" s="397" t="s">
        <v>41</v>
      </c>
      <c r="K55" s="396"/>
      <c r="L55" s="396"/>
      <c r="N55" s="396" t="s">
        <v>42</v>
      </c>
    </row>
    <row r="56" spans="1:14" s="89" customFormat="1" ht="15.75" x14ac:dyDescent="0.25">
      <c r="A56" s="397"/>
      <c r="B56" s="2"/>
      <c r="C56" s="2"/>
      <c r="D56" s="397"/>
      <c r="E56" s="397"/>
      <c r="F56" s="397"/>
      <c r="H56" s="397"/>
      <c r="K56" s="396"/>
      <c r="L56" s="396"/>
      <c r="M56" s="397"/>
    </row>
    <row r="57" spans="1:14" s="89" customFormat="1" ht="15.75" x14ac:dyDescent="0.25">
      <c r="A57" s="397"/>
      <c r="B57" s="2"/>
      <c r="C57" s="2"/>
      <c r="D57" s="397"/>
      <c r="E57" s="397"/>
      <c r="F57" s="397"/>
      <c r="H57" s="397"/>
      <c r="K57" s="396"/>
      <c r="L57" s="396"/>
      <c r="M57" s="397"/>
    </row>
    <row r="58" spans="1:14" s="89" customFormat="1" ht="15.75" x14ac:dyDescent="0.25">
      <c r="A58" s="397" t="s">
        <v>597</v>
      </c>
      <c r="B58" s="2"/>
      <c r="C58" s="2"/>
      <c r="E58" s="11" t="s">
        <v>595</v>
      </c>
      <c r="F58" s="11"/>
      <c r="H58" s="397" t="s">
        <v>598</v>
      </c>
      <c r="K58" s="396"/>
      <c r="L58" s="396"/>
      <c r="M58" s="397" t="s">
        <v>596</v>
      </c>
    </row>
    <row r="59" spans="1:14" s="155" customFormat="1" ht="15.75" x14ac:dyDescent="0.25">
      <c r="A59" s="68"/>
      <c r="B59" s="69"/>
      <c r="C59" s="69"/>
      <c r="D59" s="69"/>
      <c r="E59" s="68"/>
      <c r="F59" s="68"/>
      <c r="G59" s="68"/>
      <c r="H59" s="70"/>
      <c r="I59" s="115"/>
      <c r="J59" s="68"/>
      <c r="K59" s="68"/>
      <c r="L59" s="72"/>
      <c r="M59" s="69"/>
      <c r="N59" s="69"/>
    </row>
    <row r="60" spans="1:14" s="155" customFormat="1" ht="15.75" x14ac:dyDescent="0.25">
      <c r="A60" s="68"/>
      <c r="B60" s="69"/>
      <c r="C60" s="69"/>
      <c r="D60" s="69"/>
      <c r="E60" s="68"/>
      <c r="F60" s="68"/>
      <c r="G60" s="68"/>
      <c r="H60" s="70"/>
      <c r="I60" s="115"/>
      <c r="J60" s="68"/>
      <c r="K60" s="68"/>
      <c r="L60" s="72"/>
      <c r="M60" s="69"/>
      <c r="N60" s="69"/>
    </row>
    <row r="62" spans="1:14" ht="15.75" x14ac:dyDescent="0.25">
      <c r="C62" s="59"/>
      <c r="D62" s="60"/>
      <c r="E62" s="60"/>
      <c r="F62" s="60"/>
      <c r="G62" s="110"/>
      <c r="H62" s="59"/>
    </row>
    <row r="68" spans="1:14" ht="15.75" x14ac:dyDescent="0.25">
      <c r="A68" s="546" t="s">
        <v>22</v>
      </c>
      <c r="B68" s="546"/>
      <c r="C68" s="546"/>
      <c r="D68" s="546"/>
      <c r="E68" s="546"/>
      <c r="F68" s="546"/>
      <c r="G68" s="546"/>
      <c r="H68" s="546"/>
      <c r="I68" s="546"/>
      <c r="J68" s="546"/>
      <c r="K68" s="546"/>
      <c r="L68" s="546"/>
      <c r="M68" s="546"/>
      <c r="N68" s="546"/>
    </row>
    <row r="69" spans="1:14" ht="15.75" x14ac:dyDescent="0.25">
      <c r="A69" s="546" t="s">
        <v>32</v>
      </c>
      <c r="B69" s="546"/>
      <c r="C69" s="546"/>
      <c r="D69" s="546"/>
      <c r="E69" s="546"/>
      <c r="F69" s="546"/>
      <c r="G69" s="546"/>
      <c r="H69" s="546"/>
      <c r="I69" s="546"/>
      <c r="J69" s="546"/>
      <c r="K69" s="546"/>
      <c r="L69" s="546"/>
      <c r="M69" s="546"/>
      <c r="N69" s="546"/>
    </row>
    <row r="70" spans="1:14" ht="15.75" x14ac:dyDescent="0.25">
      <c r="A70" s="581" t="s">
        <v>6</v>
      </c>
      <c r="B70" s="581"/>
      <c r="C70" s="581"/>
      <c r="D70" s="581"/>
      <c r="E70" s="581"/>
      <c r="F70" s="581"/>
      <c r="G70" s="581"/>
      <c r="H70" s="581"/>
      <c r="I70" s="581"/>
      <c r="J70" s="581"/>
      <c r="K70" s="581"/>
      <c r="L70" s="581"/>
      <c r="M70" s="581"/>
      <c r="N70" s="581"/>
    </row>
    <row r="71" spans="1:14" ht="15.75" x14ac:dyDescent="0.25">
      <c r="A71" s="581" t="s">
        <v>7</v>
      </c>
      <c r="B71" s="581"/>
      <c r="C71" s="581"/>
      <c r="D71" s="581"/>
      <c r="E71" s="581"/>
      <c r="F71" s="581"/>
      <c r="G71" s="581"/>
      <c r="H71" s="581"/>
      <c r="I71" s="581"/>
      <c r="J71" s="581"/>
      <c r="K71" s="581"/>
      <c r="L71" s="581"/>
      <c r="M71" s="581"/>
      <c r="N71" s="581"/>
    </row>
    <row r="72" spans="1:14" ht="15.75" x14ac:dyDescent="0.25">
      <c r="A72" s="581" t="s">
        <v>8</v>
      </c>
      <c r="B72" s="581"/>
      <c r="C72" s="581"/>
      <c r="D72" s="581"/>
      <c r="E72" s="581"/>
      <c r="F72" s="581"/>
      <c r="G72" s="581"/>
      <c r="H72" s="581"/>
      <c r="I72" s="581"/>
      <c r="J72" s="581"/>
      <c r="K72" s="581"/>
      <c r="L72" s="581"/>
      <c r="M72" s="581"/>
      <c r="N72" s="581"/>
    </row>
    <row r="73" spans="1:14" ht="15.75" x14ac:dyDescent="0.25">
      <c r="A73" s="550" t="s">
        <v>471</v>
      </c>
      <c r="B73" s="550"/>
      <c r="C73" s="550"/>
      <c r="D73" s="550"/>
      <c r="E73" s="550"/>
      <c r="F73" s="550"/>
      <c r="G73" s="550"/>
      <c r="H73" s="550"/>
      <c r="I73" s="550"/>
      <c r="J73" s="550"/>
      <c r="K73" s="550"/>
      <c r="L73" s="550"/>
      <c r="M73" s="550"/>
      <c r="N73" s="550"/>
    </row>
    <row r="74" spans="1:14" ht="15.75" x14ac:dyDescent="0.25">
      <c r="A74" s="574" t="s">
        <v>46</v>
      </c>
      <c r="B74" s="575"/>
      <c r="C74" s="575"/>
      <c r="D74" s="576"/>
      <c r="L74" s="577" t="s">
        <v>43</v>
      </c>
      <c r="M74" s="577"/>
      <c r="N74" s="577"/>
    </row>
    <row r="75" spans="1:14" ht="15.75" x14ac:dyDescent="0.25">
      <c r="A75" s="574" t="s">
        <v>64</v>
      </c>
      <c r="B75" s="575"/>
      <c r="C75" s="575"/>
      <c r="D75" s="576"/>
      <c r="E75" s="578" t="s">
        <v>9</v>
      </c>
      <c r="F75" s="579"/>
      <c r="G75" s="579"/>
      <c r="H75" s="579"/>
      <c r="I75" s="579"/>
      <c r="J75" s="579"/>
      <c r="K75" s="580"/>
      <c r="L75" s="577" t="s">
        <v>23</v>
      </c>
      <c r="M75" s="577"/>
      <c r="N75" s="577"/>
    </row>
    <row r="76" spans="1:14" ht="15.75" x14ac:dyDescent="0.25">
      <c r="A76" s="563" t="s">
        <v>314</v>
      </c>
      <c r="B76" s="564"/>
      <c r="C76" s="564"/>
      <c r="D76" s="565"/>
      <c r="E76" s="566" t="s">
        <v>45</v>
      </c>
      <c r="F76" s="567"/>
      <c r="G76" s="567"/>
      <c r="H76" s="567"/>
      <c r="I76" s="567"/>
      <c r="J76" s="567"/>
      <c r="K76" s="568"/>
      <c r="L76" s="567" t="s">
        <v>11</v>
      </c>
      <c r="M76" s="567"/>
      <c r="N76" s="567"/>
    </row>
    <row r="77" spans="1:14" ht="15.75" x14ac:dyDescent="0.25">
      <c r="A77" s="569" t="s">
        <v>507</v>
      </c>
      <c r="B77" s="570"/>
      <c r="C77" s="570"/>
      <c r="D77" s="571"/>
      <c r="E77" s="585" t="s">
        <v>28</v>
      </c>
      <c r="F77" s="586"/>
      <c r="G77" s="586"/>
      <c r="H77" s="586"/>
      <c r="I77" s="586"/>
      <c r="J77" s="586"/>
      <c r="K77" s="586"/>
      <c r="L77" s="27" t="s">
        <v>13</v>
      </c>
      <c r="M77" s="27" t="s">
        <v>1</v>
      </c>
      <c r="N77" s="27" t="s">
        <v>0</v>
      </c>
    </row>
    <row r="78" spans="1:14" ht="15.75" x14ac:dyDescent="0.25">
      <c r="A78" s="569" t="s">
        <v>594</v>
      </c>
      <c r="B78" s="570"/>
      <c r="C78" s="570"/>
      <c r="D78" s="571"/>
      <c r="E78" s="567" t="s">
        <v>63</v>
      </c>
      <c r="F78" s="546"/>
      <c r="G78" s="546"/>
      <c r="H78" s="546"/>
      <c r="I78" s="546"/>
      <c r="J78" s="546"/>
      <c r="K78" s="567"/>
      <c r="L78" s="29">
        <v>62</v>
      </c>
      <c r="M78" s="29">
        <v>52</v>
      </c>
      <c r="N78" s="29">
        <v>40</v>
      </c>
    </row>
    <row r="79" spans="1:14" ht="15.75" x14ac:dyDescent="0.25">
      <c r="A79" s="2"/>
      <c r="B79" s="2"/>
      <c r="C79" s="2"/>
      <c r="D79" s="2"/>
      <c r="E79" s="34" t="s">
        <v>72</v>
      </c>
      <c r="F79" s="2"/>
      <c r="G79" s="2"/>
      <c r="H79" s="2"/>
      <c r="I79" s="2"/>
      <c r="J79" s="2"/>
      <c r="K79" s="2"/>
      <c r="L79" s="28"/>
      <c r="M79" s="2"/>
      <c r="N79" s="2"/>
    </row>
    <row r="80" spans="1:14" x14ac:dyDescent="0.25">
      <c r="A80" s="583" t="s">
        <v>84</v>
      </c>
      <c r="B80" s="562" t="s">
        <v>16</v>
      </c>
      <c r="C80" s="562"/>
      <c r="D80" s="562"/>
      <c r="E80" s="562" t="s">
        <v>3</v>
      </c>
      <c r="F80" s="561" t="s">
        <v>17</v>
      </c>
      <c r="G80" s="561" t="s">
        <v>18</v>
      </c>
      <c r="H80" s="561" t="s">
        <v>19</v>
      </c>
      <c r="I80" s="584" t="s">
        <v>39</v>
      </c>
      <c r="J80" s="561" t="s">
        <v>5</v>
      </c>
      <c r="K80" s="561" t="s">
        <v>25</v>
      </c>
      <c r="L80" s="561" t="s">
        <v>20</v>
      </c>
      <c r="M80" s="562" t="s">
        <v>21</v>
      </c>
      <c r="N80" s="562"/>
    </row>
    <row r="81" spans="1:14" x14ac:dyDescent="0.25">
      <c r="A81" s="583"/>
      <c r="B81" s="562"/>
      <c r="C81" s="562"/>
      <c r="D81" s="562"/>
      <c r="E81" s="562"/>
      <c r="F81" s="561"/>
      <c r="G81" s="561"/>
      <c r="H81" s="561"/>
      <c r="I81" s="584"/>
      <c r="J81" s="561"/>
      <c r="K81" s="561"/>
      <c r="L81" s="561"/>
      <c r="M81" s="562"/>
      <c r="N81" s="562"/>
    </row>
    <row r="82" spans="1:14" s="139" customFormat="1" ht="15.75" x14ac:dyDescent="0.25">
      <c r="A82" s="176">
        <v>1</v>
      </c>
      <c r="B82" s="40" t="s">
        <v>331</v>
      </c>
      <c r="C82" s="38"/>
      <c r="D82" s="152"/>
      <c r="E82" s="324" t="s">
        <v>321</v>
      </c>
      <c r="F82" s="153" t="s">
        <v>0</v>
      </c>
      <c r="G82" s="153">
        <v>2004</v>
      </c>
      <c r="H82" s="303">
        <v>65.849999999999994</v>
      </c>
      <c r="I82" s="530">
        <v>52</v>
      </c>
      <c r="J82" s="193">
        <f>IF(I82="","",RANK(I82,$I$82:$I$93,0))</f>
        <v>1</v>
      </c>
      <c r="K82" s="193">
        <f t="shared" ref="K82:K88" si="0">IF(I82="","",IF(J82&gt;=19,1,IF(J82=1,20,IF(J82=2,18,IF(J82=3,16,IF(J82=4,15,IF(J82=5,14,IF(J82=6,13,IF(J82=7,12,IF(J82=8,11,IF(J82=9,10,IF(J82=10,9,IF(J82=11,8,IF(J82=12,7,IF(J82=13,6,IF(J82=14,5,IF(J82=15,4,IF(J82=16,3,IF(J82=17,2,1)))))))))))))))))))</f>
        <v>20</v>
      </c>
      <c r="L82" s="193" t="str">
        <f t="shared" ref="L82:L88" si="1">IF(AND(NOT(OR(F82="МСМК",F82="ЗМС")),I82&gt;=$L$78),"+МСМК",IF(AND(OR(F82="МСМК",F82="ЗМС"),I82&gt;=$L$78),"МСМК",IF(AND(NOT(OR(F82="МСМК",F82="МС",F82="ЗМС")),I82&gt;=$M$78),"+МС",IF(AND(OR(F82="МСМК",F82="МС",F82="ЗМС"),I82&gt;=$M$78),"МС",IF(AND(NOT(OR(F82="ЗМС",F82="МСМК",F82="МС",F82="КМС")),I82&gt;=$N$78),"+КМС",IF(AND(OR(F82="ЗМС",F82="МСМК",F82="МС",F82="КМС"),I82&gt;=$N$78),"КМС","-"))))))</f>
        <v>+МС</v>
      </c>
      <c r="M82" s="151" t="s">
        <v>332</v>
      </c>
      <c r="N82" s="150"/>
    </row>
    <row r="83" spans="1:14" s="139" customFormat="1" ht="15.75" x14ac:dyDescent="0.25">
      <c r="A83" s="324">
        <v>2</v>
      </c>
      <c r="B83" s="40" t="s">
        <v>413</v>
      </c>
      <c r="C83" s="38"/>
      <c r="D83" s="152"/>
      <c r="E83" s="277" t="s">
        <v>410</v>
      </c>
      <c r="F83" s="268" t="s">
        <v>1</v>
      </c>
      <c r="G83" s="268">
        <v>2003</v>
      </c>
      <c r="H83" s="303">
        <v>63.1</v>
      </c>
      <c r="I83" s="149">
        <v>48</v>
      </c>
      <c r="J83" s="268">
        <f>IF(I83="","",RANK(I83,$I$82:$I$93,0))</f>
        <v>2</v>
      </c>
      <c r="K83" s="268">
        <f t="shared" si="0"/>
        <v>18</v>
      </c>
      <c r="L83" s="268" t="str">
        <f t="shared" si="1"/>
        <v>КМС</v>
      </c>
      <c r="M83" s="151" t="s">
        <v>414</v>
      </c>
      <c r="N83" s="150"/>
    </row>
    <row r="84" spans="1:14" s="139" customFormat="1" ht="15.75" x14ac:dyDescent="0.25">
      <c r="A84" s="324">
        <v>3</v>
      </c>
      <c r="B84" s="40" t="s">
        <v>316</v>
      </c>
      <c r="C84" s="165"/>
      <c r="D84" s="165"/>
      <c r="E84" s="277" t="s">
        <v>317</v>
      </c>
      <c r="F84" s="273" t="s">
        <v>1</v>
      </c>
      <c r="G84" s="273">
        <v>2003</v>
      </c>
      <c r="H84" s="303">
        <v>64.2</v>
      </c>
      <c r="I84" s="149">
        <v>44</v>
      </c>
      <c r="J84" s="268">
        <f>IF(I84="","",RANK(I84,$I$82:$I$93,0))</f>
        <v>3</v>
      </c>
      <c r="K84" s="268">
        <f t="shared" si="0"/>
        <v>16</v>
      </c>
      <c r="L84" s="268" t="str">
        <f t="shared" si="1"/>
        <v>КМС</v>
      </c>
      <c r="M84" s="151" t="s">
        <v>318</v>
      </c>
      <c r="N84" s="150"/>
    </row>
    <row r="85" spans="1:14" s="139" customFormat="1" ht="15.75" x14ac:dyDescent="0.25">
      <c r="A85" s="324">
        <v>4</v>
      </c>
      <c r="B85" s="40" t="s">
        <v>286</v>
      </c>
      <c r="C85" s="171"/>
      <c r="D85" s="172"/>
      <c r="E85" s="277" t="s">
        <v>284</v>
      </c>
      <c r="F85" s="193" t="s">
        <v>0</v>
      </c>
      <c r="G85" s="193">
        <v>2004</v>
      </c>
      <c r="H85" s="303">
        <v>67.55</v>
      </c>
      <c r="I85" s="149">
        <v>44</v>
      </c>
      <c r="J85" s="268">
        <v>4</v>
      </c>
      <c r="K85" s="268">
        <f t="shared" si="0"/>
        <v>15</v>
      </c>
      <c r="L85" s="268" t="str">
        <f t="shared" si="1"/>
        <v>КМС</v>
      </c>
      <c r="M85" s="151" t="s">
        <v>289</v>
      </c>
      <c r="N85" s="150"/>
    </row>
    <row r="86" spans="1:14" s="139" customFormat="1" ht="15.75" x14ac:dyDescent="0.25">
      <c r="A86" s="324">
        <v>5</v>
      </c>
      <c r="B86" s="40" t="s">
        <v>191</v>
      </c>
      <c r="C86" s="38"/>
      <c r="D86" s="152"/>
      <c r="E86" s="277" t="s">
        <v>58</v>
      </c>
      <c r="F86" s="273" t="s">
        <v>0</v>
      </c>
      <c r="G86" s="273">
        <v>2004</v>
      </c>
      <c r="H86" s="303">
        <v>64.95</v>
      </c>
      <c r="I86" s="149">
        <v>30</v>
      </c>
      <c r="J86" s="268">
        <f>IF(I86="","",RANK(I86,$I$82:$I$93,0))</f>
        <v>5</v>
      </c>
      <c r="K86" s="268">
        <f t="shared" si="0"/>
        <v>14</v>
      </c>
      <c r="L86" s="268" t="str">
        <f t="shared" si="1"/>
        <v>-</v>
      </c>
      <c r="M86" s="151" t="s">
        <v>491</v>
      </c>
      <c r="N86" s="150"/>
    </row>
    <row r="87" spans="1:14" s="139" customFormat="1" ht="15.75" x14ac:dyDescent="0.25">
      <c r="A87" s="324">
        <v>6</v>
      </c>
      <c r="B87" s="157" t="s">
        <v>339</v>
      </c>
      <c r="C87" s="147"/>
      <c r="D87" s="148"/>
      <c r="E87" s="328" t="s">
        <v>337</v>
      </c>
      <c r="F87" s="328" t="s">
        <v>0</v>
      </c>
      <c r="G87" s="328">
        <v>2003</v>
      </c>
      <c r="H87" s="332">
        <v>67.45</v>
      </c>
      <c r="I87" s="167">
        <v>19</v>
      </c>
      <c r="J87" s="268">
        <f>IF(I87="","",RANK(I87,$I$82:$I$93,0))</f>
        <v>6</v>
      </c>
      <c r="K87" s="268">
        <f t="shared" si="0"/>
        <v>13</v>
      </c>
      <c r="L87" s="268" t="str">
        <f t="shared" si="1"/>
        <v>-</v>
      </c>
      <c r="M87" s="168" t="s">
        <v>340</v>
      </c>
      <c r="N87" s="357"/>
    </row>
    <row r="88" spans="1:14" s="184" customFormat="1" ht="15.75" x14ac:dyDescent="0.25">
      <c r="A88" s="324">
        <v>7</v>
      </c>
      <c r="B88" s="40" t="s">
        <v>122</v>
      </c>
      <c r="C88" s="38"/>
      <c r="D88" s="152"/>
      <c r="E88" s="277" t="s">
        <v>120</v>
      </c>
      <c r="F88" s="268" t="s">
        <v>0</v>
      </c>
      <c r="G88" s="268">
        <v>2004</v>
      </c>
      <c r="H88" s="303">
        <v>67.05</v>
      </c>
      <c r="I88" s="149">
        <v>13</v>
      </c>
      <c r="J88" s="268">
        <f>IF(I88="","",RANK(I88,$I$82:$I$93,0))</f>
        <v>7</v>
      </c>
      <c r="K88" s="268">
        <f t="shared" si="0"/>
        <v>12</v>
      </c>
      <c r="L88" s="268" t="str">
        <f t="shared" si="1"/>
        <v>-</v>
      </c>
      <c r="M88" s="151" t="s">
        <v>123</v>
      </c>
      <c r="N88" s="150"/>
    </row>
    <row r="89" spans="1:14" s="184" customFormat="1" ht="15.75" x14ac:dyDescent="0.25">
      <c r="A89" s="68"/>
      <c r="B89" s="69"/>
      <c r="C89" s="69"/>
      <c r="D89" s="69"/>
      <c r="E89" s="68"/>
      <c r="F89" s="68"/>
      <c r="G89" s="68"/>
      <c r="H89" s="70"/>
      <c r="I89" s="115"/>
      <c r="J89" s="68"/>
      <c r="K89" s="68"/>
      <c r="L89" s="72"/>
      <c r="M89" s="69"/>
      <c r="N89" s="69"/>
    </row>
    <row r="90" spans="1:14" s="184" customFormat="1" ht="15.75" x14ac:dyDescent="0.25">
      <c r="A90" s="68"/>
      <c r="B90" s="69"/>
      <c r="C90" s="69"/>
      <c r="D90" s="69"/>
      <c r="E90" s="68"/>
      <c r="F90" s="68"/>
      <c r="G90" s="68"/>
      <c r="H90" s="70"/>
      <c r="I90" s="115"/>
      <c r="J90" s="68"/>
      <c r="K90" s="68"/>
      <c r="L90" s="72"/>
      <c r="M90" s="69"/>
      <c r="N90" s="69"/>
    </row>
    <row r="91" spans="1:14" s="184" customFormat="1" ht="15.75" x14ac:dyDescent="0.25">
      <c r="A91" s="68"/>
      <c r="B91" s="69"/>
      <c r="C91" s="69"/>
      <c r="D91" s="69"/>
      <c r="E91" s="68"/>
      <c r="F91" s="68"/>
      <c r="G91" s="68"/>
      <c r="H91" s="70"/>
      <c r="I91" s="115"/>
      <c r="J91" s="68"/>
      <c r="K91" s="68"/>
      <c r="L91" s="72"/>
      <c r="M91" s="69"/>
      <c r="N91" s="69"/>
    </row>
    <row r="92" spans="1:14" s="89" customFormat="1" ht="15.75" x14ac:dyDescent="0.25">
      <c r="A92" s="397" t="s">
        <v>40</v>
      </c>
      <c r="B92" s="2"/>
      <c r="C92" s="2"/>
      <c r="E92" s="11" t="s">
        <v>66</v>
      </c>
      <c r="F92" s="11"/>
      <c r="H92" s="397" t="s">
        <v>41</v>
      </c>
      <c r="K92" s="396"/>
      <c r="L92" s="396"/>
      <c r="N92" s="396" t="s">
        <v>42</v>
      </c>
    </row>
    <row r="93" spans="1:14" s="89" customFormat="1" ht="15.75" x14ac:dyDescent="0.25">
      <c r="A93" s="397"/>
      <c r="B93" s="2"/>
      <c r="C93" s="2"/>
      <c r="D93" s="397"/>
      <c r="E93" s="397"/>
      <c r="F93" s="397"/>
      <c r="H93" s="397"/>
      <c r="K93" s="396"/>
      <c r="L93" s="396"/>
      <c r="M93" s="397"/>
    </row>
    <row r="94" spans="1:14" s="89" customFormat="1" ht="15.75" x14ac:dyDescent="0.25">
      <c r="A94" s="397"/>
      <c r="B94" s="2"/>
      <c r="C94" s="2"/>
      <c r="D94" s="397"/>
      <c r="E94" s="397"/>
      <c r="F94" s="397"/>
      <c r="H94" s="397"/>
      <c r="K94" s="396"/>
      <c r="L94" s="396"/>
      <c r="M94" s="397"/>
    </row>
    <row r="95" spans="1:14" s="89" customFormat="1" ht="15.75" x14ac:dyDescent="0.25">
      <c r="A95" s="397" t="s">
        <v>597</v>
      </c>
      <c r="B95" s="2"/>
      <c r="C95" s="2"/>
      <c r="E95" s="11" t="s">
        <v>595</v>
      </c>
      <c r="F95" s="11"/>
      <c r="H95" s="397" t="s">
        <v>598</v>
      </c>
      <c r="K95" s="396"/>
      <c r="L95" s="396"/>
      <c r="M95" s="397" t="s">
        <v>596</v>
      </c>
    </row>
    <row r="96" spans="1:14" s="185" customFormat="1" ht="15.75" x14ac:dyDescent="0.25"/>
    <row r="97" spans="1:14" s="185" customFormat="1" ht="15.75" x14ac:dyDescent="0.25"/>
    <row r="98" spans="1:14" s="185" customFormat="1" ht="15.75" x14ac:dyDescent="0.25"/>
    <row r="99" spans="1:14" s="185" customFormat="1" ht="15.75" x14ac:dyDescent="0.25"/>
    <row r="100" spans="1:14" s="185" customFormat="1" ht="15.75" x14ac:dyDescent="0.25"/>
    <row r="101" spans="1:14" s="185" customFormat="1" ht="15.75" x14ac:dyDescent="0.25"/>
    <row r="102" spans="1:14" ht="15.75" x14ac:dyDescent="0.25">
      <c r="A102" s="546" t="s">
        <v>22</v>
      </c>
      <c r="B102" s="546"/>
      <c r="C102" s="546"/>
      <c r="D102" s="546"/>
      <c r="E102" s="546"/>
      <c r="F102" s="546"/>
      <c r="G102" s="546"/>
      <c r="H102" s="546"/>
      <c r="I102" s="546"/>
      <c r="J102" s="546"/>
      <c r="K102" s="546"/>
      <c r="L102" s="546"/>
      <c r="M102" s="546"/>
      <c r="N102" s="546"/>
    </row>
    <row r="103" spans="1:14" ht="15.75" x14ac:dyDescent="0.25">
      <c r="A103" s="546" t="s">
        <v>32</v>
      </c>
      <c r="B103" s="546"/>
      <c r="C103" s="546"/>
      <c r="D103" s="546"/>
      <c r="E103" s="546"/>
      <c r="F103" s="546"/>
      <c r="G103" s="546"/>
      <c r="H103" s="546"/>
      <c r="I103" s="546"/>
      <c r="J103" s="546"/>
      <c r="K103" s="546"/>
      <c r="L103" s="546"/>
      <c r="M103" s="546"/>
      <c r="N103" s="546"/>
    </row>
    <row r="104" spans="1:14" ht="15.75" x14ac:dyDescent="0.25">
      <c r="A104" s="581" t="s">
        <v>6</v>
      </c>
      <c r="B104" s="581"/>
      <c r="C104" s="581"/>
      <c r="D104" s="581"/>
      <c r="E104" s="581"/>
      <c r="F104" s="581"/>
      <c r="G104" s="581"/>
      <c r="H104" s="581"/>
      <c r="I104" s="581"/>
      <c r="J104" s="581"/>
      <c r="K104" s="581"/>
      <c r="L104" s="581"/>
      <c r="M104" s="581"/>
      <c r="N104" s="581"/>
    </row>
    <row r="105" spans="1:14" ht="15.75" x14ac:dyDescent="0.25">
      <c r="A105" s="581" t="s">
        <v>7</v>
      </c>
      <c r="B105" s="581"/>
      <c r="C105" s="581"/>
      <c r="D105" s="581"/>
      <c r="E105" s="581"/>
      <c r="F105" s="581"/>
      <c r="G105" s="581"/>
      <c r="H105" s="581"/>
      <c r="I105" s="581"/>
      <c r="J105" s="581"/>
      <c r="K105" s="581"/>
      <c r="L105" s="581"/>
      <c r="M105" s="581"/>
      <c r="N105" s="581"/>
    </row>
    <row r="106" spans="1:14" ht="15.75" x14ac:dyDescent="0.25">
      <c r="A106" s="581" t="s">
        <v>8</v>
      </c>
      <c r="B106" s="581"/>
      <c r="C106" s="581"/>
      <c r="D106" s="581"/>
      <c r="E106" s="581"/>
      <c r="F106" s="581"/>
      <c r="G106" s="581"/>
      <c r="H106" s="581"/>
      <c r="I106" s="581"/>
      <c r="J106" s="581"/>
      <c r="K106" s="581"/>
      <c r="L106" s="581"/>
      <c r="M106" s="581"/>
      <c r="N106" s="581"/>
    </row>
    <row r="107" spans="1:14" ht="15.75" x14ac:dyDescent="0.25">
      <c r="A107" s="550" t="s">
        <v>471</v>
      </c>
      <c r="B107" s="550"/>
      <c r="C107" s="550"/>
      <c r="D107" s="550"/>
      <c r="E107" s="550"/>
      <c r="F107" s="550"/>
      <c r="G107" s="550"/>
      <c r="H107" s="550"/>
      <c r="I107" s="550"/>
      <c r="J107" s="550"/>
      <c r="K107" s="550"/>
      <c r="L107" s="550"/>
      <c r="M107" s="550"/>
      <c r="N107" s="550"/>
    </row>
    <row r="108" spans="1:14" ht="15.75" x14ac:dyDescent="0.25">
      <c r="A108" s="574" t="s">
        <v>46</v>
      </c>
      <c r="B108" s="575"/>
      <c r="C108" s="575"/>
      <c r="D108" s="576"/>
      <c r="L108" s="577" t="s">
        <v>43</v>
      </c>
      <c r="M108" s="577"/>
      <c r="N108" s="577"/>
    </row>
    <row r="109" spans="1:14" ht="15.75" x14ac:dyDescent="0.25">
      <c r="A109" s="574" t="s">
        <v>64</v>
      </c>
      <c r="B109" s="575"/>
      <c r="C109" s="575"/>
      <c r="D109" s="576"/>
      <c r="E109" s="578" t="s">
        <v>9</v>
      </c>
      <c r="F109" s="579"/>
      <c r="G109" s="579"/>
      <c r="H109" s="579"/>
      <c r="I109" s="579"/>
      <c r="J109" s="579"/>
      <c r="K109" s="580"/>
      <c r="L109" s="577" t="s">
        <v>23</v>
      </c>
      <c r="M109" s="577"/>
      <c r="N109" s="577"/>
    </row>
    <row r="110" spans="1:14" ht="15.75" x14ac:dyDescent="0.25">
      <c r="A110" s="563" t="s">
        <v>314</v>
      </c>
      <c r="B110" s="564"/>
      <c r="C110" s="564"/>
      <c r="D110" s="565"/>
      <c r="E110" s="566" t="s">
        <v>45</v>
      </c>
      <c r="F110" s="567"/>
      <c r="G110" s="567"/>
      <c r="H110" s="567"/>
      <c r="I110" s="567"/>
      <c r="J110" s="567"/>
      <c r="K110" s="568"/>
      <c r="L110" s="567" t="s">
        <v>11</v>
      </c>
      <c r="M110" s="567"/>
      <c r="N110" s="567"/>
    </row>
    <row r="111" spans="1:14" ht="15.75" x14ac:dyDescent="0.25">
      <c r="A111" s="569" t="s">
        <v>507</v>
      </c>
      <c r="B111" s="570"/>
      <c r="C111" s="570"/>
      <c r="D111" s="571"/>
      <c r="E111" s="572" t="s">
        <v>28</v>
      </c>
      <c r="F111" s="573"/>
      <c r="G111" s="573"/>
      <c r="H111" s="573"/>
      <c r="I111" s="573"/>
      <c r="J111" s="573"/>
      <c r="K111" s="573"/>
      <c r="L111" s="27" t="s">
        <v>13</v>
      </c>
      <c r="M111" s="27" t="s">
        <v>1</v>
      </c>
      <c r="N111" s="27" t="s">
        <v>0</v>
      </c>
    </row>
    <row r="112" spans="1:14" ht="15.75" x14ac:dyDescent="0.25">
      <c r="A112" s="569" t="s">
        <v>594</v>
      </c>
      <c r="B112" s="570"/>
      <c r="C112" s="570"/>
      <c r="D112" s="571"/>
      <c r="E112" s="579" t="s">
        <v>65</v>
      </c>
      <c r="F112" s="582"/>
      <c r="G112" s="582"/>
      <c r="H112" s="582"/>
      <c r="I112" s="582"/>
      <c r="J112" s="582"/>
      <c r="K112" s="579"/>
      <c r="L112" s="29">
        <v>72</v>
      </c>
      <c r="M112" s="29">
        <v>56</v>
      </c>
      <c r="N112" s="29">
        <v>45</v>
      </c>
    </row>
    <row r="113" spans="1:14" ht="15.75" x14ac:dyDescent="0.25">
      <c r="A113" s="2"/>
      <c r="B113" s="2"/>
      <c r="C113" s="2"/>
      <c r="D113" s="2"/>
      <c r="E113" s="34" t="s">
        <v>72</v>
      </c>
      <c r="F113" s="2"/>
      <c r="G113" s="2"/>
      <c r="H113" s="2"/>
      <c r="I113" s="2"/>
      <c r="J113" s="2"/>
      <c r="K113" s="2"/>
      <c r="L113" s="28"/>
      <c r="M113" s="2"/>
      <c r="N113" s="2"/>
    </row>
    <row r="114" spans="1:14" x14ac:dyDescent="0.25">
      <c r="A114" s="583" t="s">
        <v>84</v>
      </c>
      <c r="B114" s="562" t="s">
        <v>16</v>
      </c>
      <c r="C114" s="562"/>
      <c r="D114" s="562"/>
      <c r="E114" s="562" t="s">
        <v>3</v>
      </c>
      <c r="F114" s="561" t="s">
        <v>17</v>
      </c>
      <c r="G114" s="561" t="s">
        <v>18</v>
      </c>
      <c r="H114" s="561" t="s">
        <v>19</v>
      </c>
      <c r="I114" s="584" t="s">
        <v>39</v>
      </c>
      <c r="J114" s="561" t="s">
        <v>5</v>
      </c>
      <c r="K114" s="561" t="s">
        <v>25</v>
      </c>
      <c r="L114" s="561" t="s">
        <v>20</v>
      </c>
      <c r="M114" s="562" t="s">
        <v>21</v>
      </c>
      <c r="N114" s="562"/>
    </row>
    <row r="115" spans="1:14" x14ac:dyDescent="0.25">
      <c r="A115" s="583"/>
      <c r="B115" s="562"/>
      <c r="C115" s="562"/>
      <c r="D115" s="562"/>
      <c r="E115" s="562"/>
      <c r="F115" s="561"/>
      <c r="G115" s="561"/>
      <c r="H115" s="561"/>
      <c r="I115" s="584"/>
      <c r="J115" s="561"/>
      <c r="K115" s="561"/>
      <c r="L115" s="561"/>
      <c r="M115" s="562"/>
      <c r="N115" s="562"/>
    </row>
    <row r="116" spans="1:14" s="139" customFormat="1" ht="15.75" x14ac:dyDescent="0.25">
      <c r="A116" s="176">
        <v>1</v>
      </c>
      <c r="B116" s="129" t="s">
        <v>184</v>
      </c>
      <c r="C116" s="154"/>
      <c r="D116" s="150"/>
      <c r="E116" s="277" t="s">
        <v>106</v>
      </c>
      <c r="F116" s="176" t="s">
        <v>1</v>
      </c>
      <c r="G116" s="176">
        <v>2004</v>
      </c>
      <c r="H116" s="303">
        <v>86.4</v>
      </c>
      <c r="I116" s="530">
        <v>50</v>
      </c>
      <c r="J116" s="176">
        <f t="shared" ref="J116:J122" si="2">IF(I116="","",RANK(I116,$I$116:$I$123,0))</f>
        <v>1</v>
      </c>
      <c r="K116" s="176">
        <f t="shared" ref="K116:K122" si="3">IF(I116="","",IF(J116&gt;=19,1,IF(J116=1,20,IF(J116=2,18,IF(J116=3,16,IF(J116=4,15,IF(J116=5,14,IF(J116=6,13,IF(J116=7,12,IF(J116=8,11,IF(J116=9,10,IF(J116=10,9,IF(J116=11,8,IF(J116=12,7,IF(J116=13,6,IF(J116=14,5,IF(J116=15,4,IF(J116=16,3,IF(J116=17,2,1)))))))))))))))))))</f>
        <v>20</v>
      </c>
      <c r="L116" s="176" t="str">
        <f t="shared" ref="L116:L123" si="4">IF(AND(NOT(OR(F116="МСМК",F116="ЗМС")),I116&gt;=$L$112),"+МСМК",IF(AND(OR(F116="МСМК",F116="ЗМС"),I116&gt;=$L$112),"МСМК",IF(AND(NOT(OR(F116="МСМК",F116="МС",F116="ЗМС")),I116&gt;=$M$112),"+МС",IF(AND(OR(F116="МСМК",F116="МС",F116="ЗМС"),I116&gt;=$M$112),"МС",IF(AND(NOT(OR(F116="ЗМС",F116="МСМК",F116="МС",F116="КМС")),I116&gt;=$N$112),"+КМС",IF(AND(OR(F116="ЗМС",F116="МСМК",F116="МС",F116="КМС"),I116&gt;=$N$112),"КМС","-"))))))</f>
        <v>КМС</v>
      </c>
      <c r="M116" s="129" t="s">
        <v>185</v>
      </c>
      <c r="N116" s="150"/>
    </row>
    <row r="117" spans="1:14" s="139" customFormat="1" ht="15.75" x14ac:dyDescent="0.25">
      <c r="A117" s="324">
        <v>2</v>
      </c>
      <c r="B117" s="40" t="s">
        <v>341</v>
      </c>
      <c r="C117" s="147"/>
      <c r="D117" s="148"/>
      <c r="E117" s="277" t="s">
        <v>337</v>
      </c>
      <c r="F117" s="176" t="s">
        <v>0</v>
      </c>
      <c r="G117" s="176">
        <v>2000</v>
      </c>
      <c r="H117" s="303">
        <v>105.05</v>
      </c>
      <c r="I117" s="149">
        <v>49</v>
      </c>
      <c r="J117" s="193">
        <f t="shared" si="2"/>
        <v>2</v>
      </c>
      <c r="K117" s="193">
        <f t="shared" si="3"/>
        <v>18</v>
      </c>
      <c r="L117" s="193" t="str">
        <f t="shared" si="4"/>
        <v>КМС</v>
      </c>
      <c r="M117" s="40" t="s">
        <v>342</v>
      </c>
      <c r="N117" s="150"/>
    </row>
    <row r="118" spans="1:14" s="139" customFormat="1" ht="15.75" x14ac:dyDescent="0.25">
      <c r="A118" s="324">
        <v>3</v>
      </c>
      <c r="B118" s="40" t="s">
        <v>508</v>
      </c>
      <c r="C118" s="154"/>
      <c r="D118" s="150"/>
      <c r="E118" s="277" t="s">
        <v>423</v>
      </c>
      <c r="F118" s="153" t="s">
        <v>0</v>
      </c>
      <c r="G118" s="333">
        <v>2004</v>
      </c>
      <c r="H118" s="303">
        <v>85.75</v>
      </c>
      <c r="I118" s="149">
        <v>38</v>
      </c>
      <c r="J118" s="193">
        <f t="shared" si="2"/>
        <v>3</v>
      </c>
      <c r="K118" s="193">
        <f t="shared" si="3"/>
        <v>16</v>
      </c>
      <c r="L118" s="193" t="str">
        <f t="shared" si="4"/>
        <v>-</v>
      </c>
      <c r="M118" s="151" t="s">
        <v>433</v>
      </c>
      <c r="N118" s="150"/>
    </row>
    <row r="119" spans="1:14" s="139" customFormat="1" ht="15.75" x14ac:dyDescent="0.25">
      <c r="A119" s="324">
        <v>4</v>
      </c>
      <c r="B119" s="40" t="s">
        <v>436</v>
      </c>
      <c r="C119" s="154"/>
      <c r="D119" s="150"/>
      <c r="E119" s="277" t="s">
        <v>423</v>
      </c>
      <c r="F119" s="153" t="s">
        <v>0</v>
      </c>
      <c r="G119" s="153">
        <v>2002</v>
      </c>
      <c r="H119" s="303">
        <v>77.849999999999994</v>
      </c>
      <c r="I119" s="149">
        <v>35</v>
      </c>
      <c r="J119" s="193">
        <f t="shared" si="2"/>
        <v>4</v>
      </c>
      <c r="K119" s="193">
        <f t="shared" si="3"/>
        <v>15</v>
      </c>
      <c r="L119" s="193" t="str">
        <f t="shared" si="4"/>
        <v>-</v>
      </c>
      <c r="M119" s="151" t="s">
        <v>424</v>
      </c>
      <c r="N119" s="150"/>
    </row>
    <row r="120" spans="1:14" s="139" customFormat="1" ht="15.75" x14ac:dyDescent="0.25">
      <c r="A120" s="324">
        <v>5</v>
      </c>
      <c r="B120" s="40" t="s">
        <v>230</v>
      </c>
      <c r="C120" s="38"/>
      <c r="D120" s="152"/>
      <c r="E120" s="277" t="s">
        <v>203</v>
      </c>
      <c r="F120" s="333" t="s">
        <v>1</v>
      </c>
      <c r="G120" s="177">
        <v>2002</v>
      </c>
      <c r="H120" s="303">
        <v>92.3</v>
      </c>
      <c r="I120" s="149">
        <v>25</v>
      </c>
      <c r="J120" s="193">
        <f t="shared" si="2"/>
        <v>5</v>
      </c>
      <c r="K120" s="193">
        <f t="shared" si="3"/>
        <v>14</v>
      </c>
      <c r="L120" s="193" t="str">
        <f t="shared" si="4"/>
        <v>-</v>
      </c>
      <c r="M120" s="151" t="s">
        <v>231</v>
      </c>
      <c r="N120" s="150"/>
    </row>
    <row r="121" spans="1:14" s="139" customFormat="1" ht="15.75" x14ac:dyDescent="0.25">
      <c r="A121" s="324">
        <v>6</v>
      </c>
      <c r="B121" s="40" t="s">
        <v>124</v>
      </c>
      <c r="C121" s="165"/>
      <c r="D121" s="165"/>
      <c r="E121" s="277" t="s">
        <v>120</v>
      </c>
      <c r="F121" s="193" t="s">
        <v>0</v>
      </c>
      <c r="G121" s="193">
        <v>2003</v>
      </c>
      <c r="H121" s="303">
        <v>87.35</v>
      </c>
      <c r="I121" s="149">
        <v>9</v>
      </c>
      <c r="J121" s="193">
        <f t="shared" si="2"/>
        <v>6</v>
      </c>
      <c r="K121" s="193">
        <f t="shared" si="3"/>
        <v>13</v>
      </c>
      <c r="L121" s="193" t="str">
        <f t="shared" si="4"/>
        <v>-</v>
      </c>
      <c r="M121" s="151" t="s">
        <v>521</v>
      </c>
      <c r="N121" s="150"/>
    </row>
    <row r="122" spans="1:14" s="139" customFormat="1" ht="15.75" x14ac:dyDescent="0.25">
      <c r="A122" s="324">
        <v>7</v>
      </c>
      <c r="B122" s="40" t="s">
        <v>313</v>
      </c>
      <c r="C122" s="38"/>
      <c r="D122" s="152"/>
      <c r="E122" s="277" t="s">
        <v>437</v>
      </c>
      <c r="F122" s="153">
        <v>1</v>
      </c>
      <c r="G122" s="153">
        <v>2003</v>
      </c>
      <c r="H122" s="303">
        <v>76.349999999999994</v>
      </c>
      <c r="I122" s="149">
        <v>7</v>
      </c>
      <c r="J122" s="193">
        <f t="shared" si="2"/>
        <v>7</v>
      </c>
      <c r="K122" s="193">
        <f t="shared" si="3"/>
        <v>12</v>
      </c>
      <c r="L122" s="193" t="str">
        <f t="shared" si="4"/>
        <v>-</v>
      </c>
      <c r="M122" s="151" t="s">
        <v>561</v>
      </c>
      <c r="N122" s="150"/>
    </row>
    <row r="123" spans="1:14" s="184" customFormat="1" ht="15.75" x14ac:dyDescent="0.25">
      <c r="A123" s="324">
        <v>8</v>
      </c>
      <c r="B123" s="151" t="s">
        <v>127</v>
      </c>
      <c r="C123" s="38"/>
      <c r="D123" s="152"/>
      <c r="E123" s="277" t="s">
        <v>125</v>
      </c>
      <c r="F123" s="193">
        <v>1</v>
      </c>
      <c r="G123" s="193">
        <v>2004</v>
      </c>
      <c r="H123" s="303">
        <v>74.5</v>
      </c>
      <c r="I123" s="149">
        <v>0</v>
      </c>
      <c r="J123" s="193"/>
      <c r="K123" s="193">
        <v>0</v>
      </c>
      <c r="L123" s="193" t="str">
        <f t="shared" si="4"/>
        <v>-</v>
      </c>
      <c r="M123" s="151" t="s">
        <v>522</v>
      </c>
      <c r="N123" s="150"/>
    </row>
    <row r="124" spans="1:14" s="184" customFormat="1" ht="15.75" x14ac:dyDescent="0.25">
      <c r="A124" s="72"/>
      <c r="B124" s="69"/>
      <c r="C124" s="69"/>
      <c r="D124" s="69"/>
      <c r="E124" s="68"/>
      <c r="F124" s="68"/>
      <c r="G124" s="68"/>
      <c r="H124" s="70"/>
      <c r="I124" s="115"/>
      <c r="J124" s="68"/>
      <c r="K124" s="68"/>
      <c r="L124" s="72"/>
      <c r="M124" s="69"/>
      <c r="N124" s="69"/>
    </row>
    <row r="125" spans="1:14" s="184" customFormat="1" ht="15.75" x14ac:dyDescent="0.25">
      <c r="A125" s="72"/>
      <c r="B125" s="69"/>
      <c r="C125" s="69"/>
      <c r="D125" s="69"/>
      <c r="E125" s="68"/>
      <c r="F125" s="68"/>
      <c r="G125" s="68"/>
      <c r="H125" s="70"/>
      <c r="I125" s="115"/>
      <c r="J125" s="68"/>
      <c r="K125" s="68"/>
      <c r="L125" s="72"/>
      <c r="M125" s="69"/>
      <c r="N125" s="69"/>
    </row>
    <row r="126" spans="1:14" s="184" customFormat="1" ht="15.75" x14ac:dyDescent="0.25">
      <c r="A126" s="72"/>
      <c r="B126" s="69"/>
      <c r="C126" s="69"/>
      <c r="D126" s="69"/>
      <c r="E126" s="68"/>
      <c r="F126" s="68"/>
      <c r="G126" s="68"/>
      <c r="H126" s="70"/>
      <c r="I126" s="115"/>
      <c r="J126" s="68"/>
      <c r="K126" s="68"/>
      <c r="L126" s="72"/>
      <c r="M126" s="69"/>
      <c r="N126" s="69"/>
    </row>
    <row r="127" spans="1:14" s="89" customFormat="1" ht="15.75" x14ac:dyDescent="0.25">
      <c r="A127" s="397" t="s">
        <v>40</v>
      </c>
      <c r="B127" s="2"/>
      <c r="C127" s="2"/>
      <c r="E127" s="11" t="s">
        <v>66</v>
      </c>
      <c r="F127" s="11"/>
      <c r="H127" s="397" t="s">
        <v>41</v>
      </c>
      <c r="K127" s="396"/>
      <c r="L127" s="396"/>
      <c r="N127" s="396" t="s">
        <v>42</v>
      </c>
    </row>
    <row r="128" spans="1:14" s="89" customFormat="1" ht="15.75" x14ac:dyDescent="0.25">
      <c r="A128" s="397"/>
      <c r="B128" s="2"/>
      <c r="C128" s="2"/>
      <c r="D128" s="397"/>
      <c r="E128" s="397"/>
      <c r="F128" s="397"/>
      <c r="H128" s="397"/>
      <c r="K128" s="396"/>
      <c r="L128" s="396"/>
      <c r="M128" s="397"/>
    </row>
    <row r="129" spans="1:14" s="89" customFormat="1" ht="15.75" x14ac:dyDescent="0.25">
      <c r="A129" s="397"/>
      <c r="B129" s="2"/>
      <c r="C129" s="2"/>
      <c r="D129" s="397"/>
      <c r="E129" s="397"/>
      <c r="F129" s="397"/>
      <c r="H129" s="397"/>
      <c r="K129" s="396"/>
      <c r="L129" s="396"/>
      <c r="M129" s="397"/>
    </row>
    <row r="130" spans="1:14" s="89" customFormat="1" ht="15.75" x14ac:dyDescent="0.25">
      <c r="A130" s="397" t="s">
        <v>597</v>
      </c>
      <c r="B130" s="2"/>
      <c r="C130" s="2"/>
      <c r="E130" s="11" t="s">
        <v>595</v>
      </c>
      <c r="F130" s="11"/>
      <c r="H130" s="397" t="s">
        <v>598</v>
      </c>
      <c r="K130" s="396"/>
      <c r="L130" s="396"/>
      <c r="M130" s="397" t="s">
        <v>596</v>
      </c>
    </row>
    <row r="131" spans="1:14" s="108" customFormat="1" ht="15.75" x14ac:dyDescent="0.25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</row>
    <row r="132" spans="1:14" s="108" customFormat="1" ht="15.75" x14ac:dyDescent="0.25"/>
    <row r="133" spans="1:14" s="108" customFormat="1" ht="15.75" x14ac:dyDescent="0.25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</row>
    <row r="134" spans="1:14" x14ac:dyDescent="0.25">
      <c r="A134" s="109"/>
      <c r="B134" s="109"/>
      <c r="C134" s="109"/>
      <c r="D134" s="109"/>
      <c r="E134" s="109"/>
      <c r="F134" s="109"/>
      <c r="G134" s="109"/>
      <c r="H134" s="109"/>
      <c r="I134" s="109"/>
      <c r="J134" s="109"/>
      <c r="K134" s="109"/>
      <c r="L134" s="109"/>
      <c r="M134" s="109"/>
      <c r="N134" s="109"/>
    </row>
    <row r="137" spans="1:14" ht="15.75" x14ac:dyDescent="0.25">
      <c r="C137" s="59"/>
      <c r="D137" s="60"/>
      <c r="E137" s="59"/>
      <c r="F137" s="60"/>
      <c r="G137" s="110"/>
      <c r="H137" s="59"/>
    </row>
    <row r="138" spans="1:14" x14ac:dyDescent="0.25">
      <c r="C138" s="59"/>
      <c r="D138" s="59"/>
      <c r="E138" s="59"/>
      <c r="F138" s="59"/>
      <c r="G138" s="59"/>
      <c r="H138" s="59"/>
    </row>
  </sheetData>
  <sortState xmlns:xlrd2="http://schemas.microsoft.com/office/spreadsheetml/2017/richdata2" ref="B116:N123">
    <sortCondition ref="J116:J123"/>
  </sortState>
  <mergeCells count="116">
    <mergeCell ref="A111:D111"/>
    <mergeCell ref="A112:D112"/>
    <mergeCell ref="A10:D10"/>
    <mergeCell ref="A11:D11"/>
    <mergeCell ref="A43:D43"/>
    <mergeCell ref="A44:D44"/>
    <mergeCell ref="A77:D77"/>
    <mergeCell ref="A78:D78"/>
    <mergeCell ref="A1:N1"/>
    <mergeCell ref="A2:N2"/>
    <mergeCell ref="A13:A14"/>
    <mergeCell ref="B13:D14"/>
    <mergeCell ref="E13:E14"/>
    <mergeCell ref="F13:F14"/>
    <mergeCell ref="G13:G14"/>
    <mergeCell ref="H13:H14"/>
    <mergeCell ref="I13:I14"/>
    <mergeCell ref="J13:J14"/>
    <mergeCell ref="E11:K11"/>
    <mergeCell ref="K13:K14"/>
    <mergeCell ref="A3:N3"/>
    <mergeCell ref="A4:N4"/>
    <mergeCell ref="A5:N5"/>
    <mergeCell ref="E10:K10"/>
    <mergeCell ref="A6:N6"/>
    <mergeCell ref="A38:N38"/>
    <mergeCell ref="A39:N39"/>
    <mergeCell ref="A34:N34"/>
    <mergeCell ref="A35:N35"/>
    <mergeCell ref="A36:N36"/>
    <mergeCell ref="L13:L14"/>
    <mergeCell ref="M13:N14"/>
    <mergeCell ref="A7:D7"/>
    <mergeCell ref="L7:N7"/>
    <mergeCell ref="A8:D8"/>
    <mergeCell ref="E8:K8"/>
    <mergeCell ref="L8:N8"/>
    <mergeCell ref="E9:K9"/>
    <mergeCell ref="L9:N9"/>
    <mergeCell ref="A9:D9"/>
    <mergeCell ref="A37:N37"/>
    <mergeCell ref="A69:N69"/>
    <mergeCell ref="A42:D42"/>
    <mergeCell ref="E42:K42"/>
    <mergeCell ref="L42:N42"/>
    <mergeCell ref="E43:K43"/>
    <mergeCell ref="A40:D40"/>
    <mergeCell ref="L40:N40"/>
    <mergeCell ref="A41:D41"/>
    <mergeCell ref="E41:K41"/>
    <mergeCell ref="L41:N41"/>
    <mergeCell ref="L46:L47"/>
    <mergeCell ref="M46:N47"/>
    <mergeCell ref="A68:N68"/>
    <mergeCell ref="E44:K44"/>
    <mergeCell ref="K46:K47"/>
    <mergeCell ref="A46:A47"/>
    <mergeCell ref="B46:D47"/>
    <mergeCell ref="E46:E47"/>
    <mergeCell ref="F46:F47"/>
    <mergeCell ref="G46:G47"/>
    <mergeCell ref="H46:H47"/>
    <mergeCell ref="I46:I47"/>
    <mergeCell ref="J46:J47"/>
    <mergeCell ref="A75:D75"/>
    <mergeCell ref="E76:K76"/>
    <mergeCell ref="L75:N75"/>
    <mergeCell ref="A76:D76"/>
    <mergeCell ref="L76:N76"/>
    <mergeCell ref="A74:D74"/>
    <mergeCell ref="E75:K75"/>
    <mergeCell ref="L74:N74"/>
    <mergeCell ref="A70:N70"/>
    <mergeCell ref="A71:N71"/>
    <mergeCell ref="A72:N72"/>
    <mergeCell ref="A73:N73"/>
    <mergeCell ref="M80:N81"/>
    <mergeCell ref="A102:N102"/>
    <mergeCell ref="A103:N103"/>
    <mergeCell ref="A104:N104"/>
    <mergeCell ref="E77:K77"/>
    <mergeCell ref="E78:K78"/>
    <mergeCell ref="K80:K81"/>
    <mergeCell ref="A80:A81"/>
    <mergeCell ref="B80:D81"/>
    <mergeCell ref="E80:E81"/>
    <mergeCell ref="F80:F81"/>
    <mergeCell ref="G80:G81"/>
    <mergeCell ref="H80:H81"/>
    <mergeCell ref="I80:I81"/>
    <mergeCell ref="J80:J81"/>
    <mergeCell ref="L80:L81"/>
    <mergeCell ref="E112:K112"/>
    <mergeCell ref="A114:A115"/>
    <mergeCell ref="B114:D115"/>
    <mergeCell ref="E114:E115"/>
    <mergeCell ref="F114:F115"/>
    <mergeCell ref="G114:G115"/>
    <mergeCell ref="H114:H115"/>
    <mergeCell ref="I114:I115"/>
    <mergeCell ref="J114:J115"/>
    <mergeCell ref="K114:K115"/>
    <mergeCell ref="L114:L115"/>
    <mergeCell ref="M114:N115"/>
    <mergeCell ref="A110:D110"/>
    <mergeCell ref="E110:K110"/>
    <mergeCell ref="L110:N110"/>
    <mergeCell ref="E111:K111"/>
    <mergeCell ref="A108:D108"/>
    <mergeCell ref="L108:N108"/>
    <mergeCell ref="A109:D109"/>
    <mergeCell ref="E109:K109"/>
    <mergeCell ref="L109:N109"/>
    <mergeCell ref="A105:N105"/>
    <mergeCell ref="A106:N106"/>
    <mergeCell ref="A107:N107"/>
  </mergeCells>
  <phoneticPr fontId="45" type="noConversion"/>
  <pageMargins left="0.25" right="0.25" top="0.17156862745098039" bottom="0.75" header="0.3" footer="0.3"/>
  <pageSetup paperSize="9" orientation="landscape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DE128-33E7-43E4-9807-204745DF9053}">
  <dimension ref="A1:P224"/>
  <sheetViews>
    <sheetView view="pageLayout" topLeftCell="A85" zoomScaleNormal="100" workbookViewId="0">
      <selection activeCell="N23" sqref="N23"/>
    </sheetView>
  </sheetViews>
  <sheetFormatPr defaultRowHeight="15" x14ac:dyDescent="0.25"/>
  <cols>
    <col min="1" max="1" width="4.5703125" customWidth="1"/>
    <col min="2" max="2" width="8.42578125" customWidth="1"/>
    <col min="3" max="3" width="8.7109375" customWidth="1"/>
    <col min="4" max="4" width="4.85546875" customWidth="1"/>
    <col min="5" max="5" width="23.140625" customWidth="1"/>
    <col min="6" max="6" width="9" customWidth="1"/>
    <col min="7" max="7" width="6.85546875" customWidth="1"/>
    <col min="8" max="8" width="8" customWidth="1"/>
    <col min="9" max="9" width="8.85546875" customWidth="1"/>
    <col min="10" max="10" width="6" customWidth="1"/>
    <col min="11" max="11" width="6.42578125" customWidth="1"/>
    <col min="12" max="12" width="8.28515625" customWidth="1"/>
    <col min="13" max="13" width="14.85546875" customWidth="1"/>
    <col min="14" max="14" width="21.42578125" customWidth="1"/>
  </cols>
  <sheetData>
    <row r="1" spans="1:16" ht="15.75" x14ac:dyDescent="0.25">
      <c r="A1" s="546" t="s">
        <v>22</v>
      </c>
      <c r="B1" s="546"/>
      <c r="C1" s="546"/>
      <c r="D1" s="546"/>
      <c r="E1" s="546"/>
      <c r="F1" s="546"/>
      <c r="G1" s="546"/>
      <c r="H1" s="546"/>
      <c r="I1" s="546"/>
      <c r="J1" s="546"/>
      <c r="K1" s="546"/>
      <c r="L1" s="546"/>
      <c r="M1" s="546"/>
      <c r="N1" s="546"/>
      <c r="O1" s="4"/>
      <c r="P1" s="4"/>
    </row>
    <row r="2" spans="1:16" ht="15.75" x14ac:dyDescent="0.25">
      <c r="A2" s="546" t="s">
        <v>32</v>
      </c>
      <c r="B2" s="546"/>
      <c r="C2" s="546"/>
      <c r="D2" s="546"/>
      <c r="E2" s="546"/>
      <c r="F2" s="546"/>
      <c r="G2" s="546"/>
      <c r="H2" s="546"/>
      <c r="I2" s="546"/>
      <c r="J2" s="546"/>
      <c r="K2" s="546"/>
      <c r="L2" s="546"/>
      <c r="M2" s="546"/>
      <c r="N2" s="546"/>
      <c r="O2" s="4"/>
      <c r="P2" s="4"/>
    </row>
    <row r="3" spans="1:16" ht="15.75" x14ac:dyDescent="0.25">
      <c r="A3" s="581" t="s">
        <v>6</v>
      </c>
      <c r="B3" s="581"/>
      <c r="C3" s="581"/>
      <c r="D3" s="581"/>
      <c r="E3" s="581"/>
      <c r="F3" s="581"/>
      <c r="G3" s="581"/>
      <c r="H3" s="581"/>
      <c r="I3" s="581"/>
      <c r="J3" s="581"/>
      <c r="K3" s="581"/>
      <c r="L3" s="581"/>
      <c r="M3" s="581"/>
      <c r="N3" s="581"/>
    </row>
    <row r="4" spans="1:16" ht="15.75" x14ac:dyDescent="0.25">
      <c r="A4" s="581" t="s">
        <v>7</v>
      </c>
      <c r="B4" s="581"/>
      <c r="C4" s="581"/>
      <c r="D4" s="581"/>
      <c r="E4" s="581"/>
      <c r="F4" s="581"/>
      <c r="G4" s="581"/>
      <c r="H4" s="581"/>
      <c r="I4" s="581"/>
      <c r="J4" s="581"/>
      <c r="K4" s="581"/>
      <c r="L4" s="581"/>
      <c r="M4" s="581"/>
      <c r="N4" s="581"/>
    </row>
    <row r="5" spans="1:16" ht="15.75" x14ac:dyDescent="0.25">
      <c r="A5" s="581" t="s">
        <v>8</v>
      </c>
      <c r="B5" s="581"/>
      <c r="C5" s="581"/>
      <c r="D5" s="581"/>
      <c r="E5" s="581"/>
      <c r="F5" s="581"/>
      <c r="G5" s="581"/>
      <c r="H5" s="581"/>
      <c r="I5" s="581"/>
      <c r="J5" s="581"/>
      <c r="K5" s="581"/>
      <c r="L5" s="581"/>
      <c r="M5" s="581"/>
      <c r="N5" s="581"/>
    </row>
    <row r="6" spans="1:16" ht="15.75" x14ac:dyDescent="0.25">
      <c r="A6" s="550" t="s">
        <v>471</v>
      </c>
      <c r="B6" s="550"/>
      <c r="C6" s="550"/>
      <c r="D6" s="550"/>
      <c r="E6" s="550"/>
      <c r="F6" s="550"/>
      <c r="G6" s="550"/>
      <c r="H6" s="550"/>
      <c r="I6" s="550"/>
      <c r="J6" s="550"/>
      <c r="K6" s="550"/>
      <c r="L6" s="550"/>
      <c r="M6" s="550"/>
      <c r="N6" s="550"/>
    </row>
    <row r="7" spans="1:16" ht="15.75" x14ac:dyDescent="0.25">
      <c r="A7" s="574" t="s">
        <v>46</v>
      </c>
      <c r="B7" s="575"/>
      <c r="C7" s="575"/>
      <c r="D7" s="576"/>
      <c r="L7" s="577" t="s">
        <v>44</v>
      </c>
      <c r="M7" s="577"/>
      <c r="N7" s="577"/>
    </row>
    <row r="8" spans="1:16" ht="15.75" x14ac:dyDescent="0.25">
      <c r="A8" s="574" t="s">
        <v>64</v>
      </c>
      <c r="B8" s="575"/>
      <c r="C8" s="575"/>
      <c r="D8" s="576"/>
      <c r="E8" s="578" t="s">
        <v>9</v>
      </c>
      <c r="F8" s="579"/>
      <c r="G8" s="579"/>
      <c r="H8" s="579"/>
      <c r="I8" s="579"/>
      <c r="J8" s="579"/>
      <c r="K8" s="580"/>
      <c r="L8" s="577" t="s">
        <v>23</v>
      </c>
      <c r="M8" s="577"/>
      <c r="N8" s="577"/>
    </row>
    <row r="9" spans="1:16" ht="15.75" x14ac:dyDescent="0.25">
      <c r="A9" s="563">
        <v>74</v>
      </c>
      <c r="B9" s="564"/>
      <c r="C9" s="564"/>
      <c r="D9" s="565"/>
      <c r="E9" s="566" t="s">
        <v>45</v>
      </c>
      <c r="F9" s="567"/>
      <c r="G9" s="567"/>
      <c r="H9" s="567"/>
      <c r="I9" s="567"/>
      <c r="J9" s="567"/>
      <c r="K9" s="568"/>
      <c r="L9" s="567" t="s">
        <v>11</v>
      </c>
      <c r="M9" s="567"/>
      <c r="N9" s="567"/>
    </row>
    <row r="10" spans="1:16" ht="15.75" x14ac:dyDescent="0.25">
      <c r="A10" s="569" t="s">
        <v>507</v>
      </c>
      <c r="B10" s="570"/>
      <c r="C10" s="570"/>
      <c r="D10" s="571"/>
      <c r="E10" s="585" t="s">
        <v>27</v>
      </c>
      <c r="F10" s="586"/>
      <c r="G10" s="586"/>
      <c r="H10" s="586"/>
      <c r="I10" s="586"/>
      <c r="J10" s="586"/>
      <c r="K10" s="587"/>
      <c r="L10" s="27" t="s">
        <v>13</v>
      </c>
      <c r="M10" s="27" t="s">
        <v>1</v>
      </c>
      <c r="N10" s="27" t="s">
        <v>0</v>
      </c>
    </row>
    <row r="11" spans="1:16" ht="15.75" x14ac:dyDescent="0.25">
      <c r="A11" s="569" t="s">
        <v>594</v>
      </c>
      <c r="B11" s="570"/>
      <c r="C11" s="570"/>
      <c r="D11" s="571"/>
      <c r="E11" s="567" t="s">
        <v>26</v>
      </c>
      <c r="F11" s="546"/>
      <c r="G11" s="546"/>
      <c r="H11" s="546"/>
      <c r="I11" s="546"/>
      <c r="J11" s="546"/>
      <c r="K11" s="567"/>
      <c r="L11" s="12">
        <v>59</v>
      </c>
      <c r="M11" s="13">
        <v>44</v>
      </c>
      <c r="N11" s="13">
        <v>35</v>
      </c>
    </row>
    <row r="12" spans="1:16" ht="15.75" x14ac:dyDescent="0.25">
      <c r="A12" s="2"/>
      <c r="B12" s="2"/>
      <c r="C12" s="2"/>
      <c r="D12" s="2"/>
      <c r="E12" s="34" t="s">
        <v>72</v>
      </c>
      <c r="F12" s="2"/>
      <c r="G12" s="2"/>
      <c r="H12" s="2"/>
      <c r="I12" s="2"/>
      <c r="J12" s="2"/>
      <c r="K12" s="2"/>
      <c r="L12" s="3"/>
      <c r="M12" s="2"/>
      <c r="N12" s="2"/>
    </row>
    <row r="13" spans="1:16" x14ac:dyDescent="0.25">
      <c r="A13" s="592" t="s">
        <v>84</v>
      </c>
      <c r="B13" s="562" t="s">
        <v>2</v>
      </c>
      <c r="C13" s="562"/>
      <c r="D13" s="562"/>
      <c r="E13" s="562" t="s">
        <v>3</v>
      </c>
      <c r="F13" s="588" t="s">
        <v>17</v>
      </c>
      <c r="G13" s="588" t="s">
        <v>18</v>
      </c>
      <c r="H13" s="588" t="s">
        <v>19</v>
      </c>
      <c r="I13" s="584" t="s">
        <v>39</v>
      </c>
      <c r="J13" s="588" t="s">
        <v>5</v>
      </c>
      <c r="K13" s="588" t="s">
        <v>25</v>
      </c>
      <c r="L13" s="588" t="s">
        <v>20</v>
      </c>
      <c r="M13" s="562" t="s">
        <v>21</v>
      </c>
      <c r="N13" s="562"/>
    </row>
    <row r="14" spans="1:16" x14ac:dyDescent="0.25">
      <c r="A14" s="592"/>
      <c r="B14" s="562"/>
      <c r="C14" s="562"/>
      <c r="D14" s="562"/>
      <c r="E14" s="562"/>
      <c r="F14" s="588"/>
      <c r="G14" s="588"/>
      <c r="H14" s="588"/>
      <c r="I14" s="584"/>
      <c r="J14" s="588"/>
      <c r="K14" s="588"/>
      <c r="L14" s="588"/>
      <c r="M14" s="562"/>
      <c r="N14" s="562"/>
    </row>
    <row r="15" spans="1:16" s="139" customFormat="1" ht="31.5" x14ac:dyDescent="0.25">
      <c r="A15" s="146">
        <v>1</v>
      </c>
      <c r="B15" s="151" t="s">
        <v>188</v>
      </c>
      <c r="C15" s="154"/>
      <c r="D15" s="150"/>
      <c r="E15" s="322" t="s">
        <v>406</v>
      </c>
      <c r="F15" s="153" t="s">
        <v>13</v>
      </c>
      <c r="G15" s="324">
        <v>2003</v>
      </c>
      <c r="H15" s="303">
        <v>62.95</v>
      </c>
      <c r="I15" s="149">
        <v>60</v>
      </c>
      <c r="J15" s="324">
        <f>IF(I15="","",RANK(I15,$I$15:$I$23,0))</f>
        <v>1</v>
      </c>
      <c r="K15" s="324">
        <f t="shared" ref="K15:K23" si="0">IF(I15="","",IF(J15&gt;=19,1,IF(J15=1,20,IF(J15=2,18,IF(J15=3,16,IF(J15=4,15,IF(J15=5,14,IF(J15=6,13,IF(J15=7,12,IF(J15=8,11,IF(J15=9,10,IF(J15=10,9,IF(J15=11,8,IF(J15=12,7,IF(J15=13,6,IF(J15=14,5,IF(J15=15,4,IF(J15=16,3,IF(J15=17,2,1)))))))))))))))))))</f>
        <v>20</v>
      </c>
      <c r="L15" s="324" t="str">
        <f t="shared" ref="L15:L23" si="1">IF(AND(NOT(OR(F15="МСМК",F15="ЗМС")),I15&gt;=$L$11),"+МСМК",IF(AND(OR(F15="МСМК",F15="ЗМС"),I15&gt;=$L$11),"МСМК",IF(AND(NOT(OR(F15="МСМК",F15="МС",F15="ЗМС")),I15&gt;=$M$11),"+МС",IF(AND(OR(F15="МСМК",F15="МС",F15="ЗМС"),I15&gt;=$M$11),"МС",IF(AND(NOT(OR(F15="ЗМС",F15="МСМК",F15="МС",F15="КМС")),I15&gt;=$N$11),"+КМС",IF(AND(OR(F15="ЗМС",F15="МСМК",F15="МС",F15="КМС"),I15&gt;=$N$11),"КМС","-"))))))</f>
        <v>МСМК</v>
      </c>
      <c r="M15" s="154" t="s">
        <v>394</v>
      </c>
      <c r="N15" s="150"/>
    </row>
    <row r="16" spans="1:16" s="139" customFormat="1" ht="15.75" x14ac:dyDescent="0.25">
      <c r="A16" s="324">
        <v>2</v>
      </c>
      <c r="B16" s="251" t="s">
        <v>235</v>
      </c>
      <c r="C16" s="161"/>
      <c r="D16" s="162"/>
      <c r="E16" s="329" t="s">
        <v>203</v>
      </c>
      <c r="F16" s="329" t="s">
        <v>1</v>
      </c>
      <c r="G16" s="323">
        <v>2002</v>
      </c>
      <c r="H16" s="303">
        <v>62.95</v>
      </c>
      <c r="I16" s="253">
        <v>51</v>
      </c>
      <c r="J16" s="329">
        <f>IF(I16="","",RANK(I16,$I$15:$I$23,0))</f>
        <v>2</v>
      </c>
      <c r="K16" s="329">
        <f t="shared" si="0"/>
        <v>18</v>
      </c>
      <c r="L16" s="329" t="str">
        <f t="shared" si="1"/>
        <v>МС</v>
      </c>
      <c r="M16" s="251" t="s">
        <v>236</v>
      </c>
      <c r="N16" s="252"/>
    </row>
    <row r="17" spans="1:16" s="139" customFormat="1" ht="15.75" x14ac:dyDescent="0.25">
      <c r="A17" s="324">
        <v>3</v>
      </c>
      <c r="B17" s="129" t="s">
        <v>128</v>
      </c>
      <c r="C17" s="339"/>
      <c r="D17" s="252"/>
      <c r="E17" s="323" t="s">
        <v>125</v>
      </c>
      <c r="F17" s="153" t="s">
        <v>1</v>
      </c>
      <c r="G17" s="324">
        <v>2001</v>
      </c>
      <c r="H17" s="303">
        <v>62.7</v>
      </c>
      <c r="I17" s="149">
        <v>47</v>
      </c>
      <c r="J17" s="146">
        <f>IF(I17="","",RANK(I17,$I$15:$I$23,0))</f>
        <v>3</v>
      </c>
      <c r="K17" s="146">
        <f t="shared" si="0"/>
        <v>16</v>
      </c>
      <c r="L17" s="146" t="str">
        <f t="shared" si="1"/>
        <v>МС</v>
      </c>
      <c r="M17" s="340" t="s">
        <v>509</v>
      </c>
      <c r="N17" s="152"/>
    </row>
    <row r="18" spans="1:16" s="139" customFormat="1" ht="15.75" x14ac:dyDescent="0.25">
      <c r="A18" s="324">
        <v>4</v>
      </c>
      <c r="B18" s="40" t="s">
        <v>328</v>
      </c>
      <c r="C18" s="38"/>
      <c r="D18" s="152"/>
      <c r="E18" s="277" t="s">
        <v>444</v>
      </c>
      <c r="F18" s="324" t="s">
        <v>1</v>
      </c>
      <c r="G18" s="153">
        <v>2002</v>
      </c>
      <c r="H18" s="303">
        <v>62.8</v>
      </c>
      <c r="I18" s="149">
        <v>47</v>
      </c>
      <c r="J18" s="146">
        <v>4</v>
      </c>
      <c r="K18" s="146">
        <f t="shared" si="0"/>
        <v>15</v>
      </c>
      <c r="L18" s="146" t="str">
        <f t="shared" si="1"/>
        <v>МС</v>
      </c>
      <c r="M18" s="151" t="s">
        <v>327</v>
      </c>
      <c r="N18" s="150"/>
    </row>
    <row r="19" spans="1:16" s="139" customFormat="1" ht="15.75" x14ac:dyDescent="0.25">
      <c r="A19" s="324">
        <v>5</v>
      </c>
      <c r="B19" s="40" t="s">
        <v>255</v>
      </c>
      <c r="C19" s="165"/>
      <c r="D19" s="165"/>
      <c r="E19" s="277" t="s">
        <v>256</v>
      </c>
      <c r="F19" s="153" t="s">
        <v>1</v>
      </c>
      <c r="G19" s="153">
        <v>2003</v>
      </c>
      <c r="H19" s="303">
        <v>62.75</v>
      </c>
      <c r="I19" s="149">
        <v>45</v>
      </c>
      <c r="J19" s="146">
        <f>IF(I19="","",RANK(I19,$I$15:$I$23,0))</f>
        <v>5</v>
      </c>
      <c r="K19" s="146">
        <f t="shared" si="0"/>
        <v>14</v>
      </c>
      <c r="L19" s="146" t="str">
        <f t="shared" si="1"/>
        <v>МС</v>
      </c>
      <c r="M19" s="202" t="s">
        <v>510</v>
      </c>
      <c r="N19" s="207"/>
    </row>
    <row r="20" spans="1:16" s="139" customFormat="1" ht="15.75" x14ac:dyDescent="0.25">
      <c r="A20" s="324">
        <v>6</v>
      </c>
      <c r="B20" s="40" t="s">
        <v>186</v>
      </c>
      <c r="C20" s="154"/>
      <c r="D20" s="150"/>
      <c r="E20" s="324" t="s">
        <v>194</v>
      </c>
      <c r="F20" s="324" t="s">
        <v>0</v>
      </c>
      <c r="G20" s="324">
        <v>2004</v>
      </c>
      <c r="H20" s="303">
        <v>62.2</v>
      </c>
      <c r="I20" s="149">
        <v>36</v>
      </c>
      <c r="J20" s="146">
        <f>IF(I20="","",RANK(I20,$I$15:$I$23,0))</f>
        <v>6</v>
      </c>
      <c r="K20" s="146">
        <f t="shared" si="0"/>
        <v>13</v>
      </c>
      <c r="L20" s="146" t="str">
        <f t="shared" si="1"/>
        <v>КМС</v>
      </c>
      <c r="M20" s="151" t="s">
        <v>187</v>
      </c>
      <c r="N20" s="150"/>
    </row>
    <row r="21" spans="1:16" s="139" customFormat="1" ht="15.75" x14ac:dyDescent="0.25">
      <c r="A21" s="324">
        <v>7</v>
      </c>
      <c r="B21" s="40" t="s">
        <v>202</v>
      </c>
      <c r="C21" s="38"/>
      <c r="D21" s="152"/>
      <c r="E21" s="324" t="s">
        <v>203</v>
      </c>
      <c r="F21" s="324" t="s">
        <v>0</v>
      </c>
      <c r="G21" s="277">
        <v>2002</v>
      </c>
      <c r="H21" s="303">
        <v>62.45</v>
      </c>
      <c r="I21" s="149">
        <v>36</v>
      </c>
      <c r="J21" s="146">
        <v>7</v>
      </c>
      <c r="K21" s="146">
        <f t="shared" si="0"/>
        <v>12</v>
      </c>
      <c r="L21" s="146" t="str">
        <f t="shared" si="1"/>
        <v>КМС</v>
      </c>
      <c r="M21" s="151" t="s">
        <v>204</v>
      </c>
      <c r="N21" s="150"/>
    </row>
    <row r="22" spans="1:16" s="139" customFormat="1" ht="15.75" x14ac:dyDescent="0.25">
      <c r="A22" s="324">
        <v>8</v>
      </c>
      <c r="B22" s="40" t="s">
        <v>416</v>
      </c>
      <c r="C22" s="163"/>
      <c r="D22" s="164"/>
      <c r="E22" s="324" t="s">
        <v>410</v>
      </c>
      <c r="F22" s="153" t="s">
        <v>0</v>
      </c>
      <c r="G22" s="153">
        <v>2003</v>
      </c>
      <c r="H22" s="303">
        <v>62.45</v>
      </c>
      <c r="I22" s="149">
        <v>34</v>
      </c>
      <c r="J22" s="324">
        <f>IF(I22="","",RANK(I22,$I$15:$I$23,0))</f>
        <v>8</v>
      </c>
      <c r="K22" s="324">
        <f t="shared" si="0"/>
        <v>11</v>
      </c>
      <c r="L22" s="324" t="str">
        <f t="shared" si="1"/>
        <v>-</v>
      </c>
      <c r="M22" s="151" t="s">
        <v>411</v>
      </c>
      <c r="N22" s="150"/>
    </row>
    <row r="23" spans="1:16" s="139" customFormat="1" ht="15.75" x14ac:dyDescent="0.25">
      <c r="A23" s="324">
        <v>9</v>
      </c>
      <c r="B23" s="40" t="s">
        <v>234</v>
      </c>
      <c r="C23" s="38"/>
      <c r="D23" s="152"/>
      <c r="E23" s="324" t="s">
        <v>206</v>
      </c>
      <c r="F23" s="324" t="s">
        <v>0</v>
      </c>
      <c r="G23" s="146">
        <v>2004</v>
      </c>
      <c r="H23" s="303">
        <v>62.2</v>
      </c>
      <c r="I23" s="149">
        <v>29</v>
      </c>
      <c r="J23" s="146">
        <f>IF(I23="","",RANK(I23,$I$15:$I$23,0))</f>
        <v>9</v>
      </c>
      <c r="K23" s="146">
        <f t="shared" si="0"/>
        <v>10</v>
      </c>
      <c r="L23" s="146" t="str">
        <f t="shared" si="1"/>
        <v>-</v>
      </c>
      <c r="M23" s="151" t="s">
        <v>209</v>
      </c>
      <c r="N23" s="150"/>
    </row>
    <row r="24" spans="1:16" ht="15.75" x14ac:dyDescent="0.25">
      <c r="A24" s="108"/>
      <c r="B24" s="117"/>
      <c r="C24" s="117"/>
      <c r="D24" s="60"/>
      <c r="E24" s="117"/>
      <c r="F24" s="60"/>
      <c r="G24" s="60"/>
      <c r="H24" s="108"/>
      <c r="I24" s="108"/>
      <c r="J24" s="108"/>
      <c r="K24" s="108"/>
      <c r="L24" s="108"/>
      <c r="M24" s="108"/>
      <c r="N24" s="108"/>
    </row>
    <row r="25" spans="1:16" ht="15.75" x14ac:dyDescent="0.25">
      <c r="A25" s="117"/>
      <c r="B25" s="108"/>
      <c r="C25" s="117"/>
      <c r="D25" s="323"/>
      <c r="E25" s="323"/>
      <c r="F25" s="60"/>
      <c r="G25" s="60"/>
      <c r="H25" s="108"/>
      <c r="I25" s="349"/>
      <c r="J25" s="117"/>
      <c r="K25" s="108"/>
      <c r="L25" s="108"/>
      <c r="M25" s="108"/>
      <c r="N25" s="108"/>
    </row>
    <row r="26" spans="1:16" ht="15.75" x14ac:dyDescent="0.25">
      <c r="A26" s="117"/>
      <c r="B26" s="117"/>
      <c r="C26" s="117"/>
      <c r="D26" s="60"/>
      <c r="E26" s="60"/>
      <c r="F26" s="60"/>
      <c r="G26" s="60"/>
      <c r="H26" s="60"/>
      <c r="I26" s="117"/>
      <c r="J26" s="117"/>
      <c r="K26" s="108"/>
      <c r="L26" s="108"/>
      <c r="M26" s="108"/>
      <c r="N26" s="108"/>
    </row>
    <row r="27" spans="1:16" s="89" customFormat="1" ht="15.75" x14ac:dyDescent="0.25">
      <c r="A27" s="397" t="s">
        <v>40</v>
      </c>
      <c r="B27" s="2"/>
      <c r="C27" s="2"/>
      <c r="E27" s="11" t="s">
        <v>66</v>
      </c>
      <c r="F27" s="11"/>
      <c r="H27" s="397" t="s">
        <v>41</v>
      </c>
      <c r="K27" s="396"/>
      <c r="L27" s="396"/>
      <c r="M27" s="397" t="s">
        <v>42</v>
      </c>
    </row>
    <row r="28" spans="1:16" s="89" customFormat="1" ht="15.75" x14ac:dyDescent="0.25">
      <c r="A28" s="397"/>
      <c r="B28" s="2"/>
      <c r="C28" s="2"/>
      <c r="D28" s="397"/>
      <c r="E28" s="397"/>
      <c r="F28" s="397"/>
      <c r="H28" s="397"/>
      <c r="K28" s="396"/>
      <c r="L28" s="396"/>
      <c r="M28" s="397"/>
    </row>
    <row r="29" spans="1:16" s="89" customFormat="1" ht="15.75" x14ac:dyDescent="0.25">
      <c r="A29" s="397"/>
      <c r="B29" s="2"/>
      <c r="C29" s="2"/>
      <c r="D29" s="397"/>
      <c r="E29" s="397"/>
      <c r="F29" s="397"/>
      <c r="H29" s="397"/>
      <c r="K29" s="396"/>
      <c r="L29" s="396"/>
      <c r="M29" s="397"/>
    </row>
    <row r="30" spans="1:16" s="89" customFormat="1" ht="15.75" x14ac:dyDescent="0.25">
      <c r="A30" s="397" t="s">
        <v>597</v>
      </c>
      <c r="B30" s="2"/>
      <c r="C30" s="2"/>
      <c r="E30" s="11" t="s">
        <v>595</v>
      </c>
      <c r="F30" s="11"/>
      <c r="H30" s="397" t="s">
        <v>598</v>
      </c>
      <c r="K30" s="396"/>
      <c r="L30" s="396"/>
      <c r="M30" s="397" t="s">
        <v>596</v>
      </c>
    </row>
    <row r="31" spans="1:16" ht="15.75" x14ac:dyDescent="0.25">
      <c r="A31" s="327"/>
      <c r="B31" s="2"/>
      <c r="C31" s="2"/>
      <c r="D31" s="325"/>
      <c r="E31" s="325"/>
      <c r="F31" s="325"/>
      <c r="G31" s="11"/>
      <c r="H31" s="327"/>
      <c r="I31" s="2"/>
      <c r="J31" s="2"/>
      <c r="K31" s="108"/>
      <c r="L31" s="325"/>
      <c r="M31" s="325"/>
      <c r="N31" s="325"/>
      <c r="O31" s="2"/>
      <c r="P31" s="2"/>
    </row>
    <row r="32" spans="1:16" ht="15.75" x14ac:dyDescent="0.25">
      <c r="A32" s="327"/>
      <c r="B32" s="2"/>
      <c r="C32" s="2"/>
      <c r="D32" s="325"/>
      <c r="E32" s="325"/>
      <c r="F32" s="325"/>
      <c r="G32" s="11"/>
      <c r="H32" s="327"/>
      <c r="I32" s="2"/>
      <c r="J32" s="2"/>
      <c r="K32" s="108"/>
      <c r="L32" s="325"/>
      <c r="M32" s="325"/>
      <c r="N32" s="325"/>
      <c r="O32" s="2"/>
      <c r="P32" s="2"/>
    </row>
    <row r="33" spans="1:16" ht="15.75" x14ac:dyDescent="0.25">
      <c r="A33" s="327"/>
      <c r="B33" s="2"/>
      <c r="C33" s="2"/>
      <c r="D33" s="325"/>
      <c r="E33" s="325"/>
      <c r="F33" s="325"/>
      <c r="G33" s="11"/>
      <c r="H33" s="327"/>
      <c r="I33" s="2"/>
      <c r="J33" s="2"/>
      <c r="K33" s="108"/>
      <c r="L33" s="325"/>
      <c r="M33" s="325"/>
      <c r="N33" s="325"/>
      <c r="O33" s="2"/>
      <c r="P33" s="2"/>
    </row>
    <row r="34" spans="1:16" ht="15.75" x14ac:dyDescent="0.25">
      <c r="A34" s="546" t="s">
        <v>22</v>
      </c>
      <c r="B34" s="546"/>
      <c r="C34" s="546"/>
      <c r="D34" s="546"/>
      <c r="E34" s="546"/>
      <c r="F34" s="546"/>
      <c r="G34" s="546"/>
      <c r="H34" s="546"/>
      <c r="I34" s="546"/>
      <c r="J34" s="546"/>
      <c r="K34" s="546"/>
      <c r="L34" s="546"/>
      <c r="M34" s="546"/>
      <c r="N34" s="546"/>
      <c r="O34" s="2"/>
      <c r="P34" s="2"/>
    </row>
    <row r="35" spans="1:16" ht="15.75" x14ac:dyDescent="0.25">
      <c r="A35" s="546" t="s">
        <v>32</v>
      </c>
      <c r="B35" s="546"/>
      <c r="C35" s="546"/>
      <c r="D35" s="546"/>
      <c r="E35" s="546"/>
      <c r="F35" s="546"/>
      <c r="G35" s="546"/>
      <c r="H35" s="546"/>
      <c r="I35" s="546"/>
      <c r="J35" s="546"/>
      <c r="K35" s="546"/>
      <c r="L35" s="546"/>
      <c r="M35" s="546"/>
      <c r="N35" s="546"/>
      <c r="O35" s="2"/>
      <c r="P35" s="2"/>
    </row>
    <row r="36" spans="1:16" ht="15.75" x14ac:dyDescent="0.25">
      <c r="A36" s="581" t="s">
        <v>6</v>
      </c>
      <c r="B36" s="581"/>
      <c r="C36" s="581"/>
      <c r="D36" s="581"/>
      <c r="E36" s="581"/>
      <c r="F36" s="581"/>
      <c r="G36" s="581"/>
      <c r="H36" s="581"/>
      <c r="I36" s="581"/>
      <c r="J36" s="581"/>
      <c r="K36" s="581"/>
      <c r="L36" s="581"/>
      <c r="M36" s="581"/>
      <c r="N36" s="581"/>
    </row>
    <row r="37" spans="1:16" ht="15.75" x14ac:dyDescent="0.25">
      <c r="A37" s="581" t="s">
        <v>7</v>
      </c>
      <c r="B37" s="581"/>
      <c r="C37" s="581"/>
      <c r="D37" s="581"/>
      <c r="E37" s="581"/>
      <c r="F37" s="581"/>
      <c r="G37" s="581"/>
      <c r="H37" s="581"/>
      <c r="I37" s="581"/>
      <c r="J37" s="581"/>
      <c r="K37" s="581"/>
      <c r="L37" s="581"/>
      <c r="M37" s="581"/>
      <c r="N37" s="581"/>
    </row>
    <row r="38" spans="1:16" ht="15.75" x14ac:dyDescent="0.25">
      <c r="A38" s="581" t="s">
        <v>8</v>
      </c>
      <c r="B38" s="581"/>
      <c r="C38" s="581"/>
      <c r="D38" s="581"/>
      <c r="E38" s="581"/>
      <c r="F38" s="581"/>
      <c r="G38" s="581"/>
      <c r="H38" s="581"/>
      <c r="I38" s="581"/>
      <c r="J38" s="581"/>
      <c r="K38" s="581"/>
      <c r="L38" s="581"/>
      <c r="M38" s="581"/>
      <c r="N38" s="581"/>
    </row>
    <row r="39" spans="1:16" ht="15.75" x14ac:dyDescent="0.25">
      <c r="A39" s="550" t="s">
        <v>471</v>
      </c>
      <c r="B39" s="550"/>
      <c r="C39" s="550"/>
      <c r="D39" s="550"/>
      <c r="E39" s="550"/>
      <c r="F39" s="550"/>
      <c r="G39" s="550"/>
      <c r="H39" s="550"/>
      <c r="I39" s="550"/>
      <c r="J39" s="550"/>
      <c r="K39" s="550"/>
      <c r="L39" s="550"/>
      <c r="M39" s="550"/>
      <c r="N39" s="550"/>
    </row>
    <row r="40" spans="1:16" ht="15.75" x14ac:dyDescent="0.25">
      <c r="A40" s="574" t="s">
        <v>46</v>
      </c>
      <c r="B40" s="575"/>
      <c r="C40" s="575"/>
      <c r="D40" s="576"/>
      <c r="L40" s="577" t="s">
        <v>44</v>
      </c>
      <c r="M40" s="577"/>
      <c r="N40" s="577"/>
    </row>
    <row r="41" spans="1:16" ht="15.75" x14ac:dyDescent="0.25">
      <c r="A41" s="574" t="s">
        <v>64</v>
      </c>
      <c r="B41" s="575"/>
      <c r="C41" s="575"/>
      <c r="D41" s="576"/>
      <c r="E41" s="578" t="s">
        <v>9</v>
      </c>
      <c r="F41" s="579"/>
      <c r="G41" s="579"/>
      <c r="H41" s="579"/>
      <c r="I41" s="579"/>
      <c r="J41" s="579"/>
      <c r="K41" s="580"/>
      <c r="L41" s="577" t="s">
        <v>23</v>
      </c>
      <c r="M41" s="577"/>
      <c r="N41" s="577"/>
    </row>
    <row r="42" spans="1:16" ht="15.75" x14ac:dyDescent="0.25">
      <c r="A42" s="563">
        <v>77</v>
      </c>
      <c r="B42" s="564"/>
      <c r="C42" s="564"/>
      <c r="D42" s="565"/>
      <c r="E42" s="566" t="s">
        <v>45</v>
      </c>
      <c r="F42" s="567"/>
      <c r="G42" s="567"/>
      <c r="H42" s="567"/>
      <c r="I42" s="567"/>
      <c r="J42" s="567"/>
      <c r="K42" s="568"/>
      <c r="L42" s="567" t="s">
        <v>11</v>
      </c>
      <c r="M42" s="567"/>
      <c r="N42" s="567"/>
    </row>
    <row r="43" spans="1:16" ht="15.75" x14ac:dyDescent="0.25">
      <c r="A43" s="569" t="s">
        <v>507</v>
      </c>
      <c r="B43" s="570"/>
      <c r="C43" s="570"/>
      <c r="D43" s="571"/>
      <c r="E43" s="585" t="s">
        <v>27</v>
      </c>
      <c r="F43" s="586"/>
      <c r="G43" s="586"/>
      <c r="H43" s="586"/>
      <c r="I43" s="586"/>
      <c r="J43" s="586"/>
      <c r="K43" s="587"/>
      <c r="L43" s="27" t="s">
        <v>13</v>
      </c>
      <c r="M43" s="27" t="s">
        <v>1</v>
      </c>
      <c r="N43" s="27" t="s">
        <v>0</v>
      </c>
    </row>
    <row r="44" spans="1:16" ht="15.75" x14ac:dyDescent="0.25">
      <c r="A44" s="569" t="s">
        <v>594</v>
      </c>
      <c r="B44" s="570"/>
      <c r="C44" s="570"/>
      <c r="D44" s="571"/>
      <c r="E44" s="567" t="s">
        <v>63</v>
      </c>
      <c r="F44" s="546"/>
      <c r="G44" s="546"/>
      <c r="H44" s="546"/>
      <c r="I44" s="546"/>
      <c r="J44" s="546"/>
      <c r="K44" s="567"/>
      <c r="L44" s="12">
        <v>72</v>
      </c>
      <c r="M44" s="13">
        <v>56</v>
      </c>
      <c r="N44" s="13">
        <v>45</v>
      </c>
    </row>
    <row r="45" spans="1:16" ht="15.75" x14ac:dyDescent="0.25">
      <c r="A45" s="2"/>
      <c r="B45" s="2"/>
      <c r="C45" s="2"/>
      <c r="D45" s="2"/>
      <c r="E45" s="34" t="s">
        <v>72</v>
      </c>
      <c r="F45" s="2"/>
      <c r="G45" s="2"/>
      <c r="H45" s="2"/>
      <c r="I45" s="2"/>
      <c r="J45" s="2"/>
      <c r="K45" s="2"/>
      <c r="L45" s="28"/>
      <c r="M45" s="2"/>
      <c r="N45" s="2"/>
    </row>
    <row r="46" spans="1:16" ht="15" customHeight="1" x14ac:dyDescent="0.25">
      <c r="A46" s="589" t="s">
        <v>84</v>
      </c>
      <c r="B46" s="562" t="s">
        <v>2</v>
      </c>
      <c r="C46" s="562"/>
      <c r="D46" s="562"/>
      <c r="E46" s="562" t="s">
        <v>3</v>
      </c>
      <c r="F46" s="588" t="s">
        <v>17</v>
      </c>
      <c r="G46" s="588" t="s">
        <v>18</v>
      </c>
      <c r="H46" s="588" t="s">
        <v>19</v>
      </c>
      <c r="I46" s="584" t="s">
        <v>39</v>
      </c>
      <c r="J46" s="588" t="s">
        <v>5</v>
      </c>
      <c r="K46" s="588" t="s">
        <v>25</v>
      </c>
      <c r="L46" s="588" t="s">
        <v>20</v>
      </c>
      <c r="M46" s="562" t="s">
        <v>21</v>
      </c>
      <c r="N46" s="562"/>
    </row>
    <row r="47" spans="1:16" x14ac:dyDescent="0.25">
      <c r="A47" s="589"/>
      <c r="B47" s="562"/>
      <c r="C47" s="562"/>
      <c r="D47" s="562"/>
      <c r="E47" s="562"/>
      <c r="F47" s="588"/>
      <c r="G47" s="588"/>
      <c r="H47" s="588"/>
      <c r="I47" s="584"/>
      <c r="J47" s="588"/>
      <c r="K47" s="588"/>
      <c r="L47" s="588"/>
      <c r="M47" s="562"/>
      <c r="N47" s="562"/>
    </row>
    <row r="48" spans="1:16" s="139" customFormat="1" ht="15.75" x14ac:dyDescent="0.25">
      <c r="A48" s="146">
        <v>1</v>
      </c>
      <c r="B48" s="157" t="s">
        <v>201</v>
      </c>
      <c r="C48" s="158"/>
      <c r="D48" s="159"/>
      <c r="E48" s="328" t="s">
        <v>196</v>
      </c>
      <c r="F48" s="153" t="s">
        <v>1</v>
      </c>
      <c r="G48" s="146">
        <v>2004</v>
      </c>
      <c r="H48" s="303">
        <v>67.2</v>
      </c>
      <c r="I48" s="149">
        <v>62</v>
      </c>
      <c r="J48" s="146">
        <f t="shared" ref="J48:J57" si="2">IF(I48="","",RANK(I48,$I$48:$I$57,0))</f>
        <v>1</v>
      </c>
      <c r="K48" s="146">
        <f t="shared" ref="K48:K57" si="3">IF(I48="","",IF(J48&gt;=19,1,IF(J48=1,20,IF(J48=2,18,IF(J48=3,16,IF(J48=4,15,IF(J48=5,14,IF(J48=6,13,IF(J48=7,12,IF(J48=8,11,IF(J48=9,10,IF(J48=10,9,IF(J48=11,8,IF(J48=12,7,IF(J48=13,6,IF(J48=14,5,IF(J48=15,4,IF(J48=16,3,IF(J48=17,2,1)))))))))))))))))))</f>
        <v>20</v>
      </c>
      <c r="L48" s="146" t="str">
        <f t="shared" ref="L48:L57" si="4">IF(AND(NOT(OR(F48="МСМК",F48="ЗМС")),I48&gt;=$L$44),"+МСМК",IF(AND(OR(F48="МСМК",F48="ЗМС"),I48&gt;=$L$44),"МСМК",IF(AND(NOT(OR(F48="МСМК",F48="МС",F48="ЗМС")),I48&gt;=$M$44),"+МС",IF(AND(OR(F48="МСМК",F48="МС",F48="ЗМС"),I48&gt;=$M$44),"МС",IF(AND(NOT(OR(F48="ЗМС",F48="МСМК",F48="МС",F48="КМС")),I48&gt;=$N$44),"+КМС",IF(AND(OR(F48="ЗМС",F48="МСМК",F48="МС",F48="КМС"),I48&gt;=$N$44),"КМС","-"))))))</f>
        <v>МС</v>
      </c>
      <c r="M48" s="202" t="s">
        <v>197</v>
      </c>
      <c r="N48" s="207"/>
    </row>
    <row r="49" spans="1:14" s="139" customFormat="1" ht="15.75" x14ac:dyDescent="0.25">
      <c r="A49" s="324">
        <v>2</v>
      </c>
      <c r="B49" s="40" t="s">
        <v>417</v>
      </c>
      <c r="C49" s="151"/>
      <c r="D49" s="150"/>
      <c r="E49" s="277" t="s">
        <v>410</v>
      </c>
      <c r="F49" s="341" t="s">
        <v>1</v>
      </c>
      <c r="G49" s="160">
        <v>2001</v>
      </c>
      <c r="H49" s="303">
        <v>67.099999999999994</v>
      </c>
      <c r="I49" s="149">
        <v>61</v>
      </c>
      <c r="J49" s="146">
        <f t="shared" si="2"/>
        <v>2</v>
      </c>
      <c r="K49" s="146">
        <f t="shared" si="3"/>
        <v>18</v>
      </c>
      <c r="L49" s="146" t="str">
        <f t="shared" si="4"/>
        <v>МС</v>
      </c>
      <c r="M49" s="202" t="s">
        <v>411</v>
      </c>
      <c r="N49" s="207"/>
    </row>
    <row r="50" spans="1:14" s="139" customFormat="1" ht="15.75" x14ac:dyDescent="0.25">
      <c r="A50" s="324">
        <v>3</v>
      </c>
      <c r="B50" s="129" t="s">
        <v>395</v>
      </c>
      <c r="C50" s="161"/>
      <c r="D50" s="162"/>
      <c r="E50" s="323" t="s">
        <v>60</v>
      </c>
      <c r="F50" s="324" t="s">
        <v>13</v>
      </c>
      <c r="G50" s="324">
        <v>2002</v>
      </c>
      <c r="H50" s="303">
        <v>67.95</v>
      </c>
      <c r="I50" s="149">
        <v>59</v>
      </c>
      <c r="J50" s="324">
        <f t="shared" si="2"/>
        <v>3</v>
      </c>
      <c r="K50" s="324">
        <f t="shared" si="3"/>
        <v>16</v>
      </c>
      <c r="L50" s="324" t="str">
        <f t="shared" si="4"/>
        <v>МС</v>
      </c>
      <c r="M50" s="202" t="s">
        <v>464</v>
      </c>
      <c r="N50" s="207"/>
    </row>
    <row r="51" spans="1:14" s="139" customFormat="1" ht="15.75" x14ac:dyDescent="0.25">
      <c r="A51" s="324">
        <v>4</v>
      </c>
      <c r="B51" s="40" t="s">
        <v>438</v>
      </c>
      <c r="C51" s="163"/>
      <c r="D51" s="164"/>
      <c r="E51" s="277" t="s">
        <v>423</v>
      </c>
      <c r="F51" s="153" t="s">
        <v>0</v>
      </c>
      <c r="G51" s="153">
        <v>2001</v>
      </c>
      <c r="H51" s="303">
        <v>67.8</v>
      </c>
      <c r="I51" s="149">
        <v>57</v>
      </c>
      <c r="J51" s="146">
        <f t="shared" si="2"/>
        <v>4</v>
      </c>
      <c r="K51" s="146">
        <f t="shared" si="3"/>
        <v>15</v>
      </c>
      <c r="L51" s="146" t="str">
        <f t="shared" si="4"/>
        <v>+МС</v>
      </c>
      <c r="M51" s="202" t="s">
        <v>424</v>
      </c>
      <c r="N51" s="207"/>
    </row>
    <row r="52" spans="1:14" s="139" customFormat="1" ht="33.75" customHeight="1" x14ac:dyDescent="0.25">
      <c r="A52" s="324">
        <v>5</v>
      </c>
      <c r="B52" s="40" t="s">
        <v>450</v>
      </c>
      <c r="C52" s="165"/>
      <c r="D52" s="165"/>
      <c r="E52" s="322" t="s">
        <v>558</v>
      </c>
      <c r="F52" s="324" t="s">
        <v>0</v>
      </c>
      <c r="G52" s="344">
        <v>2003</v>
      </c>
      <c r="H52" s="303">
        <v>65.7</v>
      </c>
      <c r="I52" s="149">
        <v>50</v>
      </c>
      <c r="J52" s="146">
        <f t="shared" si="2"/>
        <v>5</v>
      </c>
      <c r="K52" s="146">
        <f t="shared" si="3"/>
        <v>14</v>
      </c>
      <c r="L52" s="146" t="str">
        <f t="shared" si="4"/>
        <v>КМС</v>
      </c>
      <c r="M52" s="590" t="s">
        <v>559</v>
      </c>
      <c r="N52" s="591"/>
    </row>
    <row r="53" spans="1:14" s="139" customFormat="1" ht="15.75" x14ac:dyDescent="0.25">
      <c r="A53" s="324">
        <v>6</v>
      </c>
      <c r="B53" s="40" t="s">
        <v>259</v>
      </c>
      <c r="C53" s="38"/>
      <c r="D53" s="152"/>
      <c r="E53" s="324" t="s">
        <v>256</v>
      </c>
      <c r="F53" s="324" t="s">
        <v>1</v>
      </c>
      <c r="G53" s="153">
        <v>2002</v>
      </c>
      <c r="H53" s="303">
        <v>67.900000000000006</v>
      </c>
      <c r="I53" s="149">
        <v>49</v>
      </c>
      <c r="J53" s="146">
        <f t="shared" si="2"/>
        <v>6</v>
      </c>
      <c r="K53" s="146">
        <f t="shared" si="3"/>
        <v>13</v>
      </c>
      <c r="L53" s="146" t="str">
        <f t="shared" si="4"/>
        <v>КМС</v>
      </c>
      <c r="M53" s="202" t="s">
        <v>518</v>
      </c>
      <c r="N53" s="207"/>
    </row>
    <row r="54" spans="1:14" s="139" customFormat="1" ht="15.75" x14ac:dyDescent="0.25">
      <c r="A54" s="324">
        <v>7</v>
      </c>
      <c r="B54" s="40" t="s">
        <v>393</v>
      </c>
      <c r="C54" s="38"/>
      <c r="D54" s="152"/>
      <c r="E54" s="277" t="s">
        <v>60</v>
      </c>
      <c r="F54" s="324" t="s">
        <v>1</v>
      </c>
      <c r="G54" s="324">
        <v>2001</v>
      </c>
      <c r="H54" s="303">
        <v>67.95</v>
      </c>
      <c r="I54" s="149">
        <v>42</v>
      </c>
      <c r="J54" s="146">
        <f t="shared" si="2"/>
        <v>7</v>
      </c>
      <c r="K54" s="146">
        <f t="shared" si="3"/>
        <v>12</v>
      </c>
      <c r="L54" s="146" t="str">
        <f t="shared" si="4"/>
        <v>-</v>
      </c>
      <c r="M54" s="293" t="s">
        <v>556</v>
      </c>
      <c r="N54" s="207"/>
    </row>
    <row r="55" spans="1:14" s="139" customFormat="1" ht="15.75" x14ac:dyDescent="0.25">
      <c r="A55" s="324">
        <v>8</v>
      </c>
      <c r="B55" s="157" t="s">
        <v>237</v>
      </c>
      <c r="C55" s="147"/>
      <c r="D55" s="148"/>
      <c r="E55" s="328" t="s">
        <v>203</v>
      </c>
      <c r="F55" s="328" t="s">
        <v>1</v>
      </c>
      <c r="G55" s="166">
        <v>2001</v>
      </c>
      <c r="H55" s="332">
        <v>67.95</v>
      </c>
      <c r="I55" s="167">
        <v>36</v>
      </c>
      <c r="J55" s="328">
        <f t="shared" si="2"/>
        <v>8</v>
      </c>
      <c r="K55" s="328">
        <f t="shared" si="3"/>
        <v>11</v>
      </c>
      <c r="L55" s="328" t="str">
        <f t="shared" si="4"/>
        <v>-</v>
      </c>
      <c r="M55" s="237" t="s">
        <v>557</v>
      </c>
      <c r="N55" s="233"/>
    </row>
    <row r="56" spans="1:14" ht="15.75" x14ac:dyDescent="0.25">
      <c r="A56" s="324">
        <v>9</v>
      </c>
      <c r="B56" s="40" t="s">
        <v>329</v>
      </c>
      <c r="C56" s="38"/>
      <c r="D56" s="152"/>
      <c r="E56" s="324" t="s">
        <v>444</v>
      </c>
      <c r="F56" s="324" t="s">
        <v>0</v>
      </c>
      <c r="G56" s="153">
        <v>2004</v>
      </c>
      <c r="H56" s="303">
        <v>67.099999999999994</v>
      </c>
      <c r="I56" s="149">
        <v>28</v>
      </c>
      <c r="J56" s="324">
        <f t="shared" si="2"/>
        <v>9</v>
      </c>
      <c r="K56" s="324">
        <f t="shared" si="3"/>
        <v>10</v>
      </c>
      <c r="L56" s="324" t="str">
        <f t="shared" si="4"/>
        <v>-</v>
      </c>
      <c r="M56" s="202" t="s">
        <v>517</v>
      </c>
      <c r="N56" s="207"/>
    </row>
    <row r="57" spans="1:14" s="59" customFormat="1" ht="15.75" x14ac:dyDescent="0.25">
      <c r="A57" s="324">
        <v>10</v>
      </c>
      <c r="B57" s="151" t="s">
        <v>306</v>
      </c>
      <c r="C57" s="154"/>
      <c r="D57" s="150"/>
      <c r="E57" s="324" t="s">
        <v>301</v>
      </c>
      <c r="F57" s="153" t="s">
        <v>0</v>
      </c>
      <c r="G57" s="193">
        <v>2002</v>
      </c>
      <c r="H57" s="303">
        <v>67.8</v>
      </c>
      <c r="I57" s="149">
        <v>24</v>
      </c>
      <c r="J57" s="193">
        <f t="shared" si="2"/>
        <v>10</v>
      </c>
      <c r="K57" s="193">
        <f t="shared" si="3"/>
        <v>9</v>
      </c>
      <c r="L57" s="193" t="str">
        <f t="shared" si="4"/>
        <v>-</v>
      </c>
      <c r="M57" s="202" t="s">
        <v>307</v>
      </c>
      <c r="N57" s="207"/>
    </row>
    <row r="58" spans="1:14" ht="15.75" x14ac:dyDescent="0.25">
      <c r="B58" s="59"/>
      <c r="C58" s="59"/>
      <c r="D58" s="60"/>
      <c r="E58" s="59"/>
      <c r="F58" s="60"/>
      <c r="G58" s="60"/>
      <c r="H58" s="155"/>
      <c r="I58" s="156"/>
      <c r="J58" s="156"/>
    </row>
    <row r="59" spans="1:14" ht="15.75" x14ac:dyDescent="0.25">
      <c r="B59" s="59"/>
      <c r="C59" s="59"/>
      <c r="D59" s="60"/>
      <c r="E59" s="59"/>
      <c r="F59" s="60"/>
      <c r="G59" s="60"/>
      <c r="H59" s="155"/>
      <c r="I59" s="156"/>
      <c r="J59" s="156"/>
    </row>
    <row r="60" spans="1:14" ht="15.75" x14ac:dyDescent="0.25">
      <c r="B60" s="195"/>
      <c r="E60" s="194"/>
      <c r="F60" s="194"/>
      <c r="G60" s="31"/>
      <c r="H60" s="194"/>
      <c r="K60" s="117"/>
      <c r="L60" s="108"/>
    </row>
    <row r="61" spans="1:14" s="89" customFormat="1" ht="15.75" x14ac:dyDescent="0.25">
      <c r="A61" s="397" t="s">
        <v>40</v>
      </c>
      <c r="B61" s="2"/>
      <c r="C61" s="2"/>
      <c r="E61" s="11" t="s">
        <v>66</v>
      </c>
      <c r="F61" s="11"/>
      <c r="H61" s="397" t="s">
        <v>41</v>
      </c>
      <c r="K61" s="396"/>
      <c r="L61" s="396"/>
      <c r="M61" s="397" t="s">
        <v>42</v>
      </c>
    </row>
    <row r="62" spans="1:14" s="89" customFormat="1" ht="15.75" x14ac:dyDescent="0.25">
      <c r="A62" s="397"/>
      <c r="B62" s="2"/>
      <c r="C62" s="2"/>
      <c r="D62" s="397"/>
      <c r="E62" s="397"/>
      <c r="F62" s="397"/>
      <c r="H62" s="397"/>
      <c r="K62" s="396"/>
      <c r="L62" s="396"/>
      <c r="M62" s="397"/>
    </row>
    <row r="63" spans="1:14" s="89" customFormat="1" ht="15.75" x14ac:dyDescent="0.25">
      <c r="A63" s="397"/>
      <c r="B63" s="2"/>
      <c r="C63" s="2"/>
      <c r="D63" s="397"/>
      <c r="E63" s="397"/>
      <c r="F63" s="397"/>
      <c r="H63" s="397"/>
      <c r="K63" s="396"/>
      <c r="L63" s="396"/>
      <c r="M63" s="397"/>
    </row>
    <row r="64" spans="1:14" s="89" customFormat="1" ht="15.75" x14ac:dyDescent="0.25">
      <c r="A64" s="397" t="s">
        <v>597</v>
      </c>
      <c r="B64" s="2"/>
      <c r="C64" s="2"/>
      <c r="E64" s="11" t="s">
        <v>595</v>
      </c>
      <c r="F64" s="11"/>
      <c r="H64" s="397" t="s">
        <v>598</v>
      </c>
      <c r="K64" s="396"/>
      <c r="L64" s="396"/>
      <c r="M64" s="397" t="s">
        <v>596</v>
      </c>
    </row>
    <row r="65" spans="1:14" ht="15.75" x14ac:dyDescent="0.25">
      <c r="A65" s="269"/>
      <c r="B65" s="2"/>
      <c r="C65" s="2"/>
      <c r="D65" s="266"/>
      <c r="E65" s="266"/>
      <c r="F65" s="266"/>
      <c r="G65" s="11"/>
      <c r="H65" s="269"/>
      <c r="I65" s="2"/>
      <c r="J65" s="2"/>
      <c r="L65" s="266"/>
      <c r="M65" s="266"/>
      <c r="N65" s="266"/>
    </row>
    <row r="66" spans="1:14" ht="15.75" x14ac:dyDescent="0.25">
      <c r="A66" s="261"/>
      <c r="B66" s="2"/>
      <c r="C66" s="2"/>
      <c r="D66" s="259"/>
      <c r="E66" s="259"/>
      <c r="F66" s="259"/>
      <c r="G66" s="11"/>
      <c r="H66" s="261"/>
      <c r="I66" s="2"/>
      <c r="J66" s="2"/>
      <c r="L66" s="259"/>
      <c r="M66" s="259"/>
      <c r="N66" s="259"/>
    </row>
    <row r="67" spans="1:14" ht="15.75" x14ac:dyDescent="0.25">
      <c r="A67" s="546" t="s">
        <v>22</v>
      </c>
      <c r="B67" s="546"/>
      <c r="C67" s="546"/>
      <c r="D67" s="546"/>
      <c r="E67" s="546"/>
      <c r="F67" s="546"/>
      <c r="G67" s="546"/>
      <c r="H67" s="546"/>
      <c r="I67" s="546"/>
      <c r="J67" s="546"/>
      <c r="K67" s="546"/>
      <c r="L67" s="546"/>
      <c r="M67" s="546"/>
      <c r="N67" s="546"/>
    </row>
    <row r="68" spans="1:14" ht="15.75" x14ac:dyDescent="0.25">
      <c r="A68" s="546" t="s">
        <v>32</v>
      </c>
      <c r="B68" s="546"/>
      <c r="C68" s="546"/>
      <c r="D68" s="546"/>
      <c r="E68" s="546"/>
      <c r="F68" s="546"/>
      <c r="G68" s="546"/>
      <c r="H68" s="546"/>
      <c r="I68" s="546"/>
      <c r="J68" s="546"/>
      <c r="K68" s="546"/>
      <c r="L68" s="546"/>
      <c r="M68" s="546"/>
      <c r="N68" s="546"/>
    </row>
    <row r="69" spans="1:14" ht="15.75" x14ac:dyDescent="0.25">
      <c r="A69" s="581" t="s">
        <v>6</v>
      </c>
      <c r="B69" s="581"/>
      <c r="C69" s="581"/>
      <c r="D69" s="581"/>
      <c r="E69" s="581"/>
      <c r="F69" s="581"/>
      <c r="G69" s="581"/>
      <c r="H69" s="581"/>
      <c r="I69" s="581"/>
      <c r="J69" s="581"/>
      <c r="K69" s="581"/>
      <c r="L69" s="581"/>
      <c r="M69" s="581"/>
      <c r="N69" s="581"/>
    </row>
    <row r="70" spans="1:14" ht="15.75" x14ac:dyDescent="0.25">
      <c r="A70" s="581" t="s">
        <v>7</v>
      </c>
      <c r="B70" s="581"/>
      <c r="C70" s="581"/>
      <c r="D70" s="581"/>
      <c r="E70" s="581"/>
      <c r="F70" s="581"/>
      <c r="G70" s="581"/>
      <c r="H70" s="581"/>
      <c r="I70" s="581"/>
      <c r="J70" s="581"/>
      <c r="K70" s="581"/>
      <c r="L70" s="581"/>
      <c r="M70" s="581"/>
      <c r="N70" s="581"/>
    </row>
    <row r="71" spans="1:14" ht="15.75" x14ac:dyDescent="0.25">
      <c r="A71" s="581" t="s">
        <v>8</v>
      </c>
      <c r="B71" s="581"/>
      <c r="C71" s="581"/>
      <c r="D71" s="581"/>
      <c r="E71" s="581"/>
      <c r="F71" s="581"/>
      <c r="G71" s="581"/>
      <c r="H71" s="581"/>
      <c r="I71" s="581"/>
      <c r="J71" s="581"/>
      <c r="K71" s="581"/>
      <c r="L71" s="581"/>
      <c r="M71" s="581"/>
      <c r="N71" s="581"/>
    </row>
    <row r="72" spans="1:14" ht="15.75" x14ac:dyDescent="0.25">
      <c r="A72" s="550" t="s">
        <v>471</v>
      </c>
      <c r="B72" s="550"/>
      <c r="C72" s="550"/>
      <c r="D72" s="550"/>
      <c r="E72" s="550"/>
      <c r="F72" s="550"/>
      <c r="G72" s="550"/>
      <c r="H72" s="550"/>
      <c r="I72" s="550"/>
      <c r="J72" s="550"/>
      <c r="K72" s="550"/>
      <c r="L72" s="550"/>
      <c r="M72" s="550"/>
      <c r="N72" s="550"/>
    </row>
    <row r="73" spans="1:14" ht="15.75" x14ac:dyDescent="0.25">
      <c r="A73" s="574" t="s">
        <v>46</v>
      </c>
      <c r="B73" s="575"/>
      <c r="C73" s="575"/>
      <c r="D73" s="576"/>
      <c r="L73" s="577" t="s">
        <v>44</v>
      </c>
      <c r="M73" s="577"/>
      <c r="N73" s="577"/>
    </row>
    <row r="74" spans="1:14" ht="15.75" x14ac:dyDescent="0.25">
      <c r="A74" s="574" t="s">
        <v>64</v>
      </c>
      <c r="B74" s="575"/>
      <c r="C74" s="575"/>
      <c r="D74" s="576"/>
      <c r="E74" s="578" t="s">
        <v>9</v>
      </c>
      <c r="F74" s="579"/>
      <c r="G74" s="579"/>
      <c r="H74" s="579"/>
      <c r="I74" s="579"/>
      <c r="J74" s="579"/>
      <c r="K74" s="580"/>
      <c r="L74" s="577" t="s">
        <v>23</v>
      </c>
      <c r="M74" s="577"/>
      <c r="N74" s="577"/>
    </row>
    <row r="75" spans="1:14" ht="15.75" x14ac:dyDescent="0.25">
      <c r="A75" s="563">
        <v>87</v>
      </c>
      <c r="B75" s="564"/>
      <c r="C75" s="564"/>
      <c r="D75" s="565"/>
      <c r="E75" s="566" t="s">
        <v>45</v>
      </c>
      <c r="F75" s="567"/>
      <c r="G75" s="567"/>
      <c r="H75" s="567"/>
      <c r="I75" s="567"/>
      <c r="J75" s="567"/>
      <c r="K75" s="568"/>
      <c r="L75" s="567" t="s">
        <v>11</v>
      </c>
      <c r="M75" s="567"/>
      <c r="N75" s="567"/>
    </row>
    <row r="76" spans="1:14" ht="15.75" x14ac:dyDescent="0.25">
      <c r="A76" s="569" t="s">
        <v>507</v>
      </c>
      <c r="B76" s="570"/>
      <c r="C76" s="570"/>
      <c r="D76" s="571"/>
      <c r="E76" s="585" t="s">
        <v>27</v>
      </c>
      <c r="F76" s="586"/>
      <c r="G76" s="586"/>
      <c r="H76" s="586"/>
      <c r="I76" s="586"/>
      <c r="J76" s="586"/>
      <c r="K76" s="587"/>
      <c r="L76" s="32" t="s">
        <v>13</v>
      </c>
      <c r="M76" s="32" t="s">
        <v>1</v>
      </c>
      <c r="N76" s="32" t="s">
        <v>0</v>
      </c>
    </row>
    <row r="77" spans="1:14" ht="15.75" x14ac:dyDescent="0.25">
      <c r="A77" s="569" t="s">
        <v>594</v>
      </c>
      <c r="B77" s="570"/>
      <c r="C77" s="570"/>
      <c r="D77" s="571"/>
      <c r="E77" s="567" t="s">
        <v>71</v>
      </c>
      <c r="F77" s="546"/>
      <c r="G77" s="546"/>
      <c r="H77" s="546"/>
      <c r="I77" s="546"/>
      <c r="J77" s="546"/>
      <c r="K77" s="567"/>
      <c r="L77" s="12">
        <v>76</v>
      </c>
      <c r="M77" s="13">
        <v>62</v>
      </c>
      <c r="N77" s="13">
        <v>48</v>
      </c>
    </row>
    <row r="78" spans="1:14" ht="15.75" x14ac:dyDescent="0.25">
      <c r="A78" s="2"/>
      <c r="B78" s="2"/>
      <c r="C78" s="2"/>
      <c r="D78" s="2"/>
      <c r="E78" s="34" t="s">
        <v>72</v>
      </c>
      <c r="F78" s="2"/>
      <c r="G78" s="2"/>
      <c r="H78" s="2"/>
      <c r="I78" s="2"/>
      <c r="J78" s="2"/>
      <c r="K78" s="2"/>
      <c r="L78" s="33"/>
      <c r="M78" s="2"/>
      <c r="N78" s="2"/>
    </row>
    <row r="79" spans="1:14" ht="15" customHeight="1" x14ac:dyDescent="0.25">
      <c r="A79" s="589" t="s">
        <v>84</v>
      </c>
      <c r="B79" s="562" t="s">
        <v>2</v>
      </c>
      <c r="C79" s="562"/>
      <c r="D79" s="562"/>
      <c r="E79" s="562" t="s">
        <v>3</v>
      </c>
      <c r="F79" s="588" t="s">
        <v>17</v>
      </c>
      <c r="G79" s="588" t="s">
        <v>18</v>
      </c>
      <c r="H79" s="588" t="s">
        <v>19</v>
      </c>
      <c r="I79" s="584" t="s">
        <v>39</v>
      </c>
      <c r="J79" s="588" t="s">
        <v>5</v>
      </c>
      <c r="K79" s="588" t="s">
        <v>25</v>
      </c>
      <c r="L79" s="588" t="s">
        <v>20</v>
      </c>
      <c r="M79" s="562" t="s">
        <v>21</v>
      </c>
      <c r="N79" s="562"/>
    </row>
    <row r="80" spans="1:14" x14ac:dyDescent="0.25">
      <c r="A80" s="589"/>
      <c r="B80" s="562"/>
      <c r="C80" s="562"/>
      <c r="D80" s="562"/>
      <c r="E80" s="562"/>
      <c r="F80" s="588"/>
      <c r="G80" s="588"/>
      <c r="H80" s="588"/>
      <c r="I80" s="584"/>
      <c r="J80" s="588"/>
      <c r="K80" s="588"/>
      <c r="L80" s="588"/>
      <c r="M80" s="562"/>
      <c r="N80" s="562"/>
    </row>
    <row r="81" spans="1:14" s="170" customFormat="1" ht="15.75" x14ac:dyDescent="0.25">
      <c r="A81" s="193">
        <v>1</v>
      </c>
      <c r="B81" s="40" t="s">
        <v>396</v>
      </c>
      <c r="C81" s="154"/>
      <c r="D81" s="150"/>
      <c r="E81" s="277" t="s">
        <v>60</v>
      </c>
      <c r="F81" s="153" t="s">
        <v>1</v>
      </c>
      <c r="G81" s="324">
        <v>2002</v>
      </c>
      <c r="H81" s="304">
        <v>72.95</v>
      </c>
      <c r="I81" s="149">
        <v>79</v>
      </c>
      <c r="J81" s="324">
        <f>IF(I81="","",RANK(I81,$I$81:$I$94,0))</f>
        <v>1</v>
      </c>
      <c r="K81" s="324">
        <f t="shared" ref="K81:K94" si="5">IF(I81="","",IF(J81&gt;=19,1,IF(J81=1,20,IF(J81=2,18,IF(J81=3,16,IF(J81=4,15,IF(J81=5,14,IF(J81=6,13,IF(J81=7,12,IF(J81=8,11,IF(J81=9,10,IF(J81=10,9,IF(J81=11,8,IF(J81=12,7,IF(J81=13,6,IF(J81=14,5,IF(J81=15,4,IF(J81=16,3,IF(J81=17,2,1)))))))))))))))))))</f>
        <v>20</v>
      </c>
      <c r="L81" s="324" t="str">
        <f t="shared" ref="L81:L94" si="6">IF(AND(NOT(OR(F81="МСМК",F81="ЗМС")),I81&gt;=$L$77),"+МСМК",IF(AND(OR(F81="МСМК",F81="ЗМС"),I81&gt;=$L$77),"МСМК",IF(AND(NOT(OR(F81="МСМК",F81="МС",F81="ЗМС")),I81&gt;=$M$77),"+МС",IF(AND(OR(F81="МСМК",F81="МС",F81="ЗМС"),I81&gt;=$M$77),"МС",IF(AND(NOT(OR(F81="ЗМС",F81="МСМК",F81="МС",F81="КМС")),I81&gt;=$N$77),"+КМС",IF(AND(OR(F81="ЗМС",F81="МСМК",F81="МС",F81="КМС"),I81&gt;=$N$77),"КМС","-"))))))</f>
        <v>+МСМК</v>
      </c>
      <c r="M81" s="151" t="s">
        <v>464</v>
      </c>
      <c r="N81" s="150"/>
    </row>
    <row r="82" spans="1:14" s="170" customFormat="1" ht="15.75" x14ac:dyDescent="0.25">
      <c r="A82" s="324">
        <v>2</v>
      </c>
      <c r="B82" s="129" t="s">
        <v>441</v>
      </c>
      <c r="C82" s="158"/>
      <c r="D82" s="159"/>
      <c r="E82" s="277" t="s">
        <v>423</v>
      </c>
      <c r="F82" s="153" t="s">
        <v>1</v>
      </c>
      <c r="G82" s="323">
        <v>2002</v>
      </c>
      <c r="H82" s="304">
        <v>72.099999999999994</v>
      </c>
      <c r="I82" s="149">
        <v>76</v>
      </c>
      <c r="J82" s="324">
        <f>IF(I82="","",RANK(I82,$I$81:$I$94,0))</f>
        <v>2</v>
      </c>
      <c r="K82" s="324">
        <f t="shared" si="5"/>
        <v>18</v>
      </c>
      <c r="L82" s="324" t="str">
        <f t="shared" si="6"/>
        <v>+МСМК</v>
      </c>
      <c r="M82" s="151" t="s">
        <v>424</v>
      </c>
      <c r="N82" s="150"/>
    </row>
    <row r="83" spans="1:14" s="170" customFormat="1" ht="31.5" x14ac:dyDescent="0.25">
      <c r="A83" s="324">
        <v>3</v>
      </c>
      <c r="B83" s="40" t="s">
        <v>500</v>
      </c>
      <c r="C83" s="163"/>
      <c r="D83" s="164"/>
      <c r="E83" s="322" t="s">
        <v>554</v>
      </c>
      <c r="F83" s="153" t="s">
        <v>0</v>
      </c>
      <c r="G83" s="153">
        <v>2004</v>
      </c>
      <c r="H83" s="304">
        <v>72.05</v>
      </c>
      <c r="I83" s="149">
        <v>71</v>
      </c>
      <c r="J83" s="324">
        <f>IF(I83="","",RANK(I83,$I$81:$I$94,0))</f>
        <v>3</v>
      </c>
      <c r="K83" s="324">
        <f t="shared" si="5"/>
        <v>16</v>
      </c>
      <c r="L83" s="324" t="str">
        <f t="shared" si="6"/>
        <v>+МС</v>
      </c>
      <c r="M83" s="151" t="s">
        <v>553</v>
      </c>
      <c r="N83" s="150"/>
    </row>
    <row r="84" spans="1:14" s="170" customFormat="1" ht="15.75" x14ac:dyDescent="0.25">
      <c r="A84" s="324">
        <v>4</v>
      </c>
      <c r="B84" s="40" t="s">
        <v>324</v>
      </c>
      <c r="C84" s="154"/>
      <c r="D84" s="150"/>
      <c r="E84" s="323" t="s">
        <v>321</v>
      </c>
      <c r="F84" s="153" t="s">
        <v>1</v>
      </c>
      <c r="G84" s="153">
        <v>2001</v>
      </c>
      <c r="H84" s="304">
        <v>72.2</v>
      </c>
      <c r="I84" s="149">
        <v>71</v>
      </c>
      <c r="J84" s="324">
        <v>4</v>
      </c>
      <c r="K84" s="324">
        <f t="shared" si="5"/>
        <v>15</v>
      </c>
      <c r="L84" s="324" t="str">
        <f t="shared" si="6"/>
        <v>МС</v>
      </c>
      <c r="M84" s="151" t="s">
        <v>511</v>
      </c>
      <c r="N84" s="150"/>
    </row>
    <row r="85" spans="1:14" s="170" customFormat="1" ht="15.75" x14ac:dyDescent="0.25">
      <c r="A85" s="324">
        <v>5</v>
      </c>
      <c r="B85" s="40" t="s">
        <v>347</v>
      </c>
      <c r="C85" s="129"/>
      <c r="D85" s="129"/>
      <c r="E85" s="277" t="s">
        <v>337</v>
      </c>
      <c r="F85" s="153" t="s">
        <v>1</v>
      </c>
      <c r="G85" s="324">
        <v>2001</v>
      </c>
      <c r="H85" s="304">
        <v>73</v>
      </c>
      <c r="I85" s="149">
        <v>68</v>
      </c>
      <c r="J85" s="324">
        <f t="shared" ref="J85:J94" si="7">IF(I85="","",RANK(I85,$I$81:$I$94,0))</f>
        <v>5</v>
      </c>
      <c r="K85" s="324">
        <f t="shared" si="5"/>
        <v>14</v>
      </c>
      <c r="L85" s="324" t="str">
        <f t="shared" si="6"/>
        <v>МС</v>
      </c>
      <c r="M85" s="151" t="s">
        <v>348</v>
      </c>
      <c r="N85" s="150"/>
    </row>
    <row r="86" spans="1:14" s="170" customFormat="1" ht="15.75" x14ac:dyDescent="0.25">
      <c r="A86" s="324">
        <v>6</v>
      </c>
      <c r="B86" s="40" t="s">
        <v>241</v>
      </c>
      <c r="C86" s="38"/>
      <c r="D86" s="152"/>
      <c r="E86" s="277" t="s">
        <v>203</v>
      </c>
      <c r="F86" s="324" t="s">
        <v>1</v>
      </c>
      <c r="G86" s="324">
        <v>2004</v>
      </c>
      <c r="H86" s="304">
        <v>72.7</v>
      </c>
      <c r="I86" s="149">
        <v>67</v>
      </c>
      <c r="J86" s="324">
        <f t="shared" si="7"/>
        <v>6</v>
      </c>
      <c r="K86" s="324">
        <f t="shared" si="5"/>
        <v>13</v>
      </c>
      <c r="L86" s="324" t="str">
        <f t="shared" si="6"/>
        <v>МС</v>
      </c>
      <c r="M86" s="151" t="s">
        <v>239</v>
      </c>
      <c r="N86" s="150"/>
    </row>
    <row r="87" spans="1:14" s="170" customFormat="1" ht="15.75" x14ac:dyDescent="0.25">
      <c r="A87" s="324">
        <v>7</v>
      </c>
      <c r="B87" s="40" t="s">
        <v>210</v>
      </c>
      <c r="C87" s="38"/>
      <c r="D87" s="152"/>
      <c r="E87" s="277" t="s">
        <v>203</v>
      </c>
      <c r="F87" s="324" t="s">
        <v>0</v>
      </c>
      <c r="G87" s="324">
        <v>2000</v>
      </c>
      <c r="H87" s="304">
        <v>7.95</v>
      </c>
      <c r="I87" s="149">
        <v>58</v>
      </c>
      <c r="J87" s="324">
        <f t="shared" si="7"/>
        <v>7</v>
      </c>
      <c r="K87" s="324">
        <f t="shared" si="5"/>
        <v>12</v>
      </c>
      <c r="L87" s="324" t="str">
        <f t="shared" si="6"/>
        <v>КМС</v>
      </c>
      <c r="M87" s="151" t="s">
        <v>211</v>
      </c>
      <c r="N87" s="150"/>
    </row>
    <row r="88" spans="1:14" s="196" customFormat="1" ht="15.75" x14ac:dyDescent="0.25">
      <c r="A88" s="324">
        <v>8</v>
      </c>
      <c r="B88" s="40" t="s">
        <v>262</v>
      </c>
      <c r="C88" s="158"/>
      <c r="D88" s="159"/>
      <c r="E88" s="280" t="s">
        <v>125</v>
      </c>
      <c r="F88" s="166" t="s">
        <v>0</v>
      </c>
      <c r="G88" s="324">
        <v>2001</v>
      </c>
      <c r="H88" s="305">
        <v>71.650000000000006</v>
      </c>
      <c r="I88" s="149">
        <v>53</v>
      </c>
      <c r="J88" s="324">
        <f t="shared" si="7"/>
        <v>8</v>
      </c>
      <c r="K88" s="324">
        <f t="shared" si="5"/>
        <v>11</v>
      </c>
      <c r="L88" s="324" t="str">
        <f t="shared" si="6"/>
        <v>КМС</v>
      </c>
      <c r="M88" s="151" t="s">
        <v>130</v>
      </c>
      <c r="N88" s="150"/>
    </row>
    <row r="89" spans="1:14" s="170" customFormat="1" ht="15.75" x14ac:dyDescent="0.25">
      <c r="A89" s="324">
        <v>9</v>
      </c>
      <c r="B89" s="40" t="s">
        <v>131</v>
      </c>
      <c r="C89" s="38"/>
      <c r="D89" s="152"/>
      <c r="E89" s="324" t="s">
        <v>125</v>
      </c>
      <c r="F89" s="324" t="s">
        <v>0</v>
      </c>
      <c r="G89" s="324">
        <v>2003</v>
      </c>
      <c r="H89" s="305">
        <v>72.55</v>
      </c>
      <c r="I89" s="149">
        <v>51</v>
      </c>
      <c r="J89" s="324">
        <f t="shared" si="7"/>
        <v>9</v>
      </c>
      <c r="K89" s="324">
        <f t="shared" si="5"/>
        <v>10</v>
      </c>
      <c r="L89" s="324" t="str">
        <f t="shared" si="6"/>
        <v>КМС</v>
      </c>
      <c r="M89" s="151" t="s">
        <v>132</v>
      </c>
      <c r="N89" s="150"/>
    </row>
    <row r="90" spans="1:14" s="170" customFormat="1" ht="15.75" x14ac:dyDescent="0.25">
      <c r="A90" s="324">
        <v>10</v>
      </c>
      <c r="B90" s="151" t="s">
        <v>238</v>
      </c>
      <c r="C90" s="342"/>
      <c r="D90" s="343"/>
      <c r="E90" s="277" t="s">
        <v>203</v>
      </c>
      <c r="F90" s="324" t="s">
        <v>0</v>
      </c>
      <c r="G90" s="324">
        <v>2004</v>
      </c>
      <c r="H90" s="304">
        <v>72.400000000000006</v>
      </c>
      <c r="I90" s="149">
        <v>49</v>
      </c>
      <c r="J90" s="324">
        <f t="shared" si="7"/>
        <v>10</v>
      </c>
      <c r="K90" s="324">
        <f t="shared" si="5"/>
        <v>9</v>
      </c>
      <c r="L90" s="324" t="str">
        <f t="shared" si="6"/>
        <v>КМС</v>
      </c>
      <c r="M90" s="151" t="s">
        <v>239</v>
      </c>
      <c r="N90" s="150"/>
    </row>
    <row r="91" spans="1:14" s="170" customFormat="1" ht="15.75" x14ac:dyDescent="0.25">
      <c r="A91" s="324">
        <v>11</v>
      </c>
      <c r="B91" s="151" t="s">
        <v>190</v>
      </c>
      <c r="C91" s="154"/>
      <c r="D91" s="150"/>
      <c r="E91" s="322" t="s">
        <v>194</v>
      </c>
      <c r="F91" s="153" t="s">
        <v>0</v>
      </c>
      <c r="G91" s="324">
        <v>2004</v>
      </c>
      <c r="H91" s="304">
        <v>72.75</v>
      </c>
      <c r="I91" s="149">
        <v>38</v>
      </c>
      <c r="J91" s="324">
        <f t="shared" si="7"/>
        <v>11</v>
      </c>
      <c r="K91" s="324">
        <f t="shared" si="5"/>
        <v>8</v>
      </c>
      <c r="L91" s="324" t="str">
        <f t="shared" si="6"/>
        <v>-</v>
      </c>
      <c r="M91" s="151" t="s">
        <v>394</v>
      </c>
      <c r="N91" s="150"/>
    </row>
    <row r="92" spans="1:14" s="170" customFormat="1" ht="15.75" x14ac:dyDescent="0.25">
      <c r="A92" s="324">
        <v>12</v>
      </c>
      <c r="B92" s="151" t="s">
        <v>439</v>
      </c>
      <c r="C92" s="38"/>
      <c r="D92" s="152"/>
      <c r="E92" s="277" t="s">
        <v>423</v>
      </c>
      <c r="F92" s="1" t="s">
        <v>0</v>
      </c>
      <c r="G92" s="1">
        <v>2003</v>
      </c>
      <c r="H92" s="304">
        <v>72.45</v>
      </c>
      <c r="I92" s="149">
        <v>35</v>
      </c>
      <c r="J92" s="324">
        <f t="shared" si="7"/>
        <v>12</v>
      </c>
      <c r="K92" s="324">
        <f t="shared" si="5"/>
        <v>7</v>
      </c>
      <c r="L92" s="324" t="str">
        <f t="shared" si="6"/>
        <v>-</v>
      </c>
      <c r="M92" s="151" t="s">
        <v>440</v>
      </c>
      <c r="N92" s="150"/>
    </row>
    <row r="93" spans="1:14" s="170" customFormat="1" ht="15.75" x14ac:dyDescent="0.25">
      <c r="A93" s="324">
        <v>13</v>
      </c>
      <c r="B93" s="151" t="s">
        <v>344</v>
      </c>
      <c r="C93" s="163"/>
      <c r="D93" s="164"/>
      <c r="E93" s="277" t="s">
        <v>337</v>
      </c>
      <c r="F93" s="153" t="s">
        <v>0</v>
      </c>
      <c r="G93" s="324">
        <v>2002</v>
      </c>
      <c r="H93" s="304">
        <v>73</v>
      </c>
      <c r="I93" s="149">
        <v>33</v>
      </c>
      <c r="J93" s="324">
        <f t="shared" si="7"/>
        <v>13</v>
      </c>
      <c r="K93" s="324">
        <f t="shared" si="5"/>
        <v>6</v>
      </c>
      <c r="L93" s="324" t="str">
        <f t="shared" si="6"/>
        <v>-</v>
      </c>
      <c r="M93" s="151" t="s">
        <v>24</v>
      </c>
      <c r="N93" s="150"/>
    </row>
    <row r="94" spans="1:14" s="108" customFormat="1" ht="15.75" x14ac:dyDescent="0.25">
      <c r="A94" s="324">
        <v>14</v>
      </c>
      <c r="B94" s="40" t="s">
        <v>333</v>
      </c>
      <c r="C94" s="38"/>
      <c r="D94" s="152"/>
      <c r="E94" s="277" t="s">
        <v>444</v>
      </c>
      <c r="F94" s="324" t="s">
        <v>0</v>
      </c>
      <c r="G94" s="324">
        <v>2004</v>
      </c>
      <c r="H94" s="304">
        <v>68.650000000000006</v>
      </c>
      <c r="I94" s="149">
        <v>24</v>
      </c>
      <c r="J94" s="324">
        <f t="shared" si="7"/>
        <v>14</v>
      </c>
      <c r="K94" s="324">
        <f t="shared" si="5"/>
        <v>5</v>
      </c>
      <c r="L94" s="324" t="str">
        <f t="shared" si="6"/>
        <v>-</v>
      </c>
      <c r="M94" s="151" t="s">
        <v>519</v>
      </c>
      <c r="N94" s="150"/>
    </row>
    <row r="95" spans="1:14" s="108" customFormat="1" ht="15.75" x14ac:dyDescent="0.25">
      <c r="A95" s="218"/>
      <c r="B95" s="129"/>
      <c r="C95" s="129"/>
      <c r="D95" s="129"/>
      <c r="E95" s="218"/>
      <c r="F95" s="72"/>
      <c r="G95" s="218"/>
      <c r="H95" s="241"/>
      <c r="I95" s="242"/>
      <c r="J95" s="218"/>
      <c r="K95" s="218"/>
      <c r="L95" s="218"/>
      <c r="M95" s="129"/>
      <c r="N95" s="129"/>
    </row>
    <row r="96" spans="1:14" s="108" customFormat="1" ht="15.75" x14ac:dyDescent="0.25">
      <c r="A96" s="390"/>
      <c r="B96" s="129"/>
      <c r="C96" s="129"/>
      <c r="D96" s="129"/>
      <c r="E96" s="390"/>
      <c r="F96" s="72"/>
      <c r="G96" s="390"/>
      <c r="H96" s="241"/>
      <c r="I96" s="242"/>
      <c r="J96" s="390"/>
      <c r="K96" s="390"/>
      <c r="L96" s="390"/>
      <c r="M96" s="129"/>
      <c r="N96" s="129"/>
    </row>
    <row r="97" spans="1:14" s="89" customFormat="1" ht="15.75" x14ac:dyDescent="0.25">
      <c r="A97" s="397" t="s">
        <v>40</v>
      </c>
      <c r="B97" s="2"/>
      <c r="C97" s="2"/>
      <c r="E97" s="11" t="s">
        <v>66</v>
      </c>
      <c r="F97" s="11"/>
      <c r="H97" s="397" t="s">
        <v>41</v>
      </c>
      <c r="K97" s="396"/>
      <c r="L97" s="396"/>
      <c r="M97" s="397" t="s">
        <v>42</v>
      </c>
    </row>
    <row r="98" spans="1:14" s="89" customFormat="1" ht="15.75" x14ac:dyDescent="0.25">
      <c r="A98" s="397"/>
      <c r="B98" s="2"/>
      <c r="C98" s="2"/>
      <c r="D98" s="397"/>
      <c r="E98" s="397"/>
      <c r="F98" s="397"/>
      <c r="H98" s="397"/>
      <c r="K98" s="396"/>
      <c r="L98" s="396"/>
      <c r="M98" s="397"/>
    </row>
    <row r="99" spans="1:14" s="89" customFormat="1" ht="15.75" x14ac:dyDescent="0.25">
      <c r="A99" s="397" t="s">
        <v>597</v>
      </c>
      <c r="B99" s="2"/>
      <c r="C99" s="2"/>
      <c r="E99" s="11" t="s">
        <v>595</v>
      </c>
      <c r="F99" s="11"/>
      <c r="H99" s="397" t="s">
        <v>598</v>
      </c>
      <c r="K99" s="396"/>
      <c r="L99" s="396"/>
      <c r="M99" s="397" t="s">
        <v>596</v>
      </c>
    </row>
    <row r="100" spans="1:14" ht="15.75" x14ac:dyDescent="0.25">
      <c r="A100" s="546" t="s">
        <v>22</v>
      </c>
      <c r="B100" s="546"/>
      <c r="C100" s="546"/>
      <c r="D100" s="546"/>
      <c r="E100" s="546"/>
      <c r="F100" s="546"/>
      <c r="G100" s="546"/>
      <c r="H100" s="546"/>
      <c r="I100" s="546"/>
      <c r="J100" s="546"/>
      <c r="K100" s="546"/>
      <c r="L100" s="546"/>
      <c r="M100" s="546"/>
      <c r="N100" s="546"/>
    </row>
    <row r="101" spans="1:14" ht="15.75" x14ac:dyDescent="0.25">
      <c r="A101" s="546" t="s">
        <v>32</v>
      </c>
      <c r="B101" s="546"/>
      <c r="C101" s="546"/>
      <c r="D101" s="546"/>
      <c r="E101" s="546"/>
      <c r="F101" s="546"/>
      <c r="G101" s="546"/>
      <c r="H101" s="546"/>
      <c r="I101" s="546"/>
      <c r="J101" s="546"/>
      <c r="K101" s="546"/>
      <c r="L101" s="546"/>
      <c r="M101" s="546"/>
      <c r="N101" s="546"/>
    </row>
    <row r="102" spans="1:14" ht="15.75" x14ac:dyDescent="0.25">
      <c r="A102" s="581" t="s">
        <v>6</v>
      </c>
      <c r="B102" s="581"/>
      <c r="C102" s="581"/>
      <c r="D102" s="581"/>
      <c r="E102" s="581"/>
      <c r="F102" s="581"/>
      <c r="G102" s="581"/>
      <c r="H102" s="581"/>
      <c r="I102" s="581"/>
      <c r="J102" s="581"/>
      <c r="K102" s="581"/>
      <c r="L102" s="581"/>
      <c r="M102" s="581"/>
      <c r="N102" s="581"/>
    </row>
    <row r="103" spans="1:14" ht="15.75" x14ac:dyDescent="0.25">
      <c r="A103" s="581" t="s">
        <v>7</v>
      </c>
      <c r="B103" s="581"/>
      <c r="C103" s="581"/>
      <c r="D103" s="581"/>
      <c r="E103" s="581"/>
      <c r="F103" s="581"/>
      <c r="G103" s="581"/>
      <c r="H103" s="581"/>
      <c r="I103" s="581"/>
      <c r="J103" s="581"/>
      <c r="K103" s="581"/>
      <c r="L103" s="581"/>
      <c r="M103" s="581"/>
      <c r="N103" s="581"/>
    </row>
    <row r="104" spans="1:14" ht="15.75" x14ac:dyDescent="0.25">
      <c r="A104" s="581" t="s">
        <v>8</v>
      </c>
      <c r="B104" s="581"/>
      <c r="C104" s="581"/>
      <c r="D104" s="581"/>
      <c r="E104" s="581"/>
      <c r="F104" s="581"/>
      <c r="G104" s="581"/>
      <c r="H104" s="581"/>
      <c r="I104" s="581"/>
      <c r="J104" s="581"/>
      <c r="K104" s="581"/>
      <c r="L104" s="581"/>
      <c r="M104" s="581"/>
      <c r="N104" s="581"/>
    </row>
    <row r="105" spans="1:14" ht="15.75" x14ac:dyDescent="0.25">
      <c r="A105" s="550" t="s">
        <v>471</v>
      </c>
      <c r="B105" s="550"/>
      <c r="C105" s="550"/>
      <c r="D105" s="550"/>
      <c r="E105" s="550"/>
      <c r="F105" s="550"/>
      <c r="G105" s="550"/>
      <c r="H105" s="550"/>
      <c r="I105" s="550"/>
      <c r="J105" s="550"/>
      <c r="K105" s="550"/>
      <c r="L105" s="550"/>
      <c r="M105" s="550"/>
      <c r="N105" s="550"/>
    </row>
    <row r="106" spans="1:14" ht="15.75" x14ac:dyDescent="0.25">
      <c r="A106" s="574" t="s">
        <v>46</v>
      </c>
      <c r="B106" s="575"/>
      <c r="C106" s="575"/>
      <c r="D106" s="576"/>
      <c r="L106" s="577" t="s">
        <v>44</v>
      </c>
      <c r="M106" s="577"/>
      <c r="N106" s="577"/>
    </row>
    <row r="107" spans="1:14" ht="15.75" x14ac:dyDescent="0.25">
      <c r="A107" s="574" t="s">
        <v>64</v>
      </c>
      <c r="B107" s="575"/>
      <c r="C107" s="575"/>
      <c r="D107" s="576"/>
      <c r="E107" s="578" t="s">
        <v>9</v>
      </c>
      <c r="F107" s="579"/>
      <c r="G107" s="579"/>
      <c r="H107" s="579"/>
      <c r="I107" s="579"/>
      <c r="J107" s="579"/>
      <c r="K107" s="580"/>
      <c r="L107" s="577" t="s">
        <v>23</v>
      </c>
      <c r="M107" s="577"/>
      <c r="N107" s="577"/>
    </row>
    <row r="108" spans="1:14" ht="15.75" x14ac:dyDescent="0.25">
      <c r="A108" s="563" t="s">
        <v>314</v>
      </c>
      <c r="B108" s="564"/>
      <c r="C108" s="564"/>
      <c r="D108" s="565"/>
      <c r="E108" s="566" t="s">
        <v>45</v>
      </c>
      <c r="F108" s="567"/>
      <c r="G108" s="567"/>
      <c r="H108" s="567"/>
      <c r="I108" s="567"/>
      <c r="J108" s="567"/>
      <c r="K108" s="568"/>
      <c r="L108" s="567" t="s">
        <v>11</v>
      </c>
      <c r="M108" s="567"/>
      <c r="N108" s="567"/>
    </row>
    <row r="109" spans="1:14" ht="15.75" x14ac:dyDescent="0.25">
      <c r="A109" s="569" t="s">
        <v>507</v>
      </c>
      <c r="B109" s="570"/>
      <c r="C109" s="570"/>
      <c r="D109" s="571"/>
      <c r="E109" s="585" t="s">
        <v>27</v>
      </c>
      <c r="F109" s="586"/>
      <c r="G109" s="586"/>
      <c r="H109" s="586"/>
      <c r="I109" s="586"/>
      <c r="J109" s="586"/>
      <c r="K109" s="587"/>
      <c r="L109" s="36" t="s">
        <v>13</v>
      </c>
      <c r="M109" s="36" t="s">
        <v>1</v>
      </c>
      <c r="N109" s="36" t="s">
        <v>0</v>
      </c>
    </row>
    <row r="110" spans="1:14" ht="15.75" x14ac:dyDescent="0.25">
      <c r="A110" s="569" t="s">
        <v>594</v>
      </c>
      <c r="B110" s="570"/>
      <c r="C110" s="570"/>
      <c r="D110" s="571"/>
      <c r="E110" s="567" t="s">
        <v>73</v>
      </c>
      <c r="F110" s="546"/>
      <c r="G110" s="546"/>
      <c r="H110" s="546"/>
      <c r="I110" s="546"/>
      <c r="J110" s="546"/>
      <c r="K110" s="567"/>
      <c r="L110" s="12">
        <v>79</v>
      </c>
      <c r="M110" s="13">
        <v>66</v>
      </c>
      <c r="N110" s="13">
        <v>52</v>
      </c>
    </row>
    <row r="111" spans="1:14" ht="15.75" x14ac:dyDescent="0.25">
      <c r="A111" s="2"/>
      <c r="B111" s="2"/>
      <c r="C111" s="2"/>
      <c r="D111" s="2"/>
      <c r="E111" s="34" t="s">
        <v>72</v>
      </c>
      <c r="F111" s="2"/>
      <c r="G111" s="2"/>
      <c r="H111" s="2"/>
      <c r="I111" s="2"/>
      <c r="J111" s="2"/>
      <c r="K111" s="2"/>
      <c r="L111" s="37"/>
      <c r="M111" s="2"/>
      <c r="N111" s="2"/>
    </row>
    <row r="112" spans="1:14" ht="15" customHeight="1" x14ac:dyDescent="0.25">
      <c r="A112" s="589" t="s">
        <v>84</v>
      </c>
      <c r="B112" s="562" t="s">
        <v>2</v>
      </c>
      <c r="C112" s="562"/>
      <c r="D112" s="562"/>
      <c r="E112" s="562" t="s">
        <v>3</v>
      </c>
      <c r="F112" s="588" t="s">
        <v>17</v>
      </c>
      <c r="G112" s="588" t="s">
        <v>18</v>
      </c>
      <c r="H112" s="588" t="s">
        <v>19</v>
      </c>
      <c r="I112" s="584" t="s">
        <v>39</v>
      </c>
      <c r="J112" s="588" t="s">
        <v>5</v>
      </c>
      <c r="K112" s="588" t="s">
        <v>25</v>
      </c>
      <c r="L112" s="588" t="s">
        <v>20</v>
      </c>
      <c r="M112" s="562" t="s">
        <v>21</v>
      </c>
      <c r="N112" s="562"/>
    </row>
    <row r="113" spans="1:14" x14ac:dyDescent="0.25">
      <c r="A113" s="589"/>
      <c r="B113" s="562"/>
      <c r="C113" s="562"/>
      <c r="D113" s="562"/>
      <c r="E113" s="562"/>
      <c r="F113" s="588"/>
      <c r="G113" s="588"/>
      <c r="H113" s="588"/>
      <c r="I113" s="584"/>
      <c r="J113" s="588"/>
      <c r="K113" s="588"/>
      <c r="L113" s="588"/>
      <c r="M113" s="562"/>
      <c r="N113" s="562"/>
    </row>
    <row r="114" spans="1:14" s="170" customFormat="1" ht="15.75" x14ac:dyDescent="0.25">
      <c r="A114" s="193">
        <v>1</v>
      </c>
      <c r="B114" s="129" t="s">
        <v>363</v>
      </c>
      <c r="C114" s="154"/>
      <c r="D114" s="150"/>
      <c r="E114" s="277" t="s">
        <v>337</v>
      </c>
      <c r="F114" s="1" t="s">
        <v>0</v>
      </c>
      <c r="G114" s="1">
        <v>2003</v>
      </c>
      <c r="H114" s="303">
        <v>78</v>
      </c>
      <c r="I114" s="530">
        <v>76</v>
      </c>
      <c r="J114" s="193">
        <f t="shared" ref="J114:J123" si="8">IF(I114="","",RANK(I114,$I$114:$I$123,0))</f>
        <v>1</v>
      </c>
      <c r="K114" s="193">
        <f t="shared" ref="K114:K123" si="9">IF(I114="","",IF(J114&gt;=19,1,IF(J114=1,20,IF(J114=2,18,IF(J114=3,16,IF(J114=4,15,IF(J114=5,14,IF(J114=6,13,IF(J114=7,12,IF(J114=8,11,IF(J114=9,10,IF(J114=10,9,IF(J114=11,8,IF(J114=12,7,IF(J114=13,6,IF(J114=14,5,IF(J114=15,4,IF(J114=16,3,IF(J114=17,2,1)))))))))))))))))))</f>
        <v>20</v>
      </c>
      <c r="L114" s="193" t="str">
        <f t="shared" ref="L114:L123" si="10">IF(AND(NOT(OR(F114="МСМК",F114="ЗМС")),I114&gt;=$L$110),"+МСМК",IF(AND(OR(F114="МСМК",F114="ЗМС"),I114&gt;=$L$110),"МСМК",IF(AND(NOT(OR(F114="МСМК",F114="МС",F114="ЗМС")),I114&gt;=$M$110),"+МС",IF(AND(OR(F114="МСМК",F114="МС",F114="ЗМС"),I114&gt;=$M$110),"МС",IF(AND(NOT(OR(F114="ЗМС",F114="МСМК",F114="МС",F114="КМС")),I114&gt;=$N$110),"+КМС",IF(AND(OR(F114="ЗМС",F114="МСМК",F114="МС",F114="КМС"),I114&gt;=$N$110),"КМС","-"))))))</f>
        <v>+МС</v>
      </c>
      <c r="M114" s="348" t="s">
        <v>357</v>
      </c>
      <c r="N114" s="150"/>
    </row>
    <row r="115" spans="1:14" s="170" customFormat="1" ht="15.75" x14ac:dyDescent="0.25">
      <c r="A115" s="324">
        <v>2</v>
      </c>
      <c r="B115" s="40" t="s">
        <v>273</v>
      </c>
      <c r="C115" s="165"/>
      <c r="D115" s="165"/>
      <c r="E115" s="277" t="s">
        <v>274</v>
      </c>
      <c r="F115" s="271" t="s">
        <v>1</v>
      </c>
      <c r="G115" s="153">
        <v>2002</v>
      </c>
      <c r="H115" s="303">
        <v>77.150000000000006</v>
      </c>
      <c r="I115" s="149">
        <v>73</v>
      </c>
      <c r="J115" s="193">
        <f t="shared" si="8"/>
        <v>2</v>
      </c>
      <c r="K115" s="193">
        <f t="shared" si="9"/>
        <v>18</v>
      </c>
      <c r="L115" s="193" t="str">
        <f t="shared" si="10"/>
        <v>МС</v>
      </c>
      <c r="M115" s="151" t="s">
        <v>319</v>
      </c>
      <c r="N115" s="150"/>
    </row>
    <row r="116" spans="1:14" s="170" customFormat="1" ht="31.5" x14ac:dyDescent="0.25">
      <c r="A116" s="324">
        <v>3</v>
      </c>
      <c r="B116" s="40" t="s">
        <v>501</v>
      </c>
      <c r="C116" s="154"/>
      <c r="D116" s="150"/>
      <c r="E116" s="322" t="s">
        <v>406</v>
      </c>
      <c r="F116" s="153" t="s">
        <v>1</v>
      </c>
      <c r="G116" s="324">
        <v>2004</v>
      </c>
      <c r="H116" s="303">
        <v>76.95</v>
      </c>
      <c r="I116" s="149">
        <v>69</v>
      </c>
      <c r="J116" s="193">
        <f t="shared" si="8"/>
        <v>3</v>
      </c>
      <c r="K116" s="193">
        <f t="shared" si="9"/>
        <v>16</v>
      </c>
      <c r="L116" s="193" t="str">
        <f t="shared" si="10"/>
        <v>МС</v>
      </c>
      <c r="M116" s="151" t="s">
        <v>394</v>
      </c>
      <c r="N116" s="150"/>
    </row>
    <row r="117" spans="1:14" s="170" customFormat="1" ht="15.75" x14ac:dyDescent="0.25">
      <c r="A117" s="324">
        <v>4</v>
      </c>
      <c r="B117" s="40" t="s">
        <v>325</v>
      </c>
      <c r="C117" s="154"/>
      <c r="D117" s="150"/>
      <c r="E117" s="277" t="s">
        <v>321</v>
      </c>
      <c r="F117" s="153" t="s">
        <v>0</v>
      </c>
      <c r="G117" s="153">
        <v>2000</v>
      </c>
      <c r="H117" s="303">
        <v>77.900000000000006</v>
      </c>
      <c r="I117" s="149">
        <v>66</v>
      </c>
      <c r="J117" s="193">
        <f t="shared" si="8"/>
        <v>4</v>
      </c>
      <c r="K117" s="193">
        <f t="shared" si="9"/>
        <v>15</v>
      </c>
      <c r="L117" s="193" t="str">
        <f t="shared" si="10"/>
        <v>+МС</v>
      </c>
      <c r="M117" s="202" t="s">
        <v>511</v>
      </c>
      <c r="N117" s="150"/>
    </row>
    <row r="118" spans="1:14" s="170" customFormat="1" ht="15.75" x14ac:dyDescent="0.25">
      <c r="A118" s="324">
        <v>5</v>
      </c>
      <c r="B118" s="40" t="s">
        <v>242</v>
      </c>
      <c r="C118" s="165"/>
      <c r="D118" s="165"/>
      <c r="E118" s="277" t="s">
        <v>206</v>
      </c>
      <c r="F118" s="153" t="s">
        <v>1</v>
      </c>
      <c r="G118" s="153">
        <v>2003</v>
      </c>
      <c r="H118" s="303">
        <v>77.2</v>
      </c>
      <c r="I118" s="149">
        <v>62</v>
      </c>
      <c r="J118" s="193">
        <f t="shared" si="8"/>
        <v>5</v>
      </c>
      <c r="K118" s="193">
        <f t="shared" si="9"/>
        <v>14</v>
      </c>
      <c r="L118" s="193" t="str">
        <f t="shared" si="10"/>
        <v>КМС</v>
      </c>
      <c r="M118" s="151" t="s">
        <v>207</v>
      </c>
      <c r="N118" s="150"/>
    </row>
    <row r="119" spans="1:14" s="170" customFormat="1" ht="15.75" x14ac:dyDescent="0.25">
      <c r="A119" s="324">
        <v>6</v>
      </c>
      <c r="B119" s="40" t="s">
        <v>397</v>
      </c>
      <c r="C119" s="154"/>
      <c r="D119" s="150"/>
      <c r="E119" s="324" t="s">
        <v>60</v>
      </c>
      <c r="F119" s="153" t="s">
        <v>1</v>
      </c>
      <c r="G119" s="271">
        <v>2004</v>
      </c>
      <c r="H119" s="303">
        <v>77.2</v>
      </c>
      <c r="I119" s="149">
        <v>61</v>
      </c>
      <c r="J119" s="193">
        <f t="shared" si="8"/>
        <v>6</v>
      </c>
      <c r="K119" s="193">
        <f t="shared" si="9"/>
        <v>13</v>
      </c>
      <c r="L119" s="193" t="str">
        <f t="shared" si="10"/>
        <v>КМС</v>
      </c>
      <c r="M119" s="151" t="s">
        <v>465</v>
      </c>
      <c r="N119" s="150"/>
    </row>
    <row r="120" spans="1:14" s="170" customFormat="1" ht="15.75" x14ac:dyDescent="0.25">
      <c r="A120" s="324">
        <v>7</v>
      </c>
      <c r="B120" s="40" t="s">
        <v>198</v>
      </c>
      <c r="C120" s="38"/>
      <c r="D120" s="152"/>
      <c r="E120" s="277" t="s">
        <v>196</v>
      </c>
      <c r="F120" s="324" t="s">
        <v>0</v>
      </c>
      <c r="G120" s="153">
        <v>2003</v>
      </c>
      <c r="H120" s="303">
        <v>77.3</v>
      </c>
      <c r="I120" s="149">
        <v>54</v>
      </c>
      <c r="J120" s="193">
        <f t="shared" si="8"/>
        <v>7</v>
      </c>
      <c r="K120" s="193">
        <f t="shared" si="9"/>
        <v>12</v>
      </c>
      <c r="L120" s="193" t="str">
        <f t="shared" si="10"/>
        <v>КМС</v>
      </c>
      <c r="M120" s="151" t="s">
        <v>197</v>
      </c>
      <c r="N120" s="150"/>
    </row>
    <row r="121" spans="1:14" s="170" customFormat="1" ht="15.75" x14ac:dyDescent="0.25">
      <c r="A121" s="324">
        <v>8</v>
      </c>
      <c r="B121" s="151" t="s">
        <v>451</v>
      </c>
      <c r="C121" s="154"/>
      <c r="D121" s="150"/>
      <c r="E121" s="277" t="s">
        <v>111</v>
      </c>
      <c r="F121" s="153" t="s">
        <v>0</v>
      </c>
      <c r="G121" s="153">
        <v>2002</v>
      </c>
      <c r="H121" s="303">
        <v>75.5</v>
      </c>
      <c r="I121" s="149">
        <v>51</v>
      </c>
      <c r="J121" s="193">
        <f t="shared" si="8"/>
        <v>8</v>
      </c>
      <c r="K121" s="193">
        <f t="shared" si="9"/>
        <v>11</v>
      </c>
      <c r="L121" s="193" t="str">
        <f t="shared" si="10"/>
        <v>-</v>
      </c>
      <c r="M121" s="151" t="s">
        <v>452</v>
      </c>
      <c r="N121" s="150"/>
    </row>
    <row r="122" spans="1:14" s="132" customFormat="1" ht="15.75" x14ac:dyDescent="0.25">
      <c r="A122" s="324">
        <v>9</v>
      </c>
      <c r="B122" s="151" t="s">
        <v>192</v>
      </c>
      <c r="C122" s="154"/>
      <c r="D122" s="150"/>
      <c r="E122" s="277" t="s">
        <v>58</v>
      </c>
      <c r="F122" s="153">
        <v>1</v>
      </c>
      <c r="G122" s="324">
        <v>2004</v>
      </c>
      <c r="H122" s="303">
        <v>77.95</v>
      </c>
      <c r="I122" s="149">
        <v>25</v>
      </c>
      <c r="J122" s="193">
        <f t="shared" si="8"/>
        <v>9</v>
      </c>
      <c r="K122" s="193">
        <f t="shared" si="9"/>
        <v>10</v>
      </c>
      <c r="L122" s="193" t="str">
        <f t="shared" si="10"/>
        <v>-</v>
      </c>
      <c r="M122" s="151" t="s">
        <v>491</v>
      </c>
      <c r="N122" s="150"/>
    </row>
    <row r="123" spans="1:14" s="132" customFormat="1" ht="15.75" x14ac:dyDescent="0.25">
      <c r="A123" s="324">
        <v>10</v>
      </c>
      <c r="B123" s="40" t="s">
        <v>240</v>
      </c>
      <c r="C123" s="38"/>
      <c r="D123" s="152"/>
      <c r="E123" s="277" t="s">
        <v>206</v>
      </c>
      <c r="F123" s="271">
        <v>1</v>
      </c>
      <c r="G123" s="324">
        <v>2002</v>
      </c>
      <c r="H123" s="303">
        <v>74.849999999999994</v>
      </c>
      <c r="I123" s="149">
        <v>24</v>
      </c>
      <c r="J123" s="193">
        <f t="shared" si="8"/>
        <v>10</v>
      </c>
      <c r="K123" s="193">
        <f t="shared" si="9"/>
        <v>9</v>
      </c>
      <c r="L123" s="193" t="str">
        <f t="shared" si="10"/>
        <v>-</v>
      </c>
      <c r="M123" s="151" t="s">
        <v>207</v>
      </c>
      <c r="N123" s="150"/>
    </row>
    <row r="124" spans="1:14" s="108" customFormat="1" ht="15.75" x14ac:dyDescent="0.25">
      <c r="A124" s="60"/>
      <c r="B124" s="291"/>
      <c r="C124" s="291"/>
      <c r="D124" s="291"/>
      <c r="E124" s="292"/>
      <c r="F124" s="188"/>
      <c r="G124" s="134"/>
      <c r="H124" s="136"/>
      <c r="I124" s="189"/>
      <c r="J124" s="188"/>
      <c r="K124" s="188"/>
      <c r="L124" s="188"/>
      <c r="M124" s="184"/>
      <c r="N124" s="190"/>
    </row>
    <row r="125" spans="1:14" s="108" customFormat="1" ht="15.75" x14ac:dyDescent="0.25">
      <c r="A125" s="60"/>
      <c r="E125" s="117"/>
      <c r="F125" s="188"/>
      <c r="G125" s="134"/>
      <c r="H125" s="136"/>
      <c r="I125" s="189"/>
      <c r="J125" s="188"/>
      <c r="K125" s="188"/>
      <c r="L125" s="188"/>
      <c r="M125" s="184"/>
      <c r="N125" s="190"/>
    </row>
    <row r="126" spans="1:14" s="108" customFormat="1" ht="15.75" x14ac:dyDescent="0.25">
      <c r="A126" s="60"/>
      <c r="C126" s="117"/>
      <c r="D126" s="60"/>
      <c r="E126" s="117"/>
      <c r="F126" s="60"/>
      <c r="G126" s="60"/>
      <c r="H126" s="117"/>
      <c r="I126" s="115"/>
      <c r="J126" s="60"/>
      <c r="K126" s="60"/>
      <c r="L126" s="114"/>
      <c r="M126" s="110"/>
      <c r="N126" s="8"/>
    </row>
    <row r="127" spans="1:14" s="89" customFormat="1" ht="15.75" x14ac:dyDescent="0.25">
      <c r="A127" s="397" t="s">
        <v>40</v>
      </c>
      <c r="B127" s="2"/>
      <c r="C127" s="2"/>
      <c r="E127" s="11" t="s">
        <v>66</v>
      </c>
      <c r="F127" s="11"/>
      <c r="H127" s="397" t="s">
        <v>41</v>
      </c>
      <c r="K127" s="396"/>
      <c r="L127" s="396"/>
      <c r="M127" s="397" t="s">
        <v>42</v>
      </c>
    </row>
    <row r="128" spans="1:14" s="89" customFormat="1" ht="15.75" x14ac:dyDescent="0.25">
      <c r="A128" s="397"/>
      <c r="B128" s="2"/>
      <c r="C128" s="2"/>
      <c r="E128" s="11"/>
      <c r="F128" s="11"/>
      <c r="H128" s="397"/>
      <c r="K128" s="396"/>
      <c r="L128" s="396"/>
      <c r="M128" s="397"/>
    </row>
    <row r="129" spans="1:14" s="89" customFormat="1" ht="15.75" x14ac:dyDescent="0.25">
      <c r="A129" s="397"/>
      <c r="B129" s="2"/>
      <c r="C129" s="2"/>
      <c r="D129" s="397"/>
      <c r="E129" s="397"/>
      <c r="F129" s="397"/>
      <c r="H129" s="397"/>
      <c r="K129" s="396"/>
      <c r="L129" s="396"/>
      <c r="M129" s="397"/>
    </row>
    <row r="130" spans="1:14" s="89" customFormat="1" ht="15.75" x14ac:dyDescent="0.25">
      <c r="A130" s="397" t="s">
        <v>597</v>
      </c>
      <c r="B130" s="2"/>
      <c r="C130" s="2"/>
      <c r="E130" s="11" t="s">
        <v>595</v>
      </c>
      <c r="F130" s="11"/>
      <c r="H130" s="397" t="s">
        <v>598</v>
      </c>
      <c r="K130" s="396"/>
      <c r="L130" s="396"/>
      <c r="M130" s="397" t="s">
        <v>596</v>
      </c>
    </row>
    <row r="131" spans="1:14" ht="15.75" x14ac:dyDescent="0.25">
      <c r="A131" s="279"/>
      <c r="B131" s="2"/>
      <c r="C131" s="2"/>
      <c r="D131" s="278"/>
      <c r="E131" s="278"/>
      <c r="F131" s="278"/>
      <c r="G131" s="11"/>
      <c r="H131" s="279"/>
      <c r="I131" s="2"/>
      <c r="J131" s="2"/>
      <c r="L131" s="278"/>
      <c r="M131" s="278"/>
      <c r="N131" s="278"/>
    </row>
    <row r="132" spans="1:14" ht="15.75" x14ac:dyDescent="0.25">
      <c r="A132" s="263"/>
      <c r="B132" s="2"/>
      <c r="C132" s="2"/>
      <c r="D132" s="262"/>
      <c r="E132" s="262"/>
      <c r="F132" s="262"/>
      <c r="G132" s="11"/>
      <c r="H132" s="263"/>
      <c r="I132" s="2"/>
      <c r="J132" s="2"/>
      <c r="L132" s="262"/>
      <c r="M132" s="262"/>
      <c r="N132" s="262"/>
    </row>
    <row r="133" spans="1:14" ht="15.75" x14ac:dyDescent="0.25">
      <c r="A133" s="546" t="s">
        <v>22</v>
      </c>
      <c r="B133" s="546"/>
      <c r="C133" s="546"/>
      <c r="D133" s="546"/>
      <c r="E133" s="546"/>
      <c r="F133" s="546"/>
      <c r="G133" s="546"/>
      <c r="H133" s="546"/>
      <c r="I133" s="546"/>
      <c r="J133" s="546"/>
      <c r="K133" s="546"/>
      <c r="L133" s="546"/>
      <c r="M133" s="546"/>
      <c r="N133" s="546"/>
    </row>
    <row r="134" spans="1:14" ht="15.75" x14ac:dyDescent="0.25">
      <c r="A134" s="546" t="s">
        <v>32</v>
      </c>
      <c r="B134" s="546"/>
      <c r="C134" s="546"/>
      <c r="D134" s="546"/>
      <c r="E134" s="546"/>
      <c r="F134" s="546"/>
      <c r="G134" s="546"/>
      <c r="H134" s="546"/>
      <c r="I134" s="546"/>
      <c r="J134" s="546"/>
      <c r="K134" s="546"/>
      <c r="L134" s="546"/>
      <c r="M134" s="546"/>
      <c r="N134" s="546"/>
    </row>
    <row r="135" spans="1:14" ht="15.75" x14ac:dyDescent="0.25">
      <c r="A135" s="581" t="s">
        <v>6</v>
      </c>
      <c r="B135" s="581"/>
      <c r="C135" s="581"/>
      <c r="D135" s="581"/>
      <c r="E135" s="581"/>
      <c r="F135" s="581"/>
      <c r="G135" s="581"/>
      <c r="H135" s="581"/>
      <c r="I135" s="581"/>
      <c r="J135" s="581"/>
      <c r="K135" s="581"/>
      <c r="L135" s="581"/>
      <c r="M135" s="581"/>
      <c r="N135" s="581"/>
    </row>
    <row r="136" spans="1:14" ht="15.75" x14ac:dyDescent="0.25">
      <c r="A136" s="581" t="s">
        <v>7</v>
      </c>
      <c r="B136" s="581"/>
      <c r="C136" s="581"/>
      <c r="D136" s="581"/>
      <c r="E136" s="581"/>
      <c r="F136" s="581"/>
      <c r="G136" s="581"/>
      <c r="H136" s="581"/>
      <c r="I136" s="581"/>
      <c r="J136" s="581"/>
      <c r="K136" s="581"/>
      <c r="L136" s="581"/>
      <c r="M136" s="581"/>
      <c r="N136" s="581"/>
    </row>
    <row r="137" spans="1:14" ht="15.75" x14ac:dyDescent="0.25">
      <c r="A137" s="581" t="s">
        <v>8</v>
      </c>
      <c r="B137" s="581"/>
      <c r="C137" s="581"/>
      <c r="D137" s="581"/>
      <c r="E137" s="581"/>
      <c r="F137" s="581"/>
      <c r="G137" s="581"/>
      <c r="H137" s="581"/>
      <c r="I137" s="581"/>
      <c r="J137" s="581"/>
      <c r="K137" s="581"/>
      <c r="L137" s="581"/>
      <c r="M137" s="581"/>
      <c r="N137" s="581"/>
    </row>
    <row r="138" spans="1:14" ht="15.75" x14ac:dyDescent="0.25">
      <c r="A138" s="550" t="s">
        <v>471</v>
      </c>
      <c r="B138" s="550"/>
      <c r="C138" s="550"/>
      <c r="D138" s="550"/>
      <c r="E138" s="550"/>
      <c r="F138" s="550"/>
      <c r="G138" s="550"/>
      <c r="H138" s="550"/>
      <c r="I138" s="550"/>
      <c r="J138" s="550"/>
      <c r="K138" s="550"/>
      <c r="L138" s="550"/>
      <c r="M138" s="550"/>
      <c r="N138" s="550"/>
    </row>
    <row r="139" spans="1:14" ht="15.75" x14ac:dyDescent="0.25">
      <c r="A139" s="574" t="s">
        <v>46</v>
      </c>
      <c r="B139" s="575"/>
      <c r="C139" s="575"/>
      <c r="D139" s="576"/>
      <c r="L139" s="577" t="s">
        <v>44</v>
      </c>
      <c r="M139" s="577"/>
      <c r="N139" s="577"/>
    </row>
    <row r="140" spans="1:14" ht="15.75" x14ac:dyDescent="0.25">
      <c r="A140" s="574" t="s">
        <v>64</v>
      </c>
      <c r="B140" s="575"/>
      <c r="C140" s="575"/>
      <c r="D140" s="576"/>
      <c r="E140" s="578" t="s">
        <v>9</v>
      </c>
      <c r="F140" s="579"/>
      <c r="G140" s="579"/>
      <c r="H140" s="579"/>
      <c r="I140" s="579"/>
      <c r="J140" s="579"/>
      <c r="K140" s="580"/>
      <c r="L140" s="577" t="s">
        <v>23</v>
      </c>
      <c r="M140" s="577"/>
      <c r="N140" s="577"/>
    </row>
    <row r="141" spans="1:14" ht="15.75" x14ac:dyDescent="0.25">
      <c r="A141" s="563">
        <v>94</v>
      </c>
      <c r="B141" s="564"/>
      <c r="C141" s="564"/>
      <c r="D141" s="565"/>
      <c r="E141" s="566" t="s">
        <v>45</v>
      </c>
      <c r="F141" s="567"/>
      <c r="G141" s="567"/>
      <c r="H141" s="567"/>
      <c r="I141" s="567"/>
      <c r="J141" s="567"/>
      <c r="K141" s="568"/>
      <c r="L141" s="567" t="s">
        <v>11</v>
      </c>
      <c r="M141" s="567"/>
      <c r="N141" s="567"/>
    </row>
    <row r="142" spans="1:14" ht="15.75" x14ac:dyDescent="0.25">
      <c r="A142" s="569" t="s">
        <v>507</v>
      </c>
      <c r="B142" s="570"/>
      <c r="C142" s="570"/>
      <c r="D142" s="571"/>
      <c r="E142" s="585" t="s">
        <v>27</v>
      </c>
      <c r="F142" s="586"/>
      <c r="G142" s="586"/>
      <c r="H142" s="586"/>
      <c r="I142" s="586"/>
      <c r="J142" s="586"/>
      <c r="K142" s="587"/>
      <c r="L142" s="36" t="s">
        <v>13</v>
      </c>
      <c r="M142" s="36" t="s">
        <v>1</v>
      </c>
      <c r="N142" s="36" t="s">
        <v>0</v>
      </c>
    </row>
    <row r="143" spans="1:14" ht="15.75" x14ac:dyDescent="0.25">
      <c r="A143" s="569" t="s">
        <v>594</v>
      </c>
      <c r="B143" s="570"/>
      <c r="C143" s="570"/>
      <c r="D143" s="571"/>
      <c r="E143" s="567" t="s">
        <v>74</v>
      </c>
      <c r="F143" s="546"/>
      <c r="G143" s="546"/>
      <c r="H143" s="546"/>
      <c r="I143" s="546"/>
      <c r="J143" s="546"/>
      <c r="K143" s="567"/>
      <c r="L143" s="12">
        <v>82</v>
      </c>
      <c r="M143" s="13">
        <v>69</v>
      </c>
      <c r="N143" s="13">
        <v>55</v>
      </c>
    </row>
    <row r="144" spans="1:14" ht="15.75" x14ac:dyDescent="0.25">
      <c r="A144" s="2"/>
      <c r="B144" s="2"/>
      <c r="C144" s="2"/>
      <c r="D144" s="2"/>
      <c r="E144" s="34" t="s">
        <v>72</v>
      </c>
      <c r="F144" s="2"/>
      <c r="G144" s="2"/>
      <c r="H144" s="2"/>
      <c r="I144" s="2"/>
      <c r="J144" s="2"/>
      <c r="K144" s="2"/>
      <c r="L144" s="37"/>
      <c r="M144" s="2"/>
      <c r="N144" s="2"/>
    </row>
    <row r="145" spans="1:14" ht="15" customHeight="1" x14ac:dyDescent="0.25">
      <c r="A145" s="589" t="s">
        <v>84</v>
      </c>
      <c r="B145" s="562" t="s">
        <v>2</v>
      </c>
      <c r="C145" s="562"/>
      <c r="D145" s="562"/>
      <c r="E145" s="562" t="s">
        <v>3</v>
      </c>
      <c r="F145" s="588" t="s">
        <v>17</v>
      </c>
      <c r="G145" s="588" t="s">
        <v>18</v>
      </c>
      <c r="H145" s="588" t="s">
        <v>19</v>
      </c>
      <c r="I145" s="584" t="s">
        <v>39</v>
      </c>
      <c r="J145" s="588" t="s">
        <v>5</v>
      </c>
      <c r="K145" s="588" t="s">
        <v>25</v>
      </c>
      <c r="L145" s="588" t="s">
        <v>20</v>
      </c>
      <c r="M145" s="562" t="s">
        <v>21</v>
      </c>
      <c r="N145" s="562"/>
    </row>
    <row r="146" spans="1:14" x14ac:dyDescent="0.25">
      <c r="A146" s="589"/>
      <c r="B146" s="562"/>
      <c r="C146" s="562"/>
      <c r="D146" s="562"/>
      <c r="E146" s="562"/>
      <c r="F146" s="588"/>
      <c r="G146" s="588"/>
      <c r="H146" s="588"/>
      <c r="I146" s="584"/>
      <c r="J146" s="588"/>
      <c r="K146" s="588"/>
      <c r="L146" s="588"/>
      <c r="M146" s="562"/>
      <c r="N146" s="562"/>
    </row>
    <row r="147" spans="1:14" s="170" customFormat="1" ht="15.75" x14ac:dyDescent="0.25">
      <c r="A147" s="193">
        <v>1</v>
      </c>
      <c r="B147" s="129" t="s">
        <v>442</v>
      </c>
      <c r="C147" s="38"/>
      <c r="D147" s="152"/>
      <c r="E147" s="277" t="s">
        <v>426</v>
      </c>
      <c r="F147" s="193" t="s">
        <v>1</v>
      </c>
      <c r="G147" s="153">
        <v>2002</v>
      </c>
      <c r="H147" s="303">
        <v>84.05</v>
      </c>
      <c r="I147" s="530">
        <v>95</v>
      </c>
      <c r="J147" s="193">
        <f t="shared" ref="J147:J155" si="11">IF(I147="","",RANK(I147,$I$147:$I$155,0))</f>
        <v>1</v>
      </c>
      <c r="K147" s="193">
        <f t="shared" ref="K147:K155" si="12">IF(I147="","",IF(J147&gt;=19,1,IF(J147=1,20,IF(J147=2,18,IF(J147=3,16,IF(J147=4,15,IF(J147=5,14,IF(J147=6,13,IF(J147=7,12,IF(J147=8,11,IF(J147=9,10,IF(J147=10,9,IF(J147=11,8,IF(J147=12,7,IF(J147=13,6,IF(J147=14,5,IF(J147=15,4,IF(J147=16,3,IF(J147=17,2,1)))))))))))))))))))</f>
        <v>20</v>
      </c>
      <c r="L147" s="193" t="str">
        <f t="shared" ref="L147:L155" si="13">IF(AND(NOT(OR(F147="МСМК",F147="ЗМС")),I147&gt;=$L$143),"+МСМК",IF(AND(OR(F147="МСМК",F147="ЗМС"),I147&gt;=$L$143),"МСМК",IF(AND(NOT(OR(F147="МСМК",F147="МС",F147="ЗМС")),I147&gt;=$M$143),"+МС",IF(AND(OR(F147="МСМК",F147="МС",F147="ЗМС"),I147&gt;=$M$143),"МС",IF(AND(NOT(OR(F147="ЗМС",F147="МСМК",F147="МС",F147="КМС")),I147&gt;=$N$143),"+КМС",IF(AND(OR(F147="ЗМС",F147="МСМК",F147="МС",F147="КМС"),I147&gt;=$N$143),"КМС","-"))))))</f>
        <v>+МСМК</v>
      </c>
      <c r="M147" s="129" t="s">
        <v>443</v>
      </c>
      <c r="N147" s="150"/>
    </row>
    <row r="148" spans="1:14" s="170" customFormat="1" ht="15.75" x14ac:dyDescent="0.25">
      <c r="A148" s="324">
        <v>2</v>
      </c>
      <c r="B148" s="40" t="s">
        <v>254</v>
      </c>
      <c r="C148" s="154"/>
      <c r="D148" s="150"/>
      <c r="E148" s="277" t="s">
        <v>206</v>
      </c>
      <c r="F148" s="153" t="s">
        <v>1</v>
      </c>
      <c r="G148" s="324">
        <v>2002</v>
      </c>
      <c r="H148" s="303">
        <v>81.25</v>
      </c>
      <c r="I148" s="149">
        <v>85</v>
      </c>
      <c r="J148" s="193">
        <f t="shared" si="11"/>
        <v>2</v>
      </c>
      <c r="K148" s="193">
        <f t="shared" si="12"/>
        <v>18</v>
      </c>
      <c r="L148" s="324" t="str">
        <f t="shared" si="13"/>
        <v>+МСМК</v>
      </c>
      <c r="M148" s="151" t="s">
        <v>216</v>
      </c>
      <c r="N148" s="150"/>
    </row>
    <row r="149" spans="1:14" s="170" customFormat="1" ht="31.5" x14ac:dyDescent="0.25">
      <c r="A149" s="324">
        <v>3</v>
      </c>
      <c r="B149" s="40" t="s">
        <v>386</v>
      </c>
      <c r="C149" s="38"/>
      <c r="D149" s="152"/>
      <c r="E149" s="322" t="s">
        <v>407</v>
      </c>
      <c r="F149" s="153" t="s">
        <v>1</v>
      </c>
      <c r="G149" s="153">
        <v>2000</v>
      </c>
      <c r="H149" s="303">
        <v>84.85</v>
      </c>
      <c r="I149" s="149">
        <v>73</v>
      </c>
      <c r="J149" s="193">
        <f t="shared" si="11"/>
        <v>3</v>
      </c>
      <c r="K149" s="193">
        <f t="shared" si="12"/>
        <v>16</v>
      </c>
      <c r="L149" s="324" t="str">
        <f t="shared" si="13"/>
        <v>МС</v>
      </c>
      <c r="M149" s="40" t="s">
        <v>408</v>
      </c>
      <c r="N149" s="159"/>
    </row>
    <row r="150" spans="1:14" s="170" customFormat="1" ht="15.75" x14ac:dyDescent="0.25">
      <c r="A150" s="324">
        <v>4</v>
      </c>
      <c r="B150" s="40" t="s">
        <v>133</v>
      </c>
      <c r="C150" s="154"/>
      <c r="D150" s="150"/>
      <c r="E150" s="277" t="s">
        <v>125</v>
      </c>
      <c r="F150" s="153" t="s">
        <v>0</v>
      </c>
      <c r="G150" s="324">
        <v>2002</v>
      </c>
      <c r="H150" s="303">
        <v>84.35</v>
      </c>
      <c r="I150" s="149">
        <v>66</v>
      </c>
      <c r="J150" s="193">
        <f t="shared" si="11"/>
        <v>4</v>
      </c>
      <c r="K150" s="193">
        <f t="shared" si="12"/>
        <v>15</v>
      </c>
      <c r="L150" s="193" t="str">
        <f t="shared" si="13"/>
        <v>КМС</v>
      </c>
      <c r="M150" s="151" t="s">
        <v>134</v>
      </c>
      <c r="N150" s="150"/>
    </row>
    <row r="151" spans="1:14" s="170" customFormat="1" ht="15.75" x14ac:dyDescent="0.25">
      <c r="A151" s="324">
        <v>5</v>
      </c>
      <c r="B151" s="40" t="s">
        <v>334</v>
      </c>
      <c r="C151" s="38"/>
      <c r="D151" s="152"/>
      <c r="E151" s="277" t="s">
        <v>444</v>
      </c>
      <c r="F151" s="324" t="s">
        <v>0</v>
      </c>
      <c r="G151" s="153">
        <v>2003</v>
      </c>
      <c r="H151" s="303">
        <v>83.85</v>
      </c>
      <c r="I151" s="149">
        <v>63</v>
      </c>
      <c r="J151" s="277">
        <f t="shared" si="11"/>
        <v>5</v>
      </c>
      <c r="K151" s="277">
        <f t="shared" si="12"/>
        <v>14</v>
      </c>
      <c r="L151" s="277" t="str">
        <f t="shared" si="13"/>
        <v>КМС</v>
      </c>
      <c r="M151" s="151" t="s">
        <v>520</v>
      </c>
      <c r="N151" s="150"/>
    </row>
    <row r="152" spans="1:14" s="170" customFormat="1" ht="15.75" x14ac:dyDescent="0.25">
      <c r="A152" s="324">
        <v>6</v>
      </c>
      <c r="B152" s="40" t="s">
        <v>418</v>
      </c>
      <c r="C152" s="163"/>
      <c r="D152" s="164"/>
      <c r="E152" s="277" t="s">
        <v>410</v>
      </c>
      <c r="F152" s="153" t="s">
        <v>0</v>
      </c>
      <c r="G152" s="153">
        <v>2000</v>
      </c>
      <c r="H152" s="303">
        <v>83.95</v>
      </c>
      <c r="I152" s="149">
        <v>57</v>
      </c>
      <c r="J152" s="277">
        <f t="shared" si="11"/>
        <v>6</v>
      </c>
      <c r="K152" s="277">
        <f t="shared" si="12"/>
        <v>13</v>
      </c>
      <c r="L152" s="328" t="str">
        <f t="shared" si="13"/>
        <v>КМС</v>
      </c>
      <c r="M152" s="168" t="s">
        <v>419</v>
      </c>
      <c r="N152" s="148"/>
    </row>
    <row r="153" spans="1:14" s="139" customFormat="1" ht="15.75" x14ac:dyDescent="0.25">
      <c r="A153" s="324">
        <v>7</v>
      </c>
      <c r="B153" s="40" t="s">
        <v>214</v>
      </c>
      <c r="C153" s="171"/>
      <c r="D153" s="172"/>
      <c r="E153" s="277" t="s">
        <v>203</v>
      </c>
      <c r="F153" s="277" t="s">
        <v>0</v>
      </c>
      <c r="G153" s="324">
        <v>2001</v>
      </c>
      <c r="H153" s="303">
        <v>82.4</v>
      </c>
      <c r="I153" s="149">
        <v>45</v>
      </c>
      <c r="J153" s="277">
        <f t="shared" si="11"/>
        <v>7</v>
      </c>
      <c r="K153" s="277">
        <f t="shared" si="12"/>
        <v>12</v>
      </c>
      <c r="L153" s="277" t="str">
        <f t="shared" si="13"/>
        <v>-</v>
      </c>
      <c r="M153" s="151" t="s">
        <v>204</v>
      </c>
      <c r="N153" s="150"/>
    </row>
    <row r="154" spans="1:14" s="170" customFormat="1" ht="15.75" x14ac:dyDescent="0.25">
      <c r="A154" s="324">
        <v>8</v>
      </c>
      <c r="B154" s="40" t="s">
        <v>350</v>
      </c>
      <c r="C154" s="38"/>
      <c r="D154" s="152"/>
      <c r="E154" s="324" t="s">
        <v>337</v>
      </c>
      <c r="F154" s="153" t="s">
        <v>1</v>
      </c>
      <c r="G154" s="153">
        <v>2001</v>
      </c>
      <c r="H154" s="303">
        <v>83</v>
      </c>
      <c r="I154" s="149">
        <v>38</v>
      </c>
      <c r="J154" s="193">
        <f t="shared" si="11"/>
        <v>8</v>
      </c>
      <c r="K154" s="193">
        <f t="shared" si="12"/>
        <v>11</v>
      </c>
      <c r="L154" s="329" t="str">
        <f t="shared" si="13"/>
        <v>-</v>
      </c>
      <c r="M154" s="151" t="s">
        <v>348</v>
      </c>
      <c r="N154" s="150"/>
    </row>
    <row r="155" spans="1:14" s="170" customFormat="1" ht="15.75" x14ac:dyDescent="0.25">
      <c r="A155" s="324">
        <v>9</v>
      </c>
      <c r="B155" s="40" t="s">
        <v>453</v>
      </c>
      <c r="C155" s="154"/>
      <c r="D155" s="150"/>
      <c r="E155" s="277" t="s">
        <v>111</v>
      </c>
      <c r="F155" s="153" t="s">
        <v>0</v>
      </c>
      <c r="G155" s="153">
        <v>2001</v>
      </c>
      <c r="H155" s="303">
        <v>83.85</v>
      </c>
      <c r="I155" s="149">
        <v>37</v>
      </c>
      <c r="J155" s="193">
        <f t="shared" si="11"/>
        <v>9</v>
      </c>
      <c r="K155" s="193">
        <f t="shared" si="12"/>
        <v>10</v>
      </c>
      <c r="L155" s="277" t="str">
        <f t="shared" si="13"/>
        <v>-</v>
      </c>
      <c r="M155" s="151" t="s">
        <v>452</v>
      </c>
      <c r="N155" s="150"/>
    </row>
    <row r="158" spans="1:14" ht="15.75" x14ac:dyDescent="0.25">
      <c r="C158" s="59"/>
      <c r="D158" s="60"/>
      <c r="E158" s="59"/>
      <c r="F158" s="60"/>
      <c r="G158" s="60"/>
    </row>
    <row r="159" spans="1:14" s="89" customFormat="1" ht="15.75" x14ac:dyDescent="0.25">
      <c r="A159" s="397" t="s">
        <v>40</v>
      </c>
      <c r="B159" s="2"/>
      <c r="C159" s="2"/>
      <c r="E159" s="11" t="s">
        <v>66</v>
      </c>
      <c r="F159" s="11"/>
      <c r="H159" s="397" t="s">
        <v>41</v>
      </c>
      <c r="K159" s="396"/>
      <c r="L159" s="396"/>
      <c r="M159" s="397" t="s">
        <v>42</v>
      </c>
    </row>
    <row r="160" spans="1:14" s="89" customFormat="1" ht="15.75" x14ac:dyDescent="0.25">
      <c r="A160" s="397"/>
      <c r="B160" s="2"/>
      <c r="C160" s="2"/>
      <c r="E160" s="11"/>
      <c r="F160" s="11"/>
      <c r="H160" s="397"/>
      <c r="K160" s="396"/>
      <c r="L160" s="396"/>
      <c r="M160" s="397"/>
    </row>
    <row r="161" spans="1:14" s="89" customFormat="1" ht="15.75" x14ac:dyDescent="0.25">
      <c r="A161" s="397"/>
      <c r="B161" s="2"/>
      <c r="C161" s="2"/>
      <c r="D161" s="397"/>
      <c r="E161" s="397"/>
      <c r="F161" s="397"/>
      <c r="H161" s="397"/>
      <c r="K161" s="396"/>
      <c r="L161" s="396"/>
      <c r="M161" s="397"/>
    </row>
    <row r="162" spans="1:14" s="89" customFormat="1" ht="15.75" x14ac:dyDescent="0.25">
      <c r="A162" s="397" t="s">
        <v>597</v>
      </c>
      <c r="B162" s="2"/>
      <c r="C162" s="2"/>
      <c r="E162" s="11" t="s">
        <v>595</v>
      </c>
      <c r="F162" s="11"/>
      <c r="H162" s="397" t="s">
        <v>598</v>
      </c>
      <c r="K162" s="396"/>
      <c r="L162" s="396"/>
      <c r="M162" s="397" t="s">
        <v>596</v>
      </c>
    </row>
    <row r="163" spans="1:14" ht="15.75" x14ac:dyDescent="0.25">
      <c r="A163" s="138"/>
      <c r="C163" s="59"/>
      <c r="D163" s="60"/>
      <c r="E163" s="60"/>
      <c r="F163" s="60"/>
      <c r="G163" s="60"/>
      <c r="H163" s="59"/>
      <c r="I163" s="2"/>
      <c r="J163" s="2"/>
      <c r="L163" s="137"/>
      <c r="M163" s="137"/>
      <c r="N163" s="137"/>
    </row>
    <row r="164" spans="1:14" ht="15.75" x14ac:dyDescent="0.25">
      <c r="A164" s="279"/>
      <c r="C164" s="59"/>
      <c r="D164" s="60"/>
      <c r="E164" s="60"/>
      <c r="F164" s="60"/>
      <c r="G164" s="60"/>
      <c r="H164" s="59"/>
      <c r="I164" s="2"/>
      <c r="J164" s="2"/>
      <c r="L164" s="278"/>
      <c r="M164" s="278"/>
      <c r="N164" s="278"/>
    </row>
    <row r="165" spans="1:14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ht="15.75" x14ac:dyDescent="0.25">
      <c r="A166" s="546" t="s">
        <v>22</v>
      </c>
      <c r="B166" s="546"/>
      <c r="C166" s="546"/>
      <c r="D166" s="546"/>
      <c r="E166" s="546"/>
      <c r="F166" s="546"/>
      <c r="G166" s="546"/>
      <c r="H166" s="546"/>
      <c r="I166" s="546"/>
      <c r="J166" s="546"/>
      <c r="K166" s="546"/>
      <c r="L166" s="546"/>
      <c r="M166" s="546"/>
      <c r="N166" s="546"/>
    </row>
    <row r="167" spans="1:14" ht="15.75" x14ac:dyDescent="0.25">
      <c r="A167" s="546" t="s">
        <v>32</v>
      </c>
      <c r="B167" s="546"/>
      <c r="C167" s="546"/>
      <c r="D167" s="546"/>
      <c r="E167" s="546"/>
      <c r="F167" s="546"/>
      <c r="G167" s="546"/>
      <c r="H167" s="546"/>
      <c r="I167" s="546"/>
      <c r="J167" s="546"/>
      <c r="K167" s="546"/>
      <c r="L167" s="546"/>
      <c r="M167" s="546"/>
      <c r="N167" s="546"/>
    </row>
    <row r="168" spans="1:14" ht="15.75" x14ac:dyDescent="0.25">
      <c r="A168" s="581" t="s">
        <v>6</v>
      </c>
      <c r="B168" s="581"/>
      <c r="C168" s="581"/>
      <c r="D168" s="581"/>
      <c r="E168" s="581"/>
      <c r="F168" s="581"/>
      <c r="G168" s="581"/>
      <c r="H168" s="581"/>
      <c r="I168" s="581"/>
      <c r="J168" s="581"/>
      <c r="K168" s="581"/>
      <c r="L168" s="581"/>
      <c r="M168" s="581"/>
      <c r="N168" s="581"/>
    </row>
    <row r="169" spans="1:14" ht="15.75" x14ac:dyDescent="0.25">
      <c r="A169" s="581" t="s">
        <v>7</v>
      </c>
      <c r="B169" s="581"/>
      <c r="C169" s="581"/>
      <c r="D169" s="581"/>
      <c r="E169" s="581"/>
      <c r="F169" s="581"/>
      <c r="G169" s="581"/>
      <c r="H169" s="581"/>
      <c r="I169" s="581"/>
      <c r="J169" s="581"/>
      <c r="K169" s="581"/>
      <c r="L169" s="581"/>
      <c r="M169" s="581"/>
      <c r="N169" s="581"/>
    </row>
    <row r="170" spans="1:14" ht="15.75" x14ac:dyDescent="0.25">
      <c r="A170" s="581" t="s">
        <v>8</v>
      </c>
      <c r="B170" s="581"/>
      <c r="C170" s="581"/>
      <c r="D170" s="581"/>
      <c r="E170" s="581"/>
      <c r="F170" s="581"/>
      <c r="G170" s="581"/>
      <c r="H170" s="581"/>
      <c r="I170" s="581"/>
      <c r="J170" s="581"/>
      <c r="K170" s="581"/>
      <c r="L170" s="581"/>
      <c r="M170" s="581"/>
      <c r="N170" s="581"/>
    </row>
    <row r="171" spans="1:14" ht="15.75" x14ac:dyDescent="0.25">
      <c r="A171" s="550" t="s">
        <v>471</v>
      </c>
      <c r="B171" s="550"/>
      <c r="C171" s="550"/>
      <c r="D171" s="550"/>
      <c r="E171" s="550"/>
      <c r="F171" s="550"/>
      <c r="G171" s="550"/>
      <c r="H171" s="550"/>
      <c r="I171" s="550"/>
      <c r="J171" s="550"/>
      <c r="K171" s="550"/>
      <c r="L171" s="550"/>
      <c r="M171" s="550"/>
      <c r="N171" s="550"/>
    </row>
    <row r="172" spans="1:14" ht="15.75" x14ac:dyDescent="0.25">
      <c r="A172" s="574" t="s">
        <v>46</v>
      </c>
      <c r="B172" s="575"/>
      <c r="C172" s="575"/>
      <c r="D172" s="576"/>
      <c r="L172" s="577" t="s">
        <v>44</v>
      </c>
      <c r="M172" s="577"/>
      <c r="N172" s="577"/>
    </row>
    <row r="173" spans="1:14" ht="15.75" x14ac:dyDescent="0.25">
      <c r="A173" s="574" t="s">
        <v>64</v>
      </c>
      <c r="B173" s="575"/>
      <c r="C173" s="575"/>
      <c r="D173" s="576"/>
      <c r="E173" s="578" t="s">
        <v>9</v>
      </c>
      <c r="F173" s="579"/>
      <c r="G173" s="579"/>
      <c r="H173" s="579"/>
      <c r="I173" s="579"/>
      <c r="J173" s="579"/>
      <c r="K173" s="580"/>
      <c r="L173" s="577" t="s">
        <v>23</v>
      </c>
      <c r="M173" s="577"/>
      <c r="N173" s="577"/>
    </row>
    <row r="174" spans="1:14" ht="15.75" x14ac:dyDescent="0.25">
      <c r="A174" s="563" t="s">
        <v>314</v>
      </c>
      <c r="B174" s="564"/>
      <c r="C174" s="564"/>
      <c r="D174" s="565"/>
      <c r="E174" s="566" t="s">
        <v>45</v>
      </c>
      <c r="F174" s="567"/>
      <c r="G174" s="567"/>
      <c r="H174" s="567"/>
      <c r="I174" s="567"/>
      <c r="J174" s="567"/>
      <c r="K174" s="568"/>
      <c r="L174" s="567" t="s">
        <v>11</v>
      </c>
      <c r="M174" s="567"/>
      <c r="N174" s="567"/>
    </row>
    <row r="175" spans="1:14" ht="15.75" x14ac:dyDescent="0.25">
      <c r="A175" s="569" t="s">
        <v>507</v>
      </c>
      <c r="B175" s="570"/>
      <c r="C175" s="570"/>
      <c r="D175" s="571"/>
      <c r="E175" s="585" t="s">
        <v>27</v>
      </c>
      <c r="F175" s="586"/>
      <c r="G175" s="586"/>
      <c r="H175" s="586"/>
      <c r="I175" s="586"/>
      <c r="J175" s="586"/>
      <c r="K175" s="587"/>
      <c r="L175" s="36" t="s">
        <v>13</v>
      </c>
      <c r="M175" s="36" t="s">
        <v>1</v>
      </c>
      <c r="N175" s="36" t="s">
        <v>0</v>
      </c>
    </row>
    <row r="176" spans="1:14" ht="15.75" x14ac:dyDescent="0.25">
      <c r="A176" s="569" t="s">
        <v>594</v>
      </c>
      <c r="B176" s="570"/>
      <c r="C176" s="570"/>
      <c r="D176" s="571"/>
      <c r="E176" s="567" t="s">
        <v>75</v>
      </c>
      <c r="F176" s="546"/>
      <c r="G176" s="546"/>
      <c r="H176" s="546"/>
      <c r="I176" s="546"/>
      <c r="J176" s="546"/>
      <c r="K176" s="567"/>
      <c r="L176" s="12">
        <v>84</v>
      </c>
      <c r="M176" s="13">
        <v>72</v>
      </c>
      <c r="N176" s="13">
        <v>57</v>
      </c>
    </row>
    <row r="177" spans="1:14" ht="15.75" x14ac:dyDescent="0.25">
      <c r="A177" s="2"/>
      <c r="B177" s="2"/>
      <c r="C177" s="2"/>
      <c r="D177" s="2"/>
      <c r="E177" s="34" t="s">
        <v>72</v>
      </c>
      <c r="F177" s="2"/>
      <c r="G177" s="2"/>
      <c r="H177" s="2"/>
      <c r="I177" s="2"/>
      <c r="J177" s="2"/>
      <c r="K177" s="2"/>
      <c r="L177" s="37"/>
      <c r="M177" s="2"/>
      <c r="N177" s="2"/>
    </row>
    <row r="178" spans="1:14" ht="15" customHeight="1" x14ac:dyDescent="0.25">
      <c r="A178" s="589" t="s">
        <v>84</v>
      </c>
      <c r="B178" s="562" t="s">
        <v>2</v>
      </c>
      <c r="C178" s="562"/>
      <c r="D178" s="562"/>
      <c r="E178" s="562" t="s">
        <v>3</v>
      </c>
      <c r="F178" s="588" t="s">
        <v>17</v>
      </c>
      <c r="G178" s="588" t="s">
        <v>18</v>
      </c>
      <c r="H178" s="588" t="s">
        <v>19</v>
      </c>
      <c r="I178" s="584" t="s">
        <v>39</v>
      </c>
      <c r="J178" s="588" t="s">
        <v>5</v>
      </c>
      <c r="K178" s="588" t="s">
        <v>25</v>
      </c>
      <c r="L178" s="588" t="s">
        <v>20</v>
      </c>
      <c r="M178" s="562" t="s">
        <v>21</v>
      </c>
      <c r="N178" s="562"/>
    </row>
    <row r="179" spans="1:14" x14ac:dyDescent="0.25">
      <c r="A179" s="589"/>
      <c r="B179" s="562"/>
      <c r="C179" s="562"/>
      <c r="D179" s="562"/>
      <c r="E179" s="562"/>
      <c r="F179" s="588"/>
      <c r="G179" s="588"/>
      <c r="H179" s="588"/>
      <c r="I179" s="584"/>
      <c r="J179" s="588"/>
      <c r="K179" s="588"/>
      <c r="L179" s="588"/>
      <c r="M179" s="562"/>
      <c r="N179" s="562"/>
    </row>
    <row r="180" spans="1:14" s="139" customFormat="1" ht="15.75" customHeight="1" x14ac:dyDescent="0.25">
      <c r="A180" s="277">
        <v>1</v>
      </c>
      <c r="B180" s="129" t="s">
        <v>399</v>
      </c>
      <c r="C180" s="38"/>
      <c r="D180" s="152"/>
      <c r="E180" s="277" t="s">
        <v>60</v>
      </c>
      <c r="F180" s="324" t="s">
        <v>1</v>
      </c>
      <c r="G180" s="193">
        <v>2002</v>
      </c>
      <c r="H180" s="303">
        <v>93.5</v>
      </c>
      <c r="I180" s="530">
        <v>71</v>
      </c>
      <c r="J180" s="193">
        <f t="shared" ref="J180:J186" si="14">IF(I180="","",RANK(I180,$I$180:$I$192,0))</f>
        <v>1</v>
      </c>
      <c r="K180" s="193">
        <f t="shared" ref="K180:K186" si="15">IF(I180="","",IF(J180&gt;=19,1,IF(J180=1,20,IF(J180=2,18,IF(J180=3,16,IF(J180=4,15,IF(J180=5,14,IF(J180=6,13,IF(J180=7,12,IF(J180=8,11,IF(J180=9,10,IF(J180=10,9,IF(J180=11,8,IF(J180=12,7,IF(J180=13,6,IF(J180=14,5,IF(J180=15,4,IF(J180=16,3,IF(J180=17,2,1)))))))))))))))))))</f>
        <v>20</v>
      </c>
      <c r="L180" s="193" t="str">
        <f t="shared" ref="L180:L186" si="16">IF(AND(NOT(OR(F180="МСМК",F180="ЗМС")),I180&gt;=$L$176),"+МСМК",IF(AND(OR(F180="МСМК",F180="ЗМС"),I180&gt;=$L$176),"МСМК",IF(AND(NOT(OR(F180="МСМК",F180="МС",F180="ЗМС")),I180&gt;=$M$176),"+МС",IF(AND(OR(F180="МСМК",F180="МС",F180="ЗМС"),I180&gt;=$M$176),"МС",IF(AND(NOT(OR(F180="ЗМС",F180="МСМК",F180="МС",F180="КМС")),I180&gt;=$N$176),"+КМС",IF(AND(OR(F180="ЗМС",F180="МСМК",F180="МС",F180="КМС"),I180&gt;=$N$176),"КМС","-"))))))</f>
        <v>КМС</v>
      </c>
      <c r="M180" s="129" t="s">
        <v>466</v>
      </c>
      <c r="N180" s="150"/>
    </row>
    <row r="181" spans="1:14" s="139" customFormat="1" ht="15.75" customHeight="1" x14ac:dyDescent="0.25">
      <c r="A181" s="324">
        <v>2</v>
      </c>
      <c r="B181" s="40" t="s">
        <v>257</v>
      </c>
      <c r="C181" s="147"/>
      <c r="D181" s="148"/>
      <c r="E181" s="277" t="s">
        <v>256</v>
      </c>
      <c r="F181" s="324" t="s">
        <v>1</v>
      </c>
      <c r="G181" s="160">
        <v>2000</v>
      </c>
      <c r="H181" s="303">
        <v>85.35</v>
      </c>
      <c r="I181" s="149">
        <v>62</v>
      </c>
      <c r="J181" s="277">
        <f t="shared" si="14"/>
        <v>2</v>
      </c>
      <c r="K181" s="277">
        <f t="shared" si="15"/>
        <v>18</v>
      </c>
      <c r="L181" s="277" t="str">
        <f t="shared" si="16"/>
        <v>КМС</v>
      </c>
      <c r="M181" s="151" t="s">
        <v>512</v>
      </c>
      <c r="N181" s="150"/>
    </row>
    <row r="182" spans="1:14" s="139" customFormat="1" ht="15.75" customHeight="1" x14ac:dyDescent="0.25">
      <c r="A182" s="324">
        <v>3</v>
      </c>
      <c r="B182" s="40" t="s">
        <v>420</v>
      </c>
      <c r="C182" s="38"/>
      <c r="D182" s="152"/>
      <c r="E182" s="277" t="s">
        <v>410</v>
      </c>
      <c r="F182" s="193" t="s">
        <v>0</v>
      </c>
      <c r="G182" s="153">
        <v>2002</v>
      </c>
      <c r="H182" s="303">
        <v>85.15</v>
      </c>
      <c r="I182" s="149">
        <v>60</v>
      </c>
      <c r="J182" s="277">
        <f t="shared" si="14"/>
        <v>3</v>
      </c>
      <c r="K182" s="277">
        <f t="shared" si="15"/>
        <v>16</v>
      </c>
      <c r="L182" s="277" t="str">
        <f t="shared" si="16"/>
        <v>КМС</v>
      </c>
      <c r="M182" s="151" t="s">
        <v>513</v>
      </c>
      <c r="N182" s="150"/>
    </row>
    <row r="183" spans="1:14" s="139" customFormat="1" ht="15.75" customHeight="1" x14ac:dyDescent="0.25">
      <c r="A183" s="324">
        <v>4</v>
      </c>
      <c r="B183" s="157" t="s">
        <v>243</v>
      </c>
      <c r="C183" s="154"/>
      <c r="D183" s="150"/>
      <c r="E183" s="277" t="s">
        <v>206</v>
      </c>
      <c r="F183" s="277" t="s">
        <v>1</v>
      </c>
      <c r="G183" s="153">
        <v>2003</v>
      </c>
      <c r="H183" s="303">
        <v>90.85</v>
      </c>
      <c r="I183" s="149">
        <v>50</v>
      </c>
      <c r="J183" s="277">
        <f t="shared" si="14"/>
        <v>4</v>
      </c>
      <c r="K183" s="277">
        <f t="shared" si="15"/>
        <v>15</v>
      </c>
      <c r="L183" s="277" t="str">
        <f t="shared" si="16"/>
        <v>-</v>
      </c>
      <c r="M183" s="151" t="s">
        <v>207</v>
      </c>
      <c r="N183" s="150"/>
    </row>
    <row r="184" spans="1:14" s="139" customFormat="1" ht="15.75" customHeight="1" x14ac:dyDescent="0.25">
      <c r="A184" s="324">
        <v>5</v>
      </c>
      <c r="B184" s="151" t="s">
        <v>352</v>
      </c>
      <c r="C184" s="154"/>
      <c r="D184" s="150"/>
      <c r="E184" s="324" t="s">
        <v>337</v>
      </c>
      <c r="F184" s="324">
        <v>1</v>
      </c>
      <c r="G184" s="324">
        <v>2004</v>
      </c>
      <c r="H184" s="303">
        <v>92</v>
      </c>
      <c r="I184" s="149">
        <v>40</v>
      </c>
      <c r="J184" s="324">
        <f t="shared" si="14"/>
        <v>5</v>
      </c>
      <c r="K184" s="324">
        <f t="shared" si="15"/>
        <v>14</v>
      </c>
      <c r="L184" s="324" t="str">
        <f t="shared" si="16"/>
        <v>-</v>
      </c>
      <c r="M184" s="40" t="s">
        <v>353</v>
      </c>
      <c r="N184" s="40"/>
    </row>
    <row r="185" spans="1:14" s="272" customFormat="1" ht="15.75" customHeight="1" x14ac:dyDescent="0.25">
      <c r="A185" s="324">
        <v>6</v>
      </c>
      <c r="B185" s="151" t="s">
        <v>135</v>
      </c>
      <c r="C185" s="154"/>
      <c r="D185" s="150"/>
      <c r="E185" s="324" t="s">
        <v>125</v>
      </c>
      <c r="F185" s="153" t="s">
        <v>0</v>
      </c>
      <c r="G185" s="324">
        <v>2001</v>
      </c>
      <c r="H185" s="303">
        <v>93.8</v>
      </c>
      <c r="I185" s="149">
        <v>36</v>
      </c>
      <c r="J185" s="324">
        <f t="shared" si="14"/>
        <v>6</v>
      </c>
      <c r="K185" s="324">
        <f t="shared" si="15"/>
        <v>13</v>
      </c>
      <c r="L185" s="324" t="str">
        <f t="shared" si="16"/>
        <v>-</v>
      </c>
      <c r="M185" s="151" t="s">
        <v>136</v>
      </c>
      <c r="N185" s="150"/>
    </row>
    <row r="186" spans="1:14" s="59" customFormat="1" ht="15.75" x14ac:dyDescent="0.25">
      <c r="A186" s="324">
        <v>7</v>
      </c>
      <c r="B186" s="151" t="s">
        <v>351</v>
      </c>
      <c r="C186" s="154"/>
      <c r="D186" s="150"/>
      <c r="E186" s="324" t="s">
        <v>337</v>
      </c>
      <c r="F186" s="153" t="s">
        <v>0</v>
      </c>
      <c r="G186" s="324">
        <v>2000</v>
      </c>
      <c r="H186" s="303">
        <v>89</v>
      </c>
      <c r="I186" s="149">
        <v>30</v>
      </c>
      <c r="J186" s="324">
        <f t="shared" si="14"/>
        <v>7</v>
      </c>
      <c r="K186" s="324">
        <f t="shared" si="15"/>
        <v>12</v>
      </c>
      <c r="L186" s="324" t="str">
        <f t="shared" si="16"/>
        <v>-</v>
      </c>
      <c r="M186" s="151" t="s">
        <v>24</v>
      </c>
      <c r="N186" s="150"/>
    </row>
    <row r="187" spans="1:14" s="59" customFormat="1" ht="15.75" x14ac:dyDescent="0.25">
      <c r="A187" s="60"/>
      <c r="B187" s="110"/>
      <c r="C187" s="8"/>
      <c r="D187" s="8"/>
      <c r="E187" s="60"/>
      <c r="F187" s="60"/>
      <c r="G187" s="68"/>
      <c r="H187" s="70"/>
      <c r="I187" s="115"/>
      <c r="J187" s="68"/>
      <c r="K187" s="68"/>
      <c r="L187" s="323"/>
      <c r="M187" s="8"/>
      <c r="N187" s="8"/>
    </row>
    <row r="188" spans="1:14" s="59" customFormat="1" ht="15.75" x14ac:dyDescent="0.25">
      <c r="A188" s="60"/>
      <c r="B188" s="110"/>
      <c r="C188" s="8"/>
      <c r="D188" s="8"/>
      <c r="E188" s="60"/>
      <c r="F188" s="60"/>
      <c r="G188" s="68"/>
      <c r="H188" s="70"/>
      <c r="I188" s="115"/>
      <c r="J188" s="68"/>
      <c r="K188" s="68"/>
      <c r="L188" s="323"/>
      <c r="M188" s="8"/>
      <c r="N188" s="8"/>
    </row>
    <row r="189" spans="1:14" s="59" customFormat="1" ht="15.75" x14ac:dyDescent="0.25">
      <c r="A189" s="60"/>
      <c r="B189" s="110"/>
      <c r="C189" s="8"/>
      <c r="D189" s="8"/>
      <c r="E189" s="60"/>
      <c r="F189" s="68"/>
      <c r="G189" s="68"/>
      <c r="H189" s="70"/>
      <c r="I189" s="115"/>
      <c r="J189" s="68"/>
      <c r="K189" s="68"/>
      <c r="L189" s="192"/>
      <c r="M189" s="8"/>
      <c r="N189" s="8"/>
    </row>
    <row r="190" spans="1:14" s="89" customFormat="1" ht="15.75" x14ac:dyDescent="0.25">
      <c r="A190" s="397" t="s">
        <v>40</v>
      </c>
      <c r="B190" s="2"/>
      <c r="C190" s="2"/>
      <c r="E190" s="11" t="s">
        <v>66</v>
      </c>
      <c r="F190" s="11"/>
      <c r="H190" s="397" t="s">
        <v>41</v>
      </c>
      <c r="K190" s="396"/>
      <c r="L190" s="396"/>
      <c r="M190" s="397" t="s">
        <v>42</v>
      </c>
    </row>
    <row r="191" spans="1:14" s="89" customFormat="1" ht="15.75" x14ac:dyDescent="0.25">
      <c r="A191" s="397"/>
      <c r="B191" s="2"/>
      <c r="C191" s="2"/>
      <c r="E191" s="11"/>
      <c r="F191" s="11"/>
      <c r="H191" s="397"/>
      <c r="K191" s="396"/>
      <c r="L191" s="396"/>
      <c r="M191" s="397"/>
    </row>
    <row r="192" spans="1:14" s="89" customFormat="1" ht="15.75" x14ac:dyDescent="0.25">
      <c r="A192" s="397"/>
      <c r="B192" s="2"/>
      <c r="C192" s="2"/>
      <c r="D192" s="397"/>
      <c r="E192" s="397"/>
      <c r="F192" s="397"/>
      <c r="H192" s="397"/>
      <c r="K192" s="396"/>
      <c r="L192" s="396"/>
      <c r="M192" s="397"/>
    </row>
    <row r="193" spans="1:14" s="89" customFormat="1" ht="15.75" x14ac:dyDescent="0.25">
      <c r="A193" s="397" t="s">
        <v>597</v>
      </c>
      <c r="B193" s="2"/>
      <c r="C193" s="2"/>
      <c r="E193" s="11" t="s">
        <v>595</v>
      </c>
      <c r="F193" s="11"/>
      <c r="H193" s="397" t="s">
        <v>598</v>
      </c>
      <c r="K193" s="396"/>
      <c r="L193" s="396"/>
      <c r="M193" s="397" t="s">
        <v>596</v>
      </c>
    </row>
    <row r="194" spans="1:14" ht="15.75" x14ac:dyDescent="0.25">
      <c r="C194" s="59"/>
      <c r="D194" s="135"/>
      <c r="E194" s="135"/>
      <c r="F194" s="60"/>
      <c r="G194" s="60"/>
      <c r="H194" s="59"/>
      <c r="I194" s="59"/>
      <c r="J194" s="59"/>
    </row>
    <row r="195" spans="1:14" ht="15.75" x14ac:dyDescent="0.25">
      <c r="C195" s="59"/>
      <c r="D195" s="60"/>
      <c r="E195" s="59"/>
      <c r="F195" s="60"/>
      <c r="G195" s="60"/>
    </row>
    <row r="200" spans="1:14" ht="15.75" x14ac:dyDescent="0.25">
      <c r="A200" s="546" t="s">
        <v>22</v>
      </c>
      <c r="B200" s="546"/>
      <c r="C200" s="546"/>
      <c r="D200" s="546"/>
      <c r="E200" s="546"/>
      <c r="F200" s="546"/>
      <c r="G200" s="546"/>
      <c r="H200" s="546"/>
      <c r="I200" s="546"/>
      <c r="J200" s="546"/>
      <c r="K200" s="546"/>
      <c r="L200" s="546"/>
      <c r="M200" s="546"/>
      <c r="N200" s="546"/>
    </row>
    <row r="201" spans="1:14" ht="15.75" x14ac:dyDescent="0.25">
      <c r="A201" s="546" t="s">
        <v>32</v>
      </c>
      <c r="B201" s="546"/>
      <c r="C201" s="546"/>
      <c r="D201" s="546"/>
      <c r="E201" s="546"/>
      <c r="F201" s="546"/>
      <c r="G201" s="546"/>
      <c r="H201" s="546"/>
      <c r="I201" s="546"/>
      <c r="J201" s="546"/>
      <c r="K201" s="546"/>
      <c r="L201" s="546"/>
      <c r="M201" s="546"/>
      <c r="N201" s="546"/>
    </row>
    <row r="202" spans="1:14" ht="15.75" x14ac:dyDescent="0.25">
      <c r="A202" s="581" t="s">
        <v>6</v>
      </c>
      <c r="B202" s="581"/>
      <c r="C202" s="581"/>
      <c r="D202" s="581"/>
      <c r="E202" s="581"/>
      <c r="F202" s="581"/>
      <c r="G202" s="581"/>
      <c r="H202" s="581"/>
      <c r="I202" s="581"/>
      <c r="J202" s="581"/>
      <c r="K202" s="581"/>
      <c r="L202" s="581"/>
      <c r="M202" s="581"/>
      <c r="N202" s="581"/>
    </row>
    <row r="203" spans="1:14" ht="15.75" x14ac:dyDescent="0.25">
      <c r="A203" s="581" t="s">
        <v>7</v>
      </c>
      <c r="B203" s="581"/>
      <c r="C203" s="581"/>
      <c r="D203" s="581"/>
      <c r="E203" s="581"/>
      <c r="F203" s="581"/>
      <c r="G203" s="581"/>
      <c r="H203" s="581"/>
      <c r="I203" s="581"/>
      <c r="J203" s="581"/>
      <c r="K203" s="581"/>
      <c r="L203" s="581"/>
      <c r="M203" s="581"/>
      <c r="N203" s="581"/>
    </row>
    <row r="204" spans="1:14" ht="15.75" x14ac:dyDescent="0.25">
      <c r="A204" s="581" t="s">
        <v>8</v>
      </c>
      <c r="B204" s="581"/>
      <c r="C204" s="581"/>
      <c r="D204" s="581"/>
      <c r="E204" s="581"/>
      <c r="F204" s="581"/>
      <c r="G204" s="581"/>
      <c r="H204" s="581"/>
      <c r="I204" s="581"/>
      <c r="J204" s="581"/>
      <c r="K204" s="581"/>
      <c r="L204" s="581"/>
      <c r="M204" s="581"/>
      <c r="N204" s="581"/>
    </row>
    <row r="205" spans="1:14" ht="15.75" x14ac:dyDescent="0.25">
      <c r="A205" s="550" t="s">
        <v>471</v>
      </c>
      <c r="B205" s="550"/>
      <c r="C205" s="550"/>
      <c r="D205" s="550"/>
      <c r="E205" s="550"/>
      <c r="F205" s="550"/>
      <c r="G205" s="550"/>
      <c r="H205" s="550"/>
      <c r="I205" s="550"/>
      <c r="J205" s="550"/>
      <c r="K205" s="550"/>
      <c r="L205" s="550"/>
      <c r="M205" s="550"/>
      <c r="N205" s="550"/>
    </row>
    <row r="206" spans="1:14" ht="15.75" x14ac:dyDescent="0.25">
      <c r="A206" s="574" t="s">
        <v>46</v>
      </c>
      <c r="B206" s="575"/>
      <c r="C206" s="575"/>
      <c r="D206" s="576"/>
      <c r="L206" s="577" t="s">
        <v>44</v>
      </c>
      <c r="M206" s="577"/>
      <c r="N206" s="577"/>
    </row>
    <row r="207" spans="1:14" ht="15.75" x14ac:dyDescent="0.25">
      <c r="A207" s="574" t="s">
        <v>64</v>
      </c>
      <c r="B207" s="575"/>
      <c r="C207" s="575"/>
      <c r="D207" s="576"/>
      <c r="E207" s="578" t="s">
        <v>9</v>
      </c>
      <c r="F207" s="579"/>
      <c r="G207" s="579"/>
      <c r="H207" s="579"/>
      <c r="I207" s="579"/>
      <c r="J207" s="579"/>
      <c r="K207" s="580"/>
      <c r="L207" s="577" t="s">
        <v>23</v>
      </c>
      <c r="M207" s="577"/>
      <c r="N207" s="577"/>
    </row>
    <row r="208" spans="1:14" ht="15.75" x14ac:dyDescent="0.25">
      <c r="A208" s="563" t="s">
        <v>314</v>
      </c>
      <c r="B208" s="564"/>
      <c r="C208" s="564"/>
      <c r="D208" s="565"/>
      <c r="E208" s="566" t="s">
        <v>45</v>
      </c>
      <c r="F208" s="567"/>
      <c r="G208" s="567"/>
      <c r="H208" s="567"/>
      <c r="I208" s="567"/>
      <c r="J208" s="567"/>
      <c r="K208" s="568"/>
      <c r="L208" s="567" t="s">
        <v>11</v>
      </c>
      <c r="M208" s="567"/>
      <c r="N208" s="567"/>
    </row>
    <row r="209" spans="1:14" ht="15.75" x14ac:dyDescent="0.25">
      <c r="A209" s="569" t="s">
        <v>507</v>
      </c>
      <c r="B209" s="570"/>
      <c r="C209" s="570"/>
      <c r="D209" s="571"/>
      <c r="E209" s="585" t="s">
        <v>27</v>
      </c>
      <c r="F209" s="586"/>
      <c r="G209" s="586"/>
      <c r="H209" s="586"/>
      <c r="I209" s="586"/>
      <c r="J209" s="586"/>
      <c r="K209" s="587"/>
      <c r="L209" s="36" t="s">
        <v>13</v>
      </c>
      <c r="M209" s="36" t="s">
        <v>1</v>
      </c>
      <c r="N209" s="36" t="s">
        <v>0</v>
      </c>
    </row>
    <row r="210" spans="1:14" ht="15.75" x14ac:dyDescent="0.25">
      <c r="A210" s="569" t="s">
        <v>594</v>
      </c>
      <c r="B210" s="570"/>
      <c r="C210" s="570"/>
      <c r="D210" s="571"/>
      <c r="E210" s="567" t="s">
        <v>76</v>
      </c>
      <c r="F210" s="546"/>
      <c r="G210" s="546"/>
      <c r="H210" s="546"/>
      <c r="I210" s="546"/>
      <c r="J210" s="546"/>
      <c r="K210" s="567"/>
      <c r="L210" s="12">
        <v>88</v>
      </c>
      <c r="M210" s="13">
        <v>75</v>
      </c>
      <c r="N210" s="13">
        <v>62</v>
      </c>
    </row>
    <row r="211" spans="1:14" ht="15.75" x14ac:dyDescent="0.25">
      <c r="A211" s="2"/>
      <c r="B211" s="2"/>
      <c r="C211" s="2"/>
      <c r="D211" s="2"/>
      <c r="E211" s="34" t="s">
        <v>72</v>
      </c>
      <c r="F211" s="2"/>
      <c r="G211" s="2"/>
      <c r="H211" s="2"/>
      <c r="I211" s="2"/>
      <c r="J211" s="2"/>
      <c r="K211" s="2"/>
      <c r="L211" s="37"/>
      <c r="M211" s="2"/>
      <c r="N211" s="2"/>
    </row>
    <row r="212" spans="1:14" ht="15" customHeight="1" x14ac:dyDescent="0.25">
      <c r="A212" s="589" t="s">
        <v>84</v>
      </c>
      <c r="B212" s="562" t="s">
        <v>2</v>
      </c>
      <c r="C212" s="562"/>
      <c r="D212" s="562"/>
      <c r="E212" s="562" t="s">
        <v>3</v>
      </c>
      <c r="F212" s="588" t="s">
        <v>17</v>
      </c>
      <c r="G212" s="588" t="s">
        <v>18</v>
      </c>
      <c r="H212" s="588" t="s">
        <v>19</v>
      </c>
      <c r="I212" s="584" t="s">
        <v>39</v>
      </c>
      <c r="J212" s="588" t="s">
        <v>5</v>
      </c>
      <c r="K212" s="588" t="s">
        <v>25</v>
      </c>
      <c r="L212" s="588" t="s">
        <v>20</v>
      </c>
      <c r="M212" s="562" t="s">
        <v>21</v>
      </c>
      <c r="N212" s="562"/>
    </row>
    <row r="213" spans="1:14" x14ac:dyDescent="0.25">
      <c r="A213" s="589"/>
      <c r="B213" s="562"/>
      <c r="C213" s="562"/>
      <c r="D213" s="562"/>
      <c r="E213" s="562"/>
      <c r="F213" s="588"/>
      <c r="G213" s="588"/>
      <c r="H213" s="588"/>
      <c r="I213" s="584"/>
      <c r="J213" s="588"/>
      <c r="K213" s="588"/>
      <c r="L213" s="588"/>
      <c r="M213" s="562"/>
      <c r="N213" s="562"/>
    </row>
    <row r="214" spans="1:14" s="139" customFormat="1" ht="15.75" x14ac:dyDescent="0.25">
      <c r="A214" s="146">
        <v>1</v>
      </c>
      <c r="B214" s="40" t="s">
        <v>287</v>
      </c>
      <c r="C214" s="38"/>
      <c r="D214" s="152"/>
      <c r="E214" s="277" t="s">
        <v>284</v>
      </c>
      <c r="F214" s="146" t="s">
        <v>0</v>
      </c>
      <c r="G214" s="153">
        <v>2003</v>
      </c>
      <c r="H214" s="303">
        <v>108.1</v>
      </c>
      <c r="I214" s="530">
        <v>69</v>
      </c>
      <c r="J214" s="146">
        <f>IF(I214="","",RANK(I214,$I$214:$I$217,0))</f>
        <v>1</v>
      </c>
      <c r="K214" s="146">
        <f>IF(I214="","",IF(J214&gt;=19,1,IF(J214=1,20,IF(J214=2,18,IF(J214=3,16,IF(J214=4,15,IF(J214=5,14,IF(J214=6,13,IF(J214=7,12,IF(J214=8,11,IF(J214=9,10,IF(J214=10,9,IF(J214=11,8,IF(J214=12,7,IF(J214=13,6,IF(J214=14,5,IF(J214=15,4,IF(J214=16,3,IF(J214=17,2,1)))))))))))))))))))</f>
        <v>20</v>
      </c>
      <c r="L214" s="146" t="str">
        <f>IF(AND(NOT(OR(F214="МСМК",F214="ЗМС")),I214&gt;=$L$210),"+МСМК",IF(AND(OR(F214="МСМК",F214="ЗМС"),I214&gt;=$L$210),"МСМК",IF(AND(NOT(OR(F214="МСМК",F214="МС",F214="ЗМС")),I214&gt;=$M$210),"+МС",IF(AND(OR(F214="МСМК",F214="МС",F214="ЗМС"),I214&gt;=$M$210),"МС",IF(AND(NOT(OR(F214="ЗМС",F214="МСМК",F214="МС",F214="КМС")),I214&gt;=$N$210),"+КМС",IF(AND(OR(F214="ЗМС",F214="МСМК",F214="МС",F214="КМС"),I214&gt;=$N$210),"КМС","-"))))))</f>
        <v>КМС</v>
      </c>
      <c r="M214" s="151" t="s">
        <v>288</v>
      </c>
      <c r="N214" s="150"/>
    </row>
    <row r="215" spans="1:14" s="139" customFormat="1" ht="15.75" x14ac:dyDescent="0.25">
      <c r="A215" s="324">
        <v>2</v>
      </c>
      <c r="B215" s="40" t="s">
        <v>217</v>
      </c>
      <c r="C215" s="158"/>
      <c r="D215" s="159"/>
      <c r="E215" s="277" t="s">
        <v>203</v>
      </c>
      <c r="F215" s="153" t="s">
        <v>0</v>
      </c>
      <c r="G215" s="329">
        <v>2003</v>
      </c>
      <c r="H215" s="303">
        <v>101.15</v>
      </c>
      <c r="I215" s="149">
        <v>56</v>
      </c>
      <c r="J215" s="146">
        <f>IF(I215="","",RANK(I215,$I$214:$I$217,0))</f>
        <v>2</v>
      </c>
      <c r="K215" s="146">
        <f>IF(I215="","",IF(J215&gt;=19,1,IF(J215=1,20,IF(J215=2,18,IF(J215=3,16,IF(J215=4,15,IF(J215=5,14,IF(J215=6,13,IF(J215=7,12,IF(J215=8,11,IF(J215=9,10,IF(J215=10,9,IF(J215=11,8,IF(J215=12,7,IF(J215=13,6,IF(J215=14,5,IF(J215=15,4,IF(J215=16,3,IF(J215=17,2,1)))))))))))))))))))</f>
        <v>18</v>
      </c>
      <c r="L215" s="146" t="str">
        <f>IF(AND(NOT(OR(F215="МСМК",F215="ЗМС")),I215&gt;=$L$210),"+МСМК",IF(AND(OR(F215="МСМК",F215="ЗМС"),I215&gt;=$L$210),"МСМК",IF(AND(NOT(OR(F215="МСМК",F215="МС",F215="ЗМС")),I215&gt;=$M$210),"+МС",IF(AND(OR(F215="МСМК",F215="МС",F215="ЗМС"),I215&gt;=$M$210),"МС",IF(AND(NOT(OR(F215="ЗМС",F215="МСМК",F215="МС",F215="КМС")),I215&gt;=$N$210),"+КМС",IF(AND(OR(F215="ЗМС",F215="МСМК",F215="МС",F215="КМС"),I215&gt;=$N$210),"КМС","-"))))))</f>
        <v>-</v>
      </c>
      <c r="M215" s="151" t="s">
        <v>218</v>
      </c>
      <c r="N215" s="150"/>
    </row>
    <row r="216" spans="1:14" s="139" customFormat="1" ht="15.75" x14ac:dyDescent="0.25">
      <c r="A216" s="324">
        <v>3</v>
      </c>
      <c r="B216" s="169" t="s">
        <v>380</v>
      </c>
      <c r="C216" s="154"/>
      <c r="D216" s="150"/>
      <c r="E216" s="277" t="s">
        <v>381</v>
      </c>
      <c r="F216" s="153" t="s">
        <v>0</v>
      </c>
      <c r="G216" s="324">
        <v>2003</v>
      </c>
      <c r="H216" s="303">
        <v>117.15</v>
      </c>
      <c r="I216" s="149">
        <v>51</v>
      </c>
      <c r="J216" s="146">
        <f>IF(I216="","",RANK(I216,$I$214:$I$217,0))</f>
        <v>3</v>
      </c>
      <c r="K216" s="146">
        <f>IF(I216="","",IF(J216&gt;=19,1,IF(J216=1,20,IF(J216=2,18,IF(J216=3,16,IF(J216=4,15,IF(J216=5,14,IF(J216=6,13,IF(J216=7,12,IF(J216=8,11,IF(J216=9,10,IF(J216=10,9,IF(J216=11,8,IF(J216=12,7,IF(J216=13,6,IF(J216=14,5,IF(J216=15,4,IF(J216=16,3,IF(J216=17,2,1)))))))))))))))))))</f>
        <v>16</v>
      </c>
      <c r="L216" s="146" t="str">
        <f>IF(AND(NOT(OR(F216="МСМК",F216="ЗМС")),I216&gt;=$L$210),"+МСМК",IF(AND(OR(F216="МСМК",F216="ЗМС"),I216&gt;=$L$210),"МСМК",IF(AND(NOT(OR(F216="МСМК",F216="МС",F216="ЗМС")),I216&gt;=$M$210),"+МС",IF(AND(OR(F216="МСМК",F216="МС",F216="ЗМС"),I216&gt;=$M$210),"МС",IF(AND(NOT(OR(F216="ЗМС",F216="МСМК",F216="МС",F216="КМС")),I216&gt;=$N$210),"+КМС",IF(AND(OR(F216="ЗМС",F216="МСМК",F216="МС",F216="КМС"),I216&gt;=$N$210),"КМС","-"))))))</f>
        <v>-</v>
      </c>
      <c r="M216" s="151" t="s">
        <v>382</v>
      </c>
      <c r="N216" s="150"/>
    </row>
    <row r="217" spans="1:14" ht="15.75" x14ac:dyDescent="0.25">
      <c r="A217" s="324">
        <v>4</v>
      </c>
      <c r="B217" s="40" t="s">
        <v>376</v>
      </c>
      <c r="C217" s="38"/>
      <c r="D217" s="152"/>
      <c r="E217" s="277" t="s">
        <v>337</v>
      </c>
      <c r="F217" s="324">
        <v>1</v>
      </c>
      <c r="G217" s="153">
        <v>2003</v>
      </c>
      <c r="H217" s="303">
        <v>110.85</v>
      </c>
      <c r="I217" s="149">
        <v>11</v>
      </c>
      <c r="J217" s="146">
        <f>IF(I217="","",RANK(I217,$I$214:$I$217,0))</f>
        <v>4</v>
      </c>
      <c r="K217" s="146">
        <f>IF(I217="","",IF(J217&gt;=19,1,IF(J217=1,20,IF(J217=2,18,IF(J217=3,16,IF(J217=4,15,IF(J217=5,14,IF(J217=6,13,IF(J217=7,12,IF(J217=8,11,IF(J217=9,10,IF(J217=10,9,IF(J217=11,8,IF(J217=12,7,IF(J217=13,6,IF(J217=14,5,IF(J217=15,4,IF(J217=16,3,IF(J217=17,2,1)))))))))))))))))))</f>
        <v>15</v>
      </c>
      <c r="L217" s="146" t="str">
        <f>IF(AND(NOT(OR(F217="МСМК",F217="ЗМС")),I217&gt;=$L$210),"+МСМК",IF(AND(OR(F217="МСМК",F217="ЗМС"),I217&gt;=$L$210),"МСМК",IF(AND(NOT(OR(F217="МСМК",F217="МС",F217="ЗМС")),I217&gt;=$M$210),"+МС",IF(AND(OR(F217="МСМК",F217="МС",F217="ЗМС"),I217&gt;=$M$210),"МС",IF(AND(NOT(OR(F217="ЗМС",F217="МСМК",F217="МС",F217="КМС")),I217&gt;=$N$210),"+КМС",IF(AND(OR(F217="ЗМС",F217="МСМК",F217="МС",F217="КМС"),I217&gt;=$N$210),"КМС","-"))))))</f>
        <v>-</v>
      </c>
      <c r="M217" s="151" t="s">
        <v>377</v>
      </c>
      <c r="N217" s="150"/>
    </row>
    <row r="218" spans="1:14" ht="15.75" x14ac:dyDescent="0.25">
      <c r="A218" s="30"/>
      <c r="B218" s="30"/>
      <c r="C218" s="113"/>
      <c r="D218" s="60"/>
      <c r="E218" s="60"/>
      <c r="F218" s="145"/>
      <c r="G218" s="60"/>
      <c r="H218" s="113"/>
      <c r="I218" s="113"/>
      <c r="J218" s="113"/>
      <c r="K218" s="113"/>
      <c r="L218" s="113"/>
      <c r="M218" s="30"/>
      <c r="N218" s="30"/>
    </row>
    <row r="219" spans="1:14" ht="15.75" x14ac:dyDescent="0.25">
      <c r="A219" s="30"/>
      <c r="B219" s="30"/>
      <c r="C219" s="113"/>
      <c r="D219" s="60"/>
      <c r="E219" s="60"/>
      <c r="F219" s="60"/>
      <c r="G219" s="60"/>
      <c r="H219" s="113"/>
      <c r="I219" s="30"/>
      <c r="J219" s="30"/>
      <c r="K219" s="30"/>
      <c r="L219" s="30"/>
      <c r="M219" s="30"/>
      <c r="N219" s="30"/>
    </row>
    <row r="220" spans="1:14" ht="15.75" x14ac:dyDescent="0.25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</row>
    <row r="221" spans="1:14" s="89" customFormat="1" ht="15.75" x14ac:dyDescent="0.25">
      <c r="A221" s="397" t="s">
        <v>40</v>
      </c>
      <c r="B221" s="2"/>
      <c r="C221" s="2"/>
      <c r="E221" s="11" t="s">
        <v>66</v>
      </c>
      <c r="F221" s="11"/>
      <c r="H221" s="397" t="s">
        <v>41</v>
      </c>
      <c r="K221" s="396"/>
      <c r="L221" s="396"/>
      <c r="M221" s="397" t="s">
        <v>42</v>
      </c>
    </row>
    <row r="222" spans="1:14" s="89" customFormat="1" ht="15.75" x14ac:dyDescent="0.25">
      <c r="A222" s="397"/>
      <c r="B222" s="2"/>
      <c r="C222" s="2"/>
      <c r="E222" s="11"/>
      <c r="F222" s="11"/>
      <c r="H222" s="397"/>
      <c r="K222" s="396"/>
      <c r="L222" s="396"/>
      <c r="M222" s="397"/>
    </row>
    <row r="223" spans="1:14" s="89" customFormat="1" ht="15.75" x14ac:dyDescent="0.25">
      <c r="A223" s="397"/>
      <c r="B223" s="2"/>
      <c r="C223" s="2"/>
      <c r="D223" s="397"/>
      <c r="E223" s="397"/>
      <c r="F223" s="397"/>
      <c r="H223" s="397"/>
      <c r="K223" s="396"/>
      <c r="L223" s="396"/>
      <c r="M223" s="397"/>
    </row>
    <row r="224" spans="1:14" s="89" customFormat="1" ht="15.75" x14ac:dyDescent="0.25">
      <c r="A224" s="397" t="s">
        <v>597</v>
      </c>
      <c r="B224" s="2"/>
      <c r="C224" s="2"/>
      <c r="E224" s="11" t="s">
        <v>595</v>
      </c>
      <c r="F224" s="11"/>
      <c r="H224" s="397" t="s">
        <v>598</v>
      </c>
      <c r="K224" s="396"/>
      <c r="L224" s="396"/>
      <c r="M224" s="397" t="s">
        <v>596</v>
      </c>
    </row>
  </sheetData>
  <sortState xmlns:xlrd2="http://schemas.microsoft.com/office/spreadsheetml/2017/richdata2" ref="B214:N217">
    <sortCondition ref="J214:J217"/>
  </sortState>
  <mergeCells count="204">
    <mergeCell ref="A39:N39"/>
    <mergeCell ref="L8:N8"/>
    <mergeCell ref="E9:K9"/>
    <mergeCell ref="L9:N9"/>
    <mergeCell ref="A9:D9"/>
    <mergeCell ref="A8:D8"/>
    <mergeCell ref="E8:K8"/>
    <mergeCell ref="A13:A14"/>
    <mergeCell ref="B13:D14"/>
    <mergeCell ref="E13:E14"/>
    <mergeCell ref="F13:F14"/>
    <mergeCell ref="E11:K11"/>
    <mergeCell ref="G13:G14"/>
    <mergeCell ref="H13:H14"/>
    <mergeCell ref="I13:I14"/>
    <mergeCell ref="J13:J14"/>
    <mergeCell ref="K13:K14"/>
    <mergeCell ref="A35:N35"/>
    <mergeCell ref="L13:L14"/>
    <mergeCell ref="M13:N14"/>
    <mergeCell ref="A34:N34"/>
    <mergeCell ref="A36:N36"/>
    <mergeCell ref="A37:N37"/>
    <mergeCell ref="A38:N38"/>
    <mergeCell ref="A6:N6"/>
    <mergeCell ref="A1:N1"/>
    <mergeCell ref="A2:N2"/>
    <mergeCell ref="A3:N3"/>
    <mergeCell ref="A4:N4"/>
    <mergeCell ref="A5:N5"/>
    <mergeCell ref="A7:D7"/>
    <mergeCell ref="L7:N7"/>
    <mergeCell ref="E10:K10"/>
    <mergeCell ref="A10:D10"/>
    <mergeCell ref="A11:D11"/>
    <mergeCell ref="E44:K44"/>
    <mergeCell ref="G46:G47"/>
    <mergeCell ref="H46:H47"/>
    <mergeCell ref="I46:I47"/>
    <mergeCell ref="J46:J47"/>
    <mergeCell ref="K46:K47"/>
    <mergeCell ref="L42:N42"/>
    <mergeCell ref="E43:K43"/>
    <mergeCell ref="A40:D40"/>
    <mergeCell ref="L40:N40"/>
    <mergeCell ref="A41:D41"/>
    <mergeCell ref="E41:K41"/>
    <mergeCell ref="L41:N41"/>
    <mergeCell ref="E42:K42"/>
    <mergeCell ref="A42:D42"/>
    <mergeCell ref="A46:A47"/>
    <mergeCell ref="B46:D47"/>
    <mergeCell ref="E46:E47"/>
    <mergeCell ref="F46:F47"/>
    <mergeCell ref="A43:D43"/>
    <mergeCell ref="A44:D44"/>
    <mergeCell ref="A67:N67"/>
    <mergeCell ref="A68:N68"/>
    <mergeCell ref="A69:N69"/>
    <mergeCell ref="A70:N70"/>
    <mergeCell ref="M52:N52"/>
    <mergeCell ref="A71:N71"/>
    <mergeCell ref="L46:L47"/>
    <mergeCell ref="M46:N47"/>
    <mergeCell ref="A74:D74"/>
    <mergeCell ref="E74:K74"/>
    <mergeCell ref="L74:N74"/>
    <mergeCell ref="A75:D75"/>
    <mergeCell ref="E75:K75"/>
    <mergeCell ref="L75:N75"/>
    <mergeCell ref="A72:N72"/>
    <mergeCell ref="A73:D73"/>
    <mergeCell ref="L73:N73"/>
    <mergeCell ref="L79:L80"/>
    <mergeCell ref="M79:N80"/>
    <mergeCell ref="E76:K76"/>
    <mergeCell ref="E77:K77"/>
    <mergeCell ref="A79:A80"/>
    <mergeCell ref="B79:D80"/>
    <mergeCell ref="E79:E80"/>
    <mergeCell ref="F79:F80"/>
    <mergeCell ref="G79:G80"/>
    <mergeCell ref="H79:H80"/>
    <mergeCell ref="I79:I80"/>
    <mergeCell ref="J79:J80"/>
    <mergeCell ref="K79:K80"/>
    <mergeCell ref="A76:D76"/>
    <mergeCell ref="A77:D77"/>
    <mergeCell ref="A107:D107"/>
    <mergeCell ref="E107:K107"/>
    <mergeCell ref="L107:N107"/>
    <mergeCell ref="A108:D108"/>
    <mergeCell ref="E108:K108"/>
    <mergeCell ref="L108:N108"/>
    <mergeCell ref="E109:K109"/>
    <mergeCell ref="E110:K110"/>
    <mergeCell ref="A100:N100"/>
    <mergeCell ref="A101:N101"/>
    <mergeCell ref="A102:N102"/>
    <mergeCell ref="A103:N103"/>
    <mergeCell ref="A104:N104"/>
    <mergeCell ref="A105:N105"/>
    <mergeCell ref="A106:D106"/>
    <mergeCell ref="L106:N106"/>
    <mergeCell ref="A109:D109"/>
    <mergeCell ref="A110:D110"/>
    <mergeCell ref="J145:J146"/>
    <mergeCell ref="A136:N136"/>
    <mergeCell ref="A112:A113"/>
    <mergeCell ref="B112:D113"/>
    <mergeCell ref="E112:E113"/>
    <mergeCell ref="F112:F113"/>
    <mergeCell ref="G112:G113"/>
    <mergeCell ref="H112:H113"/>
    <mergeCell ref="I112:I113"/>
    <mergeCell ref="J112:J113"/>
    <mergeCell ref="A137:N137"/>
    <mergeCell ref="A138:N138"/>
    <mergeCell ref="A139:D139"/>
    <mergeCell ref="L139:N139"/>
    <mergeCell ref="A140:D140"/>
    <mergeCell ref="E140:K140"/>
    <mergeCell ref="L140:N140"/>
    <mergeCell ref="K112:K113"/>
    <mergeCell ref="L112:L113"/>
    <mergeCell ref="M112:N113"/>
    <mergeCell ref="A133:N133"/>
    <mergeCell ref="A166:N166"/>
    <mergeCell ref="A167:N167"/>
    <mergeCell ref="A168:N168"/>
    <mergeCell ref="A169:N169"/>
    <mergeCell ref="A170:N170"/>
    <mergeCell ref="A171:N171"/>
    <mergeCell ref="A141:D141"/>
    <mergeCell ref="E141:K141"/>
    <mergeCell ref="L141:N141"/>
    <mergeCell ref="E142:K142"/>
    <mergeCell ref="E143:K143"/>
    <mergeCell ref="K145:K146"/>
    <mergeCell ref="L145:L146"/>
    <mergeCell ref="M145:N146"/>
    <mergeCell ref="A142:D142"/>
    <mergeCell ref="A143:D143"/>
    <mergeCell ref="A145:A146"/>
    <mergeCell ref="B145:D146"/>
    <mergeCell ref="E145:E146"/>
    <mergeCell ref="F145:F146"/>
    <mergeCell ref="G145:G146"/>
    <mergeCell ref="H145:H146"/>
    <mergeCell ref="I145:I146"/>
    <mergeCell ref="L172:N172"/>
    <mergeCell ref="A173:D173"/>
    <mergeCell ref="E173:K173"/>
    <mergeCell ref="L173:N173"/>
    <mergeCell ref="A174:D174"/>
    <mergeCell ref="E174:K174"/>
    <mergeCell ref="L174:N174"/>
    <mergeCell ref="E175:K175"/>
    <mergeCell ref="A175:D175"/>
    <mergeCell ref="A172:D172"/>
    <mergeCell ref="E176:K176"/>
    <mergeCell ref="A178:A179"/>
    <mergeCell ref="B178:D179"/>
    <mergeCell ref="E178:E179"/>
    <mergeCell ref="F178:F179"/>
    <mergeCell ref="G178:G179"/>
    <mergeCell ref="H178:H179"/>
    <mergeCell ref="I178:I179"/>
    <mergeCell ref="J178:J179"/>
    <mergeCell ref="K178:K179"/>
    <mergeCell ref="A176:D176"/>
    <mergeCell ref="L207:N207"/>
    <mergeCell ref="L178:L179"/>
    <mergeCell ref="M178:N179"/>
    <mergeCell ref="A200:N200"/>
    <mergeCell ref="A201:N201"/>
    <mergeCell ref="A202:N202"/>
    <mergeCell ref="A203:N203"/>
    <mergeCell ref="A204:N204"/>
    <mergeCell ref="A205:N205"/>
    <mergeCell ref="A206:D206"/>
    <mergeCell ref="E207:K207"/>
    <mergeCell ref="A134:N134"/>
    <mergeCell ref="A135:N135"/>
    <mergeCell ref="A208:D208"/>
    <mergeCell ref="L208:N208"/>
    <mergeCell ref="E209:K209"/>
    <mergeCell ref="E210:K210"/>
    <mergeCell ref="K212:K213"/>
    <mergeCell ref="L212:L213"/>
    <mergeCell ref="M212:N213"/>
    <mergeCell ref="A209:D209"/>
    <mergeCell ref="A210:D210"/>
    <mergeCell ref="A212:A213"/>
    <mergeCell ref="B212:D213"/>
    <mergeCell ref="E212:E213"/>
    <mergeCell ref="F212:F213"/>
    <mergeCell ref="G212:G213"/>
    <mergeCell ref="H212:H213"/>
    <mergeCell ref="I212:I213"/>
    <mergeCell ref="J212:J213"/>
    <mergeCell ref="L206:N206"/>
    <mergeCell ref="A207:D207"/>
    <mergeCell ref="E208:K208"/>
  </mergeCells>
  <pageMargins left="0.25" right="0.25" top="0.17156862745098039" bottom="0.75" header="0.3" footer="0.3"/>
  <pageSetup paperSize="9" orientation="landscape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6221B-FE7E-4CF2-886E-07FD22D649ED}">
  <sheetPr>
    <tabColor theme="0"/>
    <pageSetUpPr fitToPage="1"/>
  </sheetPr>
  <dimension ref="A1:V71"/>
  <sheetViews>
    <sheetView view="pageLayout" zoomScale="85" zoomScaleNormal="90" zoomScaleSheetLayoutView="90" zoomScalePageLayoutView="85" workbookViewId="0">
      <selection activeCell="A7" sqref="A7:D7"/>
    </sheetView>
  </sheetViews>
  <sheetFormatPr defaultColWidth="9.140625" defaultRowHeight="12.75" x14ac:dyDescent="0.2"/>
  <cols>
    <col min="1" max="1" width="4.85546875" style="15" customWidth="1"/>
    <col min="2" max="2" width="9.140625" style="15"/>
    <col min="3" max="3" width="10.140625" style="15" customWidth="1"/>
    <col min="4" max="4" width="5.7109375" style="15" customWidth="1"/>
    <col min="5" max="5" width="21.85546875" style="15" customWidth="1"/>
    <col min="6" max="6" width="7.85546875" style="15" customWidth="1"/>
    <col min="7" max="7" width="6.85546875" style="15" customWidth="1"/>
    <col min="8" max="8" width="6.7109375" style="15" customWidth="1"/>
    <col min="9" max="9" width="6.5703125" style="15" customWidth="1"/>
    <col min="10" max="10" width="5.5703125" style="15" customWidth="1"/>
    <col min="11" max="11" width="12.42578125" style="15" customWidth="1"/>
    <col min="12" max="12" width="11.5703125" style="15" customWidth="1"/>
    <col min="13" max="13" width="8.85546875" style="15" customWidth="1"/>
    <col min="14" max="15" width="7.85546875" style="15" customWidth="1"/>
    <col min="16" max="16" width="7.42578125" style="15" customWidth="1"/>
    <col min="17" max="17" width="10.28515625" style="16" customWidth="1"/>
    <col min="18" max="18" width="8.7109375" style="15" customWidth="1"/>
    <col min="19" max="19" width="9.7109375" style="15" customWidth="1"/>
    <col min="20" max="20" width="10.42578125" style="15" customWidth="1"/>
    <col min="21" max="16384" width="9.140625" style="15"/>
  </cols>
  <sheetData>
    <row r="1" spans="1:22" ht="15.75" x14ac:dyDescent="0.2">
      <c r="A1" s="546" t="s">
        <v>22</v>
      </c>
      <c r="B1" s="546"/>
      <c r="C1" s="546"/>
      <c r="D1" s="546"/>
      <c r="E1" s="546"/>
      <c r="F1" s="546"/>
      <c r="G1" s="546"/>
      <c r="H1" s="546"/>
      <c r="I1" s="546"/>
      <c r="J1" s="546"/>
      <c r="K1" s="546"/>
      <c r="L1" s="546"/>
      <c r="M1" s="546"/>
      <c r="N1" s="546"/>
      <c r="O1" s="546"/>
      <c r="P1" s="546"/>
      <c r="Q1" s="546"/>
      <c r="R1" s="546"/>
      <c r="S1" s="546"/>
      <c r="T1" s="546"/>
    </row>
    <row r="2" spans="1:22" ht="15.75" x14ac:dyDescent="0.2">
      <c r="A2" s="546" t="s">
        <v>32</v>
      </c>
      <c r="B2" s="546"/>
      <c r="C2" s="546"/>
      <c r="D2" s="546"/>
      <c r="E2" s="546"/>
      <c r="F2" s="546"/>
      <c r="G2" s="546"/>
      <c r="H2" s="546"/>
      <c r="I2" s="546"/>
      <c r="J2" s="546"/>
      <c r="K2" s="546"/>
      <c r="L2" s="546"/>
      <c r="M2" s="546"/>
      <c r="N2" s="546"/>
      <c r="O2" s="546"/>
      <c r="P2" s="546"/>
      <c r="Q2" s="546"/>
      <c r="R2" s="546"/>
      <c r="S2" s="546"/>
      <c r="T2" s="546"/>
    </row>
    <row r="3" spans="1:22" s="74" customFormat="1" ht="15.75" x14ac:dyDescent="0.2">
      <c r="A3" s="552" t="s">
        <v>6</v>
      </c>
      <c r="B3" s="552"/>
      <c r="C3" s="552"/>
      <c r="D3" s="552"/>
      <c r="E3" s="552"/>
      <c r="F3" s="552"/>
      <c r="G3" s="552"/>
      <c r="H3" s="552"/>
      <c r="I3" s="552"/>
      <c r="J3" s="552"/>
      <c r="K3" s="552"/>
      <c r="L3" s="552"/>
      <c r="M3" s="552"/>
      <c r="N3" s="552"/>
      <c r="O3" s="552"/>
      <c r="P3" s="552"/>
      <c r="Q3" s="552"/>
      <c r="R3" s="552"/>
      <c r="S3" s="552"/>
      <c r="T3" s="552"/>
    </row>
    <row r="4" spans="1:22" s="74" customFormat="1" ht="15.75" x14ac:dyDescent="0.2">
      <c r="A4" s="552" t="s">
        <v>7</v>
      </c>
      <c r="B4" s="552"/>
      <c r="C4" s="552"/>
      <c r="D4" s="552"/>
      <c r="E4" s="552"/>
      <c r="F4" s="552"/>
      <c r="G4" s="552"/>
      <c r="H4" s="552"/>
      <c r="I4" s="552"/>
      <c r="J4" s="552"/>
      <c r="K4" s="552"/>
      <c r="L4" s="552"/>
      <c r="M4" s="552"/>
      <c r="N4" s="552"/>
      <c r="O4" s="552"/>
      <c r="P4" s="552"/>
      <c r="Q4" s="552"/>
      <c r="R4" s="552"/>
      <c r="S4" s="552"/>
      <c r="T4" s="552"/>
    </row>
    <row r="5" spans="1:22" s="74" customFormat="1" ht="15.75" x14ac:dyDescent="0.2">
      <c r="A5" s="552" t="s">
        <v>8</v>
      </c>
      <c r="B5" s="552"/>
      <c r="C5" s="552"/>
      <c r="D5" s="552"/>
      <c r="E5" s="552"/>
      <c r="F5" s="552"/>
      <c r="G5" s="552"/>
      <c r="H5" s="552"/>
      <c r="I5" s="552"/>
      <c r="J5" s="552"/>
      <c r="K5" s="552"/>
      <c r="L5" s="552"/>
      <c r="M5" s="552"/>
      <c r="N5" s="552"/>
      <c r="O5" s="552"/>
      <c r="P5" s="552"/>
      <c r="Q5" s="552"/>
      <c r="R5" s="552"/>
      <c r="S5" s="552"/>
      <c r="T5" s="552"/>
    </row>
    <row r="6" spans="1:22" s="76" customFormat="1" ht="14.25" customHeight="1" x14ac:dyDescent="0.2">
      <c r="A6" s="550" t="s">
        <v>471</v>
      </c>
      <c r="B6" s="550"/>
      <c r="C6" s="550"/>
      <c r="D6" s="550"/>
      <c r="E6" s="550"/>
      <c r="F6" s="550"/>
      <c r="G6" s="550"/>
      <c r="H6" s="550"/>
      <c r="I6" s="550"/>
      <c r="J6" s="550"/>
      <c r="K6" s="550"/>
      <c r="L6" s="550"/>
      <c r="M6" s="550"/>
      <c r="N6" s="550"/>
      <c r="O6" s="550"/>
      <c r="P6" s="550"/>
      <c r="Q6" s="550"/>
      <c r="R6" s="550"/>
      <c r="S6" s="550"/>
      <c r="T6" s="550"/>
      <c r="U6" s="75"/>
      <c r="V6" s="75"/>
    </row>
    <row r="7" spans="1:22" ht="15.75" x14ac:dyDescent="0.2">
      <c r="A7" s="618" t="s">
        <v>599</v>
      </c>
      <c r="B7" s="619"/>
      <c r="C7" s="619"/>
      <c r="D7" s="620"/>
      <c r="E7" s="81"/>
      <c r="F7" s="81"/>
      <c r="G7" s="81"/>
      <c r="H7" s="81"/>
      <c r="I7" s="81"/>
      <c r="J7" s="81"/>
      <c r="K7" s="81"/>
      <c r="L7" s="81"/>
      <c r="M7" s="81"/>
      <c r="N7" s="81"/>
      <c r="P7" s="607" t="s">
        <v>11</v>
      </c>
      <c r="Q7" s="607"/>
      <c r="R7" s="607"/>
      <c r="S7" s="607"/>
      <c r="T7" s="607"/>
    </row>
    <row r="8" spans="1:22" ht="15.75" x14ac:dyDescent="0.2">
      <c r="A8" s="618" t="s">
        <v>29</v>
      </c>
      <c r="B8" s="619"/>
      <c r="C8" s="619"/>
      <c r="D8" s="620"/>
      <c r="E8" s="624" t="s">
        <v>9</v>
      </c>
      <c r="F8" s="625"/>
      <c r="G8" s="625"/>
      <c r="H8" s="625"/>
      <c r="I8" s="625"/>
      <c r="J8" s="625"/>
      <c r="K8" s="625"/>
      <c r="L8" s="625"/>
      <c r="M8" s="625"/>
      <c r="N8" s="625"/>
      <c r="O8" s="626"/>
      <c r="P8" s="380"/>
      <c r="Q8" s="382" t="s">
        <v>0</v>
      </c>
      <c r="R8" s="382">
        <v>1</v>
      </c>
      <c r="S8" s="382">
        <v>2</v>
      </c>
      <c r="T8" s="382">
        <v>3</v>
      </c>
    </row>
    <row r="9" spans="1:22" ht="15.75" x14ac:dyDescent="0.25">
      <c r="A9" s="81"/>
      <c r="B9" s="81"/>
      <c r="C9" s="81"/>
      <c r="D9" s="55"/>
      <c r="E9" s="610" t="s">
        <v>154</v>
      </c>
      <c r="F9" s="611"/>
      <c r="G9" s="611"/>
      <c r="H9" s="611"/>
      <c r="I9" s="611"/>
      <c r="J9" s="611"/>
      <c r="K9" s="611"/>
      <c r="L9" s="611"/>
      <c r="M9" s="611"/>
      <c r="N9" s="611"/>
      <c r="O9" s="612"/>
      <c r="P9" s="411" t="s">
        <v>155</v>
      </c>
      <c r="Q9" s="187">
        <v>12</v>
      </c>
      <c r="R9" s="187">
        <v>9.5</v>
      </c>
      <c r="S9" s="187">
        <v>8.5</v>
      </c>
      <c r="T9" s="187">
        <v>7.5</v>
      </c>
    </row>
    <row r="10" spans="1:22" ht="15.75" x14ac:dyDescent="0.25">
      <c r="A10" s="569" t="s">
        <v>507</v>
      </c>
      <c r="B10" s="570"/>
      <c r="C10" s="570"/>
      <c r="D10" s="571"/>
      <c r="E10" s="408"/>
      <c r="F10" s="408"/>
      <c r="G10" s="408"/>
      <c r="H10" s="408"/>
      <c r="I10" s="408"/>
      <c r="J10" s="408"/>
      <c r="K10" s="408"/>
      <c r="L10" s="408"/>
      <c r="M10" s="408"/>
      <c r="N10" s="409"/>
      <c r="O10" s="413"/>
      <c r="P10" s="411" t="s">
        <v>156</v>
      </c>
      <c r="Q10" s="187">
        <v>9.5</v>
      </c>
      <c r="R10" s="187">
        <v>8</v>
      </c>
      <c r="S10" s="187">
        <v>7</v>
      </c>
      <c r="T10" s="187">
        <v>6</v>
      </c>
    </row>
    <row r="11" spans="1:22" ht="15.75" x14ac:dyDescent="0.25">
      <c r="A11" s="569" t="s">
        <v>594</v>
      </c>
      <c r="B11" s="570"/>
      <c r="C11" s="570"/>
      <c r="D11" s="571"/>
      <c r="E11" s="410"/>
      <c r="F11" s="307"/>
      <c r="G11" s="307"/>
      <c r="H11" s="307"/>
      <c r="I11" s="307"/>
      <c r="J11" s="307"/>
      <c r="K11" s="307"/>
      <c r="L11" s="307"/>
      <c r="M11" s="307"/>
      <c r="N11" s="307"/>
      <c r="O11" s="413"/>
      <c r="P11" s="412" t="s">
        <v>157</v>
      </c>
      <c r="Q11" s="187">
        <v>9.5</v>
      </c>
      <c r="R11" s="187">
        <v>8</v>
      </c>
      <c r="S11" s="187">
        <v>7</v>
      </c>
      <c r="T11" s="187">
        <v>6</v>
      </c>
    </row>
    <row r="12" spans="1:22" ht="12" customHeight="1" x14ac:dyDescent="0.25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381"/>
      <c r="R12" s="25"/>
      <c r="S12" s="25"/>
      <c r="T12" s="81"/>
    </row>
    <row r="13" spans="1:22" ht="33.75" x14ac:dyDescent="0.2">
      <c r="A13" s="186" t="s">
        <v>84</v>
      </c>
      <c r="B13" s="621" t="s">
        <v>2</v>
      </c>
      <c r="C13" s="622"/>
      <c r="D13" s="623"/>
      <c r="E13" s="186" t="s">
        <v>3</v>
      </c>
      <c r="F13" s="191" t="s">
        <v>158</v>
      </c>
      <c r="G13" s="191" t="s">
        <v>18</v>
      </c>
      <c r="H13" s="191" t="s">
        <v>159</v>
      </c>
      <c r="I13" s="191" t="s">
        <v>160</v>
      </c>
      <c r="J13" s="191" t="s">
        <v>161</v>
      </c>
      <c r="K13" s="78" t="s">
        <v>162</v>
      </c>
      <c r="L13" s="78" t="s">
        <v>163</v>
      </c>
      <c r="M13" s="78" t="s">
        <v>164</v>
      </c>
      <c r="N13" s="79" t="s">
        <v>165</v>
      </c>
      <c r="O13" s="80" t="s">
        <v>5</v>
      </c>
      <c r="P13" s="326" t="s">
        <v>560</v>
      </c>
      <c r="Q13" s="191" t="s">
        <v>166</v>
      </c>
      <c r="R13" s="615" t="s">
        <v>21</v>
      </c>
      <c r="S13" s="616"/>
      <c r="T13" s="617"/>
    </row>
    <row r="14" spans="1:22" s="465" customFormat="1" ht="16.5" x14ac:dyDescent="0.25">
      <c r="A14" s="613" t="s">
        <v>291</v>
      </c>
      <c r="B14" s="613"/>
      <c r="C14" s="613"/>
      <c r="D14" s="613"/>
      <c r="E14" s="613"/>
      <c r="F14" s="613"/>
      <c r="G14" s="613"/>
      <c r="H14" s="613"/>
      <c r="I14" s="613"/>
      <c r="J14" s="613"/>
      <c r="K14" s="613"/>
      <c r="L14" s="613"/>
      <c r="M14" s="613"/>
      <c r="N14" s="613"/>
      <c r="O14" s="613"/>
      <c r="P14" s="613"/>
      <c r="Q14" s="613"/>
      <c r="R14" s="613"/>
      <c r="S14" s="613"/>
      <c r="T14" s="614"/>
    </row>
    <row r="15" spans="1:22" s="465" customFormat="1" ht="16.5" x14ac:dyDescent="0.25">
      <c r="A15" s="466">
        <v>1</v>
      </c>
      <c r="B15" s="467" t="s">
        <v>415</v>
      </c>
      <c r="C15" s="468"/>
      <c r="D15" s="469"/>
      <c r="E15" s="470" t="s">
        <v>410</v>
      </c>
      <c r="F15" s="471" t="s">
        <v>0</v>
      </c>
      <c r="G15" s="471">
        <v>2001</v>
      </c>
      <c r="H15" s="471">
        <v>1</v>
      </c>
      <c r="I15" s="466">
        <v>1.5</v>
      </c>
      <c r="J15" s="466">
        <v>1.3</v>
      </c>
      <c r="K15" s="466">
        <v>1.27</v>
      </c>
      <c r="L15" s="466">
        <v>20.05</v>
      </c>
      <c r="M15" s="466">
        <v>20.05</v>
      </c>
      <c r="N15" s="472">
        <v>18.78</v>
      </c>
      <c r="O15" s="466">
        <v>1</v>
      </c>
      <c r="P15" s="466">
        <v>20</v>
      </c>
      <c r="Q15" s="471" t="s">
        <v>0</v>
      </c>
      <c r="R15" s="473" t="s">
        <v>414</v>
      </c>
      <c r="S15" s="474"/>
      <c r="T15" s="475"/>
    </row>
    <row r="16" spans="1:22" s="465" customFormat="1" ht="15.75" customHeight="1" x14ac:dyDescent="0.25">
      <c r="A16" s="466">
        <v>2</v>
      </c>
      <c r="B16" s="473" t="s">
        <v>390</v>
      </c>
      <c r="C16" s="468"/>
      <c r="D16" s="469"/>
      <c r="E16" s="471" t="s">
        <v>60</v>
      </c>
      <c r="F16" s="471">
        <v>1</v>
      </c>
      <c r="G16" s="471">
        <v>2002</v>
      </c>
      <c r="H16" s="466">
        <v>3.4</v>
      </c>
      <c r="I16" s="466">
        <v>2.4</v>
      </c>
      <c r="J16" s="466">
        <v>3.1</v>
      </c>
      <c r="K16" s="466">
        <v>2.97</v>
      </c>
      <c r="L16" s="466">
        <v>13.95</v>
      </c>
      <c r="M16" s="466">
        <v>13.95</v>
      </c>
      <c r="N16" s="472">
        <v>10.98</v>
      </c>
      <c r="O16" s="466">
        <v>2</v>
      </c>
      <c r="P16" s="466">
        <v>18</v>
      </c>
      <c r="Q16" s="466" t="s">
        <v>591</v>
      </c>
      <c r="R16" s="473" t="s">
        <v>391</v>
      </c>
      <c r="S16" s="474"/>
      <c r="T16" s="475"/>
    </row>
    <row r="17" spans="1:21" s="465" customFormat="1" ht="15.75" customHeight="1" x14ac:dyDescent="0.25">
      <c r="A17" s="466">
        <v>3</v>
      </c>
      <c r="B17" s="473" t="s">
        <v>292</v>
      </c>
      <c r="C17" s="476"/>
      <c r="D17" s="476"/>
      <c r="E17" s="471" t="s">
        <v>248</v>
      </c>
      <c r="F17" s="466">
        <v>1</v>
      </c>
      <c r="G17" s="466">
        <v>2003</v>
      </c>
      <c r="H17" s="466">
        <v>1.5</v>
      </c>
      <c r="I17" s="466">
        <v>1.3</v>
      </c>
      <c r="J17" s="466">
        <v>2</v>
      </c>
      <c r="K17" s="466">
        <v>1.6</v>
      </c>
      <c r="L17" s="466">
        <v>11.85</v>
      </c>
      <c r="M17" s="466">
        <v>11.85</v>
      </c>
      <c r="N17" s="472">
        <v>10.25</v>
      </c>
      <c r="O17" s="466">
        <v>3</v>
      </c>
      <c r="P17" s="466">
        <v>16</v>
      </c>
      <c r="Q17" s="466" t="s">
        <v>591</v>
      </c>
      <c r="R17" s="477" t="s">
        <v>253</v>
      </c>
      <c r="S17" s="478"/>
      <c r="T17" s="479"/>
    </row>
    <row r="18" spans="1:21" s="465" customFormat="1" ht="15.75" customHeight="1" x14ac:dyDescent="0.25">
      <c r="A18" s="466">
        <v>4</v>
      </c>
      <c r="B18" s="480" t="s">
        <v>458</v>
      </c>
      <c r="C18" s="481"/>
      <c r="D18" s="482"/>
      <c r="E18" s="483" t="s">
        <v>111</v>
      </c>
      <c r="F18" s="483" t="s">
        <v>0</v>
      </c>
      <c r="G18" s="483">
        <v>2002</v>
      </c>
      <c r="H18" s="484">
        <v>6.1</v>
      </c>
      <c r="I18" s="484">
        <v>6.3</v>
      </c>
      <c r="J18" s="484">
        <v>5.5</v>
      </c>
      <c r="K18" s="484">
        <v>5.97</v>
      </c>
      <c r="L18" s="484">
        <v>17.100000000000001</v>
      </c>
      <c r="M18" s="484">
        <v>13.45</v>
      </c>
      <c r="N18" s="485">
        <v>7.48</v>
      </c>
      <c r="O18" s="484">
        <v>4</v>
      </c>
      <c r="P18" s="484">
        <v>15</v>
      </c>
      <c r="Q18" s="484">
        <v>2</v>
      </c>
      <c r="R18" s="480" t="s">
        <v>460</v>
      </c>
      <c r="S18" s="474"/>
      <c r="T18" s="475"/>
    </row>
    <row r="19" spans="1:21" s="465" customFormat="1" ht="16.5" x14ac:dyDescent="0.25">
      <c r="A19" s="630" t="s">
        <v>290</v>
      </c>
      <c r="B19" s="631"/>
      <c r="C19" s="631"/>
      <c r="D19" s="631"/>
      <c r="E19" s="631"/>
      <c r="F19" s="631"/>
      <c r="G19" s="631"/>
      <c r="H19" s="631"/>
      <c r="I19" s="631"/>
      <c r="J19" s="631"/>
      <c r="K19" s="631"/>
      <c r="L19" s="631"/>
      <c r="M19" s="631"/>
      <c r="N19" s="631"/>
      <c r="O19" s="631"/>
      <c r="P19" s="631"/>
      <c r="Q19" s="631"/>
      <c r="R19" s="631"/>
      <c r="S19" s="631"/>
      <c r="T19" s="632"/>
      <c r="U19" s="486"/>
    </row>
    <row r="20" spans="1:21" s="465" customFormat="1" ht="16.5" x14ac:dyDescent="0.25">
      <c r="A20" s="487">
        <v>1</v>
      </c>
      <c r="B20" s="473" t="s">
        <v>388</v>
      </c>
      <c r="C20" s="488"/>
      <c r="D20" s="489"/>
      <c r="E20" s="471" t="s">
        <v>60</v>
      </c>
      <c r="F20" s="471" t="s">
        <v>0</v>
      </c>
      <c r="G20" s="471">
        <v>2003</v>
      </c>
      <c r="H20" s="466">
        <v>2</v>
      </c>
      <c r="I20" s="466">
        <v>2.5</v>
      </c>
      <c r="J20" s="466">
        <v>2.7</v>
      </c>
      <c r="K20" s="483">
        <v>2.9</v>
      </c>
      <c r="L20" s="466">
        <v>16.8</v>
      </c>
      <c r="M20" s="490">
        <v>16</v>
      </c>
      <c r="N20" s="491">
        <v>13.07</v>
      </c>
      <c r="O20" s="490" t="s">
        <v>576</v>
      </c>
      <c r="P20" s="490" t="s">
        <v>578</v>
      </c>
      <c r="Q20" s="471" t="s">
        <v>0</v>
      </c>
      <c r="R20" s="477" t="s">
        <v>389</v>
      </c>
      <c r="S20" s="488"/>
      <c r="T20" s="489"/>
      <c r="U20" s="486"/>
    </row>
    <row r="21" spans="1:21" s="465" customFormat="1" ht="15.75" customHeight="1" x14ac:dyDescent="0.25">
      <c r="A21" s="487">
        <v>2</v>
      </c>
      <c r="B21" s="480" t="s">
        <v>459</v>
      </c>
      <c r="C21" s="492"/>
      <c r="D21" s="493"/>
      <c r="E21" s="483" t="s">
        <v>111</v>
      </c>
      <c r="F21" s="483" t="s">
        <v>0</v>
      </c>
      <c r="G21" s="483">
        <v>2003</v>
      </c>
      <c r="H21" s="484">
        <v>4.0999999999999996</v>
      </c>
      <c r="I21" s="484">
        <v>3.9</v>
      </c>
      <c r="J21" s="484">
        <v>3.9</v>
      </c>
      <c r="K21" s="484">
        <v>3.97</v>
      </c>
      <c r="L21" s="484">
        <v>16.899999999999999</v>
      </c>
      <c r="M21" s="484">
        <v>14.8</v>
      </c>
      <c r="N21" s="485">
        <v>10.855</v>
      </c>
      <c r="O21" s="490" t="s">
        <v>577</v>
      </c>
      <c r="P21" s="490" t="s">
        <v>579</v>
      </c>
      <c r="Q21" s="484">
        <v>1</v>
      </c>
      <c r="R21" s="494" t="s">
        <v>460</v>
      </c>
      <c r="S21" s="488"/>
      <c r="T21" s="489"/>
      <c r="U21" s="486"/>
    </row>
    <row r="22" spans="1:21" s="465" customFormat="1" ht="16.5" x14ac:dyDescent="0.25">
      <c r="A22" s="487">
        <v>3</v>
      </c>
      <c r="B22" s="473" t="s">
        <v>293</v>
      </c>
      <c r="C22" s="474"/>
      <c r="D22" s="475"/>
      <c r="E22" s="471" t="s">
        <v>58</v>
      </c>
      <c r="F22" s="471">
        <v>1</v>
      </c>
      <c r="G22" s="471">
        <v>2000</v>
      </c>
      <c r="H22" s="466">
        <v>4</v>
      </c>
      <c r="I22" s="466">
        <v>3.6</v>
      </c>
      <c r="J22" s="466">
        <v>2.6</v>
      </c>
      <c r="K22" s="483">
        <v>3.4</v>
      </c>
      <c r="L22" s="466">
        <v>9.4</v>
      </c>
      <c r="M22" s="490">
        <v>7.35</v>
      </c>
      <c r="N22" s="491">
        <v>3.95</v>
      </c>
      <c r="O22" s="490">
        <v>3</v>
      </c>
      <c r="P22" s="490">
        <v>16</v>
      </c>
      <c r="Q22" s="466" t="s">
        <v>555</v>
      </c>
      <c r="R22" s="477" t="s">
        <v>505</v>
      </c>
      <c r="S22" s="488"/>
      <c r="T22" s="489"/>
      <c r="U22" s="486"/>
    </row>
    <row r="23" spans="1:21" s="465" customFormat="1" ht="16.5" x14ac:dyDescent="0.25">
      <c r="A23" s="487">
        <v>4</v>
      </c>
      <c r="B23" s="473" t="s">
        <v>137</v>
      </c>
      <c r="C23" s="474"/>
      <c r="D23" s="475"/>
      <c r="E23" s="471" t="s">
        <v>125</v>
      </c>
      <c r="F23" s="471">
        <v>1</v>
      </c>
      <c r="G23" s="471">
        <v>2003</v>
      </c>
      <c r="H23" s="466">
        <v>4.7</v>
      </c>
      <c r="I23" s="466">
        <v>3.8</v>
      </c>
      <c r="J23" s="466">
        <v>3.7</v>
      </c>
      <c r="K23" s="483">
        <v>4.07</v>
      </c>
      <c r="L23" s="466">
        <v>7.2</v>
      </c>
      <c r="M23" s="490">
        <v>6.1</v>
      </c>
      <c r="N23" s="491">
        <v>2.0299999999999998</v>
      </c>
      <c r="O23" s="490">
        <v>4</v>
      </c>
      <c r="P23" s="490">
        <v>15</v>
      </c>
      <c r="Q23" s="466" t="s">
        <v>555</v>
      </c>
      <c r="R23" s="473" t="s">
        <v>138</v>
      </c>
      <c r="S23" s="488"/>
      <c r="T23" s="489"/>
      <c r="U23" s="486"/>
    </row>
    <row r="24" spans="1:21" s="465" customFormat="1" ht="15.75" customHeight="1" x14ac:dyDescent="0.25">
      <c r="A24" s="487">
        <v>5</v>
      </c>
      <c r="B24" s="467" t="s">
        <v>269</v>
      </c>
      <c r="C24" s="495"/>
      <c r="D24" s="495"/>
      <c r="E24" s="471" t="s">
        <v>270</v>
      </c>
      <c r="F24" s="471" t="s">
        <v>0</v>
      </c>
      <c r="G24" s="471">
        <v>2001</v>
      </c>
      <c r="H24" s="466">
        <v>2</v>
      </c>
      <c r="I24" s="466">
        <v>2.8</v>
      </c>
      <c r="J24" s="466">
        <v>2.8</v>
      </c>
      <c r="K24" s="483">
        <v>2.5299999999999998</v>
      </c>
      <c r="L24" s="466">
        <v>8.65</v>
      </c>
      <c r="M24" s="490">
        <v>4.5</v>
      </c>
      <c r="N24" s="491">
        <v>1.97</v>
      </c>
      <c r="O24" s="490">
        <v>5</v>
      </c>
      <c r="P24" s="490">
        <v>14</v>
      </c>
      <c r="Q24" s="466" t="s">
        <v>555</v>
      </c>
      <c r="R24" s="477" t="s">
        <v>271</v>
      </c>
      <c r="S24" s="478"/>
      <c r="T24" s="479"/>
      <c r="U24" s="486"/>
    </row>
    <row r="25" spans="1:21" s="519" customFormat="1" ht="18.75" customHeight="1" x14ac:dyDescent="0.25">
      <c r="A25" s="633" t="s">
        <v>387</v>
      </c>
      <c r="B25" s="634"/>
      <c r="C25" s="634"/>
      <c r="D25" s="634"/>
      <c r="E25" s="634"/>
      <c r="F25" s="634"/>
      <c r="G25" s="634"/>
      <c r="H25" s="634"/>
      <c r="I25" s="634"/>
      <c r="J25" s="634"/>
      <c r="K25" s="634"/>
      <c r="L25" s="634"/>
      <c r="M25" s="634"/>
      <c r="N25" s="634"/>
      <c r="O25" s="634"/>
      <c r="P25" s="634"/>
      <c r="Q25" s="634"/>
      <c r="R25" s="634"/>
      <c r="S25" s="634"/>
      <c r="T25" s="635"/>
      <c r="U25" s="518"/>
    </row>
    <row r="26" spans="1:21" s="465" customFormat="1" ht="16.5" x14ac:dyDescent="0.25">
      <c r="A26" s="599">
        <v>1</v>
      </c>
      <c r="B26" s="496" t="s">
        <v>292</v>
      </c>
      <c r="C26" s="497"/>
      <c r="D26" s="498"/>
      <c r="E26" s="499" t="s">
        <v>248</v>
      </c>
      <c r="F26" s="499">
        <v>1</v>
      </c>
      <c r="G26" s="499">
        <v>2003</v>
      </c>
      <c r="H26" s="599">
        <v>2.7</v>
      </c>
      <c r="I26" s="599">
        <v>3.9</v>
      </c>
      <c r="J26" s="599">
        <v>2.4</v>
      </c>
      <c r="K26" s="599">
        <v>3</v>
      </c>
      <c r="L26" s="599">
        <v>11.85</v>
      </c>
      <c r="M26" s="628">
        <v>11.45</v>
      </c>
      <c r="N26" s="636">
        <v>8.4499999999999993</v>
      </c>
      <c r="O26" s="599">
        <v>1</v>
      </c>
      <c r="P26" s="599">
        <v>20</v>
      </c>
      <c r="Q26" s="599">
        <v>1</v>
      </c>
      <c r="R26" s="496" t="s">
        <v>253</v>
      </c>
      <c r="S26" s="497"/>
      <c r="T26" s="498"/>
      <c r="U26" s="486"/>
    </row>
    <row r="27" spans="1:21" s="465" customFormat="1" ht="16.5" x14ac:dyDescent="0.25">
      <c r="A27" s="600"/>
      <c r="B27" s="496" t="s">
        <v>252</v>
      </c>
      <c r="C27" s="497"/>
      <c r="D27" s="498"/>
      <c r="E27" s="499" t="s">
        <v>248</v>
      </c>
      <c r="F27" s="499" t="s">
        <v>0</v>
      </c>
      <c r="G27" s="499">
        <v>2002</v>
      </c>
      <c r="H27" s="600"/>
      <c r="I27" s="600"/>
      <c r="J27" s="600"/>
      <c r="K27" s="600"/>
      <c r="L27" s="600"/>
      <c r="M27" s="629"/>
      <c r="N27" s="637"/>
      <c r="O27" s="600"/>
      <c r="P27" s="600"/>
      <c r="Q27" s="600"/>
      <c r="R27" s="496" t="s">
        <v>253</v>
      </c>
      <c r="S27" s="497"/>
      <c r="T27" s="498"/>
      <c r="U27" s="486"/>
    </row>
    <row r="28" spans="1:21" s="465" customFormat="1" ht="16.5" x14ac:dyDescent="0.25">
      <c r="A28" s="599">
        <v>2</v>
      </c>
      <c r="B28" s="496" t="s">
        <v>390</v>
      </c>
      <c r="C28" s="497"/>
      <c r="D28" s="498"/>
      <c r="E28" s="499" t="s">
        <v>60</v>
      </c>
      <c r="F28" s="499">
        <v>1</v>
      </c>
      <c r="G28" s="499">
        <v>2002</v>
      </c>
      <c r="H28" s="599">
        <v>4.0999999999999996</v>
      </c>
      <c r="I28" s="599">
        <v>3.8</v>
      </c>
      <c r="J28" s="599">
        <v>4.2</v>
      </c>
      <c r="K28" s="599">
        <v>4.03</v>
      </c>
      <c r="L28" s="599">
        <v>12.45</v>
      </c>
      <c r="M28" s="599">
        <v>10.55</v>
      </c>
      <c r="N28" s="636">
        <v>6.52</v>
      </c>
      <c r="O28" s="599">
        <v>2</v>
      </c>
      <c r="P28" s="599">
        <v>18</v>
      </c>
      <c r="Q28" s="599" t="s">
        <v>555</v>
      </c>
      <c r="R28" s="500" t="s">
        <v>391</v>
      </c>
      <c r="S28" s="501"/>
      <c r="T28" s="502"/>
      <c r="U28" s="486"/>
    </row>
    <row r="29" spans="1:21" s="465" customFormat="1" ht="16.5" x14ac:dyDescent="0.25">
      <c r="A29" s="600"/>
      <c r="B29" s="503" t="s">
        <v>388</v>
      </c>
      <c r="C29" s="504"/>
      <c r="D29" s="504"/>
      <c r="E29" s="499" t="s">
        <v>60</v>
      </c>
      <c r="F29" s="499" t="s">
        <v>0</v>
      </c>
      <c r="G29" s="499">
        <v>2003</v>
      </c>
      <c r="H29" s="600"/>
      <c r="I29" s="600"/>
      <c r="J29" s="600"/>
      <c r="K29" s="600"/>
      <c r="L29" s="600"/>
      <c r="M29" s="600"/>
      <c r="N29" s="637"/>
      <c r="O29" s="600"/>
      <c r="P29" s="600"/>
      <c r="Q29" s="600"/>
      <c r="R29" s="505" t="s">
        <v>389</v>
      </c>
      <c r="S29" s="506"/>
      <c r="U29" s="486"/>
    </row>
    <row r="30" spans="1:21" s="465" customFormat="1" ht="16.5" x14ac:dyDescent="0.25">
      <c r="A30" s="638">
        <v>3</v>
      </c>
      <c r="B30" s="496" t="s">
        <v>506</v>
      </c>
      <c r="C30" s="500"/>
      <c r="D30" s="507"/>
      <c r="E30" s="499" t="s">
        <v>58</v>
      </c>
      <c r="F30" s="499" t="s">
        <v>0</v>
      </c>
      <c r="G30" s="499">
        <v>2004</v>
      </c>
      <c r="H30" s="638">
        <v>1.8</v>
      </c>
      <c r="I30" s="638">
        <v>3.5</v>
      </c>
      <c r="J30" s="638">
        <v>2.7</v>
      </c>
      <c r="K30" s="638">
        <v>2.67</v>
      </c>
      <c r="L30" s="638">
        <v>1.55</v>
      </c>
      <c r="M30" s="638">
        <v>1.35</v>
      </c>
      <c r="N30" s="641">
        <v>-1.32</v>
      </c>
      <c r="O30" s="638">
        <v>3</v>
      </c>
      <c r="P30" s="599">
        <v>16</v>
      </c>
      <c r="Q30" s="638" t="s">
        <v>555</v>
      </c>
      <c r="R30" s="496" t="s">
        <v>491</v>
      </c>
      <c r="S30" s="508"/>
      <c r="T30" s="507"/>
      <c r="U30" s="486"/>
    </row>
    <row r="31" spans="1:21" s="465" customFormat="1" ht="16.5" x14ac:dyDescent="0.25">
      <c r="A31" s="638"/>
      <c r="B31" s="509" t="s">
        <v>192</v>
      </c>
      <c r="C31" s="510"/>
      <c r="D31" s="511"/>
      <c r="E31" s="499" t="s">
        <v>58</v>
      </c>
      <c r="F31" s="499">
        <v>1</v>
      </c>
      <c r="G31" s="499">
        <v>2004</v>
      </c>
      <c r="H31" s="638"/>
      <c r="I31" s="638"/>
      <c r="J31" s="638"/>
      <c r="K31" s="638"/>
      <c r="L31" s="638"/>
      <c r="M31" s="638"/>
      <c r="N31" s="641"/>
      <c r="O31" s="638"/>
      <c r="P31" s="600"/>
      <c r="Q31" s="638"/>
      <c r="R31" s="496" t="s">
        <v>491</v>
      </c>
      <c r="S31" s="496"/>
      <c r="T31" s="507"/>
      <c r="U31" s="486"/>
    </row>
    <row r="32" spans="1:21" s="519" customFormat="1" ht="18.75" x14ac:dyDescent="0.25">
      <c r="A32" s="633" t="s">
        <v>461</v>
      </c>
      <c r="B32" s="634"/>
      <c r="C32" s="634"/>
      <c r="D32" s="634"/>
      <c r="E32" s="634"/>
      <c r="F32" s="634"/>
      <c r="G32" s="634"/>
      <c r="H32" s="634"/>
      <c r="I32" s="634"/>
      <c r="J32" s="634"/>
      <c r="K32" s="634"/>
      <c r="L32" s="634"/>
      <c r="M32" s="634"/>
      <c r="N32" s="634"/>
      <c r="O32" s="634"/>
      <c r="P32" s="634"/>
      <c r="Q32" s="634"/>
      <c r="R32" s="634"/>
      <c r="S32" s="634"/>
      <c r="T32" s="635"/>
      <c r="U32" s="518"/>
    </row>
    <row r="33" spans="1:21" s="465" customFormat="1" ht="16.5" x14ac:dyDescent="0.25">
      <c r="A33" s="599">
        <v>1</v>
      </c>
      <c r="B33" s="512" t="s">
        <v>413</v>
      </c>
      <c r="C33" s="513"/>
      <c r="D33" s="513"/>
      <c r="E33" s="459" t="s">
        <v>410</v>
      </c>
      <c r="F33" s="459" t="s">
        <v>1</v>
      </c>
      <c r="G33" s="459">
        <v>2003</v>
      </c>
      <c r="H33" s="603">
        <v>1.8</v>
      </c>
      <c r="I33" s="603">
        <v>0.7</v>
      </c>
      <c r="J33" s="603">
        <v>1.5</v>
      </c>
      <c r="K33" s="603">
        <v>1.33</v>
      </c>
      <c r="L33" s="603">
        <v>4.1500000000000004</v>
      </c>
      <c r="M33" s="603">
        <v>3.75</v>
      </c>
      <c r="N33" s="605">
        <v>2.42</v>
      </c>
      <c r="O33" s="603">
        <v>1</v>
      </c>
      <c r="P33" s="603">
        <v>20</v>
      </c>
      <c r="Q33" s="599" t="s">
        <v>592</v>
      </c>
      <c r="R33" s="514" t="s">
        <v>414</v>
      </c>
      <c r="S33" s="515"/>
      <c r="T33" s="516"/>
      <c r="U33" s="486"/>
    </row>
    <row r="34" spans="1:21" s="465" customFormat="1" ht="16.5" x14ac:dyDescent="0.25">
      <c r="A34" s="600"/>
      <c r="B34" s="514" t="s">
        <v>415</v>
      </c>
      <c r="C34" s="515"/>
      <c r="D34" s="516"/>
      <c r="E34" s="459" t="s">
        <v>410</v>
      </c>
      <c r="F34" s="459" t="s">
        <v>0</v>
      </c>
      <c r="G34" s="459">
        <v>2001</v>
      </c>
      <c r="H34" s="604"/>
      <c r="I34" s="604"/>
      <c r="J34" s="604"/>
      <c r="K34" s="604"/>
      <c r="L34" s="604"/>
      <c r="M34" s="604"/>
      <c r="N34" s="606"/>
      <c r="O34" s="604"/>
      <c r="P34" s="604"/>
      <c r="Q34" s="600"/>
      <c r="R34" s="514" t="s">
        <v>414</v>
      </c>
      <c r="S34" s="515"/>
      <c r="T34" s="516"/>
      <c r="U34" s="486"/>
    </row>
    <row r="35" spans="1:21" s="465" customFormat="1" ht="16.5" x14ac:dyDescent="0.25">
      <c r="A35" s="599">
        <v>2</v>
      </c>
      <c r="B35" s="514" t="s">
        <v>583</v>
      </c>
      <c r="C35" s="515"/>
      <c r="D35" s="516"/>
      <c r="E35" s="499" t="s">
        <v>337</v>
      </c>
      <c r="F35" s="459">
        <v>1</v>
      </c>
      <c r="G35" s="459">
        <v>2004</v>
      </c>
      <c r="H35" s="603">
        <v>1.7</v>
      </c>
      <c r="I35" s="603">
        <v>0.6</v>
      </c>
      <c r="J35" s="603">
        <v>1.4</v>
      </c>
      <c r="K35" s="603" t="s">
        <v>585</v>
      </c>
      <c r="L35" s="603" t="s">
        <v>589</v>
      </c>
      <c r="M35" s="603" t="s">
        <v>587</v>
      </c>
      <c r="N35" s="605">
        <v>2.38</v>
      </c>
      <c r="O35" s="603">
        <v>2</v>
      </c>
      <c r="P35" s="603">
        <v>18</v>
      </c>
      <c r="Q35" s="599" t="s">
        <v>592</v>
      </c>
      <c r="R35" s="514" t="s">
        <v>24</v>
      </c>
      <c r="S35" s="515"/>
      <c r="T35" s="516"/>
      <c r="U35" s="486"/>
    </row>
    <row r="36" spans="1:21" s="465" customFormat="1" ht="16.5" x14ac:dyDescent="0.25">
      <c r="A36" s="600"/>
      <c r="B36" s="514" t="s">
        <v>584</v>
      </c>
      <c r="C36" s="515"/>
      <c r="D36" s="516"/>
      <c r="E36" s="499" t="s">
        <v>337</v>
      </c>
      <c r="F36" s="459">
        <v>1</v>
      </c>
      <c r="G36" s="459">
        <v>2004</v>
      </c>
      <c r="H36" s="604"/>
      <c r="I36" s="604"/>
      <c r="J36" s="604"/>
      <c r="K36" s="604"/>
      <c r="L36" s="604"/>
      <c r="M36" s="604"/>
      <c r="N36" s="606"/>
      <c r="O36" s="604"/>
      <c r="P36" s="604"/>
      <c r="Q36" s="600"/>
      <c r="R36" s="514" t="s">
        <v>24</v>
      </c>
      <c r="S36" s="515"/>
      <c r="T36" s="516"/>
      <c r="U36" s="486"/>
    </row>
    <row r="37" spans="1:21" s="465" customFormat="1" ht="16.5" x14ac:dyDescent="0.25">
      <c r="A37" s="599">
        <v>3</v>
      </c>
      <c r="B37" s="514" t="s">
        <v>341</v>
      </c>
      <c r="C37" s="515"/>
      <c r="D37" s="516"/>
      <c r="E37" s="499" t="s">
        <v>337</v>
      </c>
      <c r="F37" s="459" t="s">
        <v>0</v>
      </c>
      <c r="G37" s="459">
        <v>2000</v>
      </c>
      <c r="H37" s="603">
        <v>1.5</v>
      </c>
      <c r="I37" s="603">
        <v>0.5</v>
      </c>
      <c r="J37" s="603">
        <v>1.3</v>
      </c>
      <c r="K37" s="603" t="s">
        <v>586</v>
      </c>
      <c r="L37" s="603" t="s">
        <v>590</v>
      </c>
      <c r="M37" s="603">
        <v>3.25</v>
      </c>
      <c r="N37" s="605" t="s">
        <v>588</v>
      </c>
      <c r="O37" s="603">
        <v>3</v>
      </c>
      <c r="P37" s="603">
        <v>16</v>
      </c>
      <c r="Q37" s="599" t="s">
        <v>592</v>
      </c>
      <c r="R37" s="463" t="s">
        <v>342</v>
      </c>
      <c r="S37" s="463"/>
      <c r="T37" s="248"/>
      <c r="U37" s="486"/>
    </row>
    <row r="38" spans="1:21" s="465" customFormat="1" ht="16.5" x14ac:dyDescent="0.25">
      <c r="A38" s="600"/>
      <c r="B38" s="512" t="s">
        <v>339</v>
      </c>
      <c r="C38" s="512"/>
      <c r="D38" s="512"/>
      <c r="E38" s="499" t="s">
        <v>337</v>
      </c>
      <c r="F38" s="459" t="s">
        <v>0</v>
      </c>
      <c r="G38" s="459">
        <v>2003</v>
      </c>
      <c r="H38" s="604"/>
      <c r="I38" s="604"/>
      <c r="J38" s="604"/>
      <c r="K38" s="604"/>
      <c r="L38" s="604"/>
      <c r="M38" s="604"/>
      <c r="N38" s="606"/>
      <c r="O38" s="604"/>
      <c r="P38" s="604"/>
      <c r="Q38" s="600"/>
      <c r="R38" s="169" t="s">
        <v>340</v>
      </c>
      <c r="S38" s="464"/>
      <c r="T38" s="248"/>
      <c r="U38" s="486"/>
    </row>
    <row r="39" spans="1:21" s="761" customFormat="1" ht="16.5" x14ac:dyDescent="0.25">
      <c r="A39" s="751"/>
      <c r="B39" s="752"/>
      <c r="C39" s="752"/>
      <c r="D39" s="752"/>
      <c r="E39" s="753"/>
      <c r="F39" s="754"/>
      <c r="G39" s="754"/>
      <c r="H39" s="755"/>
      <c r="I39" s="755"/>
      <c r="J39" s="755"/>
      <c r="K39" s="755"/>
      <c r="L39" s="755"/>
      <c r="M39" s="755"/>
      <c r="N39" s="755"/>
      <c r="O39" s="755"/>
      <c r="P39" s="755"/>
      <c r="Q39" s="756"/>
      <c r="R39" s="757"/>
      <c r="S39" s="758"/>
      <c r="T39" s="759"/>
      <c r="U39" s="760"/>
    </row>
    <row r="40" spans="1:21" s="768" customFormat="1" ht="16.5" x14ac:dyDescent="0.25">
      <c r="A40" s="756"/>
      <c r="B40" s="762"/>
      <c r="C40" s="762"/>
      <c r="D40" s="762"/>
      <c r="E40" s="763"/>
      <c r="F40" s="764"/>
      <c r="G40" s="764"/>
      <c r="H40" s="755"/>
      <c r="I40" s="755"/>
      <c r="J40" s="755"/>
      <c r="K40" s="755"/>
      <c r="L40" s="755"/>
      <c r="M40" s="755"/>
      <c r="N40" s="755"/>
      <c r="O40" s="755"/>
      <c r="P40" s="755"/>
      <c r="Q40" s="756"/>
      <c r="R40" s="190"/>
      <c r="S40" s="765"/>
      <c r="T40" s="766"/>
      <c r="U40" s="767"/>
    </row>
    <row r="41" spans="1:21" s="768" customFormat="1" ht="16.5" x14ac:dyDescent="0.25">
      <c r="A41" s="756"/>
      <c r="B41" s="762"/>
      <c r="C41" s="762"/>
      <c r="D41" s="762"/>
      <c r="E41" s="763"/>
      <c r="F41" s="764"/>
      <c r="G41" s="764"/>
      <c r="H41" s="755"/>
      <c r="I41" s="755"/>
      <c r="J41" s="755"/>
      <c r="K41" s="755"/>
      <c r="L41" s="755"/>
      <c r="M41" s="755"/>
      <c r="N41" s="755"/>
      <c r="O41" s="755"/>
      <c r="P41" s="755"/>
      <c r="Q41" s="756"/>
      <c r="R41" s="190"/>
      <c r="S41" s="765"/>
      <c r="T41" s="766"/>
      <c r="U41" s="767"/>
    </row>
    <row r="42" spans="1:21" s="768" customFormat="1" ht="16.5" x14ac:dyDescent="0.25">
      <c r="A42" s="756"/>
      <c r="B42" s="762"/>
      <c r="C42" s="762"/>
      <c r="D42" s="762"/>
      <c r="E42" s="763"/>
      <c r="F42" s="764"/>
      <c r="G42" s="764"/>
      <c r="H42" s="755"/>
      <c r="I42" s="755"/>
      <c r="J42" s="755"/>
      <c r="K42" s="755"/>
      <c r="L42" s="755"/>
      <c r="M42" s="755"/>
      <c r="N42" s="755"/>
      <c r="O42" s="755"/>
      <c r="P42" s="755"/>
      <c r="Q42" s="756"/>
      <c r="R42" s="190"/>
      <c r="S42" s="765"/>
      <c r="T42" s="766"/>
      <c r="U42" s="767"/>
    </row>
    <row r="43" spans="1:21" s="768" customFormat="1" ht="16.5" x14ac:dyDescent="0.25">
      <c r="A43" s="756"/>
      <c r="B43" s="762"/>
      <c r="C43" s="762"/>
      <c r="D43" s="762"/>
      <c r="E43" s="763"/>
      <c r="F43" s="764"/>
      <c r="G43" s="764"/>
      <c r="H43" s="755"/>
      <c r="I43" s="755"/>
      <c r="J43" s="755"/>
      <c r="K43" s="755"/>
      <c r="L43" s="755"/>
      <c r="M43" s="755"/>
      <c r="N43" s="755"/>
      <c r="O43" s="755"/>
      <c r="P43" s="755"/>
      <c r="Q43" s="756"/>
      <c r="R43" s="190"/>
      <c r="S43" s="765"/>
      <c r="T43" s="766"/>
      <c r="U43" s="767"/>
    </row>
    <row r="44" spans="1:21" s="768" customFormat="1" ht="16.5" x14ac:dyDescent="0.25">
      <c r="A44" s="756"/>
      <c r="B44" s="762"/>
      <c r="C44" s="762"/>
      <c r="D44" s="762"/>
      <c r="E44" s="763"/>
      <c r="F44" s="764"/>
      <c r="G44" s="764"/>
      <c r="H44" s="755"/>
      <c r="I44" s="755"/>
      <c r="J44" s="755"/>
      <c r="K44" s="755"/>
      <c r="L44" s="755"/>
      <c r="M44" s="755"/>
      <c r="N44" s="755"/>
      <c r="O44" s="755"/>
      <c r="P44" s="755"/>
      <c r="Q44" s="756"/>
      <c r="R44" s="190"/>
      <c r="S44" s="765"/>
      <c r="T44" s="766"/>
      <c r="U44" s="767"/>
    </row>
    <row r="45" spans="1:21" s="768" customFormat="1" ht="16.5" x14ac:dyDescent="0.25">
      <c r="A45" s="756"/>
      <c r="B45" s="762"/>
      <c r="C45" s="762"/>
      <c r="D45" s="762"/>
      <c r="E45" s="763"/>
      <c r="F45" s="764"/>
      <c r="G45" s="764"/>
      <c r="H45" s="755"/>
      <c r="I45" s="755"/>
      <c r="J45" s="755"/>
      <c r="K45" s="755"/>
      <c r="L45" s="755"/>
      <c r="M45" s="755"/>
      <c r="N45" s="755"/>
      <c r="O45" s="755"/>
      <c r="P45" s="755"/>
      <c r="Q45" s="756"/>
      <c r="R45" s="190"/>
      <c r="S45" s="765"/>
      <c r="T45" s="766"/>
      <c r="U45" s="767"/>
    </row>
    <row r="46" spans="1:21" s="768" customFormat="1" ht="16.5" x14ac:dyDescent="0.25">
      <c r="A46" s="756"/>
      <c r="B46" s="762"/>
      <c r="C46" s="762"/>
      <c r="D46" s="762"/>
      <c r="E46" s="763"/>
      <c r="F46" s="764"/>
      <c r="G46" s="764"/>
      <c r="H46" s="755"/>
      <c r="I46" s="755"/>
      <c r="J46" s="755"/>
      <c r="K46" s="755"/>
      <c r="L46" s="755"/>
      <c r="M46" s="755"/>
      <c r="N46" s="755"/>
      <c r="O46" s="755"/>
      <c r="P46" s="755"/>
      <c r="Q46" s="756"/>
      <c r="R46" s="190"/>
      <c r="S46" s="765"/>
      <c r="T46" s="766"/>
      <c r="U46" s="767"/>
    </row>
    <row r="47" spans="1:21" s="768" customFormat="1" ht="16.5" x14ac:dyDescent="0.25">
      <c r="A47" s="756"/>
      <c r="B47" s="762"/>
      <c r="C47" s="762"/>
      <c r="D47" s="762"/>
      <c r="E47" s="763"/>
      <c r="F47" s="764"/>
      <c r="G47" s="764"/>
      <c r="H47" s="755"/>
      <c r="I47" s="755"/>
      <c r="J47" s="755"/>
      <c r="K47" s="755"/>
      <c r="L47" s="755"/>
      <c r="M47" s="755"/>
      <c r="N47" s="755"/>
      <c r="O47" s="755"/>
      <c r="P47" s="755"/>
      <c r="Q47" s="756"/>
      <c r="R47" s="190"/>
      <c r="S47" s="765"/>
      <c r="T47" s="766"/>
      <c r="U47" s="767"/>
    </row>
    <row r="48" spans="1:21" s="521" customFormat="1" ht="20.25" x14ac:dyDescent="0.3">
      <c r="A48" s="748" t="s">
        <v>462</v>
      </c>
      <c r="B48" s="749"/>
      <c r="C48" s="749"/>
      <c r="D48" s="749"/>
      <c r="E48" s="749"/>
      <c r="F48" s="749"/>
      <c r="G48" s="749"/>
      <c r="H48" s="749"/>
      <c r="I48" s="749"/>
      <c r="J48" s="749"/>
      <c r="K48" s="749"/>
      <c r="L48" s="749"/>
      <c r="M48" s="749"/>
      <c r="N48" s="749"/>
      <c r="O48" s="749"/>
      <c r="P48" s="749"/>
      <c r="Q48" s="749"/>
      <c r="R48" s="749"/>
      <c r="S48" s="749"/>
      <c r="T48" s="750"/>
      <c r="U48" s="520"/>
    </row>
    <row r="49" spans="1:21" s="465" customFormat="1" ht="16.5" x14ac:dyDescent="0.25">
      <c r="A49" s="599">
        <v>1</v>
      </c>
      <c r="B49" s="500" t="s">
        <v>349</v>
      </c>
      <c r="C49" s="501"/>
      <c r="D49" s="507"/>
      <c r="E49" s="499" t="s">
        <v>337</v>
      </c>
      <c r="F49" s="499" t="s">
        <v>1</v>
      </c>
      <c r="G49" s="499">
        <v>2001</v>
      </c>
      <c r="H49" s="601">
        <v>2.8</v>
      </c>
      <c r="I49" s="601">
        <v>3.2</v>
      </c>
      <c r="J49" s="601">
        <v>1.2</v>
      </c>
      <c r="K49" s="601">
        <v>2.4</v>
      </c>
      <c r="L49" s="639">
        <v>5.05</v>
      </c>
      <c r="M49" s="593">
        <v>3.3</v>
      </c>
      <c r="N49" s="595">
        <v>0.9</v>
      </c>
      <c r="O49" s="597">
        <v>1</v>
      </c>
      <c r="P49" s="597">
        <v>20</v>
      </c>
      <c r="Q49" s="599" t="s">
        <v>592</v>
      </c>
      <c r="R49" s="500" t="s">
        <v>346</v>
      </c>
      <c r="S49" s="501"/>
      <c r="T49" s="507"/>
      <c r="U49" s="486"/>
    </row>
    <row r="50" spans="1:21" s="465" customFormat="1" ht="16.5" x14ac:dyDescent="0.25">
      <c r="A50" s="600"/>
      <c r="B50" s="500" t="s">
        <v>345</v>
      </c>
      <c r="C50" s="501"/>
      <c r="D50" s="507"/>
      <c r="E50" s="499" t="s">
        <v>337</v>
      </c>
      <c r="F50" s="499" t="s">
        <v>0</v>
      </c>
      <c r="G50" s="499">
        <v>2001</v>
      </c>
      <c r="H50" s="602"/>
      <c r="I50" s="602"/>
      <c r="J50" s="602"/>
      <c r="K50" s="602"/>
      <c r="L50" s="640"/>
      <c r="M50" s="594"/>
      <c r="N50" s="596"/>
      <c r="O50" s="598"/>
      <c r="P50" s="598"/>
      <c r="Q50" s="600"/>
      <c r="R50" s="500" t="s">
        <v>346</v>
      </c>
      <c r="S50" s="501"/>
      <c r="T50" s="517"/>
      <c r="U50" s="486"/>
    </row>
    <row r="51" spans="1:21" s="465" customFormat="1" ht="16.5" x14ac:dyDescent="0.25">
      <c r="A51" s="599">
        <v>2</v>
      </c>
      <c r="B51" s="500" t="s">
        <v>269</v>
      </c>
      <c r="C51" s="501"/>
      <c r="D51" s="507"/>
      <c r="E51" s="499" t="s">
        <v>270</v>
      </c>
      <c r="F51" s="499" t="s">
        <v>0</v>
      </c>
      <c r="G51" s="499">
        <v>2001</v>
      </c>
      <c r="H51" s="601">
        <v>1.5</v>
      </c>
      <c r="I51" s="601">
        <v>1.6</v>
      </c>
      <c r="J51" s="601">
        <v>2</v>
      </c>
      <c r="K51" s="601">
        <v>1.7</v>
      </c>
      <c r="L51" s="601">
        <v>4.25</v>
      </c>
      <c r="M51" s="593">
        <v>1.6</v>
      </c>
      <c r="N51" s="595">
        <v>-0.1</v>
      </c>
      <c r="O51" s="597">
        <v>2</v>
      </c>
      <c r="P51" s="597">
        <v>18</v>
      </c>
      <c r="Q51" s="599" t="s">
        <v>592</v>
      </c>
      <c r="R51" s="500" t="s">
        <v>271</v>
      </c>
      <c r="S51" s="501"/>
      <c r="T51" s="507"/>
      <c r="U51" s="486"/>
    </row>
    <row r="52" spans="1:21" s="465" customFormat="1" ht="16.5" x14ac:dyDescent="0.25">
      <c r="A52" s="600"/>
      <c r="B52" s="496" t="s">
        <v>294</v>
      </c>
      <c r="C52" s="497"/>
      <c r="D52" s="498"/>
      <c r="E52" s="499" t="s">
        <v>270</v>
      </c>
      <c r="F52" s="499">
        <v>1</v>
      </c>
      <c r="G52" s="499">
        <v>2003</v>
      </c>
      <c r="H52" s="602"/>
      <c r="I52" s="602"/>
      <c r="J52" s="602"/>
      <c r="K52" s="602"/>
      <c r="L52" s="602"/>
      <c r="M52" s="594"/>
      <c r="N52" s="596"/>
      <c r="O52" s="598"/>
      <c r="P52" s="598"/>
      <c r="Q52" s="600"/>
      <c r="R52" s="500" t="s">
        <v>271</v>
      </c>
      <c r="S52" s="501"/>
      <c r="T52" s="507"/>
      <c r="U52" s="486"/>
    </row>
    <row r="53" spans="1:21" s="465" customFormat="1" ht="16.5" x14ac:dyDescent="0.25">
      <c r="A53" s="608">
        <v>3</v>
      </c>
      <c r="B53" s="500" t="s">
        <v>580</v>
      </c>
      <c r="C53" s="501"/>
      <c r="D53" s="507"/>
      <c r="E53" s="499" t="s">
        <v>337</v>
      </c>
      <c r="F53" s="499" t="s">
        <v>0</v>
      </c>
      <c r="G53" s="499">
        <v>2001</v>
      </c>
      <c r="H53" s="601">
        <v>1.3</v>
      </c>
      <c r="I53" s="601">
        <v>1.5</v>
      </c>
      <c r="J53" s="601">
        <v>1.8</v>
      </c>
      <c r="K53" s="601">
        <v>1.5</v>
      </c>
      <c r="L53" s="601">
        <v>4.2</v>
      </c>
      <c r="M53" s="593">
        <v>1.4</v>
      </c>
      <c r="N53" s="595">
        <v>-0.2</v>
      </c>
      <c r="O53" s="597">
        <v>3</v>
      </c>
      <c r="P53" s="597">
        <v>16</v>
      </c>
      <c r="Q53" s="599" t="s">
        <v>592</v>
      </c>
      <c r="R53" s="496" t="s">
        <v>581</v>
      </c>
      <c r="S53" s="496"/>
      <c r="T53" s="496"/>
      <c r="U53" s="486"/>
    </row>
    <row r="54" spans="1:21" s="465" customFormat="1" ht="16.5" x14ac:dyDescent="0.25">
      <c r="A54" s="609"/>
      <c r="B54" s="500" t="s">
        <v>582</v>
      </c>
      <c r="C54" s="501"/>
      <c r="D54" s="507"/>
      <c r="E54" s="499" t="s">
        <v>337</v>
      </c>
      <c r="F54" s="499" t="s">
        <v>0</v>
      </c>
      <c r="G54" s="499">
        <v>2001</v>
      </c>
      <c r="H54" s="602"/>
      <c r="I54" s="602"/>
      <c r="J54" s="602"/>
      <c r="K54" s="602"/>
      <c r="L54" s="602"/>
      <c r="M54" s="594"/>
      <c r="N54" s="596"/>
      <c r="O54" s="598"/>
      <c r="P54" s="598"/>
      <c r="Q54" s="600"/>
      <c r="R54" s="500" t="s">
        <v>486</v>
      </c>
      <c r="S54" s="501"/>
      <c r="T54" s="507"/>
      <c r="U54" s="486"/>
    </row>
    <row r="55" spans="1:21" s="465" customFormat="1" ht="16.5" x14ac:dyDescent="0.25">
      <c r="A55" s="522"/>
      <c r="B55" s="523"/>
      <c r="C55" s="523"/>
      <c r="D55" s="523"/>
      <c r="E55" s="524"/>
      <c r="F55" s="524"/>
      <c r="G55" s="524"/>
      <c r="H55" s="525"/>
      <c r="I55" s="525"/>
      <c r="J55" s="525"/>
      <c r="K55" s="525"/>
      <c r="L55" s="525"/>
      <c r="M55" s="526"/>
      <c r="N55" s="528"/>
      <c r="O55" s="527"/>
      <c r="P55" s="527"/>
      <c r="Q55" s="522"/>
      <c r="R55" s="523"/>
      <c r="S55" s="523"/>
      <c r="T55" s="523"/>
      <c r="U55" s="486"/>
    </row>
    <row r="56" spans="1:21" s="81" customFormat="1" ht="15.75" x14ac:dyDescent="0.2">
      <c r="A56" s="126"/>
      <c r="N56" s="529"/>
      <c r="T56" s="127"/>
      <c r="U56" s="125"/>
    </row>
    <row r="57" spans="1:21" s="81" customFormat="1" ht="15.75" x14ac:dyDescent="0.25">
      <c r="A57" s="24" t="s">
        <v>40</v>
      </c>
      <c r="C57" s="25"/>
      <c r="D57" s="25"/>
      <c r="F57" s="25" t="s">
        <v>66</v>
      </c>
      <c r="G57" s="25"/>
      <c r="H57" s="25"/>
      <c r="J57" s="83"/>
      <c r="M57" s="83" t="s">
        <v>41</v>
      </c>
      <c r="N57" s="83"/>
      <c r="O57" s="83"/>
      <c r="P57" s="83"/>
      <c r="Q57" s="83" t="s">
        <v>42</v>
      </c>
      <c r="R57" s="83"/>
      <c r="S57" s="83"/>
      <c r="T57" s="83"/>
    </row>
    <row r="58" spans="1:21" s="81" customFormat="1" ht="15.75" x14ac:dyDescent="0.25">
      <c r="A58" s="24"/>
      <c r="C58" s="25"/>
      <c r="D58" s="25"/>
      <c r="F58" s="25"/>
      <c r="G58" s="25"/>
      <c r="H58" s="25"/>
      <c r="J58" s="83"/>
      <c r="M58" s="83"/>
      <c r="N58" s="83"/>
      <c r="O58" s="83"/>
      <c r="P58" s="83"/>
      <c r="Q58" s="83"/>
      <c r="R58" s="83"/>
      <c r="S58" s="83"/>
      <c r="T58" s="83"/>
    </row>
    <row r="59" spans="1:21" s="89" customFormat="1" ht="15.75" x14ac:dyDescent="0.25">
      <c r="A59" s="397" t="s">
        <v>597</v>
      </c>
      <c r="B59" s="2"/>
      <c r="C59" s="2"/>
      <c r="F59" s="11" t="s">
        <v>595</v>
      </c>
      <c r="M59" s="397" t="s">
        <v>598</v>
      </c>
      <c r="P59" s="396"/>
      <c r="Q59" s="397" t="s">
        <v>596</v>
      </c>
      <c r="R59" s="397" t="s">
        <v>596</v>
      </c>
    </row>
    <row r="60" spans="1:21" s="350" customFormat="1" ht="2.25" customHeight="1" x14ac:dyDescent="0.25">
      <c r="A60" s="627"/>
      <c r="B60" s="627"/>
      <c r="C60" s="627"/>
      <c r="D60" s="627"/>
      <c r="E60" s="627"/>
      <c r="F60" s="627"/>
      <c r="G60" s="627"/>
      <c r="H60" s="60"/>
      <c r="I60" s="274"/>
      <c r="J60" s="274"/>
      <c r="K60" s="274"/>
      <c r="L60" s="274"/>
      <c r="M60" s="274"/>
      <c r="N60" s="274"/>
      <c r="O60" s="274"/>
      <c r="P60" s="274"/>
      <c r="Q60" s="351"/>
      <c r="R60" s="274"/>
      <c r="S60" s="274"/>
      <c r="T60" s="274"/>
    </row>
    <row r="61" spans="1:21" s="352" customFormat="1" ht="15.75" hidden="1" x14ac:dyDescent="0.2">
      <c r="A61" s="254"/>
      <c r="T61" s="127"/>
    </row>
    <row r="62" spans="1:21" s="352" customFormat="1" ht="15.75" hidden="1" x14ac:dyDescent="0.2">
      <c r="A62" s="254"/>
      <c r="T62" s="127"/>
    </row>
    <row r="63" spans="1:21" s="352" customFormat="1" ht="15.75" hidden="1" x14ac:dyDescent="0.25">
      <c r="A63" s="110"/>
      <c r="B63" s="110"/>
      <c r="C63" s="274"/>
      <c r="D63" s="274"/>
      <c r="E63" s="274"/>
      <c r="F63" s="274"/>
      <c r="G63" s="60"/>
      <c r="H63" s="60"/>
      <c r="I63" s="274"/>
      <c r="J63" s="274"/>
      <c r="K63" s="110"/>
      <c r="L63" s="110"/>
      <c r="M63" s="110"/>
      <c r="N63" s="110"/>
      <c r="O63" s="274"/>
      <c r="P63" s="274"/>
      <c r="Q63" s="351"/>
      <c r="R63" s="274"/>
      <c r="S63" s="274"/>
      <c r="T63" s="274"/>
    </row>
    <row r="64" spans="1:21" s="352" customFormat="1" ht="15.75" hidden="1" x14ac:dyDescent="0.25">
      <c r="A64" s="110"/>
      <c r="B64" s="110"/>
      <c r="C64" s="110"/>
      <c r="D64" s="110"/>
      <c r="E64" s="110"/>
      <c r="F64" s="110"/>
      <c r="G64" s="110"/>
      <c r="H64" s="110"/>
      <c r="I64" s="110"/>
      <c r="J64" s="110"/>
      <c r="K64" s="110"/>
      <c r="L64" s="110"/>
      <c r="M64" s="110"/>
      <c r="N64" s="110"/>
      <c r="O64" s="274"/>
      <c r="P64" s="274"/>
      <c r="Q64" s="351"/>
      <c r="R64" s="274"/>
      <c r="S64" s="274"/>
      <c r="T64" s="274"/>
    </row>
    <row r="65" spans="1:20" s="352" customFormat="1" ht="15.75" hidden="1" x14ac:dyDescent="0.25">
      <c r="A65" s="353"/>
      <c r="B65" s="353"/>
      <c r="C65" s="353"/>
      <c r="D65" s="353"/>
      <c r="E65" s="353"/>
      <c r="F65" s="353"/>
      <c r="G65" s="353"/>
      <c r="H65" s="353"/>
      <c r="I65" s="353"/>
      <c r="J65" s="353"/>
      <c r="K65" s="353"/>
      <c r="L65" s="353"/>
      <c r="M65" s="353"/>
      <c r="N65" s="353"/>
      <c r="O65" s="274"/>
      <c r="P65" s="274"/>
      <c r="Q65" s="351"/>
      <c r="R65" s="274"/>
      <c r="S65" s="274"/>
      <c r="T65" s="274"/>
    </row>
    <row r="66" spans="1:20" s="352" customFormat="1" ht="15.75" hidden="1" x14ac:dyDescent="0.25">
      <c r="A66" s="274"/>
      <c r="B66" s="274"/>
      <c r="C66" s="274"/>
      <c r="D66" s="274"/>
      <c r="E66" s="274"/>
      <c r="F66" s="274"/>
      <c r="G66" s="274"/>
      <c r="H66" s="274"/>
      <c r="I66" s="274"/>
      <c r="J66" s="274"/>
      <c r="K66" s="274"/>
      <c r="L66" s="274"/>
      <c r="M66" s="274"/>
      <c r="N66" s="274"/>
      <c r="O66" s="274"/>
      <c r="P66" s="274"/>
      <c r="Q66" s="351"/>
      <c r="R66" s="274"/>
      <c r="S66" s="274"/>
      <c r="T66" s="274"/>
    </row>
    <row r="67" spans="1:20" s="352" customFormat="1" hidden="1" x14ac:dyDescent="0.2">
      <c r="Q67" s="354"/>
    </row>
    <row r="68" spans="1:20" s="352" customFormat="1" x14ac:dyDescent="0.2">
      <c r="Q68" s="354"/>
    </row>
    <row r="69" spans="1:20" s="352" customFormat="1" x14ac:dyDescent="0.2">
      <c r="Q69" s="354"/>
    </row>
    <row r="70" spans="1:20" s="352" customFormat="1" x14ac:dyDescent="0.2">
      <c r="Q70" s="354"/>
    </row>
    <row r="71" spans="1:20" s="352" customFormat="1" x14ac:dyDescent="0.2">
      <c r="Q71" s="354"/>
    </row>
  </sheetData>
  <sortState xmlns:xlrd2="http://schemas.microsoft.com/office/spreadsheetml/2017/richdata2" ref="B21:R24">
    <sortCondition ref="O21:O24"/>
  </sortState>
  <mergeCells count="120">
    <mergeCell ref="M28:M29"/>
    <mergeCell ref="N28:N29"/>
    <mergeCell ref="H28:H29"/>
    <mergeCell ref="I28:I29"/>
    <mergeCell ref="J28:J29"/>
    <mergeCell ref="K28:K29"/>
    <mergeCell ref="L28:L29"/>
    <mergeCell ref="A10:D10"/>
    <mergeCell ref="A11:D11"/>
    <mergeCell ref="M30:M31"/>
    <mergeCell ref="N30:N31"/>
    <mergeCell ref="O30:O31"/>
    <mergeCell ref="Q30:Q31"/>
    <mergeCell ref="H51:H52"/>
    <mergeCell ref="I51:I52"/>
    <mergeCell ref="J51:J52"/>
    <mergeCell ref="K51:K52"/>
    <mergeCell ref="L51:L52"/>
    <mergeCell ref="P51:P52"/>
    <mergeCell ref="M51:M52"/>
    <mergeCell ref="N51:N52"/>
    <mergeCell ref="O51:O52"/>
    <mergeCell ref="M33:M34"/>
    <mergeCell ref="N33:N34"/>
    <mergeCell ref="O33:O34"/>
    <mergeCell ref="I33:I34"/>
    <mergeCell ref="J33:J34"/>
    <mergeCell ref="K33:K34"/>
    <mergeCell ref="Q51:Q52"/>
    <mergeCell ref="L33:L34"/>
    <mergeCell ref="N49:N50"/>
    <mergeCell ref="O49:O50"/>
    <mergeCell ref="Q49:Q50"/>
    <mergeCell ref="P33:P34"/>
    <mergeCell ref="P49:P50"/>
    <mergeCell ref="I49:I50"/>
    <mergeCell ref="J49:J50"/>
    <mergeCell ref="K49:K50"/>
    <mergeCell ref="L49:L50"/>
    <mergeCell ref="M49:M50"/>
    <mergeCell ref="A60:G60"/>
    <mergeCell ref="A48:T48"/>
    <mergeCell ref="A51:A52"/>
    <mergeCell ref="A26:A27"/>
    <mergeCell ref="A28:A29"/>
    <mergeCell ref="A49:A50"/>
    <mergeCell ref="A33:A34"/>
    <mergeCell ref="H26:H27"/>
    <mergeCell ref="I26:I27"/>
    <mergeCell ref="J26:J27"/>
    <mergeCell ref="K26:K27"/>
    <mergeCell ref="L26:L27"/>
    <mergeCell ref="M26:M27"/>
    <mergeCell ref="P26:P27"/>
    <mergeCell ref="Q33:Q34"/>
    <mergeCell ref="H49:H50"/>
    <mergeCell ref="A32:T32"/>
    <mergeCell ref="Q28:Q29"/>
    <mergeCell ref="O28:O29"/>
    <mergeCell ref="P28:P29"/>
    <mergeCell ref="P30:P31"/>
    <mergeCell ref="N26:N27"/>
    <mergeCell ref="O26:O27"/>
    <mergeCell ref="Q26:Q27"/>
    <mergeCell ref="A1:T1"/>
    <mergeCell ref="A2:T2"/>
    <mergeCell ref="A14:T14"/>
    <mergeCell ref="A3:T3"/>
    <mergeCell ref="A4:T4"/>
    <mergeCell ref="A5:T5"/>
    <mergeCell ref="A6:T6"/>
    <mergeCell ref="R13:T13"/>
    <mergeCell ref="A7:D7"/>
    <mergeCell ref="A8:D8"/>
    <mergeCell ref="B13:D13"/>
    <mergeCell ref="E8:O8"/>
    <mergeCell ref="M35:M36"/>
    <mergeCell ref="N35:N36"/>
    <mergeCell ref="O35:O36"/>
    <mergeCell ref="P35:P36"/>
    <mergeCell ref="Q35:Q36"/>
    <mergeCell ref="P7:T7"/>
    <mergeCell ref="A53:A54"/>
    <mergeCell ref="A35:A36"/>
    <mergeCell ref="A37:A38"/>
    <mergeCell ref="H35:H36"/>
    <mergeCell ref="I35:I36"/>
    <mergeCell ref="J35:J36"/>
    <mergeCell ref="K35:K36"/>
    <mergeCell ref="L35:L36"/>
    <mergeCell ref="E9:O9"/>
    <mergeCell ref="A19:T19"/>
    <mergeCell ref="A25:T25"/>
    <mergeCell ref="A30:A31"/>
    <mergeCell ref="H30:H31"/>
    <mergeCell ref="I30:I31"/>
    <mergeCell ref="J30:J31"/>
    <mergeCell ref="K30:K31"/>
    <mergeCell ref="L30:L31"/>
    <mergeCell ref="H33:H34"/>
    <mergeCell ref="M37:M38"/>
    <mergeCell ref="N37:N38"/>
    <mergeCell ref="O37:O38"/>
    <mergeCell ref="P37:P38"/>
    <mergeCell ref="Q37:Q38"/>
    <mergeCell ref="H37:H38"/>
    <mergeCell ref="I37:I38"/>
    <mergeCell ref="J37:J38"/>
    <mergeCell ref="K37:K38"/>
    <mergeCell ref="L37:L38"/>
    <mergeCell ref="M53:M54"/>
    <mergeCell ref="N53:N54"/>
    <mergeCell ref="O53:O54"/>
    <mergeCell ref="P53:P54"/>
    <mergeCell ref="Q53:Q54"/>
    <mergeCell ref="H53:H54"/>
    <mergeCell ref="I53:I54"/>
    <mergeCell ref="J53:J54"/>
    <mergeCell ref="K53:K54"/>
    <mergeCell ref="L53:L54"/>
  </mergeCells>
  <pageMargins left="0.23622047244094491" right="0.19685039370078741" top="0.39" bottom="0.31496062992125984" header="0.51181102362204722" footer="0.51181102362204722"/>
  <pageSetup paperSize="9" scale="75" fitToHeight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7210A-99C9-436D-A74C-62DC39B24C7E}">
  <dimension ref="A1:R192"/>
  <sheetViews>
    <sheetView view="pageLayout" topLeftCell="A25" zoomScaleNormal="55" workbookViewId="0">
      <selection activeCell="A130" sqref="A130:XFD133"/>
    </sheetView>
  </sheetViews>
  <sheetFormatPr defaultRowHeight="15" x14ac:dyDescent="0.25"/>
  <cols>
    <col min="1" max="1" width="4.85546875" customWidth="1"/>
    <col min="2" max="2" width="7.140625" customWidth="1"/>
    <col min="3" max="3" width="11.28515625" customWidth="1"/>
    <col min="4" max="4" width="6.140625" customWidth="1"/>
    <col min="5" max="5" width="23.28515625" customWidth="1"/>
    <col min="6" max="6" width="8.140625" customWidth="1"/>
    <col min="7" max="7" width="6.7109375" customWidth="1"/>
    <col min="8" max="8" width="8.85546875" customWidth="1"/>
    <col min="9" max="9" width="8" customWidth="1"/>
    <col min="10" max="10" width="6.140625" customWidth="1"/>
    <col min="11" max="11" width="6.5703125" customWidth="1"/>
    <col min="12" max="12" width="11.140625" customWidth="1"/>
    <col min="13" max="13" width="15.5703125" customWidth="1"/>
    <col min="14" max="14" width="16.140625" customWidth="1"/>
  </cols>
  <sheetData>
    <row r="1" spans="1:16" ht="15.75" x14ac:dyDescent="0.25">
      <c r="A1" s="546" t="s">
        <v>22</v>
      </c>
      <c r="B1" s="546"/>
      <c r="C1" s="546"/>
      <c r="D1" s="546"/>
      <c r="E1" s="546"/>
      <c r="F1" s="546"/>
      <c r="G1" s="546"/>
      <c r="H1" s="546"/>
      <c r="I1" s="546"/>
      <c r="J1" s="546"/>
      <c r="K1" s="546"/>
      <c r="L1" s="546"/>
      <c r="M1" s="546"/>
      <c r="N1" s="546"/>
      <c r="O1" s="4"/>
      <c r="P1" s="4"/>
    </row>
    <row r="2" spans="1:16" ht="15.75" x14ac:dyDescent="0.25">
      <c r="A2" s="546" t="s">
        <v>32</v>
      </c>
      <c r="B2" s="546"/>
      <c r="C2" s="546"/>
      <c r="D2" s="546"/>
      <c r="E2" s="546"/>
      <c r="F2" s="546"/>
      <c r="G2" s="546"/>
      <c r="H2" s="546"/>
      <c r="I2" s="546"/>
      <c r="J2" s="546"/>
      <c r="K2" s="546"/>
      <c r="L2" s="546"/>
      <c r="M2" s="546"/>
      <c r="N2" s="546"/>
      <c r="O2" s="4"/>
      <c r="P2" s="4"/>
    </row>
    <row r="3" spans="1:16" ht="15.75" x14ac:dyDescent="0.25">
      <c r="A3" s="581" t="s">
        <v>6</v>
      </c>
      <c r="B3" s="581"/>
      <c r="C3" s="581"/>
      <c r="D3" s="581"/>
      <c r="E3" s="581"/>
      <c r="F3" s="581"/>
      <c r="G3" s="581"/>
      <c r="H3" s="581"/>
      <c r="I3" s="581"/>
      <c r="J3" s="581"/>
      <c r="K3" s="581"/>
      <c r="L3" s="581"/>
      <c r="M3" s="581"/>
      <c r="N3" s="581"/>
    </row>
    <row r="4" spans="1:16" ht="15.75" x14ac:dyDescent="0.25">
      <c r="A4" s="581" t="s">
        <v>7</v>
      </c>
      <c r="B4" s="581"/>
      <c r="C4" s="581"/>
      <c r="D4" s="581"/>
      <c r="E4" s="581"/>
      <c r="F4" s="581"/>
      <c r="G4" s="581"/>
      <c r="H4" s="581"/>
      <c r="I4" s="581"/>
      <c r="J4" s="581"/>
      <c r="K4" s="581"/>
      <c r="L4" s="581"/>
      <c r="M4" s="581"/>
      <c r="N4" s="581"/>
    </row>
    <row r="5" spans="1:16" ht="15.75" x14ac:dyDescent="0.25">
      <c r="A5" s="581" t="s">
        <v>8</v>
      </c>
      <c r="B5" s="581"/>
      <c r="C5" s="581"/>
      <c r="D5" s="581"/>
      <c r="E5" s="581"/>
      <c r="F5" s="581"/>
      <c r="G5" s="581"/>
      <c r="H5" s="581"/>
      <c r="I5" s="581"/>
      <c r="J5" s="581"/>
      <c r="K5" s="581"/>
      <c r="L5" s="581"/>
      <c r="M5" s="581"/>
      <c r="N5" s="581"/>
    </row>
    <row r="6" spans="1:16" ht="15.75" x14ac:dyDescent="0.25">
      <c r="A6" s="550" t="s">
        <v>31</v>
      </c>
      <c r="B6" s="550"/>
      <c r="C6" s="550"/>
      <c r="D6" s="550"/>
      <c r="E6" s="550"/>
      <c r="F6" s="550"/>
      <c r="G6" s="550"/>
      <c r="H6" s="550"/>
      <c r="I6" s="550"/>
      <c r="J6" s="550"/>
      <c r="K6" s="550"/>
      <c r="L6" s="550"/>
      <c r="M6" s="550"/>
      <c r="N6" s="550"/>
    </row>
    <row r="7" spans="1:16" ht="15.75" x14ac:dyDescent="0.25">
      <c r="A7" s="30"/>
      <c r="B7" s="30"/>
      <c r="C7" s="30"/>
      <c r="D7" s="35"/>
      <c r="E7" s="546" t="s">
        <v>296</v>
      </c>
      <c r="F7" s="546"/>
      <c r="G7" s="546"/>
      <c r="H7" s="546"/>
      <c r="I7" s="546"/>
      <c r="J7" s="546"/>
      <c r="K7" s="546"/>
      <c r="L7" s="648"/>
      <c r="M7" s="648"/>
      <c r="N7" s="648"/>
    </row>
    <row r="8" spans="1:16" ht="15.75" x14ac:dyDescent="0.25">
      <c r="A8" s="574" t="s">
        <v>46</v>
      </c>
      <c r="B8" s="575"/>
      <c r="C8" s="575"/>
      <c r="D8" s="576"/>
      <c r="L8" s="577" t="s">
        <v>10</v>
      </c>
      <c r="M8" s="577"/>
      <c r="N8" s="577"/>
    </row>
    <row r="9" spans="1:16" ht="15.75" x14ac:dyDescent="0.25">
      <c r="A9" s="574" t="s">
        <v>64</v>
      </c>
      <c r="B9" s="575"/>
      <c r="C9" s="575"/>
      <c r="D9" s="576"/>
      <c r="E9" s="578" t="s">
        <v>9</v>
      </c>
      <c r="F9" s="579"/>
      <c r="G9" s="579"/>
      <c r="H9" s="579"/>
      <c r="I9" s="579"/>
      <c r="J9" s="579"/>
      <c r="K9" s="580"/>
      <c r="L9" s="577" t="s">
        <v>23</v>
      </c>
      <c r="M9" s="577"/>
      <c r="N9" s="577"/>
    </row>
    <row r="10" spans="1:16" ht="15.75" x14ac:dyDescent="0.25">
      <c r="A10" s="563" t="s">
        <v>314</v>
      </c>
      <c r="B10" s="564"/>
      <c r="C10" s="564"/>
      <c r="D10" s="565"/>
      <c r="E10" s="566" t="s">
        <v>30</v>
      </c>
      <c r="F10" s="567"/>
      <c r="G10" s="567"/>
      <c r="H10" s="567"/>
      <c r="I10" s="567"/>
      <c r="J10" s="567"/>
      <c r="K10" s="568"/>
      <c r="L10" s="567" t="s">
        <v>11</v>
      </c>
      <c r="M10" s="567"/>
      <c r="N10" s="567"/>
    </row>
    <row r="11" spans="1:16" ht="15.75" x14ac:dyDescent="0.25">
      <c r="A11" s="569" t="s">
        <v>507</v>
      </c>
      <c r="B11" s="570"/>
      <c r="C11" s="570"/>
      <c r="D11" s="571"/>
      <c r="E11" s="585" t="s">
        <v>28</v>
      </c>
      <c r="F11" s="586"/>
      <c r="G11" s="586"/>
      <c r="H11" s="586"/>
      <c r="I11" s="586"/>
      <c r="J11" s="586"/>
      <c r="K11" s="587"/>
      <c r="L11" s="63" t="s">
        <v>13</v>
      </c>
      <c r="M11" s="63" t="s">
        <v>1</v>
      </c>
      <c r="N11" s="63" t="s">
        <v>0</v>
      </c>
    </row>
    <row r="12" spans="1:16" ht="15.75" x14ac:dyDescent="0.25">
      <c r="A12" s="569" t="s">
        <v>594</v>
      </c>
      <c r="B12" s="570"/>
      <c r="C12" s="570"/>
      <c r="D12" s="571"/>
      <c r="E12" s="567" t="s">
        <v>15</v>
      </c>
      <c r="F12" s="546"/>
      <c r="G12" s="546"/>
      <c r="H12" s="546"/>
      <c r="I12" s="546"/>
      <c r="J12" s="546"/>
      <c r="K12" s="567"/>
      <c r="L12" s="13">
        <v>146</v>
      </c>
      <c r="M12" s="13">
        <v>120</v>
      </c>
      <c r="N12" s="13">
        <v>66</v>
      </c>
    </row>
    <row r="13" spans="1:16" ht="15.75" x14ac:dyDescent="0.25">
      <c r="A13" s="2"/>
      <c r="B13" s="2"/>
      <c r="C13" s="2"/>
      <c r="D13" s="2"/>
      <c r="E13" s="34" t="s">
        <v>72</v>
      </c>
      <c r="F13" s="2"/>
      <c r="G13" s="2"/>
      <c r="H13" s="2"/>
      <c r="I13" s="2"/>
      <c r="J13" s="2"/>
      <c r="K13" s="2"/>
      <c r="L13" s="65"/>
      <c r="M13" s="2"/>
      <c r="N13" s="2"/>
    </row>
    <row r="14" spans="1:16" ht="15" customHeight="1" x14ac:dyDescent="0.25">
      <c r="A14" s="588" t="s">
        <v>84</v>
      </c>
      <c r="B14" s="562" t="s">
        <v>16</v>
      </c>
      <c r="C14" s="562"/>
      <c r="D14" s="562"/>
      <c r="E14" s="642" t="s">
        <v>3</v>
      </c>
      <c r="F14" s="644" t="s">
        <v>17</v>
      </c>
      <c r="G14" s="644" t="s">
        <v>18</v>
      </c>
      <c r="H14" s="644" t="s">
        <v>19</v>
      </c>
      <c r="I14" s="646" t="s">
        <v>4</v>
      </c>
      <c r="J14" s="644" t="s">
        <v>5</v>
      </c>
      <c r="K14" s="644" t="s">
        <v>25</v>
      </c>
      <c r="L14" s="644" t="s">
        <v>20</v>
      </c>
      <c r="M14" s="562" t="s">
        <v>21</v>
      </c>
      <c r="N14" s="562"/>
    </row>
    <row r="15" spans="1:16" x14ac:dyDescent="0.25">
      <c r="A15" s="588"/>
      <c r="B15" s="562"/>
      <c r="C15" s="562"/>
      <c r="D15" s="562"/>
      <c r="E15" s="643"/>
      <c r="F15" s="645"/>
      <c r="G15" s="645"/>
      <c r="H15" s="645"/>
      <c r="I15" s="647"/>
      <c r="J15" s="645"/>
      <c r="K15" s="645"/>
      <c r="L15" s="645"/>
      <c r="M15" s="562"/>
      <c r="N15" s="562"/>
    </row>
    <row r="16" spans="1:16" s="170" customFormat="1" ht="15.75" x14ac:dyDescent="0.25">
      <c r="A16" s="379">
        <v>1</v>
      </c>
      <c r="B16" s="40" t="s">
        <v>225</v>
      </c>
      <c r="C16" s="154"/>
      <c r="D16" s="150"/>
      <c r="E16" s="378" t="s">
        <v>203</v>
      </c>
      <c r="F16" s="378" t="s">
        <v>1</v>
      </c>
      <c r="G16" s="378">
        <v>2004</v>
      </c>
      <c r="H16" s="303">
        <v>57.35</v>
      </c>
      <c r="I16" s="530">
        <v>172</v>
      </c>
      <c r="J16" s="378">
        <f t="shared" ref="J16:J28" si="0">IF(I16="","",RANK(I16,$I$16:$I$28,0))</f>
        <v>1</v>
      </c>
      <c r="K16" s="378">
        <f t="shared" ref="K16:K28" si="1">IF(I16="","",IF(J16&gt;=19,1,IF(J16=1,20,IF(J16=2,18,IF(J16=3,16,IF(J16=4,15,IF(J16=5,14,IF(J16=6,13,IF(J16=7,12,IF(J16=8,11,IF(J16=9,10,IF(J16=10,9,IF(J16=11,8,IF(J16=12,7,IF(J16=13,6,IF(J16=14,5,IF(J16=15,4,IF(J16=16,3,IF(J16=17,2,1)))))))))))))))))))</f>
        <v>20</v>
      </c>
      <c r="L16" s="378" t="str">
        <f t="shared" ref="L16:L28" si="2">IF(AND(NOT(OR(F16="МСМК",F16="ЗМС")),I16&gt;=$L$12),"+МСМК",IF(AND(OR(F16="МСМК",F16="ЗМС"),I16&gt;=$L$12),"МСМК",IF(AND(NOT(OR(F16="МСМК",F16="МС",F16="ЗМС")),I16&gt;=$M$12),"+МС",IF(AND(OR(F16="МСМК",F16="МС",F16="ЗМС"),I16&gt;=$M$12),"МС",IF(AND(NOT(OR(F16="ЗМС",F16="МСМК",F16="МС",F16="КМС")),I16&gt;=$N$12),"+КМС",IF(AND(OR(F16="ЗМС",F16="МСМК",F16="МС",F16="КМС"),I16&gt;=$N$12),"КМС","-"))))))</f>
        <v>+МСМК</v>
      </c>
      <c r="M16" s="151" t="s">
        <v>226</v>
      </c>
      <c r="N16" s="150"/>
    </row>
    <row r="17" spans="1:14" s="170" customFormat="1" ht="15.75" x14ac:dyDescent="0.25">
      <c r="A17" s="379">
        <v>2</v>
      </c>
      <c r="B17" s="40" t="s">
        <v>224</v>
      </c>
      <c r="C17" s="212"/>
      <c r="D17" s="213"/>
      <c r="E17" s="378" t="s">
        <v>206</v>
      </c>
      <c r="F17" s="153" t="s">
        <v>1</v>
      </c>
      <c r="G17" s="378">
        <v>2003</v>
      </c>
      <c r="H17" s="303">
        <v>57.25</v>
      </c>
      <c r="I17" s="149">
        <v>131</v>
      </c>
      <c r="J17" s="378">
        <f t="shared" si="0"/>
        <v>2</v>
      </c>
      <c r="K17" s="378">
        <f t="shared" si="1"/>
        <v>18</v>
      </c>
      <c r="L17" s="378" t="str">
        <f t="shared" si="2"/>
        <v>МС</v>
      </c>
      <c r="M17" s="151" t="s">
        <v>207</v>
      </c>
      <c r="N17" s="150"/>
    </row>
    <row r="18" spans="1:14" s="170" customFormat="1" ht="15.75" x14ac:dyDescent="0.25">
      <c r="A18" s="379">
        <v>3</v>
      </c>
      <c r="B18" s="40" t="s">
        <v>244</v>
      </c>
      <c r="C18" s="215"/>
      <c r="D18" s="216"/>
      <c r="E18" s="378" t="s">
        <v>245</v>
      </c>
      <c r="F18" s="153" t="s">
        <v>1</v>
      </c>
      <c r="G18" s="153">
        <v>2001</v>
      </c>
      <c r="H18" s="303">
        <v>52.85</v>
      </c>
      <c r="I18" s="149">
        <v>130</v>
      </c>
      <c r="J18" s="378">
        <f t="shared" si="0"/>
        <v>3</v>
      </c>
      <c r="K18" s="378">
        <f t="shared" si="1"/>
        <v>16</v>
      </c>
      <c r="L18" s="378" t="str">
        <f t="shared" si="2"/>
        <v>МС</v>
      </c>
      <c r="M18" s="151" t="s">
        <v>246</v>
      </c>
      <c r="N18" s="150"/>
    </row>
    <row r="19" spans="1:14" s="170" customFormat="1" ht="15.75" x14ac:dyDescent="0.25">
      <c r="A19" s="379">
        <v>4</v>
      </c>
      <c r="B19" s="40" t="s">
        <v>431</v>
      </c>
      <c r="C19" s="171"/>
      <c r="D19" s="172"/>
      <c r="E19" s="378" t="s">
        <v>423</v>
      </c>
      <c r="F19" s="153" t="s">
        <v>0</v>
      </c>
      <c r="G19" s="153">
        <v>2002</v>
      </c>
      <c r="H19" s="303">
        <v>57.15</v>
      </c>
      <c r="I19" s="149">
        <v>93</v>
      </c>
      <c r="J19" s="378">
        <f t="shared" si="0"/>
        <v>4</v>
      </c>
      <c r="K19" s="378">
        <f t="shared" si="1"/>
        <v>15</v>
      </c>
      <c r="L19" s="378" t="str">
        <f t="shared" si="2"/>
        <v>КМС</v>
      </c>
      <c r="M19" s="151" t="s">
        <v>424</v>
      </c>
      <c r="N19" s="150"/>
    </row>
    <row r="20" spans="1:14" s="170" customFormat="1" ht="15.75" x14ac:dyDescent="0.25">
      <c r="A20" s="379">
        <v>5</v>
      </c>
      <c r="B20" s="40" t="s">
        <v>247</v>
      </c>
      <c r="C20" s="215"/>
      <c r="D20" s="216"/>
      <c r="E20" s="378" t="s">
        <v>248</v>
      </c>
      <c r="F20" s="153" t="s">
        <v>0</v>
      </c>
      <c r="G20" s="153">
        <v>2004</v>
      </c>
      <c r="H20" s="303">
        <v>53.35</v>
      </c>
      <c r="I20" s="149">
        <v>86</v>
      </c>
      <c r="J20" s="378">
        <f t="shared" si="0"/>
        <v>5</v>
      </c>
      <c r="K20" s="378">
        <f t="shared" si="1"/>
        <v>14</v>
      </c>
      <c r="L20" s="378" t="str">
        <f t="shared" si="2"/>
        <v>КМС</v>
      </c>
      <c r="M20" s="151" t="s">
        <v>249</v>
      </c>
      <c r="N20" s="216"/>
    </row>
    <row r="21" spans="1:14" s="170" customFormat="1" ht="15.75" x14ac:dyDescent="0.25">
      <c r="A21" s="374">
        <v>6</v>
      </c>
      <c r="B21" s="154" t="s">
        <v>336</v>
      </c>
      <c r="C21" s="215"/>
      <c r="D21" s="216"/>
      <c r="E21" s="378" t="s">
        <v>337</v>
      </c>
      <c r="F21" s="378" t="s">
        <v>0</v>
      </c>
      <c r="G21" s="378">
        <v>2000</v>
      </c>
      <c r="H21" s="303">
        <v>56.4</v>
      </c>
      <c r="I21" s="149">
        <v>85</v>
      </c>
      <c r="J21" s="378">
        <f t="shared" si="0"/>
        <v>6</v>
      </c>
      <c r="K21" s="378">
        <f t="shared" si="1"/>
        <v>13</v>
      </c>
      <c r="L21" s="378" t="str">
        <f t="shared" si="2"/>
        <v>КМС</v>
      </c>
      <c r="M21" s="151" t="s">
        <v>338</v>
      </c>
      <c r="N21" s="216"/>
    </row>
    <row r="22" spans="1:14" s="170" customFormat="1" ht="15.75" x14ac:dyDescent="0.25">
      <c r="A22" s="379">
        <v>7</v>
      </c>
      <c r="B22" s="40" t="s">
        <v>222</v>
      </c>
      <c r="C22" s="215"/>
      <c r="D22" s="216"/>
      <c r="E22" s="378" t="s">
        <v>206</v>
      </c>
      <c r="F22" s="153" t="s">
        <v>0</v>
      </c>
      <c r="G22" s="378">
        <v>2002</v>
      </c>
      <c r="H22" s="303">
        <v>55.7</v>
      </c>
      <c r="I22" s="149">
        <v>81</v>
      </c>
      <c r="J22" s="378">
        <f t="shared" si="0"/>
        <v>7</v>
      </c>
      <c r="K22" s="378">
        <f t="shared" si="1"/>
        <v>12</v>
      </c>
      <c r="L22" s="378" t="str">
        <f t="shared" si="2"/>
        <v>КМС</v>
      </c>
      <c r="M22" s="151" t="s">
        <v>223</v>
      </c>
      <c r="N22" s="150"/>
    </row>
    <row r="23" spans="1:14" s="170" customFormat="1" ht="15.75" x14ac:dyDescent="0.25">
      <c r="A23" s="379">
        <v>8</v>
      </c>
      <c r="B23" s="40" t="s">
        <v>300</v>
      </c>
      <c r="C23" s="215"/>
      <c r="D23" s="216"/>
      <c r="E23" s="378" t="s">
        <v>301</v>
      </c>
      <c r="F23" s="378" t="s">
        <v>0</v>
      </c>
      <c r="G23" s="378">
        <v>2004</v>
      </c>
      <c r="H23" s="303">
        <v>53.55</v>
      </c>
      <c r="I23" s="149">
        <v>80</v>
      </c>
      <c r="J23" s="378">
        <f t="shared" si="0"/>
        <v>8</v>
      </c>
      <c r="K23" s="378">
        <f t="shared" si="1"/>
        <v>11</v>
      </c>
      <c r="L23" s="378" t="str">
        <f t="shared" si="2"/>
        <v>КМС</v>
      </c>
      <c r="M23" s="151" t="s">
        <v>302</v>
      </c>
      <c r="N23" s="150"/>
    </row>
    <row r="24" spans="1:14" s="170" customFormat="1" ht="15.75" x14ac:dyDescent="0.25">
      <c r="A24" s="379">
        <v>9</v>
      </c>
      <c r="B24" s="40" t="s">
        <v>221</v>
      </c>
      <c r="C24" s="215"/>
      <c r="D24" s="216"/>
      <c r="E24" s="378" t="s">
        <v>203</v>
      </c>
      <c r="F24" s="153" t="s">
        <v>0</v>
      </c>
      <c r="G24" s="378">
        <v>2000</v>
      </c>
      <c r="H24" s="303">
        <v>46.7</v>
      </c>
      <c r="I24" s="149">
        <v>77</v>
      </c>
      <c r="J24" s="378">
        <f t="shared" si="0"/>
        <v>9</v>
      </c>
      <c r="K24" s="378">
        <f t="shared" si="1"/>
        <v>10</v>
      </c>
      <c r="L24" s="378" t="str">
        <f t="shared" si="2"/>
        <v>КМС</v>
      </c>
      <c r="M24" s="151" t="s">
        <v>204</v>
      </c>
      <c r="N24" s="150"/>
    </row>
    <row r="25" spans="1:14" s="170" customFormat="1" ht="15.75" x14ac:dyDescent="0.25">
      <c r="A25" s="379">
        <v>10</v>
      </c>
      <c r="B25" s="157" t="s">
        <v>415</v>
      </c>
      <c r="C25" s="533"/>
      <c r="D25" s="534"/>
      <c r="E25" s="383" t="s">
        <v>410</v>
      </c>
      <c r="F25" s="383" t="s">
        <v>0</v>
      </c>
      <c r="G25" s="383">
        <v>2001</v>
      </c>
      <c r="H25" s="303">
        <v>54.35</v>
      </c>
      <c r="I25" s="167">
        <v>73</v>
      </c>
      <c r="J25" s="378">
        <f t="shared" si="0"/>
        <v>10</v>
      </c>
      <c r="K25" s="378">
        <f t="shared" si="1"/>
        <v>9</v>
      </c>
      <c r="L25" s="383" t="str">
        <f t="shared" si="2"/>
        <v>КМС</v>
      </c>
      <c r="M25" s="168" t="s">
        <v>567</v>
      </c>
      <c r="N25" s="159"/>
    </row>
    <row r="26" spans="1:14" s="170" customFormat="1" ht="15.75" x14ac:dyDescent="0.25">
      <c r="A26" s="379">
        <v>11</v>
      </c>
      <c r="B26" s="157" t="s">
        <v>229</v>
      </c>
      <c r="C26" s="212"/>
      <c r="D26" s="213"/>
      <c r="E26" s="383" t="s">
        <v>206</v>
      </c>
      <c r="F26" s="383" t="s">
        <v>0</v>
      </c>
      <c r="G26" s="383">
        <v>2004</v>
      </c>
      <c r="H26" s="303">
        <v>54.85</v>
      </c>
      <c r="I26" s="167">
        <v>69</v>
      </c>
      <c r="J26" s="378">
        <f t="shared" si="0"/>
        <v>11</v>
      </c>
      <c r="K26" s="378">
        <f t="shared" si="1"/>
        <v>8</v>
      </c>
      <c r="L26" s="383" t="str">
        <f t="shared" si="2"/>
        <v>КМС</v>
      </c>
      <c r="M26" s="151" t="s">
        <v>207</v>
      </c>
      <c r="N26" s="150"/>
    </row>
    <row r="27" spans="1:14" s="170" customFormat="1" ht="15.75" x14ac:dyDescent="0.25">
      <c r="A27" s="379">
        <v>12</v>
      </c>
      <c r="B27" s="151" t="s">
        <v>326</v>
      </c>
      <c r="C27" s="154"/>
      <c r="D27" s="150"/>
      <c r="E27" s="378" t="s">
        <v>444</v>
      </c>
      <c r="F27" s="378" t="s">
        <v>0</v>
      </c>
      <c r="G27" s="378">
        <v>2003</v>
      </c>
      <c r="H27" s="303">
        <v>58</v>
      </c>
      <c r="I27" s="149">
        <v>68</v>
      </c>
      <c r="J27" s="378">
        <f t="shared" si="0"/>
        <v>12</v>
      </c>
      <c r="K27" s="378">
        <f t="shared" si="1"/>
        <v>7</v>
      </c>
      <c r="L27" s="378" t="str">
        <f t="shared" si="2"/>
        <v>КМС</v>
      </c>
      <c r="M27" s="151" t="s">
        <v>327</v>
      </c>
      <c r="N27" s="150"/>
    </row>
    <row r="28" spans="1:14" s="170" customFormat="1" ht="15.75" x14ac:dyDescent="0.25">
      <c r="A28" s="379">
        <v>13</v>
      </c>
      <c r="B28" s="151" t="s">
        <v>409</v>
      </c>
      <c r="C28" s="154"/>
      <c r="D28" s="150"/>
      <c r="E28" s="378" t="s">
        <v>410</v>
      </c>
      <c r="F28" s="153" t="s">
        <v>0</v>
      </c>
      <c r="G28" s="378">
        <v>2003</v>
      </c>
      <c r="H28" s="303">
        <v>57.7</v>
      </c>
      <c r="I28" s="149">
        <v>41</v>
      </c>
      <c r="J28" s="378">
        <f t="shared" si="0"/>
        <v>13</v>
      </c>
      <c r="K28" s="378">
        <f t="shared" si="1"/>
        <v>6</v>
      </c>
      <c r="L28" s="378" t="str">
        <f t="shared" si="2"/>
        <v>-</v>
      </c>
      <c r="M28" s="151" t="s">
        <v>411</v>
      </c>
      <c r="N28" s="150"/>
    </row>
    <row r="29" spans="1:14" ht="15.75" x14ac:dyDescent="0.25">
      <c r="A29" s="113"/>
      <c r="B29" s="108"/>
      <c r="C29" s="117"/>
      <c r="D29" s="375"/>
      <c r="E29" s="117"/>
      <c r="F29" s="60"/>
      <c r="G29" s="60"/>
      <c r="H29" s="117"/>
      <c r="I29" s="108"/>
      <c r="J29" s="108"/>
      <c r="K29" s="108"/>
      <c r="L29" s="108"/>
      <c r="M29" s="30"/>
      <c r="N29" s="30"/>
    </row>
    <row r="30" spans="1:14" ht="15.75" x14ac:dyDescent="0.25">
      <c r="A30" s="113"/>
      <c r="B30" s="108"/>
      <c r="C30" s="117"/>
      <c r="D30" s="375"/>
      <c r="E30" s="117"/>
      <c r="F30" s="60"/>
      <c r="G30" s="60"/>
      <c r="H30" s="117"/>
      <c r="I30" s="108"/>
      <c r="J30" s="108"/>
      <c r="K30" s="108"/>
      <c r="L30" s="108"/>
      <c r="M30" s="30"/>
      <c r="N30" s="30"/>
    </row>
    <row r="31" spans="1:14" ht="15.75" x14ac:dyDescent="0.25">
      <c r="A31" s="385" t="s">
        <v>40</v>
      </c>
      <c r="B31" s="2"/>
      <c r="C31" s="2"/>
      <c r="E31" s="11" t="s">
        <v>66</v>
      </c>
      <c r="F31" s="11"/>
      <c r="G31" s="30"/>
      <c r="H31" s="11" t="s">
        <v>41</v>
      </c>
      <c r="I31" s="11"/>
      <c r="J31" s="11"/>
      <c r="K31" s="11"/>
      <c r="L31" s="11" t="s">
        <v>42</v>
      </c>
      <c r="M31" s="30"/>
      <c r="N31" s="11"/>
    </row>
    <row r="32" spans="1:14" ht="15.75" x14ac:dyDescent="0.25">
      <c r="A32" s="397"/>
      <c r="B32" s="2"/>
      <c r="C32" s="2"/>
      <c r="E32" s="11"/>
      <c r="F32" s="11"/>
      <c r="G32" s="30"/>
      <c r="H32" s="11"/>
      <c r="I32" s="11"/>
      <c r="J32" s="11"/>
      <c r="K32" s="11"/>
      <c r="L32" s="11"/>
      <c r="M32" s="30"/>
      <c r="N32" s="11"/>
    </row>
    <row r="33" spans="1:18" ht="15.75" x14ac:dyDescent="0.25">
      <c r="A33" s="385"/>
      <c r="B33" s="2"/>
      <c r="C33" s="2"/>
      <c r="D33" s="385"/>
      <c r="E33" s="385"/>
      <c r="F33" s="385"/>
      <c r="G33" s="30"/>
      <c r="H33" s="11"/>
      <c r="I33" s="11"/>
      <c r="J33" s="11"/>
      <c r="K33" s="11"/>
      <c r="L33" s="11"/>
      <c r="M33" s="30"/>
      <c r="N33" s="11"/>
    </row>
    <row r="34" spans="1:18" s="89" customFormat="1" ht="15.75" x14ac:dyDescent="0.25">
      <c r="A34" s="397" t="s">
        <v>597</v>
      </c>
      <c r="B34" s="2"/>
      <c r="C34" s="2"/>
      <c r="E34" s="11" t="s">
        <v>595</v>
      </c>
      <c r="H34" s="397" t="s">
        <v>598</v>
      </c>
      <c r="L34" s="397" t="s">
        <v>596</v>
      </c>
      <c r="P34" s="396"/>
      <c r="Q34" s="397" t="s">
        <v>596</v>
      </c>
      <c r="R34" s="397" t="s">
        <v>596</v>
      </c>
    </row>
    <row r="35" spans="1:18" ht="15.75" x14ac:dyDescent="0.25">
      <c r="A35" s="546" t="s">
        <v>22</v>
      </c>
      <c r="B35" s="546"/>
      <c r="C35" s="546"/>
      <c r="D35" s="546"/>
      <c r="E35" s="546"/>
      <c r="F35" s="546"/>
      <c r="G35" s="546"/>
      <c r="H35" s="546"/>
      <c r="I35" s="546"/>
      <c r="J35" s="546"/>
      <c r="K35" s="546"/>
      <c r="L35" s="546"/>
      <c r="M35" s="546"/>
      <c r="N35" s="546"/>
    </row>
    <row r="36" spans="1:18" ht="15.75" x14ac:dyDescent="0.25">
      <c r="A36" s="546" t="s">
        <v>32</v>
      </c>
      <c r="B36" s="546"/>
      <c r="C36" s="546"/>
      <c r="D36" s="546"/>
      <c r="E36" s="546"/>
      <c r="F36" s="546"/>
      <c r="G36" s="546"/>
      <c r="H36" s="546"/>
      <c r="I36" s="546"/>
      <c r="J36" s="546"/>
      <c r="K36" s="546"/>
      <c r="L36" s="546"/>
      <c r="M36" s="546"/>
      <c r="N36" s="546"/>
    </row>
    <row r="37" spans="1:18" ht="15.75" x14ac:dyDescent="0.25">
      <c r="A37" s="581" t="s">
        <v>6</v>
      </c>
      <c r="B37" s="581"/>
      <c r="C37" s="581"/>
      <c r="D37" s="581"/>
      <c r="E37" s="581"/>
      <c r="F37" s="581"/>
      <c r="G37" s="581"/>
      <c r="H37" s="581"/>
      <c r="I37" s="581"/>
      <c r="J37" s="581"/>
      <c r="K37" s="581"/>
      <c r="L37" s="581"/>
      <c r="M37" s="581"/>
      <c r="N37" s="581"/>
    </row>
    <row r="38" spans="1:18" ht="15.75" x14ac:dyDescent="0.25">
      <c r="A38" s="581" t="s">
        <v>7</v>
      </c>
      <c r="B38" s="581"/>
      <c r="C38" s="581"/>
      <c r="D38" s="581"/>
      <c r="E38" s="581"/>
      <c r="F38" s="581"/>
      <c r="G38" s="581"/>
      <c r="H38" s="581"/>
      <c r="I38" s="581"/>
      <c r="J38" s="581"/>
      <c r="K38" s="581"/>
      <c r="L38" s="581"/>
      <c r="M38" s="581"/>
      <c r="N38" s="581"/>
    </row>
    <row r="39" spans="1:18" ht="15.75" x14ac:dyDescent="0.25">
      <c r="A39" s="581" t="s">
        <v>8</v>
      </c>
      <c r="B39" s="581"/>
      <c r="C39" s="581"/>
      <c r="D39" s="581"/>
      <c r="E39" s="581"/>
      <c r="F39" s="581"/>
      <c r="G39" s="581"/>
      <c r="H39" s="581"/>
      <c r="I39" s="581"/>
      <c r="J39" s="581"/>
      <c r="K39" s="581"/>
      <c r="L39" s="581"/>
      <c r="M39" s="581"/>
      <c r="N39" s="581"/>
    </row>
    <row r="40" spans="1:18" ht="15.75" x14ac:dyDescent="0.25">
      <c r="A40" s="550" t="s">
        <v>31</v>
      </c>
      <c r="B40" s="550"/>
      <c r="C40" s="550"/>
      <c r="D40" s="550"/>
      <c r="E40" s="550"/>
      <c r="F40" s="550"/>
      <c r="G40" s="550"/>
      <c r="H40" s="550"/>
      <c r="I40" s="550"/>
      <c r="J40" s="550"/>
      <c r="K40" s="550"/>
      <c r="L40" s="550"/>
      <c r="M40" s="550"/>
      <c r="N40" s="550"/>
    </row>
    <row r="41" spans="1:18" ht="15.75" x14ac:dyDescent="0.25">
      <c r="A41" s="30"/>
      <c r="B41" s="30"/>
      <c r="C41" s="30"/>
      <c r="D41" s="35"/>
      <c r="E41" s="546" t="s">
        <v>296</v>
      </c>
      <c r="F41" s="546"/>
      <c r="G41" s="546"/>
      <c r="H41" s="546"/>
      <c r="I41" s="546"/>
      <c r="J41" s="546"/>
      <c r="K41" s="546"/>
      <c r="L41" s="648"/>
      <c r="M41" s="648"/>
      <c r="N41" s="648"/>
    </row>
    <row r="42" spans="1:18" ht="15.75" x14ac:dyDescent="0.25">
      <c r="A42" s="574" t="s">
        <v>46</v>
      </c>
      <c r="B42" s="575"/>
      <c r="C42" s="575"/>
      <c r="D42" s="576"/>
      <c r="L42" s="577" t="s">
        <v>10</v>
      </c>
      <c r="M42" s="577"/>
      <c r="N42" s="577"/>
    </row>
    <row r="43" spans="1:18" ht="15.75" x14ac:dyDescent="0.25">
      <c r="A43" s="574" t="s">
        <v>64</v>
      </c>
      <c r="B43" s="575"/>
      <c r="C43" s="575"/>
      <c r="D43" s="576"/>
      <c r="E43" s="578" t="s">
        <v>9</v>
      </c>
      <c r="F43" s="579"/>
      <c r="G43" s="579"/>
      <c r="H43" s="579"/>
      <c r="I43" s="579"/>
      <c r="J43" s="579"/>
      <c r="K43" s="580"/>
      <c r="L43" s="577" t="s">
        <v>23</v>
      </c>
      <c r="M43" s="577"/>
      <c r="N43" s="577"/>
    </row>
    <row r="44" spans="1:18" ht="15.75" x14ac:dyDescent="0.25">
      <c r="A44" s="563">
        <v>180</v>
      </c>
      <c r="B44" s="564"/>
      <c r="C44" s="564"/>
      <c r="D44" s="565"/>
      <c r="E44" s="566" t="s">
        <v>30</v>
      </c>
      <c r="F44" s="567"/>
      <c r="G44" s="567"/>
      <c r="H44" s="567"/>
      <c r="I44" s="567"/>
      <c r="J44" s="567"/>
      <c r="K44" s="568"/>
      <c r="L44" s="567" t="s">
        <v>11</v>
      </c>
      <c r="M44" s="567"/>
      <c r="N44" s="567"/>
    </row>
    <row r="45" spans="1:18" ht="15.75" x14ac:dyDescent="0.25">
      <c r="A45" s="569" t="s">
        <v>507</v>
      </c>
      <c r="B45" s="570"/>
      <c r="C45" s="570"/>
      <c r="D45" s="571"/>
      <c r="E45" s="585" t="s">
        <v>28</v>
      </c>
      <c r="F45" s="586"/>
      <c r="G45" s="586"/>
      <c r="H45" s="586"/>
      <c r="I45" s="586"/>
      <c r="J45" s="586"/>
      <c r="K45" s="587"/>
      <c r="L45" s="63" t="s">
        <v>13</v>
      </c>
      <c r="M45" s="63" t="s">
        <v>1</v>
      </c>
      <c r="N45" s="63" t="s">
        <v>0</v>
      </c>
    </row>
    <row r="46" spans="1:18" ht="15.75" x14ac:dyDescent="0.25">
      <c r="A46" s="569" t="s">
        <v>594</v>
      </c>
      <c r="B46" s="570"/>
      <c r="C46" s="570"/>
      <c r="D46" s="571"/>
      <c r="E46" s="567" t="s">
        <v>26</v>
      </c>
      <c r="F46" s="546"/>
      <c r="G46" s="546"/>
      <c r="H46" s="546"/>
      <c r="I46" s="546"/>
      <c r="J46" s="546"/>
      <c r="K46" s="567"/>
      <c r="L46" s="13">
        <v>159</v>
      </c>
      <c r="M46" s="13">
        <v>126</v>
      </c>
      <c r="N46" s="13">
        <v>73</v>
      </c>
    </row>
    <row r="47" spans="1:18" ht="15.75" x14ac:dyDescent="0.25">
      <c r="A47" s="2"/>
      <c r="B47" s="2"/>
      <c r="C47" s="2"/>
      <c r="D47" s="2"/>
      <c r="E47" s="34" t="s">
        <v>72</v>
      </c>
      <c r="F47" s="2"/>
      <c r="G47" s="2"/>
      <c r="H47" s="2"/>
      <c r="I47" s="2"/>
      <c r="J47" s="2"/>
      <c r="K47" s="2"/>
      <c r="L47" s="65"/>
      <c r="M47" s="2"/>
      <c r="N47" s="2"/>
    </row>
    <row r="48" spans="1:18" ht="15" customHeight="1" x14ac:dyDescent="0.25">
      <c r="A48" s="588" t="s">
        <v>84</v>
      </c>
      <c r="B48" s="562" t="s">
        <v>16</v>
      </c>
      <c r="C48" s="562"/>
      <c r="D48" s="562"/>
      <c r="E48" s="562" t="s">
        <v>3</v>
      </c>
      <c r="F48" s="588" t="s">
        <v>17</v>
      </c>
      <c r="G48" s="588" t="s">
        <v>18</v>
      </c>
      <c r="H48" s="588" t="s">
        <v>19</v>
      </c>
      <c r="I48" s="584" t="s">
        <v>4</v>
      </c>
      <c r="J48" s="588" t="s">
        <v>5</v>
      </c>
      <c r="K48" s="588" t="s">
        <v>25</v>
      </c>
      <c r="L48" s="588" t="s">
        <v>20</v>
      </c>
      <c r="M48" s="562" t="s">
        <v>21</v>
      </c>
      <c r="N48" s="562"/>
    </row>
    <row r="49" spans="1:14" x14ac:dyDescent="0.25">
      <c r="A49" s="588"/>
      <c r="B49" s="562"/>
      <c r="C49" s="562"/>
      <c r="D49" s="562"/>
      <c r="E49" s="562"/>
      <c r="F49" s="588"/>
      <c r="G49" s="588"/>
      <c r="H49" s="588"/>
      <c r="I49" s="584"/>
      <c r="J49" s="588"/>
      <c r="K49" s="588"/>
      <c r="L49" s="588"/>
      <c r="M49" s="562"/>
      <c r="N49" s="562"/>
    </row>
    <row r="50" spans="1:14" s="139" customFormat="1" ht="15.75" x14ac:dyDescent="0.25">
      <c r="A50" s="198">
        <v>1</v>
      </c>
      <c r="B50" s="40" t="s">
        <v>142</v>
      </c>
      <c r="C50" s="151"/>
      <c r="D50" s="150"/>
      <c r="E50" s="277" t="s">
        <v>143</v>
      </c>
      <c r="F50" s="153" t="s">
        <v>1</v>
      </c>
      <c r="G50" s="198">
        <v>2001</v>
      </c>
      <c r="H50" s="303">
        <v>62.65</v>
      </c>
      <c r="I50" s="149">
        <v>163</v>
      </c>
      <c r="J50" s="198">
        <f t="shared" ref="J50:J58" si="3">IF(I50="","",RANK(I50,$I$50:$I$58,0))</f>
        <v>1</v>
      </c>
      <c r="K50" s="198">
        <f t="shared" ref="K50:K58" si="4">IF(I50="","",IF(J50&gt;=19,1,IF(J50=1,20,IF(J50=2,18,IF(J50=3,16,IF(J50=4,15,IF(J50=5,14,IF(J50=6,13,IF(J50=7,12,IF(J50=8,11,IF(J50=9,10,IF(J50=10,9,IF(J50=11,8,IF(J50=12,7,IF(J50=13,6,IF(J50=14,5,IF(J50=15,4,IF(J50=16,3,IF(J50=17,2,1)))))))))))))))))))</f>
        <v>20</v>
      </c>
      <c r="L50" s="198" t="str">
        <f t="shared" ref="L50:L58" si="5">IF(AND(NOT(OR(F50="МСМК",F50="ЗМС")),I50&gt;=$L$46),"+МСМК",IF(AND(OR(F50="МСМК",F50="ЗМС"),I50&gt;=$L$46),"МСМК",IF(AND(NOT(OR(F50="МСМК",F50="МС",F50="ЗМС")),I50&gt;=$M$46),"+МС",IF(AND(OR(F50="МСМК",F50="МС",F50="ЗМС"),I50&gt;=$M$46),"МС",IF(AND(NOT(OR(F50="ЗМС",F50="МСМК",F50="МС",F50="КМС")),I50&gt;=$N$46),"+КМС",IF(AND(OR(F50="ЗМС",F50="МСМК",F50="МС",F50="КМС"),I50&gt;=$N$46),"КМС","-"))))))</f>
        <v>+МСМК</v>
      </c>
      <c r="M50" s="151" t="s">
        <v>144</v>
      </c>
      <c r="N50" s="150"/>
    </row>
    <row r="51" spans="1:14" s="139" customFormat="1" ht="15.75" x14ac:dyDescent="0.25">
      <c r="A51" s="378">
        <v>2</v>
      </c>
      <c r="B51" s="40" t="s">
        <v>139</v>
      </c>
      <c r="C51" s="422"/>
      <c r="D51" s="124"/>
      <c r="E51" s="277" t="s">
        <v>140</v>
      </c>
      <c r="F51" s="153" t="s">
        <v>0</v>
      </c>
      <c r="G51" s="198">
        <v>2003</v>
      </c>
      <c r="H51" s="303">
        <v>61.25</v>
      </c>
      <c r="I51" s="149">
        <v>140</v>
      </c>
      <c r="J51" s="198">
        <f t="shared" si="3"/>
        <v>2</v>
      </c>
      <c r="K51" s="198">
        <f t="shared" si="4"/>
        <v>18</v>
      </c>
      <c r="L51" s="198" t="str">
        <f t="shared" si="5"/>
        <v>+МС</v>
      </c>
      <c r="M51" s="151" t="s">
        <v>141</v>
      </c>
      <c r="N51" s="216"/>
    </row>
    <row r="52" spans="1:14" s="139" customFormat="1" ht="15.75" x14ac:dyDescent="0.25">
      <c r="A52" s="378">
        <v>3</v>
      </c>
      <c r="B52" s="151" t="s">
        <v>283</v>
      </c>
      <c r="C52" s="215"/>
      <c r="D52" s="216"/>
      <c r="E52" s="277" t="s">
        <v>284</v>
      </c>
      <c r="F52" s="153" t="s">
        <v>1</v>
      </c>
      <c r="G52" s="153">
        <v>2004</v>
      </c>
      <c r="H52" s="303">
        <v>63</v>
      </c>
      <c r="I52" s="149">
        <v>120</v>
      </c>
      <c r="J52" s="198">
        <f t="shared" si="3"/>
        <v>3</v>
      </c>
      <c r="K52" s="198">
        <f t="shared" si="4"/>
        <v>16</v>
      </c>
      <c r="L52" s="198" t="str">
        <f t="shared" si="5"/>
        <v>КМС</v>
      </c>
      <c r="M52" s="151" t="s">
        <v>285</v>
      </c>
      <c r="N52" s="150"/>
    </row>
    <row r="53" spans="1:14" s="139" customFormat="1" ht="15.75" x14ac:dyDescent="0.25">
      <c r="A53" s="378">
        <v>4</v>
      </c>
      <c r="B53" s="40" t="s">
        <v>228</v>
      </c>
      <c r="C53" s="215"/>
      <c r="D53" s="216"/>
      <c r="E53" s="286" t="s">
        <v>206</v>
      </c>
      <c r="F53" s="378" t="s">
        <v>0</v>
      </c>
      <c r="G53" s="378">
        <v>2000</v>
      </c>
      <c r="H53" s="303">
        <v>61.85</v>
      </c>
      <c r="I53" s="149">
        <v>101</v>
      </c>
      <c r="J53" s="378">
        <f t="shared" si="3"/>
        <v>4</v>
      </c>
      <c r="K53" s="378">
        <f t="shared" si="4"/>
        <v>15</v>
      </c>
      <c r="L53" s="198" t="str">
        <f t="shared" si="5"/>
        <v>КМС</v>
      </c>
      <c r="M53" s="151" t="s">
        <v>209</v>
      </c>
      <c r="N53" s="216"/>
    </row>
    <row r="54" spans="1:14" s="139" customFormat="1" ht="15.75" x14ac:dyDescent="0.25">
      <c r="A54" s="378">
        <v>5</v>
      </c>
      <c r="B54" s="40" t="s">
        <v>432</v>
      </c>
      <c r="C54" s="223"/>
      <c r="D54" s="223"/>
      <c r="E54" s="277" t="s">
        <v>423</v>
      </c>
      <c r="F54" s="153" t="s">
        <v>0</v>
      </c>
      <c r="G54" s="153">
        <v>2004</v>
      </c>
      <c r="H54" s="303">
        <v>62.95</v>
      </c>
      <c r="I54" s="149">
        <v>84</v>
      </c>
      <c r="J54" s="378">
        <f t="shared" si="3"/>
        <v>5</v>
      </c>
      <c r="K54" s="378">
        <f t="shared" si="4"/>
        <v>14</v>
      </c>
      <c r="L54" s="198" t="str">
        <f t="shared" si="5"/>
        <v>КМС</v>
      </c>
      <c r="M54" s="151" t="s">
        <v>433</v>
      </c>
      <c r="N54" s="150"/>
    </row>
    <row r="55" spans="1:14" s="139" customFormat="1" ht="15.75" x14ac:dyDescent="0.25">
      <c r="A55" s="378">
        <v>6</v>
      </c>
      <c r="B55" s="40" t="s">
        <v>227</v>
      </c>
      <c r="C55" s="215"/>
      <c r="D55" s="216"/>
      <c r="E55" s="286" t="s">
        <v>206</v>
      </c>
      <c r="F55" s="153" t="s">
        <v>0</v>
      </c>
      <c r="G55" s="198">
        <v>2002</v>
      </c>
      <c r="H55" s="303">
        <v>59.3</v>
      </c>
      <c r="I55" s="149">
        <v>75</v>
      </c>
      <c r="J55" s="378">
        <f t="shared" si="3"/>
        <v>6</v>
      </c>
      <c r="K55" s="378">
        <f t="shared" si="4"/>
        <v>13</v>
      </c>
      <c r="L55" s="198" t="str">
        <f t="shared" si="5"/>
        <v>КМС</v>
      </c>
      <c r="M55" s="151" t="s">
        <v>207</v>
      </c>
      <c r="N55" s="150"/>
    </row>
    <row r="56" spans="1:14" s="139" customFormat="1" ht="15.75" x14ac:dyDescent="0.25">
      <c r="A56" s="378">
        <v>7</v>
      </c>
      <c r="B56" s="40" t="s">
        <v>303</v>
      </c>
      <c r="C56" s="215"/>
      <c r="D56" s="216"/>
      <c r="E56" s="277" t="s">
        <v>301</v>
      </c>
      <c r="F56" s="378" t="s">
        <v>0</v>
      </c>
      <c r="G56" s="286">
        <v>2002</v>
      </c>
      <c r="H56" s="303">
        <v>59.7</v>
      </c>
      <c r="I56" s="149">
        <v>65</v>
      </c>
      <c r="J56" s="378">
        <f t="shared" si="3"/>
        <v>7</v>
      </c>
      <c r="K56" s="378">
        <f t="shared" si="4"/>
        <v>12</v>
      </c>
      <c r="L56" s="198" t="str">
        <f t="shared" si="5"/>
        <v>-</v>
      </c>
      <c r="M56" s="151" t="s">
        <v>304</v>
      </c>
      <c r="N56" s="150"/>
    </row>
    <row r="57" spans="1:14" s="139" customFormat="1" ht="15.75" x14ac:dyDescent="0.25">
      <c r="A57" s="378">
        <v>8</v>
      </c>
      <c r="B57" s="40" t="s">
        <v>523</v>
      </c>
      <c r="C57" s="154"/>
      <c r="D57" s="150"/>
      <c r="E57" s="277" t="s">
        <v>125</v>
      </c>
      <c r="F57" s="153">
        <v>1</v>
      </c>
      <c r="G57" s="198">
        <v>2004</v>
      </c>
      <c r="H57" s="303">
        <v>61.85</v>
      </c>
      <c r="I57" s="149">
        <v>59</v>
      </c>
      <c r="J57" s="378">
        <f t="shared" si="3"/>
        <v>8</v>
      </c>
      <c r="K57" s="378">
        <f t="shared" si="4"/>
        <v>11</v>
      </c>
      <c r="L57" s="198" t="str">
        <f t="shared" si="5"/>
        <v>-</v>
      </c>
      <c r="M57" s="202" t="s">
        <v>126</v>
      </c>
      <c r="N57" s="150"/>
    </row>
    <row r="58" spans="1:14" s="139" customFormat="1" ht="15.75" x14ac:dyDescent="0.25">
      <c r="A58" s="378">
        <v>9</v>
      </c>
      <c r="B58" s="40" t="s">
        <v>445</v>
      </c>
      <c r="C58" s="215"/>
      <c r="D58" s="216"/>
      <c r="E58" s="277" t="s">
        <v>111</v>
      </c>
      <c r="F58" s="378">
        <v>1</v>
      </c>
      <c r="G58" s="198">
        <v>2003</v>
      </c>
      <c r="H58" s="303">
        <v>62.85</v>
      </c>
      <c r="I58" s="149">
        <v>52</v>
      </c>
      <c r="J58" s="378">
        <f t="shared" si="3"/>
        <v>9</v>
      </c>
      <c r="K58" s="378">
        <f t="shared" si="4"/>
        <v>10</v>
      </c>
      <c r="L58" s="198" t="str">
        <f t="shared" si="5"/>
        <v>-</v>
      </c>
      <c r="M58" s="151" t="s">
        <v>446</v>
      </c>
      <c r="N58" s="150"/>
    </row>
    <row r="59" spans="1:14" ht="15.75" x14ac:dyDescent="0.25">
      <c r="A59" s="30"/>
      <c r="B59" s="108"/>
      <c r="C59" s="117"/>
      <c r="D59" s="60"/>
      <c r="E59" s="117"/>
      <c r="F59" s="60"/>
      <c r="G59" s="60"/>
      <c r="H59" s="234"/>
      <c r="I59" s="2"/>
      <c r="J59" s="2"/>
      <c r="K59" s="2"/>
      <c r="L59" s="30"/>
      <c r="M59" s="30"/>
      <c r="N59" s="30"/>
    </row>
    <row r="60" spans="1:14" s="59" customFormat="1" ht="15.75" x14ac:dyDescent="0.25">
      <c r="A60" s="113"/>
      <c r="B60" s="117"/>
      <c r="C60" s="117"/>
      <c r="D60" s="60"/>
      <c r="E60" s="60"/>
      <c r="F60" s="60"/>
      <c r="G60" s="60"/>
      <c r="H60" s="117"/>
      <c r="I60" s="117"/>
      <c r="J60" s="113"/>
      <c r="K60" s="113"/>
      <c r="L60" s="113"/>
      <c r="M60" s="113"/>
      <c r="N60" s="113"/>
    </row>
    <row r="61" spans="1:14" ht="15.75" x14ac:dyDescent="0.25">
      <c r="A61" s="30"/>
      <c r="B61" s="108"/>
      <c r="C61" s="108"/>
      <c r="D61" s="108"/>
      <c r="E61" s="108"/>
      <c r="F61" s="108"/>
      <c r="G61" s="108"/>
      <c r="H61" s="108"/>
      <c r="I61" s="108"/>
      <c r="J61" s="108"/>
      <c r="K61" s="108"/>
      <c r="L61" s="30"/>
      <c r="M61" s="30"/>
      <c r="N61" s="30"/>
    </row>
    <row r="62" spans="1:14" ht="15.75" x14ac:dyDescent="0.25">
      <c r="A62" s="397" t="s">
        <v>40</v>
      </c>
      <c r="B62" s="2"/>
      <c r="C62" s="2"/>
      <c r="E62" s="11" t="s">
        <v>66</v>
      </c>
      <c r="F62" s="11"/>
      <c r="G62" s="30"/>
      <c r="H62" s="11" t="s">
        <v>41</v>
      </c>
      <c r="I62" s="11"/>
      <c r="J62" s="11"/>
      <c r="K62" s="11"/>
      <c r="L62" s="11" t="s">
        <v>42</v>
      </c>
      <c r="M62" s="30"/>
      <c r="N62" s="11"/>
    </row>
    <row r="63" spans="1:14" ht="15.75" x14ac:dyDescent="0.25">
      <c r="A63" s="397"/>
      <c r="B63" s="2"/>
      <c r="C63" s="2"/>
      <c r="E63" s="11"/>
      <c r="F63" s="11"/>
      <c r="G63" s="30"/>
      <c r="H63" s="11"/>
      <c r="I63" s="11"/>
      <c r="J63" s="11"/>
      <c r="K63" s="11"/>
      <c r="L63" s="11"/>
      <c r="M63" s="30"/>
      <c r="N63" s="11"/>
    </row>
    <row r="64" spans="1:14" ht="15.75" x14ac:dyDescent="0.25">
      <c r="A64" s="397"/>
      <c r="B64" s="2"/>
      <c r="C64" s="2"/>
      <c r="D64" s="397"/>
      <c r="E64" s="397"/>
      <c r="F64" s="397"/>
      <c r="G64" s="30"/>
      <c r="H64" s="11"/>
      <c r="I64" s="11"/>
      <c r="J64" s="11"/>
      <c r="K64" s="11"/>
      <c r="L64" s="11"/>
      <c r="M64" s="30"/>
      <c r="N64" s="11"/>
    </row>
    <row r="65" spans="1:18" s="89" customFormat="1" ht="15.75" x14ac:dyDescent="0.25">
      <c r="A65" s="397" t="s">
        <v>597</v>
      </c>
      <c r="B65" s="2"/>
      <c r="C65" s="2"/>
      <c r="E65" s="11" t="s">
        <v>595</v>
      </c>
      <c r="H65" s="397" t="s">
        <v>598</v>
      </c>
      <c r="L65" s="397" t="s">
        <v>596</v>
      </c>
      <c r="P65" s="396"/>
      <c r="Q65" s="397" t="s">
        <v>596</v>
      </c>
      <c r="R65" s="397" t="s">
        <v>596</v>
      </c>
    </row>
    <row r="66" spans="1:18" ht="15" customHeight="1" x14ac:dyDescent="0.25">
      <c r="A66" s="385"/>
      <c r="B66" s="2"/>
      <c r="C66" s="2"/>
      <c r="D66" s="385"/>
      <c r="E66" s="385"/>
      <c r="F66" s="385"/>
      <c r="G66" s="30"/>
      <c r="H66" s="11"/>
      <c r="I66" s="11"/>
      <c r="J66" s="11"/>
      <c r="K66" s="11"/>
      <c r="L66" s="11"/>
      <c r="M66" s="30"/>
      <c r="N66" s="11"/>
    </row>
    <row r="67" spans="1:18" ht="15" customHeight="1" x14ac:dyDescent="0.25">
      <c r="A67" s="385"/>
      <c r="B67" s="2"/>
      <c r="C67" s="2"/>
      <c r="D67" s="385"/>
      <c r="E67" s="385"/>
      <c r="F67" s="385"/>
      <c r="G67" s="30"/>
      <c r="H67" s="11"/>
      <c r="I67" s="11"/>
      <c r="J67" s="11"/>
      <c r="K67" s="11"/>
      <c r="L67" s="11"/>
      <c r="M67" s="30"/>
      <c r="N67" s="11"/>
    </row>
    <row r="68" spans="1:18" ht="15" customHeight="1" x14ac:dyDescent="0.25">
      <c r="A68" s="199"/>
      <c r="B68" s="2"/>
      <c r="C68" s="2"/>
      <c r="D68" s="199"/>
      <c r="E68" s="199"/>
      <c r="F68" s="199"/>
      <c r="G68" s="30"/>
      <c r="H68" s="11"/>
      <c r="I68" s="11"/>
      <c r="J68" s="11"/>
      <c r="K68" s="11"/>
      <c r="L68" s="11"/>
      <c r="M68" s="30"/>
      <c r="N68" s="11"/>
    </row>
    <row r="69" spans="1:18" ht="15.75" x14ac:dyDescent="0.25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</row>
    <row r="70" spans="1:18" ht="15.75" x14ac:dyDescent="0.25">
      <c r="A70" s="546" t="s">
        <v>22</v>
      </c>
      <c r="B70" s="546"/>
      <c r="C70" s="546"/>
      <c r="D70" s="546"/>
      <c r="E70" s="546"/>
      <c r="F70" s="546"/>
      <c r="G70" s="546"/>
      <c r="H70" s="546"/>
      <c r="I70" s="546"/>
      <c r="J70" s="546"/>
      <c r="K70" s="546"/>
      <c r="L70" s="546"/>
      <c r="M70" s="546"/>
      <c r="N70" s="546"/>
    </row>
    <row r="71" spans="1:18" ht="15.75" x14ac:dyDescent="0.25">
      <c r="A71" s="546" t="s">
        <v>32</v>
      </c>
      <c r="B71" s="546"/>
      <c r="C71" s="546"/>
      <c r="D71" s="546"/>
      <c r="E71" s="546"/>
      <c r="F71" s="546"/>
      <c r="G71" s="546"/>
      <c r="H71" s="546"/>
      <c r="I71" s="546"/>
      <c r="J71" s="546"/>
      <c r="K71" s="546"/>
      <c r="L71" s="546"/>
      <c r="M71" s="546"/>
      <c r="N71" s="546"/>
    </row>
    <row r="72" spans="1:18" ht="15.75" x14ac:dyDescent="0.25">
      <c r="A72" s="581" t="s">
        <v>6</v>
      </c>
      <c r="B72" s="581"/>
      <c r="C72" s="581"/>
      <c r="D72" s="581"/>
      <c r="E72" s="581"/>
      <c r="F72" s="581"/>
      <c r="G72" s="581"/>
      <c r="H72" s="581"/>
      <c r="I72" s="581"/>
      <c r="J72" s="581"/>
      <c r="K72" s="581"/>
      <c r="L72" s="581"/>
      <c r="M72" s="581"/>
      <c r="N72" s="581"/>
    </row>
    <row r="73" spans="1:18" ht="15.75" x14ac:dyDescent="0.25">
      <c r="A73" s="581" t="s">
        <v>7</v>
      </c>
      <c r="B73" s="581"/>
      <c r="C73" s="581"/>
      <c r="D73" s="581"/>
      <c r="E73" s="581"/>
      <c r="F73" s="581"/>
      <c r="G73" s="581"/>
      <c r="H73" s="581"/>
      <c r="I73" s="581"/>
      <c r="J73" s="581"/>
      <c r="K73" s="581"/>
      <c r="L73" s="581"/>
      <c r="M73" s="581"/>
      <c r="N73" s="581"/>
    </row>
    <row r="74" spans="1:18" ht="15.75" x14ac:dyDescent="0.25">
      <c r="A74" s="581" t="s">
        <v>8</v>
      </c>
      <c r="B74" s="581"/>
      <c r="C74" s="581"/>
      <c r="D74" s="581"/>
      <c r="E74" s="581"/>
      <c r="F74" s="581"/>
      <c r="G74" s="581"/>
      <c r="H74" s="581"/>
      <c r="I74" s="581"/>
      <c r="J74" s="581"/>
      <c r="K74" s="581"/>
      <c r="L74" s="581"/>
      <c r="M74" s="581"/>
      <c r="N74" s="581"/>
    </row>
    <row r="75" spans="1:18" ht="15.75" x14ac:dyDescent="0.25">
      <c r="A75" s="550" t="s">
        <v>31</v>
      </c>
      <c r="B75" s="550"/>
      <c r="C75" s="550"/>
      <c r="D75" s="550"/>
      <c r="E75" s="550"/>
      <c r="F75" s="550"/>
      <c r="G75" s="550"/>
      <c r="H75" s="550"/>
      <c r="I75" s="550"/>
      <c r="J75" s="550"/>
      <c r="K75" s="550"/>
      <c r="L75" s="550"/>
      <c r="M75" s="550"/>
      <c r="N75" s="550"/>
    </row>
    <row r="76" spans="1:18" ht="15.75" x14ac:dyDescent="0.25">
      <c r="A76" s="30"/>
      <c r="B76" s="30"/>
      <c r="C76" s="30"/>
      <c r="D76" s="35"/>
      <c r="E76" s="546" t="s">
        <v>296</v>
      </c>
      <c r="F76" s="546"/>
      <c r="G76" s="546"/>
      <c r="H76" s="546"/>
      <c r="I76" s="546"/>
      <c r="J76" s="546"/>
      <c r="K76" s="546"/>
      <c r="L76" s="648"/>
      <c r="M76" s="648"/>
      <c r="N76" s="648"/>
    </row>
    <row r="77" spans="1:18" ht="15.75" x14ac:dyDescent="0.25">
      <c r="A77" s="574" t="s">
        <v>46</v>
      </c>
      <c r="B77" s="575"/>
      <c r="C77" s="575"/>
      <c r="D77" s="576"/>
      <c r="L77" s="577" t="s">
        <v>10</v>
      </c>
      <c r="M77" s="577"/>
      <c r="N77" s="577"/>
    </row>
    <row r="78" spans="1:18" ht="15.75" x14ac:dyDescent="0.25">
      <c r="A78" s="574" t="s">
        <v>64</v>
      </c>
      <c r="B78" s="575"/>
      <c r="C78" s="575"/>
      <c r="D78" s="576"/>
      <c r="E78" s="578" t="s">
        <v>9</v>
      </c>
      <c r="F78" s="579"/>
      <c r="G78" s="579"/>
      <c r="H78" s="579"/>
      <c r="I78" s="579"/>
      <c r="J78" s="579"/>
      <c r="K78" s="580"/>
      <c r="L78" s="577" t="s">
        <v>23</v>
      </c>
      <c r="M78" s="577"/>
      <c r="N78" s="577"/>
    </row>
    <row r="79" spans="1:18" ht="15.75" x14ac:dyDescent="0.25">
      <c r="A79" s="563" t="s">
        <v>314</v>
      </c>
      <c r="B79" s="564"/>
      <c r="C79" s="564"/>
      <c r="D79" s="565"/>
      <c r="E79" s="566" t="s">
        <v>30</v>
      </c>
      <c r="F79" s="567"/>
      <c r="G79" s="567"/>
      <c r="H79" s="567"/>
      <c r="I79" s="567"/>
      <c r="J79" s="567"/>
      <c r="K79" s="568"/>
      <c r="L79" s="567" t="s">
        <v>11</v>
      </c>
      <c r="M79" s="567"/>
      <c r="N79" s="567"/>
    </row>
    <row r="80" spans="1:18" ht="15.75" x14ac:dyDescent="0.25">
      <c r="A80" s="569" t="s">
        <v>507</v>
      </c>
      <c r="B80" s="570"/>
      <c r="C80" s="570"/>
      <c r="D80" s="571"/>
      <c r="E80" s="585" t="s">
        <v>28</v>
      </c>
      <c r="F80" s="586"/>
      <c r="G80" s="586"/>
      <c r="H80" s="586"/>
      <c r="I80" s="586"/>
      <c r="J80" s="586"/>
      <c r="K80" s="587"/>
      <c r="L80" s="63" t="s">
        <v>13</v>
      </c>
      <c r="M80" s="63" t="s">
        <v>1</v>
      </c>
      <c r="N80" s="63" t="s">
        <v>0</v>
      </c>
    </row>
    <row r="81" spans="1:14" ht="15.75" x14ac:dyDescent="0.25">
      <c r="A81" s="569" t="s">
        <v>594</v>
      </c>
      <c r="B81" s="570"/>
      <c r="C81" s="570"/>
      <c r="D81" s="571"/>
      <c r="E81" s="567" t="s">
        <v>63</v>
      </c>
      <c r="F81" s="546"/>
      <c r="G81" s="546"/>
      <c r="H81" s="546"/>
      <c r="I81" s="546"/>
      <c r="J81" s="546"/>
      <c r="K81" s="567"/>
      <c r="L81" s="13">
        <v>167</v>
      </c>
      <c r="M81" s="13">
        <v>135</v>
      </c>
      <c r="N81" s="13">
        <v>79</v>
      </c>
    </row>
    <row r="82" spans="1:14" ht="15.75" x14ac:dyDescent="0.25">
      <c r="A82" s="2"/>
      <c r="B82" s="2"/>
      <c r="C82" s="2"/>
      <c r="D82" s="2"/>
      <c r="E82" s="34" t="s">
        <v>72</v>
      </c>
      <c r="F82" s="2"/>
      <c r="G82" s="2"/>
      <c r="H82" s="2"/>
      <c r="I82" s="2"/>
      <c r="J82" s="2"/>
      <c r="K82" s="2"/>
      <c r="L82" s="65"/>
      <c r="M82" s="2"/>
      <c r="N82" s="2"/>
    </row>
    <row r="83" spans="1:14" ht="15" customHeight="1" x14ac:dyDescent="0.25">
      <c r="A83" s="588" t="s">
        <v>84</v>
      </c>
      <c r="B83" s="562" t="s">
        <v>16</v>
      </c>
      <c r="C83" s="562"/>
      <c r="D83" s="562"/>
      <c r="E83" s="562" t="s">
        <v>3</v>
      </c>
      <c r="F83" s="588" t="s">
        <v>17</v>
      </c>
      <c r="G83" s="588" t="s">
        <v>18</v>
      </c>
      <c r="H83" s="588" t="s">
        <v>19</v>
      </c>
      <c r="I83" s="584" t="s">
        <v>4</v>
      </c>
      <c r="J83" s="588" t="s">
        <v>5</v>
      </c>
      <c r="K83" s="588" t="s">
        <v>25</v>
      </c>
      <c r="L83" s="588" t="s">
        <v>20</v>
      </c>
      <c r="M83" s="562" t="s">
        <v>21</v>
      </c>
      <c r="N83" s="562"/>
    </row>
    <row r="84" spans="1:14" x14ac:dyDescent="0.25">
      <c r="A84" s="588"/>
      <c r="B84" s="562"/>
      <c r="C84" s="562"/>
      <c r="D84" s="562"/>
      <c r="E84" s="562"/>
      <c r="F84" s="588"/>
      <c r="G84" s="588"/>
      <c r="H84" s="588"/>
      <c r="I84" s="584"/>
      <c r="J84" s="588"/>
      <c r="K84" s="588"/>
      <c r="L84" s="588"/>
      <c r="M84" s="562"/>
      <c r="N84" s="562"/>
    </row>
    <row r="85" spans="1:14" s="139" customFormat="1" ht="15.75" x14ac:dyDescent="0.25">
      <c r="A85" s="198">
        <v>1</v>
      </c>
      <c r="B85" s="40" t="s">
        <v>392</v>
      </c>
      <c r="C85" s="215"/>
      <c r="D85" s="216"/>
      <c r="E85" s="277" t="s">
        <v>60</v>
      </c>
      <c r="F85" s="153" t="s">
        <v>1</v>
      </c>
      <c r="G85" s="153">
        <v>2002</v>
      </c>
      <c r="H85" s="303">
        <v>67.900000000000006</v>
      </c>
      <c r="I85" s="530">
        <v>167</v>
      </c>
      <c r="J85" s="198">
        <f>IF(I85="","",RANK(I85,$I$85:$I$91,0))</f>
        <v>1</v>
      </c>
      <c r="K85" s="198">
        <f>IF(I85="","",IF(J85&gt;=19,1,IF(J85=1,20,IF(J85=2,18,IF(J85=3,16,IF(J85=4,15,IF(J85=5,14,IF(J85=6,13,IF(J85=7,12,IF(J85=8,11,IF(J85=9,10,IF(J85=10,9,IF(J85=11,8,IF(J85=12,7,IF(J85=13,6,IF(J85=14,5,IF(J85=15,4,IF(J85=16,3,IF(J85=17,2,1)))))))))))))))))))</f>
        <v>20</v>
      </c>
      <c r="L85" s="198" t="str">
        <f>IF(AND(NOT(OR(F85="МСМК",F85="ЗМС")),I85&gt;=$L$81),"+МСМК",IF(AND(OR(F85="МСМК",F85="ЗМС"),I85&gt;=$L$81),"МСМК",IF(AND(NOT(OR(F85="МСМК",F85="МС",F85="ЗМС")),I85&gt;=$M$81),"+МС",IF(AND(OR(F85="МСМК",F85="МС",F85="ЗМС"),I85&gt;=$M$81),"МС",IF(AND(NOT(OR(F85="ЗМС",F85="МСМК",F85="МС",F85="КМС")),I85&gt;=$N$81),"+КМС",IF(AND(OR(F85="ЗМС",F85="МСМК",F85="МС",F85="КМС"),I85&gt;=$N$81),"КМС","-"))))))</f>
        <v>+МСМК</v>
      </c>
      <c r="M85" s="224" t="s">
        <v>467</v>
      </c>
      <c r="N85" s="150"/>
    </row>
    <row r="86" spans="1:14" s="139" customFormat="1" ht="15.75" x14ac:dyDescent="0.25">
      <c r="A86" s="378">
        <v>2</v>
      </c>
      <c r="B86" s="40" t="s">
        <v>182</v>
      </c>
      <c r="C86" s="215"/>
      <c r="D86" s="216"/>
      <c r="E86" s="277" t="s">
        <v>194</v>
      </c>
      <c r="F86" s="395" t="s">
        <v>13</v>
      </c>
      <c r="G86" s="395">
        <v>2003</v>
      </c>
      <c r="H86" s="303">
        <v>67.650000000000006</v>
      </c>
      <c r="I86" s="149">
        <v>164</v>
      </c>
      <c r="J86" s="198">
        <f>IF(I86="","",RANK(I86,$I$85:$I$91,0))</f>
        <v>2</v>
      </c>
      <c r="K86" s="198">
        <f>IF(I86="","",IF(J86&gt;=19,1,IF(J86=1,20,IF(J86=2,18,IF(J86=3,16,IF(J86=4,15,IF(J86=5,14,IF(J86=6,13,IF(J86=7,12,IF(J86=8,11,IF(J86=9,10,IF(J86=10,9,IF(J86=11,8,IF(J86=12,7,IF(J86=13,6,IF(J86=14,5,IF(J86=15,4,IF(J86=16,3,IF(J86=17,2,1)))))))))))))))))))</f>
        <v>18</v>
      </c>
      <c r="L86" s="198" t="str">
        <f>IF(AND(NOT(OR(F86="МСМК",F86="ЗМС")),I86&gt;=$L$81),"+МСМК",IF(AND(OR(F86="МСМК",F86="ЗМС"),I86&gt;=$L$81),"МСМК",IF(AND(NOT(OR(F86="МСМК",F86="МС",F86="ЗМС")),I86&gt;=$M$81),"+МС",IF(AND(OR(F86="МСМК",F86="МС",F86="ЗМС"),I86&gt;=$M$81),"МС",IF(AND(NOT(OR(F86="ЗМС",F86="МСМК",F86="МС",F86="КМС")),I86&gt;=$N$81),"+КМС",IF(AND(OR(F86="ЗМС",F86="МСМК",F86="МС",F86="КМС"),I86&gt;=$N$81),"КМС","-"))))))</f>
        <v>МС</v>
      </c>
      <c r="M86" s="151" t="s">
        <v>183</v>
      </c>
      <c r="N86" s="159"/>
    </row>
    <row r="87" spans="1:14" s="139" customFormat="1" ht="15.75" x14ac:dyDescent="0.25">
      <c r="A87" s="378">
        <v>3</v>
      </c>
      <c r="B87" s="40" t="s">
        <v>339</v>
      </c>
      <c r="C87" s="215"/>
      <c r="D87" s="216"/>
      <c r="E87" s="286" t="s">
        <v>337</v>
      </c>
      <c r="F87" s="286" t="s">
        <v>0</v>
      </c>
      <c r="G87" s="286">
        <v>2003</v>
      </c>
      <c r="H87" s="303">
        <v>67.3</v>
      </c>
      <c r="I87" s="149">
        <v>105</v>
      </c>
      <c r="J87" s="198">
        <f>IF(I87="","",RANK(I87,$I$85:$I$91,0))</f>
        <v>3</v>
      </c>
      <c r="K87" s="198">
        <f>IF(I87="","",IF(J87&gt;=19,1,IF(J87=1,20,IF(J87=2,18,IF(J87=3,16,IF(J87=4,15,IF(J87=5,14,IF(J87=6,13,IF(J87=7,12,IF(J87=8,11,IF(J87=9,10,IF(J87=10,9,IF(J87=11,8,IF(J87=12,7,IF(J87=13,6,IF(J87=14,5,IF(J87=15,4,IF(J87=16,3,IF(J87=17,2,1)))))))))))))))))))</f>
        <v>16</v>
      </c>
      <c r="L87" s="198" t="str">
        <f>IF(AND(NOT(OR(F87="МСМК",F87="ЗМС")),I87&gt;=$L$81),"+МСМК",IF(AND(OR(F87="МСМК",F87="ЗМС"),I87&gt;=$L$81),"МСМК",IF(AND(NOT(OR(F87="МСМК",F87="МС",F87="ЗМС")),I87&gt;=$M$81),"+МС",IF(AND(OR(F87="МСМК",F87="МС",F87="ЗМС"),I87&gt;=$M$81),"МС",IF(AND(NOT(OR(F87="ЗМС",F87="МСМК",F87="МС",F87="КМС")),I87&gt;=$N$81),"+КМС",IF(AND(OR(F87="ЗМС",F87="МСМК",F87="МС",F87="КМС"),I87&gt;=$N$81),"КМС","-"))))))</f>
        <v>КМС</v>
      </c>
      <c r="M87" s="151" t="s">
        <v>340</v>
      </c>
      <c r="N87" s="216"/>
    </row>
    <row r="88" spans="1:14" s="139" customFormat="1" ht="15.75" x14ac:dyDescent="0.25">
      <c r="A88" s="378">
        <v>4</v>
      </c>
      <c r="B88" s="40" t="s">
        <v>305</v>
      </c>
      <c r="C88" s="223"/>
      <c r="D88" s="223"/>
      <c r="E88" s="286" t="s">
        <v>301</v>
      </c>
      <c r="F88" s="153" t="s">
        <v>0</v>
      </c>
      <c r="G88" s="286">
        <v>2003</v>
      </c>
      <c r="H88" s="303">
        <v>65.099999999999994</v>
      </c>
      <c r="I88" s="149">
        <v>91</v>
      </c>
      <c r="J88" s="198">
        <f>IF(I88="","",RANK(I88,$I$85:$I$91,0))</f>
        <v>4</v>
      </c>
      <c r="K88" s="198">
        <f>IF(I88="","",IF(J88&gt;=19,1,IF(J88=1,20,IF(J88=2,18,IF(J88=3,16,IF(J88=4,15,IF(J88=5,14,IF(J88=6,13,IF(J88=7,12,IF(J88=8,11,IF(J88=9,10,IF(J88=10,9,IF(J88=11,8,IF(J88=12,7,IF(J88=13,6,IF(J88=14,5,IF(J88=15,4,IF(J88=16,3,IF(J88=17,2,1)))))))))))))))))))</f>
        <v>15</v>
      </c>
      <c r="L88" s="198" t="str">
        <f>IF(AND(NOT(OR(F88="МСМК",F88="ЗМС")),I88&gt;=$L$81),"+МСМК",IF(AND(OR(F88="МСМК",F88="ЗМС"),I88&gt;=$L$81),"МСМК",IF(AND(NOT(OR(F88="МСМК",F88="МС",F88="ЗМС")),I88&gt;=$M$81),"+МС",IF(AND(OR(F88="МСМК",F88="МС",F88="ЗМС"),I88&gt;=$M$81),"МС",IF(AND(NOT(OR(F88="ЗМС",F88="МСМК",F88="МС",F88="КМС")),I88&gt;=$N$81),"+КМС",IF(AND(OR(F88="ЗМС",F88="МСМК",F88="МС",F88="КМС"),I88&gt;=$N$81),"КМС","-"))))))</f>
        <v>КМС</v>
      </c>
      <c r="M88" s="168" t="s">
        <v>304</v>
      </c>
      <c r="N88" s="150"/>
    </row>
    <row r="89" spans="1:14" s="139" customFormat="1" ht="15.75" x14ac:dyDescent="0.25">
      <c r="A89" s="378">
        <v>5</v>
      </c>
      <c r="B89" s="40" t="s">
        <v>286</v>
      </c>
      <c r="C89" s="215"/>
      <c r="D89" s="216"/>
      <c r="E89" s="286" t="s">
        <v>284</v>
      </c>
      <c r="F89" s="395" t="s">
        <v>0</v>
      </c>
      <c r="G89" s="395">
        <v>2004</v>
      </c>
      <c r="H89" s="303">
        <v>67.7</v>
      </c>
      <c r="I89" s="149">
        <v>67</v>
      </c>
      <c r="J89" s="198">
        <f>IF(I89="","",RANK(I89,$I$85:$I$91,0))</f>
        <v>5</v>
      </c>
      <c r="K89" s="198">
        <f>IF(I89="","",IF(J89&gt;=19,1,IF(J89=1,20,IF(J89=2,18,IF(J89=3,16,IF(J89=4,15,IF(J89=5,14,IF(J89=6,13,IF(J89=7,12,IF(J89=8,11,IF(J89=9,10,IF(J89=10,9,IF(J89=11,8,IF(J89=12,7,IF(J89=13,6,IF(J89=14,5,IF(J89=15,4,IF(J89=16,3,IF(J89=17,2,1)))))))))))))))))))</f>
        <v>14</v>
      </c>
      <c r="L89" s="198" t="str">
        <f>IF(AND(NOT(OR(F89="МСМК",F89="ЗМС")),I89&gt;=$L$81),"+МСМК",IF(AND(OR(F89="МСМК",F89="ЗМС"),I89&gt;=$L$81),"МСМК",IF(AND(NOT(OR(F89="МСМК",F89="МС",F89="ЗМС")),I89&gt;=$M$81),"+МС",IF(AND(OR(F89="МСМК",F89="МС",F89="ЗМС"),I89&gt;=$M$81),"МС",IF(AND(NOT(OR(F89="ЗМС",F89="МСМК",F89="МС",F89="КМС")),I89&gt;=$N$81),"+КМС",IF(AND(OR(F89="ЗМС",F89="МСМК",F89="МС",F89="КМС"),I89&gt;=$N$81),"КМС","-"))))))</f>
        <v>-</v>
      </c>
      <c r="M89" s="151" t="s">
        <v>289</v>
      </c>
      <c r="N89" s="150"/>
    </row>
    <row r="90" spans="1:14" s="139" customFormat="1" ht="15.75" x14ac:dyDescent="0.25">
      <c r="A90" s="378">
        <v>6</v>
      </c>
      <c r="B90" s="40" t="s">
        <v>275</v>
      </c>
      <c r="C90" s="215"/>
      <c r="D90" s="216"/>
      <c r="E90" s="329" t="s">
        <v>274</v>
      </c>
      <c r="F90" s="153">
        <v>1</v>
      </c>
      <c r="G90" s="153">
        <v>2002</v>
      </c>
      <c r="H90" s="303">
        <v>63.3</v>
      </c>
      <c r="I90" s="149">
        <v>59</v>
      </c>
      <c r="J90" s="198">
        <f>IF(I90="","",RANK(I90,$I$85:$I$91,0))</f>
        <v>6</v>
      </c>
      <c r="K90" s="198">
        <f>IF(I90="","",IF(J90&gt;=19,1,IF(J90=1,20,IF(J90=2,18,IF(J90=3,16,IF(J90=4,15,IF(J90=5,14,IF(J90=6,13,IF(J90=7,12,IF(J90=8,11,IF(J90=9,10,IF(J90=10,9,IF(J90=11,8,IF(J90=12,7,IF(J90=13,6,IF(J90=14,5,IF(J90=15,4,IF(J90=16,3,IF(J90=17,2,1)))))))))))))))))))</f>
        <v>13</v>
      </c>
      <c r="L90" s="198" t="str">
        <f>IF(AND(NOT(OR(F90="МСМК",F90="ЗМС")),I90&gt;=$L$81),"+МСМК",IF(AND(OR(F90="МСМК",F90="ЗМС"),I90&gt;=$L$81),"МСМК",IF(AND(NOT(OR(F90="МСМК",F90="МС",F90="ЗМС")),I90&gt;=$M$81),"+МС",IF(AND(OR(F90="МСМК",F90="МС",F90="ЗМС"),I90&gt;=$M$81),"МС",IF(AND(NOT(OR(F90="ЗМС",F90="МСМК",F90="МС",F90="КМС")),I90&gt;=$N$81),"+КМС",IF(AND(OR(F90="ЗМС",F90="МСМК",F90="МС",F90="КМС"),I90&gt;=$N$81),"КМС","-"))))))</f>
        <v>-</v>
      </c>
      <c r="M90" s="151" t="s">
        <v>276</v>
      </c>
      <c r="N90" s="150"/>
    </row>
    <row r="91" spans="1:14" s="139" customFormat="1" ht="15.75" x14ac:dyDescent="0.25">
      <c r="A91" s="378">
        <v>7</v>
      </c>
      <c r="B91" s="40" t="s">
        <v>506</v>
      </c>
      <c r="C91" s="215"/>
      <c r="D91" s="216"/>
      <c r="E91" s="395" t="s">
        <v>58</v>
      </c>
      <c r="F91" s="153" t="s">
        <v>0</v>
      </c>
      <c r="G91" s="286">
        <v>2004</v>
      </c>
      <c r="H91" s="303">
        <v>65.349999999999994</v>
      </c>
      <c r="I91" s="149">
        <v>52</v>
      </c>
      <c r="J91" s="198">
        <f>IF(I91="","",RANK(I91,$I$85:$I$91,0))</f>
        <v>7</v>
      </c>
      <c r="K91" s="198">
        <f>IF(I91="","",IF(J91&gt;=19,1,IF(J91=1,20,IF(J91=2,18,IF(J91=3,16,IF(J91=4,15,IF(J91=5,14,IF(J91=6,13,IF(J91=7,12,IF(J91=8,11,IF(J91=9,10,IF(J91=10,9,IF(J91=11,8,IF(J91=12,7,IF(J91=13,6,IF(J91=14,5,IF(J91=15,4,IF(J91=16,3,IF(J91=17,2,1)))))))))))))))))))</f>
        <v>12</v>
      </c>
      <c r="L91" s="198" t="str">
        <f>IF(AND(NOT(OR(F91="МСМК",F91="ЗМС")),I91&gt;=$L$81),"+МСМК",IF(AND(OR(F91="МСМК",F91="ЗМС"),I91&gt;=$L$81),"МСМК",IF(AND(NOT(OR(F91="МСМК",F91="МС",F91="ЗМС")),I91&gt;=$M$81),"+МС",IF(AND(OR(F91="МСМК",F91="МС",F91="ЗМС"),I91&gt;=$M$81),"МС",IF(AND(NOT(OR(F91="ЗМС",F91="МСМК",F91="МС",F91="КМС")),I91&gt;=$N$81),"+КМС",IF(AND(OR(F91="ЗМС",F91="МСМК",F91="МС",F91="КМС"),I91&gt;=$N$81),"КМС","-"))))))</f>
        <v>-</v>
      </c>
      <c r="M91" s="151" t="s">
        <v>491</v>
      </c>
      <c r="N91" s="150"/>
    </row>
    <row r="92" spans="1:14" ht="15.75" x14ac:dyDescent="0.25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</row>
    <row r="93" spans="1:14" ht="15.75" x14ac:dyDescent="0.25">
      <c r="A93" s="30"/>
      <c r="C93" s="59"/>
      <c r="D93" s="60"/>
      <c r="E93" s="60"/>
      <c r="F93" s="60"/>
      <c r="G93" s="60"/>
      <c r="H93" s="59"/>
      <c r="I93" s="113"/>
      <c r="J93" s="30"/>
      <c r="K93" s="30"/>
      <c r="L93" s="30"/>
      <c r="M93" s="30"/>
      <c r="N93" s="30"/>
    </row>
    <row r="94" spans="1:14" ht="15.75" x14ac:dyDescent="0.25">
      <c r="A94" s="30"/>
      <c r="M94" s="30"/>
      <c r="N94" s="30"/>
    </row>
    <row r="95" spans="1:14" ht="15.75" x14ac:dyDescent="0.25">
      <c r="A95" s="397" t="s">
        <v>40</v>
      </c>
      <c r="B95" s="2"/>
      <c r="C95" s="2"/>
      <c r="E95" s="11" t="s">
        <v>66</v>
      </c>
      <c r="F95" s="11"/>
      <c r="G95" s="30"/>
      <c r="H95" s="11" t="s">
        <v>41</v>
      </c>
      <c r="I95" s="11"/>
      <c r="J95" s="11"/>
      <c r="K95" s="11"/>
      <c r="L95" s="11" t="s">
        <v>42</v>
      </c>
      <c r="M95" s="30"/>
      <c r="N95" s="11"/>
    </row>
    <row r="96" spans="1:14" ht="15.75" x14ac:dyDescent="0.25">
      <c r="A96" s="397"/>
      <c r="B96" s="2"/>
      <c r="C96" s="2"/>
      <c r="E96" s="11"/>
      <c r="F96" s="11"/>
      <c r="G96" s="30"/>
      <c r="H96" s="11"/>
      <c r="I96" s="11"/>
      <c r="J96" s="11"/>
      <c r="K96" s="11"/>
      <c r="L96" s="11"/>
      <c r="M96" s="30"/>
      <c r="N96" s="11"/>
    </row>
    <row r="97" spans="1:18" ht="15.75" x14ac:dyDescent="0.25">
      <c r="A97" s="397"/>
      <c r="B97" s="2"/>
      <c r="C97" s="2"/>
      <c r="D97" s="397"/>
      <c r="E97" s="397"/>
      <c r="F97" s="397"/>
      <c r="G97" s="30"/>
      <c r="H97" s="11"/>
      <c r="I97" s="11"/>
      <c r="J97" s="11"/>
      <c r="K97" s="11"/>
      <c r="L97" s="11"/>
      <c r="M97" s="30"/>
      <c r="N97" s="11"/>
    </row>
    <row r="98" spans="1:18" s="89" customFormat="1" ht="15.75" x14ac:dyDescent="0.25">
      <c r="A98" s="397" t="s">
        <v>597</v>
      </c>
      <c r="B98" s="2"/>
      <c r="C98" s="2"/>
      <c r="E98" s="11" t="s">
        <v>595</v>
      </c>
      <c r="H98" s="397" t="s">
        <v>598</v>
      </c>
      <c r="L98" s="397" t="s">
        <v>596</v>
      </c>
      <c r="P98" s="396"/>
      <c r="Q98" s="397" t="s">
        <v>596</v>
      </c>
      <c r="R98" s="397" t="s">
        <v>596</v>
      </c>
    </row>
    <row r="99" spans="1:18" ht="15.75" x14ac:dyDescent="0.25">
      <c r="A99" s="199"/>
      <c r="B99" s="2"/>
      <c r="C99" s="2"/>
      <c r="D99" s="199"/>
      <c r="E99" s="199"/>
      <c r="F99" s="199"/>
      <c r="G99" s="30"/>
      <c r="H99" s="11"/>
      <c r="I99" s="11"/>
      <c r="J99" s="11"/>
      <c r="K99" s="11"/>
      <c r="L99" s="11"/>
      <c r="M99" s="30"/>
      <c r="N99" s="11"/>
    </row>
    <row r="100" spans="1:18" ht="15.75" x14ac:dyDescent="0.25">
      <c r="A100" s="287"/>
      <c r="B100" s="2"/>
      <c r="C100" s="2"/>
      <c r="D100" s="287"/>
      <c r="E100" s="287"/>
      <c r="F100" s="287"/>
      <c r="G100" s="30"/>
      <c r="H100" s="11"/>
      <c r="I100" s="11"/>
      <c r="J100" s="11"/>
      <c r="K100" s="11"/>
      <c r="L100" s="11"/>
      <c r="M100" s="30"/>
      <c r="N100" s="11"/>
    </row>
    <row r="101" spans="1:18" ht="15.75" x14ac:dyDescent="0.25">
      <c r="A101" s="199"/>
      <c r="B101" s="2"/>
      <c r="C101" s="2"/>
      <c r="D101" s="199"/>
      <c r="E101" s="199"/>
      <c r="F101" s="199"/>
      <c r="G101" s="30"/>
      <c r="H101" s="11"/>
      <c r="I101" s="11"/>
      <c r="J101" s="11"/>
      <c r="K101" s="11"/>
      <c r="L101" s="11"/>
      <c r="M101" s="30"/>
      <c r="N101" s="11"/>
    </row>
    <row r="102" spans="1:18" ht="15.75" x14ac:dyDescent="0.25">
      <c r="A102" s="199"/>
      <c r="B102" s="2"/>
      <c r="C102" s="2"/>
      <c r="D102" s="199"/>
      <c r="E102" s="199"/>
      <c r="F102" s="199"/>
      <c r="G102" s="30"/>
      <c r="H102" s="11"/>
      <c r="I102" s="11"/>
      <c r="J102" s="11"/>
      <c r="K102" s="11"/>
      <c r="L102" s="11"/>
      <c r="M102" s="30"/>
      <c r="N102" s="11"/>
    </row>
    <row r="103" spans="1:18" ht="15.75" x14ac:dyDescent="0.25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</row>
    <row r="104" spans="1:18" ht="15.75" x14ac:dyDescent="0.25">
      <c r="A104" s="546" t="s">
        <v>22</v>
      </c>
      <c r="B104" s="546"/>
      <c r="C104" s="546"/>
      <c r="D104" s="546"/>
      <c r="E104" s="546"/>
      <c r="F104" s="546"/>
      <c r="G104" s="546"/>
      <c r="H104" s="546"/>
      <c r="I104" s="546"/>
      <c r="J104" s="546"/>
      <c r="K104" s="546"/>
      <c r="L104" s="546"/>
      <c r="M104" s="546"/>
      <c r="N104" s="546"/>
    </row>
    <row r="105" spans="1:18" ht="15.75" x14ac:dyDescent="0.25">
      <c r="A105" s="546" t="s">
        <v>32</v>
      </c>
      <c r="B105" s="546"/>
      <c r="C105" s="546"/>
      <c r="D105" s="546"/>
      <c r="E105" s="546"/>
      <c r="F105" s="546"/>
      <c r="G105" s="546"/>
      <c r="H105" s="546"/>
      <c r="I105" s="546"/>
      <c r="J105" s="546"/>
      <c r="K105" s="546"/>
      <c r="L105" s="546"/>
      <c r="M105" s="546"/>
      <c r="N105" s="546"/>
    </row>
    <row r="106" spans="1:18" ht="15.75" x14ac:dyDescent="0.25">
      <c r="A106" s="581" t="s">
        <v>6</v>
      </c>
      <c r="B106" s="581"/>
      <c r="C106" s="581"/>
      <c r="D106" s="581"/>
      <c r="E106" s="581"/>
      <c r="F106" s="581"/>
      <c r="G106" s="581"/>
      <c r="H106" s="581"/>
      <c r="I106" s="581"/>
      <c r="J106" s="581"/>
      <c r="K106" s="581"/>
      <c r="L106" s="581"/>
      <c r="M106" s="581"/>
      <c r="N106" s="581"/>
    </row>
    <row r="107" spans="1:18" ht="15.75" x14ac:dyDescent="0.25">
      <c r="A107" s="581" t="s">
        <v>7</v>
      </c>
      <c r="B107" s="581"/>
      <c r="C107" s="581"/>
      <c r="D107" s="581"/>
      <c r="E107" s="581"/>
      <c r="F107" s="581"/>
      <c r="G107" s="581"/>
      <c r="H107" s="581"/>
      <c r="I107" s="581"/>
      <c r="J107" s="581"/>
      <c r="K107" s="581"/>
      <c r="L107" s="581"/>
      <c r="M107" s="581"/>
      <c r="N107" s="581"/>
    </row>
    <row r="108" spans="1:18" ht="15.75" x14ac:dyDescent="0.25">
      <c r="A108" s="581" t="s">
        <v>8</v>
      </c>
      <c r="B108" s="581"/>
      <c r="C108" s="581"/>
      <c r="D108" s="581"/>
      <c r="E108" s="581"/>
      <c r="F108" s="581"/>
      <c r="G108" s="581"/>
      <c r="H108" s="581"/>
      <c r="I108" s="581"/>
      <c r="J108" s="581"/>
      <c r="K108" s="581"/>
      <c r="L108" s="581"/>
      <c r="M108" s="581"/>
      <c r="N108" s="581"/>
    </row>
    <row r="109" spans="1:18" ht="15.75" x14ac:dyDescent="0.25">
      <c r="A109" s="550" t="s">
        <v>31</v>
      </c>
      <c r="B109" s="550"/>
      <c r="C109" s="550"/>
      <c r="D109" s="550"/>
      <c r="E109" s="550"/>
      <c r="F109" s="550"/>
      <c r="G109" s="550"/>
      <c r="H109" s="550"/>
      <c r="I109" s="550"/>
      <c r="J109" s="550"/>
      <c r="K109" s="550"/>
      <c r="L109" s="550"/>
      <c r="M109" s="550"/>
      <c r="N109" s="550"/>
    </row>
    <row r="110" spans="1:18" ht="15.75" x14ac:dyDescent="0.25">
      <c r="A110" s="30"/>
      <c r="B110" s="30"/>
      <c r="C110" s="30"/>
      <c r="D110" s="35"/>
      <c r="E110" s="546" t="s">
        <v>296</v>
      </c>
      <c r="F110" s="546"/>
      <c r="G110" s="546"/>
      <c r="H110" s="546"/>
      <c r="I110" s="546"/>
      <c r="J110" s="546"/>
      <c r="K110" s="546"/>
      <c r="L110" s="648"/>
      <c r="M110" s="648"/>
      <c r="N110" s="648"/>
    </row>
    <row r="111" spans="1:18" ht="15.75" x14ac:dyDescent="0.25">
      <c r="A111" s="574" t="s">
        <v>46</v>
      </c>
      <c r="B111" s="575"/>
      <c r="C111" s="575"/>
      <c r="D111" s="576"/>
      <c r="L111" s="577" t="s">
        <v>10</v>
      </c>
      <c r="M111" s="577"/>
      <c r="N111" s="577"/>
    </row>
    <row r="112" spans="1:18" ht="15.75" x14ac:dyDescent="0.25">
      <c r="A112" s="574" t="s">
        <v>64</v>
      </c>
      <c r="B112" s="575"/>
      <c r="C112" s="575"/>
      <c r="D112" s="576"/>
      <c r="E112" s="578" t="s">
        <v>9</v>
      </c>
      <c r="F112" s="579"/>
      <c r="G112" s="579"/>
      <c r="H112" s="579"/>
      <c r="I112" s="579"/>
      <c r="J112" s="579"/>
      <c r="K112" s="580"/>
      <c r="L112" s="577" t="s">
        <v>23</v>
      </c>
      <c r="M112" s="577"/>
      <c r="N112" s="577"/>
    </row>
    <row r="113" spans="1:14" ht="15.75" x14ac:dyDescent="0.25">
      <c r="A113" s="563" t="s">
        <v>314</v>
      </c>
      <c r="B113" s="564"/>
      <c r="C113" s="564"/>
      <c r="D113" s="565"/>
      <c r="E113" s="566" t="s">
        <v>30</v>
      </c>
      <c r="F113" s="567"/>
      <c r="G113" s="567"/>
      <c r="H113" s="567"/>
      <c r="I113" s="567"/>
      <c r="J113" s="567"/>
      <c r="K113" s="568"/>
      <c r="L113" s="567" t="s">
        <v>11</v>
      </c>
      <c r="M113" s="567"/>
      <c r="N113" s="567"/>
    </row>
    <row r="114" spans="1:14" ht="15.75" x14ac:dyDescent="0.25">
      <c r="A114" s="569" t="s">
        <v>507</v>
      </c>
      <c r="B114" s="570"/>
      <c r="C114" s="570"/>
      <c r="D114" s="571"/>
      <c r="E114" s="585" t="s">
        <v>28</v>
      </c>
      <c r="F114" s="586"/>
      <c r="G114" s="586"/>
      <c r="H114" s="586"/>
      <c r="I114" s="586"/>
      <c r="J114" s="586"/>
      <c r="K114" s="587"/>
      <c r="L114" s="63" t="s">
        <v>13</v>
      </c>
      <c r="M114" s="63" t="s">
        <v>1</v>
      </c>
      <c r="N114" s="63" t="s">
        <v>0</v>
      </c>
    </row>
    <row r="115" spans="1:14" ht="15.75" x14ac:dyDescent="0.25">
      <c r="A115" s="569" t="s">
        <v>594</v>
      </c>
      <c r="B115" s="570"/>
      <c r="C115" s="570"/>
      <c r="D115" s="571"/>
      <c r="E115" s="567" t="s">
        <v>65</v>
      </c>
      <c r="F115" s="546"/>
      <c r="G115" s="546"/>
      <c r="H115" s="546"/>
      <c r="I115" s="546"/>
      <c r="J115" s="546"/>
      <c r="K115" s="567"/>
      <c r="L115" s="13">
        <v>181</v>
      </c>
      <c r="M115" s="13">
        <v>146</v>
      </c>
      <c r="N115" s="13">
        <v>86</v>
      </c>
    </row>
    <row r="116" spans="1:14" ht="15.75" x14ac:dyDescent="0.25">
      <c r="A116" s="2"/>
      <c r="B116" s="2"/>
      <c r="C116" s="2"/>
      <c r="D116" s="2"/>
      <c r="E116" s="34" t="s">
        <v>72</v>
      </c>
      <c r="F116" s="2"/>
      <c r="G116" s="2"/>
      <c r="H116" s="2"/>
      <c r="I116" s="2"/>
      <c r="J116" s="2"/>
      <c r="K116" s="2"/>
      <c r="L116" s="65"/>
      <c r="M116" s="2"/>
      <c r="N116" s="2"/>
    </row>
    <row r="117" spans="1:14" ht="15" customHeight="1" x14ac:dyDescent="0.25">
      <c r="A117" s="588" t="s">
        <v>84</v>
      </c>
      <c r="B117" s="562" t="s">
        <v>16</v>
      </c>
      <c r="C117" s="562"/>
      <c r="D117" s="562"/>
      <c r="E117" s="562" t="s">
        <v>3</v>
      </c>
      <c r="F117" s="588" t="s">
        <v>17</v>
      </c>
      <c r="G117" s="588" t="s">
        <v>18</v>
      </c>
      <c r="H117" s="588" t="s">
        <v>19</v>
      </c>
      <c r="I117" s="584" t="s">
        <v>4</v>
      </c>
      <c r="J117" s="588" t="s">
        <v>5</v>
      </c>
      <c r="K117" s="588" t="s">
        <v>25</v>
      </c>
      <c r="L117" s="588" t="s">
        <v>20</v>
      </c>
      <c r="M117" s="562" t="s">
        <v>21</v>
      </c>
      <c r="N117" s="562"/>
    </row>
    <row r="118" spans="1:14" x14ac:dyDescent="0.25">
      <c r="A118" s="588"/>
      <c r="B118" s="562"/>
      <c r="C118" s="562"/>
      <c r="D118" s="562"/>
      <c r="E118" s="562"/>
      <c r="F118" s="588"/>
      <c r="G118" s="588"/>
      <c r="H118" s="588"/>
      <c r="I118" s="584"/>
      <c r="J118" s="588"/>
      <c r="K118" s="588"/>
      <c r="L118" s="588"/>
      <c r="M118" s="562"/>
      <c r="N118" s="562"/>
    </row>
    <row r="119" spans="1:14" s="139" customFormat="1" ht="15.75" x14ac:dyDescent="0.25">
      <c r="A119" s="198">
        <v>1</v>
      </c>
      <c r="B119" s="40" t="s">
        <v>230</v>
      </c>
      <c r="C119" s="215"/>
      <c r="D119" s="216"/>
      <c r="E119" s="277" t="s">
        <v>203</v>
      </c>
      <c r="F119" s="395" t="s">
        <v>1</v>
      </c>
      <c r="G119" s="198">
        <v>2002</v>
      </c>
      <c r="H119" s="303">
        <v>92.5</v>
      </c>
      <c r="I119" s="530">
        <v>163</v>
      </c>
      <c r="J119" s="198">
        <f>IF(I119="","",RANK(I119,$I$119:$I$126,0))</f>
        <v>1</v>
      </c>
      <c r="K119" s="198">
        <f>IF(I119="","",IF(J119&gt;=19,1,IF(J119=1,20,IF(J119=2,18,IF(J119=3,16,IF(J119=4,15,IF(J119=5,14,IF(J119=6,13,IF(J119=7,12,IF(J119=8,11,IF(J119=9,10,IF(J119=10,9,IF(J119=11,8,IF(J119=12,7,IF(J119=13,6,IF(J119=14,5,IF(J119=15,4,IF(J119=16,3,IF(J119=17,2,1)))))))))))))))))))</f>
        <v>20</v>
      </c>
      <c r="L119" s="198" t="str">
        <f>IF(AND(NOT(OR(F119="МСМК",F119="ЗМС")),I119&gt;=$L$115),"+МСМК",IF(AND(OR(F119="МСМК",F119="ЗМС"),I119&gt;=$L$115),"МСМК",IF(AND(NOT(OR(F119="МСМК",F119="МС",F119="ЗМС")),I119&gt;=$M$115),"+МС",IF(AND(OR(F119="МСМК",F119="МС",F119="ЗМС"),I119&gt;=$M$115),"МС",IF(AND(NOT(OR(F119="ЗМС",F119="МСМК",F119="МС",F119="КМС")),I119&gt;=$N$115),"+КМС",IF(AND(OR(F119="ЗМС",F119="МСМК",F119="МС",F119="КМС"),I119&gt;=$N$115),"КМС","-"))))))</f>
        <v>МС</v>
      </c>
      <c r="M119" s="151" t="s">
        <v>231</v>
      </c>
      <c r="N119" s="150"/>
    </row>
    <row r="120" spans="1:14" s="139" customFormat="1" ht="15.75" x14ac:dyDescent="0.25">
      <c r="A120" s="378">
        <v>2</v>
      </c>
      <c r="B120" s="40" t="s">
        <v>341</v>
      </c>
      <c r="C120" s="215"/>
      <c r="D120" s="216"/>
      <c r="E120" s="286" t="s">
        <v>337</v>
      </c>
      <c r="F120" s="153" t="s">
        <v>0</v>
      </c>
      <c r="G120" s="153">
        <v>2001</v>
      </c>
      <c r="H120" s="303">
        <v>104.75</v>
      </c>
      <c r="I120" s="149">
        <v>162</v>
      </c>
      <c r="J120" s="198">
        <f>IF(I120="","",RANK(I120,$I$119:$I$126,0))</f>
        <v>2</v>
      </c>
      <c r="K120" s="198">
        <f>IF(I120="","",IF(J120&gt;=19,1,IF(J120=1,20,IF(J120=2,18,IF(J120=3,16,IF(J120=4,15,IF(J120=5,14,IF(J120=6,13,IF(J120=7,12,IF(J120=8,11,IF(J120=9,10,IF(J120=10,9,IF(J120=11,8,IF(J120=12,7,IF(J120=13,6,IF(J120=14,5,IF(J120=15,4,IF(J120=16,3,IF(J120=17,2,1)))))))))))))))))))</f>
        <v>18</v>
      </c>
      <c r="L120" s="198" t="str">
        <f>IF(AND(NOT(OR(F120="МСМК",F120="ЗМС")),I120&gt;=$L$115),"+МСМК",IF(AND(OR(F120="МСМК",F120="ЗМС"),I120&gt;=$L$115),"МСМК",IF(AND(NOT(OR(F120="МСМК",F120="МС",F120="ЗМС")),I120&gt;=$M$115),"+МС",IF(AND(OR(F120="МСМК",F120="МС",F120="ЗМС"),I120&gt;=$M$115),"МС",IF(AND(NOT(OR(F120="ЗМС",F120="МСМК",F120="МС",F120="КМС")),I120&gt;=$N$115),"+КМС",IF(AND(OR(F120="ЗМС",F120="МСМК",F120="МС",F120="КМС"),I120&gt;=$N$115),"КМС","-"))))))</f>
        <v>+МС</v>
      </c>
      <c r="M120" s="202" t="s">
        <v>342</v>
      </c>
      <c r="N120" s="150"/>
    </row>
    <row r="121" spans="1:14" s="139" customFormat="1" ht="15.75" x14ac:dyDescent="0.25">
      <c r="A121" s="378">
        <v>3</v>
      </c>
      <c r="B121" s="40" t="s">
        <v>184</v>
      </c>
      <c r="C121" s="215"/>
      <c r="D121" s="216"/>
      <c r="E121" s="395" t="s">
        <v>194</v>
      </c>
      <c r="F121" s="153" t="s">
        <v>1</v>
      </c>
      <c r="G121" s="198">
        <v>2004</v>
      </c>
      <c r="H121" s="303">
        <v>86.66</v>
      </c>
      <c r="I121" s="149">
        <v>152</v>
      </c>
      <c r="J121" s="378">
        <f>IF(I121="","",RANK(I121,$I$119:$I$126,0))</f>
        <v>3</v>
      </c>
      <c r="K121" s="378">
        <f>IF(I121="","",IF(J121&gt;=19,1,IF(J121=1,20,IF(J121=2,18,IF(J121=3,16,IF(J121=4,15,IF(J121=5,14,IF(J121=6,13,IF(J121=7,12,IF(J121=8,11,IF(J121=9,10,IF(J121=10,9,IF(J121=11,8,IF(J121=12,7,IF(J121=13,6,IF(J121=14,5,IF(J121=15,4,IF(J121=16,3,IF(J121=17,2,1)))))))))))))))))))</f>
        <v>16</v>
      </c>
      <c r="L121" s="378" t="str">
        <f>IF(AND(NOT(OR(F121="МСМК",F121="ЗМС")),I121&gt;=$L$115),"+МСМК",IF(AND(OR(F121="МСМК",F121="ЗМС"),I121&gt;=$L$115),"МСМК",IF(AND(NOT(OR(F121="МСМК",F121="МС",F121="ЗМС")),I121&gt;=$M$115),"+МС",IF(AND(OR(F121="МСМК",F121="МС",F121="ЗМС"),I121&gt;=$M$115),"МС",IF(AND(NOT(OR(F121="ЗМС",F121="МСМК",F121="МС",F121="КМС")),I121&gt;=$N$115),"+КМС",IF(AND(OR(F121="ЗМС",F121="МСМК",F121="МС",F121="КМС"),I121&gt;=$N$115),"КМС","-"))))))</f>
        <v>МС</v>
      </c>
      <c r="M121" s="151" t="s">
        <v>185</v>
      </c>
      <c r="N121" s="150"/>
    </row>
    <row r="122" spans="1:14" s="139" customFormat="1" ht="15.75" x14ac:dyDescent="0.25">
      <c r="A122" s="378">
        <v>4</v>
      </c>
      <c r="B122" s="40" t="s">
        <v>434</v>
      </c>
      <c r="C122" s="215"/>
      <c r="D122" s="216"/>
      <c r="E122" s="286" t="s">
        <v>423</v>
      </c>
      <c r="F122" s="395" t="s">
        <v>0</v>
      </c>
      <c r="G122" s="395">
        <v>2004</v>
      </c>
      <c r="H122" s="303">
        <v>85.9</v>
      </c>
      <c r="I122" s="149">
        <v>135</v>
      </c>
      <c r="J122" s="378">
        <f>IF(I122="","",RANK(I122,$I$119:$I$126,0))</f>
        <v>4</v>
      </c>
      <c r="K122" s="378">
        <f>IF(I122="","",IF(J122&gt;=19,1,IF(J122=1,20,IF(J122=2,18,IF(J122=3,16,IF(J122=4,15,IF(J122=5,14,IF(J122=6,13,IF(J122=7,12,IF(J122=8,11,IF(J122=9,10,IF(J122=10,9,IF(J122=11,8,IF(J122=12,7,IF(J122=13,6,IF(J122=14,5,IF(J122=15,4,IF(J122=16,3,IF(J122=17,2,1)))))))))))))))))))</f>
        <v>15</v>
      </c>
      <c r="L122" s="378" t="str">
        <f>IF(AND(NOT(OR(F122="МСМК",F122="ЗМС")),I122&gt;=$L$115),"+МСМК",IF(AND(OR(F122="МСМК",F122="ЗМС"),I122&gt;=$L$115),"МСМК",IF(AND(NOT(OR(F122="МСМК",F122="МС",F122="ЗМС")),I122&gt;=$M$115),"+МС",IF(AND(OR(F122="МСМК",F122="МС",F122="ЗМС"),I122&gt;=$M$115),"МС",IF(AND(NOT(OR(F122="ЗМС",F122="МСМК",F122="МС",F122="КМС")),I122&gt;=$N$115),"+КМС",IF(AND(OR(F122="ЗМС",F122="МСМК",F122="МС",F122="КМС"),I122&gt;=$N$115),"КМС","-"))))))</f>
        <v>КМС</v>
      </c>
      <c r="M122" s="151" t="s">
        <v>433</v>
      </c>
      <c r="N122" s="150"/>
    </row>
    <row r="123" spans="1:14" s="139" customFormat="1" ht="15.75" x14ac:dyDescent="0.25">
      <c r="A123" s="378">
        <v>5</v>
      </c>
      <c r="B123" s="40" t="s">
        <v>277</v>
      </c>
      <c r="C123" s="223"/>
      <c r="D123" s="223"/>
      <c r="E123" s="286" t="s">
        <v>274</v>
      </c>
      <c r="F123" s="198" t="s">
        <v>0</v>
      </c>
      <c r="G123" s="286">
        <v>2003</v>
      </c>
      <c r="H123" s="303">
        <v>86.15</v>
      </c>
      <c r="I123" s="149">
        <v>122</v>
      </c>
      <c r="J123" s="378">
        <f>IF(I123="","",RANK(I123,$I$119:$I$126,0))</f>
        <v>5</v>
      </c>
      <c r="K123" s="378">
        <f>IF(I123="","",IF(J123&gt;=19,1,IF(J123=1,20,IF(J123=2,18,IF(J123=3,16,IF(J123=4,15,IF(J123=5,14,IF(J123=6,13,IF(J123=7,12,IF(J123=8,11,IF(J123=9,10,IF(J123=10,9,IF(J123=11,8,IF(J123=12,7,IF(J123=13,6,IF(J123=14,5,IF(J123=15,4,IF(J123=16,3,IF(J123=17,2,1)))))))))))))))))))</f>
        <v>14</v>
      </c>
      <c r="L123" s="378" t="str">
        <f>IF(AND(NOT(OR(F123="МСМК",F123="ЗМС")),I123&gt;=$L$115),"+МСМК",IF(AND(OR(F123="МСМК",F123="ЗМС"),I123&gt;=$L$115),"МСМК",IF(AND(NOT(OR(F123="МСМК",F123="МС",F123="ЗМС")),I123&gt;=$M$115),"+МС",IF(AND(OR(F123="МСМК",F123="МС",F123="ЗМС"),I123&gt;=$M$115),"МС",IF(AND(NOT(OR(F123="ЗМС",F123="МСМК",F123="МС",F123="КМС")),I123&gt;=$N$115),"+КМС",IF(AND(OR(F123="ЗМС",F123="МСМК",F123="МС",F123="КМС"),I123&gt;=$N$115),"КМС","-"))))))</f>
        <v>КМС</v>
      </c>
      <c r="M123" s="151" t="s">
        <v>278</v>
      </c>
      <c r="N123" s="150"/>
    </row>
    <row r="124" spans="1:14" s="139" customFormat="1" ht="15.75" x14ac:dyDescent="0.25">
      <c r="A124" s="378">
        <v>6</v>
      </c>
      <c r="B124" s="40" t="s">
        <v>232</v>
      </c>
      <c r="C124" s="215"/>
      <c r="D124" s="216"/>
      <c r="E124" s="329" t="s">
        <v>206</v>
      </c>
      <c r="F124" s="153" t="s">
        <v>0</v>
      </c>
      <c r="G124" s="286">
        <v>2004</v>
      </c>
      <c r="H124" s="303">
        <v>81.8</v>
      </c>
      <c r="I124" s="149">
        <v>98</v>
      </c>
      <c r="J124" s="378">
        <f>IF(I124="","",RANK(I124,$I$119:$I$126,0))</f>
        <v>6</v>
      </c>
      <c r="K124" s="378">
        <f>IF(I124="","",IF(J124&gt;=19,1,IF(J124=1,20,IF(J124=2,18,IF(J124=3,16,IF(J124=4,15,IF(J124=5,14,IF(J124=6,13,IF(J124=7,12,IF(J124=8,11,IF(J124=9,10,IF(J124=10,9,IF(J124=11,8,IF(J124=12,7,IF(J124=13,6,IF(J124=14,5,IF(J124=15,4,IF(J124=16,3,IF(J124=17,2,1)))))))))))))))))))</f>
        <v>13</v>
      </c>
      <c r="L124" s="378" t="str">
        <f>IF(AND(NOT(OR(F124="МСМК",F124="ЗМС")),I124&gt;=$L$115),"+МСМК",IF(AND(OR(F124="МСМК",F124="ЗМС"),I124&gt;=$L$115),"МСМК",IF(AND(NOT(OR(F124="МСМК",F124="МС",F124="ЗМС")),I124&gt;=$M$115),"+МС",IF(AND(OR(F124="МСМК",F124="МС",F124="ЗМС"),I124&gt;=$M$115),"МС",IF(AND(NOT(OR(F124="ЗМС",F124="МСМК",F124="МС",F124="КМС")),I124&gt;=$N$115),"+КМС",IF(AND(OR(F124="ЗМС",F124="МСМК",F124="МС",F124="КМС"),I124&gt;=$N$115),"КМС","-"))))))</f>
        <v>КМС</v>
      </c>
      <c r="M124" s="151" t="s">
        <v>233</v>
      </c>
      <c r="N124" s="150"/>
    </row>
    <row r="125" spans="1:14" s="139" customFormat="1" ht="15.75" x14ac:dyDescent="0.25">
      <c r="A125" s="378">
        <v>7</v>
      </c>
      <c r="B125" s="40" t="s">
        <v>447</v>
      </c>
      <c r="C125" s="215"/>
      <c r="D125" s="216"/>
      <c r="E125" s="395" t="s">
        <v>111</v>
      </c>
      <c r="F125" s="153" t="s">
        <v>0</v>
      </c>
      <c r="G125" s="395">
        <v>2000</v>
      </c>
      <c r="H125" s="303">
        <v>88.55</v>
      </c>
      <c r="I125" s="149">
        <v>93</v>
      </c>
      <c r="J125" s="378">
        <f>IF(I125="","",RANK(I125,$I$119:$I$126,0))</f>
        <v>7</v>
      </c>
      <c r="K125" s="378">
        <f>IF(I125="","",IF(J125&gt;=19,1,IF(J125=1,20,IF(J125=2,18,IF(J125=3,16,IF(J125=4,15,IF(J125=5,14,IF(J125=6,13,IF(J125=7,12,IF(J125=8,11,IF(J125=9,10,IF(J125=10,9,IF(J125=11,8,IF(J125=12,7,IF(J125=13,6,IF(J125=14,5,IF(J125=15,4,IF(J125=16,3,IF(J125=17,2,1)))))))))))))))))))</f>
        <v>12</v>
      </c>
      <c r="L125" s="378" t="str">
        <f>IF(AND(NOT(OR(F125="МСМК",F125="ЗМС")),I125&gt;=$L$115),"+МСМК",IF(AND(OR(F125="МСМК",F125="ЗМС"),I125&gt;=$L$115),"МСМК",IF(AND(NOT(OR(F125="МСМК",F125="МС",F125="ЗМС")),I125&gt;=$M$115),"+МС",IF(AND(OR(F125="МСМК",F125="МС",F125="ЗМС"),I125&gt;=$M$115),"МС",IF(AND(NOT(OR(F125="ЗМС",F125="МСМК",F125="МС",F125="КМС")),I125&gt;=$N$115),"+КМС",IF(AND(OR(F125="ЗМС",F125="МСМК",F125="МС",F125="КМС"),I125&gt;=$N$115),"КМС","-"))))))</f>
        <v>КМС</v>
      </c>
      <c r="M125" s="151" t="s">
        <v>448</v>
      </c>
      <c r="N125" s="150"/>
    </row>
    <row r="126" spans="1:14" s="139" customFormat="1" ht="15.75" x14ac:dyDescent="0.25">
      <c r="A126" s="378">
        <v>8</v>
      </c>
      <c r="B126" s="225" t="s">
        <v>145</v>
      </c>
      <c r="C126" s="215"/>
      <c r="D126" s="216"/>
      <c r="E126" s="329" t="s">
        <v>125</v>
      </c>
      <c r="F126" s="153">
        <v>1</v>
      </c>
      <c r="G126" s="329">
        <v>2004</v>
      </c>
      <c r="H126" s="303">
        <v>74.849999999999994</v>
      </c>
      <c r="I126" s="149">
        <v>60</v>
      </c>
      <c r="J126" s="378">
        <f>IF(I126="","",RANK(I126,$I$119:$I$126,0))</f>
        <v>8</v>
      </c>
      <c r="K126" s="378">
        <f>IF(I126="","",IF(J126&gt;=19,1,IF(J126=1,20,IF(J126=2,18,IF(J126=3,16,IF(J126=4,15,IF(J126=5,14,IF(J126=6,13,IF(J126=7,12,IF(J126=8,11,IF(J126=9,10,IF(J126=10,9,IF(J126=11,8,IF(J126=12,7,IF(J126=13,6,IF(J126=14,5,IF(J126=15,4,IF(J126=16,3,IF(J126=17,2,1)))))))))))))))))))</f>
        <v>11</v>
      </c>
      <c r="L126" s="378" t="str">
        <f>IF(AND(NOT(OR(F126="МСМК",F126="ЗМС")),I126&gt;=$L$115),"+МСМК",IF(AND(OR(F126="МСМК",F126="ЗМС"),I126&gt;=$L$115),"МСМК",IF(AND(NOT(OR(F126="МСМК",F126="МС",F126="ЗМС")),I126&gt;=$M$115),"+МС",IF(AND(OR(F126="МСМК",F126="МС",F126="ЗМС"),I126&gt;=$M$115),"МС",IF(AND(NOT(OR(F126="ЗМС",F126="МСМК",F126="МС",F126="КМС")),I126&gt;=$N$115),"+КМС",IF(AND(OR(F126="ЗМС",F126="МСМК",F126="МС",F126="КМС"),I126&gt;=$N$115),"КМС","-"))))))</f>
        <v>-</v>
      </c>
      <c r="M126" s="151" t="s">
        <v>146</v>
      </c>
      <c r="N126" s="150"/>
    </row>
    <row r="127" spans="1:14" s="108" customFormat="1" ht="15.75" x14ac:dyDescent="0.25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</row>
    <row r="128" spans="1:14" s="108" customFormat="1" ht="15.75" x14ac:dyDescent="0.25">
      <c r="A128" s="30"/>
      <c r="C128" s="117"/>
      <c r="D128" s="60"/>
      <c r="E128" s="117"/>
      <c r="F128" s="60"/>
      <c r="G128" s="60"/>
      <c r="H128" s="117"/>
      <c r="I128" s="30"/>
      <c r="J128" s="30"/>
      <c r="K128" s="30"/>
      <c r="L128" s="30"/>
      <c r="M128" s="30"/>
      <c r="N128" s="30"/>
    </row>
    <row r="129" spans="1:18" s="108" customFormat="1" ht="15.75" x14ac:dyDescent="0.25">
      <c r="A129" s="30"/>
      <c r="C129" s="117"/>
      <c r="D129" s="60"/>
      <c r="E129" s="117"/>
      <c r="F129" s="60"/>
      <c r="G129" s="60"/>
      <c r="H129" s="117"/>
      <c r="I129" s="30"/>
      <c r="J129" s="30"/>
      <c r="K129" s="30"/>
      <c r="L129" s="30"/>
      <c r="M129" s="30"/>
      <c r="N129" s="30"/>
    </row>
    <row r="130" spans="1:18" ht="15.75" x14ac:dyDescent="0.25">
      <c r="A130" s="397" t="s">
        <v>40</v>
      </c>
      <c r="B130" s="2"/>
      <c r="C130" s="2"/>
      <c r="E130" s="11" t="s">
        <v>66</v>
      </c>
      <c r="F130" s="11"/>
      <c r="G130" s="30"/>
      <c r="H130" s="11" t="s">
        <v>41</v>
      </c>
      <c r="I130" s="11"/>
      <c r="J130" s="11"/>
      <c r="K130" s="11"/>
      <c r="L130" s="11" t="s">
        <v>42</v>
      </c>
      <c r="M130" s="30"/>
      <c r="N130" s="11"/>
    </row>
    <row r="131" spans="1:18" ht="15.75" x14ac:dyDescent="0.25">
      <c r="A131" s="397"/>
      <c r="B131" s="2"/>
      <c r="C131" s="2"/>
      <c r="E131" s="11"/>
      <c r="F131" s="11"/>
      <c r="G131" s="30"/>
      <c r="H131" s="11"/>
      <c r="I131" s="11"/>
      <c r="J131" s="11"/>
      <c r="K131" s="11"/>
      <c r="L131" s="11"/>
      <c r="M131" s="30"/>
      <c r="N131" s="11"/>
    </row>
    <row r="132" spans="1:18" ht="15.75" x14ac:dyDescent="0.25">
      <c r="A132" s="397"/>
      <c r="B132" s="2"/>
      <c r="C132" s="2"/>
      <c r="D132" s="397"/>
      <c r="E132" s="397"/>
      <c r="F132" s="397"/>
      <c r="G132" s="30"/>
      <c r="H132" s="11"/>
      <c r="I132" s="11"/>
      <c r="J132" s="11"/>
      <c r="K132" s="11"/>
      <c r="L132" s="11"/>
      <c r="M132" s="30"/>
      <c r="N132" s="11"/>
    </row>
    <row r="133" spans="1:18" s="89" customFormat="1" ht="15.75" x14ac:dyDescent="0.25">
      <c r="A133" s="397" t="s">
        <v>597</v>
      </c>
      <c r="B133" s="2"/>
      <c r="C133" s="2"/>
      <c r="E133" s="11" t="s">
        <v>595</v>
      </c>
      <c r="H133" s="397" t="s">
        <v>598</v>
      </c>
      <c r="L133" s="397" t="s">
        <v>596</v>
      </c>
      <c r="P133" s="396"/>
      <c r="Q133" s="397" t="s">
        <v>596</v>
      </c>
      <c r="R133" s="397" t="s">
        <v>596</v>
      </c>
    </row>
    <row r="134" spans="1:18" s="108" customFormat="1" ht="15.75" x14ac:dyDescent="0.25">
      <c r="B134" s="195"/>
      <c r="C134" s="195"/>
    </row>
    <row r="135" spans="1:18" ht="23.25" x14ac:dyDescent="0.25">
      <c r="B135" s="116"/>
      <c r="C135" s="116"/>
      <c r="E135" s="116"/>
      <c r="F135" s="116"/>
    </row>
    <row r="136" spans="1:18" ht="23.25" x14ac:dyDescent="0.25">
      <c r="B136" s="116"/>
      <c r="C136" s="116"/>
      <c r="E136" s="116"/>
      <c r="F136" s="116"/>
    </row>
    <row r="137" spans="1:18" ht="23.25" x14ac:dyDescent="0.25">
      <c r="B137" s="116"/>
      <c r="C137" s="116"/>
      <c r="E137" s="116"/>
      <c r="F137" s="116"/>
    </row>
    <row r="138" spans="1:18" ht="23.25" x14ac:dyDescent="0.25">
      <c r="B138" s="116"/>
      <c r="C138" s="116"/>
      <c r="E138" s="116"/>
      <c r="F138" s="116"/>
    </row>
    <row r="139" spans="1:18" ht="23.25" x14ac:dyDescent="0.25">
      <c r="B139" s="116"/>
      <c r="C139" s="116"/>
      <c r="E139" s="116"/>
      <c r="F139" s="116"/>
    </row>
    <row r="140" spans="1:18" ht="23.25" x14ac:dyDescent="0.25">
      <c r="B140" s="116"/>
      <c r="C140" s="116"/>
      <c r="E140" s="116"/>
      <c r="F140" s="116"/>
    </row>
    <row r="141" spans="1:18" ht="23.25" x14ac:dyDescent="0.25">
      <c r="B141" s="116"/>
      <c r="C141" s="116"/>
      <c r="E141" s="116"/>
      <c r="F141" s="116"/>
    </row>
    <row r="142" spans="1:18" ht="23.25" x14ac:dyDescent="0.25">
      <c r="B142" s="116"/>
      <c r="C142" s="116"/>
      <c r="E142" s="116"/>
      <c r="F142" s="116"/>
    </row>
    <row r="143" spans="1:18" ht="23.25" x14ac:dyDescent="0.25">
      <c r="B143" s="116"/>
      <c r="C143" s="116"/>
      <c r="E143" s="116"/>
      <c r="F143" s="116"/>
    </row>
    <row r="144" spans="1:18" ht="23.25" x14ac:dyDescent="0.25">
      <c r="B144" s="116"/>
      <c r="C144" s="116"/>
      <c r="E144" s="116"/>
      <c r="F144" s="116"/>
    </row>
    <row r="145" spans="2:3" ht="23.25" x14ac:dyDescent="0.25">
      <c r="B145" s="116"/>
      <c r="C145" s="116"/>
    </row>
    <row r="146" spans="2:3" ht="23.25" x14ac:dyDescent="0.25">
      <c r="B146" s="116"/>
      <c r="C146" s="116"/>
    </row>
    <row r="147" spans="2:3" ht="23.25" x14ac:dyDescent="0.25">
      <c r="B147" s="116"/>
      <c r="C147" s="116"/>
    </row>
    <row r="148" spans="2:3" ht="23.25" x14ac:dyDescent="0.25">
      <c r="B148" s="116"/>
      <c r="C148" s="116"/>
    </row>
    <row r="149" spans="2:3" ht="23.25" x14ac:dyDescent="0.25">
      <c r="B149" s="116"/>
      <c r="C149" s="116"/>
    </row>
    <row r="150" spans="2:3" ht="23.25" x14ac:dyDescent="0.25">
      <c r="B150" s="116"/>
      <c r="C150" s="116"/>
    </row>
    <row r="151" spans="2:3" ht="23.25" x14ac:dyDescent="0.25">
      <c r="B151" s="116"/>
      <c r="C151" s="116"/>
    </row>
    <row r="152" spans="2:3" ht="23.25" x14ac:dyDescent="0.25">
      <c r="B152" s="116"/>
      <c r="C152" s="116"/>
    </row>
    <row r="153" spans="2:3" ht="23.25" x14ac:dyDescent="0.25">
      <c r="B153" s="116"/>
      <c r="C153" s="116"/>
    </row>
    <row r="154" spans="2:3" ht="23.25" x14ac:dyDescent="0.25">
      <c r="B154" s="116"/>
      <c r="C154" s="116"/>
    </row>
    <row r="155" spans="2:3" ht="23.25" x14ac:dyDescent="0.25">
      <c r="B155" s="116"/>
      <c r="C155" s="116"/>
    </row>
    <row r="156" spans="2:3" ht="23.25" x14ac:dyDescent="0.25">
      <c r="B156" s="116"/>
      <c r="C156" s="116"/>
    </row>
    <row r="157" spans="2:3" ht="23.25" x14ac:dyDescent="0.25">
      <c r="B157" s="116"/>
      <c r="C157" s="116"/>
    </row>
    <row r="158" spans="2:3" ht="23.25" x14ac:dyDescent="0.25">
      <c r="B158" s="116"/>
      <c r="C158" s="116"/>
    </row>
    <row r="159" spans="2:3" ht="23.25" x14ac:dyDescent="0.25">
      <c r="B159" s="116"/>
      <c r="C159" s="116"/>
    </row>
    <row r="160" spans="2:3" ht="23.25" x14ac:dyDescent="0.25">
      <c r="B160" s="116"/>
      <c r="C160" s="116"/>
    </row>
    <row r="161" spans="2:3" ht="23.25" x14ac:dyDescent="0.25">
      <c r="B161" s="116"/>
      <c r="C161" s="116"/>
    </row>
    <row r="163" spans="2:3" ht="23.25" x14ac:dyDescent="0.25">
      <c r="B163" s="116"/>
      <c r="C163" s="116"/>
    </row>
    <row r="164" spans="2:3" ht="23.25" x14ac:dyDescent="0.25">
      <c r="B164" s="116"/>
      <c r="C164" s="116"/>
    </row>
    <row r="165" spans="2:3" ht="23.25" x14ac:dyDescent="0.25">
      <c r="B165" s="116"/>
      <c r="C165" s="116"/>
    </row>
    <row r="166" spans="2:3" ht="23.25" x14ac:dyDescent="0.25">
      <c r="B166" s="116"/>
      <c r="C166" s="116"/>
    </row>
    <row r="167" spans="2:3" ht="23.25" x14ac:dyDescent="0.25">
      <c r="B167" s="116"/>
      <c r="C167" s="116"/>
    </row>
    <row r="168" spans="2:3" ht="23.25" x14ac:dyDescent="0.25">
      <c r="B168" s="116"/>
      <c r="C168" s="116"/>
    </row>
    <row r="169" spans="2:3" ht="23.25" x14ac:dyDescent="0.25">
      <c r="B169" s="116"/>
      <c r="C169" s="116"/>
    </row>
    <row r="170" spans="2:3" ht="23.25" x14ac:dyDescent="0.25">
      <c r="B170" s="116"/>
      <c r="C170" s="116"/>
    </row>
    <row r="171" spans="2:3" ht="23.25" x14ac:dyDescent="0.25">
      <c r="B171" s="116"/>
      <c r="C171" s="116"/>
    </row>
    <row r="172" spans="2:3" ht="23.25" x14ac:dyDescent="0.25">
      <c r="B172" s="116"/>
      <c r="C172" s="116"/>
    </row>
    <row r="173" spans="2:3" ht="23.25" x14ac:dyDescent="0.25">
      <c r="B173" s="116"/>
      <c r="C173" s="116"/>
    </row>
    <row r="174" spans="2:3" ht="23.25" x14ac:dyDescent="0.25">
      <c r="B174" s="116"/>
      <c r="C174" s="116"/>
    </row>
    <row r="175" spans="2:3" ht="23.25" x14ac:dyDescent="0.25">
      <c r="B175" s="116"/>
      <c r="C175" s="116"/>
    </row>
    <row r="176" spans="2:3" ht="23.25" x14ac:dyDescent="0.25">
      <c r="B176" s="116"/>
      <c r="C176" s="116"/>
    </row>
    <row r="177" spans="2:3" ht="23.25" x14ac:dyDescent="0.25">
      <c r="B177" s="116"/>
      <c r="C177" s="116"/>
    </row>
    <row r="178" spans="2:3" ht="23.25" x14ac:dyDescent="0.25">
      <c r="B178" s="116"/>
      <c r="C178" s="116"/>
    </row>
    <row r="179" spans="2:3" ht="23.25" x14ac:dyDescent="0.25">
      <c r="B179" s="116"/>
      <c r="C179" s="116"/>
    </row>
    <row r="180" spans="2:3" ht="23.25" x14ac:dyDescent="0.25">
      <c r="B180" s="116"/>
      <c r="C180" s="116"/>
    </row>
    <row r="181" spans="2:3" ht="23.25" x14ac:dyDescent="0.25">
      <c r="B181" s="116"/>
      <c r="C181" s="116"/>
    </row>
    <row r="182" spans="2:3" ht="23.25" x14ac:dyDescent="0.25">
      <c r="B182" s="116"/>
      <c r="C182" s="116"/>
    </row>
    <row r="183" spans="2:3" ht="23.25" x14ac:dyDescent="0.25">
      <c r="B183" s="116"/>
      <c r="C183" s="116"/>
    </row>
    <row r="184" spans="2:3" ht="23.25" x14ac:dyDescent="0.25">
      <c r="B184" s="116"/>
      <c r="C184" s="116"/>
    </row>
    <row r="185" spans="2:3" ht="23.25" x14ac:dyDescent="0.25">
      <c r="B185" s="116"/>
      <c r="C185" s="116"/>
    </row>
    <row r="186" spans="2:3" ht="23.25" x14ac:dyDescent="0.25">
      <c r="B186" s="116"/>
      <c r="C186" s="116"/>
    </row>
    <row r="187" spans="2:3" ht="23.25" x14ac:dyDescent="0.25">
      <c r="B187" s="116"/>
      <c r="C187" s="116"/>
    </row>
    <row r="188" spans="2:3" ht="23.25" x14ac:dyDescent="0.25">
      <c r="B188" s="116"/>
      <c r="C188" s="116"/>
    </row>
    <row r="189" spans="2:3" ht="23.25" x14ac:dyDescent="0.25">
      <c r="B189" s="116"/>
      <c r="C189" s="116"/>
    </row>
    <row r="190" spans="2:3" ht="23.25" x14ac:dyDescent="0.25">
      <c r="B190" s="116"/>
      <c r="C190" s="116"/>
    </row>
    <row r="191" spans="2:3" ht="23.25" x14ac:dyDescent="0.25">
      <c r="B191" s="116"/>
      <c r="C191" s="116"/>
    </row>
    <row r="192" spans="2:3" ht="23.25" x14ac:dyDescent="0.25">
      <c r="B192" s="116"/>
      <c r="C192" s="116"/>
    </row>
  </sheetData>
  <sortState xmlns:xlrd2="http://schemas.microsoft.com/office/spreadsheetml/2017/richdata2" ref="B119:N126">
    <sortCondition ref="J119:J126"/>
  </sortState>
  <mergeCells count="124">
    <mergeCell ref="L117:L118"/>
    <mergeCell ref="M117:N118"/>
    <mergeCell ref="A113:D113"/>
    <mergeCell ref="E113:K113"/>
    <mergeCell ref="L113:N113"/>
    <mergeCell ref="E114:K114"/>
    <mergeCell ref="A111:D111"/>
    <mergeCell ref="L111:N111"/>
    <mergeCell ref="A112:D112"/>
    <mergeCell ref="E112:K112"/>
    <mergeCell ref="L112:N112"/>
    <mergeCell ref="A114:D114"/>
    <mergeCell ref="E115:K115"/>
    <mergeCell ref="A117:A118"/>
    <mergeCell ref="B117:D118"/>
    <mergeCell ref="E117:E118"/>
    <mergeCell ref="F117:F118"/>
    <mergeCell ref="G117:G118"/>
    <mergeCell ref="H117:H118"/>
    <mergeCell ref="I117:I118"/>
    <mergeCell ref="J117:J118"/>
    <mergeCell ref="K117:K118"/>
    <mergeCell ref="A115:D115"/>
    <mergeCell ref="A104:N104"/>
    <mergeCell ref="A105:N105"/>
    <mergeCell ref="E110:K110"/>
    <mergeCell ref="E81:K81"/>
    <mergeCell ref="A83:A84"/>
    <mergeCell ref="B83:D84"/>
    <mergeCell ref="E83:E84"/>
    <mergeCell ref="F83:F84"/>
    <mergeCell ref="G83:G84"/>
    <mergeCell ref="H83:H84"/>
    <mergeCell ref="I83:I84"/>
    <mergeCell ref="J83:J84"/>
    <mergeCell ref="K83:K84"/>
    <mergeCell ref="A81:D81"/>
    <mergeCell ref="A106:N106"/>
    <mergeCell ref="A107:N107"/>
    <mergeCell ref="A108:N108"/>
    <mergeCell ref="A109:N109"/>
    <mergeCell ref="L110:N110"/>
    <mergeCell ref="L83:L84"/>
    <mergeCell ref="M83:N84"/>
    <mergeCell ref="A79:D79"/>
    <mergeCell ref="E79:K79"/>
    <mergeCell ref="L79:N79"/>
    <mergeCell ref="E80:K80"/>
    <mergeCell ref="A77:D77"/>
    <mergeCell ref="L77:N77"/>
    <mergeCell ref="A78:D78"/>
    <mergeCell ref="E78:K78"/>
    <mergeCell ref="L78:N78"/>
    <mergeCell ref="A80:D80"/>
    <mergeCell ref="A72:N72"/>
    <mergeCell ref="A73:N73"/>
    <mergeCell ref="A74:N74"/>
    <mergeCell ref="A75:N75"/>
    <mergeCell ref="L76:N76"/>
    <mergeCell ref="L48:L49"/>
    <mergeCell ref="M48:N49"/>
    <mergeCell ref="A70:N70"/>
    <mergeCell ref="A71:N71"/>
    <mergeCell ref="E76:K76"/>
    <mergeCell ref="E45:K45"/>
    <mergeCell ref="E46:K46"/>
    <mergeCell ref="A48:A49"/>
    <mergeCell ref="B48:D49"/>
    <mergeCell ref="E48:E49"/>
    <mergeCell ref="F48:F49"/>
    <mergeCell ref="G48:G49"/>
    <mergeCell ref="H48:H49"/>
    <mergeCell ref="I48:I49"/>
    <mergeCell ref="J48:J49"/>
    <mergeCell ref="K48:K49"/>
    <mergeCell ref="A45:D45"/>
    <mergeCell ref="A46:D46"/>
    <mergeCell ref="A43:D43"/>
    <mergeCell ref="E43:K43"/>
    <mergeCell ref="L43:N43"/>
    <mergeCell ref="A44:D44"/>
    <mergeCell ref="E44:K44"/>
    <mergeCell ref="L44:N44"/>
    <mergeCell ref="A40:N40"/>
    <mergeCell ref="L41:N41"/>
    <mergeCell ref="A42:D42"/>
    <mergeCell ref="L42:N42"/>
    <mergeCell ref="E41:K41"/>
    <mergeCell ref="A35:N35"/>
    <mergeCell ref="A36:N36"/>
    <mergeCell ref="A37:N37"/>
    <mergeCell ref="A38:N38"/>
    <mergeCell ref="A39:N39"/>
    <mergeCell ref="A6:N6"/>
    <mergeCell ref="E10:K10"/>
    <mergeCell ref="A9:D9"/>
    <mergeCell ref="L9:N9"/>
    <mergeCell ref="A8:D8"/>
    <mergeCell ref="L8:N8"/>
    <mergeCell ref="L10:N10"/>
    <mergeCell ref="A10:D10"/>
    <mergeCell ref="L7:N7"/>
    <mergeCell ref="E9:K9"/>
    <mergeCell ref="A11:D11"/>
    <mergeCell ref="A12:D12"/>
    <mergeCell ref="A1:N1"/>
    <mergeCell ref="A2:N2"/>
    <mergeCell ref="A3:N3"/>
    <mergeCell ref="A4:N4"/>
    <mergeCell ref="A5:N5"/>
    <mergeCell ref="A14:A15"/>
    <mergeCell ref="B14:D15"/>
    <mergeCell ref="E14:E15"/>
    <mergeCell ref="E12:K12"/>
    <mergeCell ref="J14:J15"/>
    <mergeCell ref="K14:K15"/>
    <mergeCell ref="F14:F15"/>
    <mergeCell ref="G14:G15"/>
    <mergeCell ref="H14:H15"/>
    <mergeCell ref="I14:I15"/>
    <mergeCell ref="L14:L15"/>
    <mergeCell ref="M14:N15"/>
    <mergeCell ref="E7:K7"/>
    <mergeCell ref="E11:K11"/>
  </mergeCells>
  <phoneticPr fontId="45" type="noConversion"/>
  <pageMargins left="0.25" right="0.25" top="0.15625" bottom="0.75" header="0.3" footer="0.3"/>
  <pageSetup paperSize="9" orientation="landscape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41"/>
  <sheetViews>
    <sheetView view="pageBreakPreview" topLeftCell="A210" zoomScale="115" zoomScaleNormal="100" zoomScaleSheetLayoutView="115" workbookViewId="0">
      <selection activeCell="E218" sqref="E218:O218"/>
    </sheetView>
  </sheetViews>
  <sheetFormatPr defaultRowHeight="15" x14ac:dyDescent="0.25"/>
  <cols>
    <col min="1" max="1" width="5.28515625" customWidth="1"/>
    <col min="2" max="2" width="4.85546875" customWidth="1"/>
    <col min="3" max="3" width="9.28515625" customWidth="1"/>
    <col min="4" max="4" width="9" customWidth="1"/>
    <col min="5" max="5" width="22.7109375" customWidth="1"/>
    <col min="6" max="6" width="8.140625" customWidth="1"/>
    <col min="7" max="7" width="5.85546875" customWidth="1"/>
    <col min="8" max="8" width="7.5703125" customWidth="1"/>
    <col min="9" max="9" width="6.28515625" customWidth="1"/>
    <col min="10" max="10" width="6.85546875" customWidth="1"/>
    <col min="11" max="11" width="0.140625" style="425" hidden="1" customWidth="1"/>
    <col min="12" max="12" width="7" style="425" customWidth="1"/>
    <col min="13" max="13" width="6.7109375" customWidth="1"/>
    <col min="14" max="14" width="5" customWidth="1"/>
    <col min="15" max="15" width="8.7109375" customWidth="1"/>
    <col min="16" max="16" width="11" customWidth="1"/>
    <col min="17" max="17" width="8.85546875" customWidth="1"/>
    <col min="18" max="18" width="12.140625" style="14" customWidth="1"/>
  </cols>
  <sheetData>
    <row r="1" spans="1:18" ht="15.75" x14ac:dyDescent="0.25">
      <c r="A1" s="546" t="s">
        <v>22</v>
      </c>
      <c r="B1" s="546"/>
      <c r="C1" s="546"/>
      <c r="D1" s="546"/>
      <c r="E1" s="546"/>
      <c r="F1" s="546"/>
      <c r="G1" s="546"/>
      <c r="H1" s="546"/>
      <c r="I1" s="546"/>
      <c r="J1" s="546"/>
      <c r="K1" s="546"/>
      <c r="L1" s="546"/>
      <c r="M1" s="546"/>
      <c r="N1" s="546"/>
      <c r="O1" s="546"/>
      <c r="P1" s="546"/>
      <c r="Q1" s="546"/>
      <c r="R1" s="546"/>
    </row>
    <row r="2" spans="1:18" ht="15.75" x14ac:dyDescent="0.25">
      <c r="A2" s="546" t="s">
        <v>32</v>
      </c>
      <c r="B2" s="546"/>
      <c r="C2" s="546"/>
      <c r="D2" s="546"/>
      <c r="E2" s="546"/>
      <c r="F2" s="546"/>
      <c r="G2" s="546"/>
      <c r="H2" s="546"/>
      <c r="I2" s="546"/>
      <c r="J2" s="546"/>
      <c r="K2" s="546"/>
      <c r="L2" s="546"/>
      <c r="M2" s="546"/>
      <c r="N2" s="546"/>
      <c r="O2" s="546"/>
      <c r="P2" s="546"/>
      <c r="Q2" s="546"/>
      <c r="R2" s="546"/>
    </row>
    <row r="3" spans="1:18" ht="15.75" x14ac:dyDescent="0.25">
      <c r="A3" s="581" t="s">
        <v>6</v>
      </c>
      <c r="B3" s="581"/>
      <c r="C3" s="581"/>
      <c r="D3" s="581"/>
      <c r="E3" s="581"/>
      <c r="F3" s="581"/>
      <c r="G3" s="581"/>
      <c r="H3" s="581"/>
      <c r="I3" s="581"/>
      <c r="J3" s="581"/>
      <c r="K3" s="581"/>
      <c r="L3" s="581"/>
      <c r="M3" s="581"/>
      <c r="N3" s="581"/>
      <c r="O3" s="581"/>
      <c r="P3" s="581"/>
      <c r="Q3" s="581"/>
      <c r="R3" s="581"/>
    </row>
    <row r="4" spans="1:18" ht="15.75" x14ac:dyDescent="0.25">
      <c r="A4" s="581" t="s">
        <v>7</v>
      </c>
      <c r="B4" s="581"/>
      <c r="C4" s="581"/>
      <c r="D4" s="581"/>
      <c r="E4" s="581"/>
      <c r="F4" s="581"/>
      <c r="G4" s="581"/>
      <c r="H4" s="581"/>
      <c r="I4" s="581"/>
      <c r="J4" s="581"/>
      <c r="K4" s="581"/>
      <c r="L4" s="581"/>
      <c r="M4" s="581"/>
      <c r="N4" s="581"/>
      <c r="O4" s="581"/>
      <c r="P4" s="581"/>
      <c r="Q4" s="581"/>
      <c r="R4" s="581"/>
    </row>
    <row r="5" spans="1:18" ht="15.75" x14ac:dyDescent="0.25">
      <c r="A5" s="581" t="s">
        <v>8</v>
      </c>
      <c r="B5" s="581"/>
      <c r="C5" s="581"/>
      <c r="D5" s="581"/>
      <c r="E5" s="581"/>
      <c r="F5" s="581"/>
      <c r="G5" s="581"/>
      <c r="H5" s="581"/>
      <c r="I5" s="581"/>
      <c r="J5" s="581"/>
      <c r="K5" s="581"/>
      <c r="L5" s="581"/>
      <c r="M5" s="581"/>
      <c r="N5" s="581"/>
      <c r="O5" s="581"/>
      <c r="P5" s="581"/>
      <c r="Q5" s="581"/>
      <c r="R5" s="581"/>
    </row>
    <row r="6" spans="1:18" ht="15.75" x14ac:dyDescent="0.25">
      <c r="A6" s="550" t="s">
        <v>473</v>
      </c>
      <c r="B6" s="550"/>
      <c r="C6" s="550"/>
      <c r="D6" s="550"/>
      <c r="E6" s="550"/>
      <c r="F6" s="550"/>
      <c r="G6" s="550"/>
      <c r="H6" s="550"/>
      <c r="I6" s="550"/>
      <c r="J6" s="550"/>
      <c r="K6" s="550"/>
      <c r="L6" s="550"/>
      <c r="M6" s="550"/>
      <c r="N6" s="550"/>
      <c r="O6" s="550"/>
      <c r="P6" s="550"/>
      <c r="Q6" s="550"/>
      <c r="R6" s="550"/>
    </row>
    <row r="7" spans="1:18" ht="15.75" x14ac:dyDescent="0.25">
      <c r="A7" s="574" t="s">
        <v>46</v>
      </c>
      <c r="B7" s="575"/>
      <c r="C7" s="575"/>
      <c r="D7" s="576"/>
      <c r="P7" s="574" t="s">
        <v>44</v>
      </c>
      <c r="Q7" s="575"/>
      <c r="R7" s="576"/>
    </row>
    <row r="8" spans="1:18" ht="15.75" x14ac:dyDescent="0.25">
      <c r="A8" s="574" t="s">
        <v>47</v>
      </c>
      <c r="B8" s="575"/>
      <c r="C8" s="575"/>
      <c r="D8" s="576"/>
      <c r="P8" s="40" t="s">
        <v>23</v>
      </c>
      <c r="Q8" s="40"/>
      <c r="R8" s="66"/>
    </row>
    <row r="9" spans="1:18" ht="15.75" x14ac:dyDescent="0.25">
      <c r="A9" s="574" t="s">
        <v>33</v>
      </c>
      <c r="B9" s="576"/>
      <c r="C9" s="131" t="s">
        <v>34</v>
      </c>
      <c r="D9" s="131" t="s">
        <v>36</v>
      </c>
      <c r="E9" s="578" t="s">
        <v>9</v>
      </c>
      <c r="F9" s="579"/>
      <c r="G9" s="579"/>
      <c r="H9" s="579"/>
      <c r="I9" s="579"/>
      <c r="J9" s="579"/>
      <c r="K9" s="579"/>
      <c r="L9" s="579"/>
      <c r="M9" s="579"/>
      <c r="N9" s="579"/>
      <c r="O9" s="579"/>
      <c r="P9" s="128"/>
      <c r="Q9" s="61"/>
      <c r="R9" s="67"/>
    </row>
    <row r="10" spans="1:18" ht="15.75" x14ac:dyDescent="0.25">
      <c r="A10" s="563">
        <v>137</v>
      </c>
      <c r="B10" s="565"/>
      <c r="C10" s="119">
        <v>204</v>
      </c>
      <c r="D10" s="119">
        <v>232</v>
      </c>
      <c r="E10" s="566" t="s">
        <v>37</v>
      </c>
      <c r="F10" s="567"/>
      <c r="G10" s="567"/>
      <c r="H10" s="567"/>
      <c r="I10" s="567"/>
      <c r="J10" s="567"/>
      <c r="K10" s="567"/>
      <c r="L10" s="567"/>
      <c r="M10" s="567"/>
      <c r="N10" s="567"/>
      <c r="O10" s="567"/>
      <c r="P10" s="649" t="s">
        <v>11</v>
      </c>
      <c r="Q10" s="649"/>
      <c r="R10" s="649"/>
    </row>
    <row r="11" spans="1:18" ht="15.75" x14ac:dyDescent="0.25">
      <c r="A11" s="569" t="s">
        <v>507</v>
      </c>
      <c r="B11" s="570"/>
      <c r="C11" s="570"/>
      <c r="D11" s="571"/>
      <c r="E11" s="585" t="s">
        <v>27</v>
      </c>
      <c r="F11" s="586"/>
      <c r="G11" s="586"/>
      <c r="H11" s="586"/>
      <c r="I11" s="586"/>
      <c r="J11" s="586"/>
      <c r="K11" s="586"/>
      <c r="L11" s="586"/>
      <c r="M11" s="586"/>
      <c r="N11" s="586"/>
      <c r="O11" s="587"/>
      <c r="P11" s="63" t="s">
        <v>13</v>
      </c>
      <c r="Q11" s="63" t="s">
        <v>1</v>
      </c>
      <c r="R11" s="63" t="s">
        <v>0</v>
      </c>
    </row>
    <row r="12" spans="1:18" ht="15.75" x14ac:dyDescent="0.25">
      <c r="A12" s="569" t="s">
        <v>594</v>
      </c>
      <c r="B12" s="570"/>
      <c r="C12" s="570"/>
      <c r="D12" s="571"/>
      <c r="E12" s="566" t="s">
        <v>26</v>
      </c>
      <c r="F12" s="567"/>
      <c r="G12" s="567"/>
      <c r="H12" s="567"/>
      <c r="I12" s="567"/>
      <c r="J12" s="567"/>
      <c r="K12" s="567"/>
      <c r="L12" s="567"/>
      <c r="M12" s="567"/>
      <c r="N12" s="567"/>
      <c r="O12" s="568"/>
      <c r="P12" s="13">
        <v>192</v>
      </c>
      <c r="Q12" s="13">
        <v>126</v>
      </c>
      <c r="R12" s="13">
        <v>75</v>
      </c>
    </row>
    <row r="13" spans="1:18" ht="15.75" x14ac:dyDescent="0.25">
      <c r="A13" s="9"/>
      <c r="B13" s="9"/>
      <c r="C13" s="9"/>
      <c r="D13" s="9"/>
      <c r="E13" s="42" t="s">
        <v>72</v>
      </c>
      <c r="F13" s="64"/>
      <c r="G13" s="64"/>
      <c r="H13" s="64"/>
      <c r="I13" s="64"/>
      <c r="J13" s="64"/>
      <c r="K13" s="426"/>
      <c r="L13" s="426"/>
      <c r="M13" s="64"/>
      <c r="N13" s="64"/>
      <c r="O13" s="62"/>
      <c r="P13" s="10"/>
      <c r="Q13" s="10"/>
      <c r="R13" s="67"/>
    </row>
    <row r="14" spans="1:18" ht="15" customHeight="1" x14ac:dyDescent="0.25">
      <c r="A14" s="588" t="s">
        <v>84</v>
      </c>
      <c r="B14" s="653" t="s">
        <v>2</v>
      </c>
      <c r="C14" s="654"/>
      <c r="D14" s="655"/>
      <c r="E14" s="562" t="s">
        <v>3</v>
      </c>
      <c r="F14" s="588" t="s">
        <v>17</v>
      </c>
      <c r="G14" s="588" t="s">
        <v>18</v>
      </c>
      <c r="H14" s="588" t="s">
        <v>19</v>
      </c>
      <c r="I14" s="659" t="s">
        <v>33</v>
      </c>
      <c r="J14" s="659" t="s">
        <v>34</v>
      </c>
      <c r="K14" s="651" t="s">
        <v>35</v>
      </c>
      <c r="L14" s="652" t="s">
        <v>36</v>
      </c>
      <c r="M14" s="588" t="s">
        <v>5</v>
      </c>
      <c r="N14" s="588" t="s">
        <v>25</v>
      </c>
      <c r="O14" s="588" t="s">
        <v>20</v>
      </c>
      <c r="P14" s="653" t="s">
        <v>21</v>
      </c>
      <c r="Q14" s="654"/>
      <c r="R14" s="655"/>
    </row>
    <row r="15" spans="1:18" ht="15" customHeight="1" x14ac:dyDescent="0.25">
      <c r="A15" s="588"/>
      <c r="B15" s="656"/>
      <c r="C15" s="657"/>
      <c r="D15" s="658"/>
      <c r="E15" s="562"/>
      <c r="F15" s="588"/>
      <c r="G15" s="588"/>
      <c r="H15" s="588"/>
      <c r="I15" s="659"/>
      <c r="J15" s="659"/>
      <c r="K15" s="651"/>
      <c r="L15" s="652"/>
      <c r="M15" s="588"/>
      <c r="N15" s="588"/>
      <c r="O15" s="588"/>
      <c r="P15" s="656"/>
      <c r="Q15" s="657"/>
      <c r="R15" s="658"/>
    </row>
    <row r="16" spans="1:18" s="170" customFormat="1" ht="15" customHeight="1" x14ac:dyDescent="0.25">
      <c r="A16" s="197">
        <v>1</v>
      </c>
      <c r="B16" s="202" t="s">
        <v>449</v>
      </c>
      <c r="C16" s="206"/>
      <c r="D16" s="207"/>
      <c r="E16" s="420" t="s">
        <v>111</v>
      </c>
      <c r="F16" s="197" t="s">
        <v>1</v>
      </c>
      <c r="G16" s="197">
        <v>2003</v>
      </c>
      <c r="H16" s="415">
        <v>62.7</v>
      </c>
      <c r="I16" s="211">
        <v>83</v>
      </c>
      <c r="J16" s="211">
        <v>162</v>
      </c>
      <c r="K16" s="438">
        <f>J16/2</f>
        <v>81</v>
      </c>
      <c r="L16" s="424">
        <f>I16+K16</f>
        <v>164</v>
      </c>
      <c r="M16" s="197">
        <f>IF(I16="","",RANK(L16,$L$16:$L$31,0))</f>
        <v>1</v>
      </c>
      <c r="N16" s="197">
        <f>IF(I16="","",IF(M16&gt;=19,1,IF(M16=1,20,IF(M16=2,18,IF(M16=3,16,IF(M16=4,15,IF(M16=5,14,IF(M16=6,13,IF(M16=7,12,IF(M16=8,11,IF(M16=9,10,IF(M16=10,9,IF(M16=11,8,IF(M16=12,7,IF(M16=13,6,IF(M16=14,5,IF(M16=15,4,IF(M16=16,3,IF(M16=17,2,1)))))))))))))))))))</f>
        <v>20</v>
      </c>
      <c r="O16" s="197" t="str">
        <f>IF(AND(NOT(OR(F16="МСМК",F16="ЗМС")),L16&gt;=$P$12),"+МСМК",IF(AND(OR(F16="МСМК",F16="ЗМС"),L16&gt;=$P$12),"МСМК",IF(AND(NOT(OR(F16="МСМК",F16="МС",F16="ЗМС")),L16&gt;=$Q$12),"+МС",IF(AND(OR(F16="МСМК",F16="МС",F16="ЗМС"),L16&gt;=$Q$12),"МС",IF(AND(NOT(OR(F16="ЗМС",F16="МСМК",F16="МС",F16="КМС")),L16&gt;=$R$12),"+КМС",IF(AND(OR(F16="ЗМС",F16="МСМК",F16="МС",F16="КМС"),L16&gt;=$R$12),"КМС","-"))))))</f>
        <v>МС</v>
      </c>
      <c r="P16" s="202" t="s">
        <v>463</v>
      </c>
      <c r="Q16" s="206"/>
      <c r="R16" s="207"/>
    </row>
    <row r="17" spans="1:18" s="170" customFormat="1" ht="15" customHeight="1" x14ac:dyDescent="0.25">
      <c r="A17" s="197">
        <v>2</v>
      </c>
      <c r="B17" s="210" t="s">
        <v>205</v>
      </c>
      <c r="C17" s="734"/>
      <c r="D17" s="736"/>
      <c r="E17" s="134" t="s">
        <v>206</v>
      </c>
      <c r="F17" s="209" t="s">
        <v>1</v>
      </c>
      <c r="G17" s="134">
        <v>2002</v>
      </c>
      <c r="H17" s="415">
        <v>62.55</v>
      </c>
      <c r="I17" s="205">
        <v>87</v>
      </c>
      <c r="J17" s="205">
        <v>137</v>
      </c>
      <c r="K17" s="438">
        <f>J17/2</f>
        <v>68.5</v>
      </c>
      <c r="L17" s="424">
        <f>I17+K17</f>
        <v>155.5</v>
      </c>
      <c r="M17" s="197">
        <f>IF(I17="","",RANK(L17,$L$16:$L$31,0))</f>
        <v>2</v>
      </c>
      <c r="N17" s="197">
        <f>IF(I17="","",IF(M17&gt;=19,1,IF(M17=1,20,IF(M17=2,18,IF(M17=3,16,IF(M17=4,15,IF(M17=5,14,IF(M17=6,13,IF(M17=7,12,IF(M17=8,11,IF(M17=9,10,IF(M17=10,9,IF(M17=11,8,IF(M17=12,7,IF(M17=13,6,IF(M17=14,5,IF(M17=15,4,IF(M17=16,3,IF(M17=17,2,1)))))))))))))))))))</f>
        <v>18</v>
      </c>
      <c r="O17" s="197" t="str">
        <f>IF(AND(NOT(OR(F17="МСМК",F17="ЗМС")),L17&gt;=$P$12),"+МСМК",IF(AND(OR(F17="МСМК",F17="ЗМС"),L17&gt;=$P$12),"МСМК",IF(AND(NOT(OR(F17="МСМК",F17="МС",F17="ЗМС")),L17&gt;=$Q$12),"+МС",IF(AND(OR(F17="МСМК",F17="МС",F17="ЗМС"),L17&gt;=$Q$12),"МС",IF(AND(NOT(OR(F17="ЗМС",F17="МСМК",F17="МС",F17="КМС")),L17&gt;=$R$12),"+КМС",IF(AND(OR(F17="ЗМС",F17="МСМК",F17="МС",F17="КМС"),L17&gt;=$R$12),"КМС","-"))))))</f>
        <v>МС</v>
      </c>
      <c r="P17" s="210" t="s">
        <v>207</v>
      </c>
      <c r="Q17" s="206"/>
      <c r="R17" s="207"/>
    </row>
    <row r="18" spans="1:18" s="170" customFormat="1" ht="15" customHeight="1" x14ac:dyDescent="0.25">
      <c r="A18" s="197">
        <v>3</v>
      </c>
      <c r="B18" s="169" t="s">
        <v>499</v>
      </c>
      <c r="C18" s="206"/>
      <c r="D18" s="207"/>
      <c r="E18" s="197" t="s">
        <v>317</v>
      </c>
      <c r="F18" s="209" t="s">
        <v>1</v>
      </c>
      <c r="G18" s="197">
        <v>2001</v>
      </c>
      <c r="H18" s="415">
        <v>62.8</v>
      </c>
      <c r="I18" s="211">
        <v>89</v>
      </c>
      <c r="J18" s="211">
        <v>126</v>
      </c>
      <c r="K18" s="438">
        <f>J18/2</f>
        <v>63</v>
      </c>
      <c r="L18" s="424">
        <f>I18+K18</f>
        <v>152</v>
      </c>
      <c r="M18" s="197">
        <f>IF(I18="","",RANK(L18,$L$16:$L$31,0))</f>
        <v>3</v>
      </c>
      <c r="N18" s="197">
        <f>IF(I18="","",IF(M18&gt;=19,1,IF(M18=1,20,IF(M18=2,18,IF(M18=3,16,IF(M18=4,15,IF(M18=5,14,IF(M18=6,13,IF(M18=7,12,IF(M18=8,11,IF(M18=9,10,IF(M18=10,9,IF(M18=11,8,IF(M18=12,7,IF(M18=13,6,IF(M18=14,5,IF(M18=15,4,IF(M18=16,3,IF(M18=17,2,1)))))))))))))))))))</f>
        <v>16</v>
      </c>
      <c r="O18" s="197" t="str">
        <f>IF(AND(NOT(OR(F18="МСМК",F18="ЗМС")),L18&gt;=$P$12),"+МСМК",IF(AND(OR(F18="МСМК",F18="ЗМС"),L18&gt;=$P$12),"МСМК",IF(AND(NOT(OR(F18="МСМК",F18="МС",F18="ЗМС")),L18&gt;=$Q$12),"+МС",IF(AND(OR(F18="МСМК",F18="МС",F18="ЗМС"),L18&gt;=$Q$12),"МС",IF(AND(NOT(OR(F18="ЗМС",F18="МСМК",F18="МС",F18="КМС")),L18&gt;=$R$12),"+КМС",IF(AND(OR(F18="ЗМС",F18="МСМК",F18="МС",F18="КМС"),L18&gt;=$R$12),"КМС","-"))))))</f>
        <v>МС</v>
      </c>
      <c r="P18" s="169" t="s">
        <v>593</v>
      </c>
      <c r="Q18" s="206"/>
      <c r="R18" s="207"/>
    </row>
    <row r="19" spans="1:18" s="170" customFormat="1" ht="15" customHeight="1" x14ac:dyDescent="0.25">
      <c r="A19" s="197">
        <v>4</v>
      </c>
      <c r="B19" s="202" t="s">
        <v>570</v>
      </c>
      <c r="C19" s="203"/>
      <c r="D19" s="204"/>
      <c r="E19" s="197" t="s">
        <v>337</v>
      </c>
      <c r="F19" s="209" t="s">
        <v>0</v>
      </c>
      <c r="G19" s="197">
        <v>2004</v>
      </c>
      <c r="H19" s="415">
        <v>63</v>
      </c>
      <c r="I19" s="205">
        <v>83</v>
      </c>
      <c r="J19" s="205">
        <v>100</v>
      </c>
      <c r="K19" s="438">
        <f>J19/2</f>
        <v>50</v>
      </c>
      <c r="L19" s="424">
        <f>I19+K19</f>
        <v>133</v>
      </c>
      <c r="M19" s="197">
        <f>IF(I19="","",RANK(L19,$L$16:$L$31,0))</f>
        <v>4</v>
      </c>
      <c r="N19" s="197">
        <f>IF(I19="","",IF(M19&gt;=19,1,IF(M19=1,20,IF(M19=2,18,IF(M19=3,16,IF(M19=4,15,IF(M19=5,14,IF(M19=6,13,IF(M19=7,12,IF(M19=8,11,IF(M19=9,10,IF(M19=10,9,IF(M19=11,8,IF(M19=12,7,IF(M19=13,6,IF(M19=14,5,IF(M19=15,4,IF(M19=16,3,IF(M19=17,2,1)))))))))))))))))))</f>
        <v>15</v>
      </c>
      <c r="O19" s="197" t="str">
        <f>IF(AND(NOT(OR(F19="МСМК",F19="ЗМС")),L19&gt;=$P$12),"+МСМК",IF(AND(OR(F19="МСМК",F19="ЗМС"),L19&gt;=$P$12),"МСМК",IF(AND(NOT(OR(F19="МСМК",F19="МС",F19="ЗМС")),L19&gt;=$Q$12),"+МС",IF(AND(OR(F19="МСМК",F19="МС",F19="ЗМС"),L19&gt;=$Q$12),"МС",IF(AND(NOT(OR(F19="ЗМС",F19="МСМК",F19="МС",F19="КМС")),L19&gt;=$R$12),"+КМС",IF(AND(OR(F19="ЗМС",F19="МСМК",F19="МС",F19="КМС"),L19&gt;=$R$12),"КМС","-"))))))</f>
        <v>+МС</v>
      </c>
      <c r="P19" s="169" t="s">
        <v>348</v>
      </c>
      <c r="Q19" s="206"/>
      <c r="R19" s="207"/>
    </row>
    <row r="20" spans="1:18" s="170" customFormat="1" ht="15" customHeight="1" x14ac:dyDescent="0.25">
      <c r="A20" s="197">
        <v>5</v>
      </c>
      <c r="B20" s="169" t="s">
        <v>425</v>
      </c>
      <c r="C20" s="206"/>
      <c r="D20" s="207"/>
      <c r="E20" s="197" t="s">
        <v>426</v>
      </c>
      <c r="F20" s="197" t="s">
        <v>1</v>
      </c>
      <c r="G20" s="197">
        <v>2002</v>
      </c>
      <c r="H20" s="415">
        <v>62.6</v>
      </c>
      <c r="I20" s="211">
        <v>92</v>
      </c>
      <c r="J20" s="211">
        <v>46</v>
      </c>
      <c r="K20" s="438">
        <f>J20/2</f>
        <v>23</v>
      </c>
      <c r="L20" s="424">
        <f>I20+K20</f>
        <v>115</v>
      </c>
      <c r="M20" s="197">
        <f>IF(I20="","",RANK(L20,$L$16:$L$31,0))</f>
        <v>5</v>
      </c>
      <c r="N20" s="197">
        <f>IF(I20="","",IF(M20&gt;=19,1,IF(M20=1,20,IF(M20=2,18,IF(M20=3,16,IF(M20=4,15,IF(M20=5,14,IF(M20=6,13,IF(M20=7,12,IF(M20=8,11,IF(M20=9,10,IF(M20=10,9,IF(M20=11,8,IF(M20=12,7,IF(M20=13,6,IF(M20=14,5,IF(M20=15,4,IF(M20=16,3,IF(M20=17,2,1)))))))))))))))))))</f>
        <v>14</v>
      </c>
      <c r="O20" s="197" t="str">
        <f>IF(AND(NOT(OR(F20="МСМК",F20="ЗМС")),L20&gt;=$P$12),"+МСМК",IF(AND(OR(F20="МСМК",F20="ЗМС"),L20&gt;=$P$12),"МСМК",IF(AND(NOT(OR(F20="МСМК",F20="МС",F20="ЗМС")),L20&gt;=$Q$12),"+МС",IF(AND(OR(F20="МСМК",F20="МС",F20="ЗМС"),L20&gt;=$Q$12),"МС",IF(AND(NOT(OR(F20="ЗМС",F20="МСМК",F20="МС",F20="КМС")),L20&gt;=$R$12),"+КМС",IF(AND(OR(F20="ЗМС",F20="МСМК",F20="МС",F20="КМС"),L20&gt;=$R$12),"КМС","-"))))))</f>
        <v>КМС</v>
      </c>
      <c r="P20" s="202" t="s">
        <v>427</v>
      </c>
      <c r="Q20" s="206"/>
      <c r="R20" s="207"/>
    </row>
    <row r="21" spans="1:18" s="170" customFormat="1" ht="15" customHeight="1" x14ac:dyDescent="0.25">
      <c r="A21" s="197">
        <v>6</v>
      </c>
      <c r="B21" s="169" t="s">
        <v>250</v>
      </c>
      <c r="C21" s="203"/>
      <c r="D21" s="204"/>
      <c r="E21" s="197" t="s">
        <v>248</v>
      </c>
      <c r="F21" s="209" t="s">
        <v>0</v>
      </c>
      <c r="G21" s="197">
        <v>2000</v>
      </c>
      <c r="H21" s="415">
        <v>62.1</v>
      </c>
      <c r="I21" s="205">
        <v>65</v>
      </c>
      <c r="J21" s="205">
        <v>93</v>
      </c>
      <c r="K21" s="438">
        <f>J21/2</f>
        <v>46.5</v>
      </c>
      <c r="L21" s="424">
        <f>I21+K21</f>
        <v>111.5</v>
      </c>
      <c r="M21" s="197">
        <f>IF(I21="","",RANK(L21,$L$16:$L$31,0))</f>
        <v>6</v>
      </c>
      <c r="N21" s="197">
        <f>IF(I21="","",IF(M21&gt;=19,1,IF(M21=1,20,IF(M21=2,18,IF(M21=3,16,IF(M21=4,15,IF(M21=5,14,IF(M21=6,13,IF(M21=7,12,IF(M21=8,11,IF(M21=9,10,IF(M21=10,9,IF(M21=11,8,IF(M21=12,7,IF(M21=13,6,IF(M21=14,5,IF(M21=15,4,IF(M21=16,3,IF(M21=17,2,1)))))))))))))))))))</f>
        <v>13</v>
      </c>
      <c r="O21" s="197" t="str">
        <f>IF(AND(NOT(OR(F21="МСМК",F21="ЗМС")),L21&gt;=$P$12),"+МСМК",IF(AND(OR(F21="МСМК",F21="ЗМС"),L21&gt;=$P$12),"МСМК",IF(AND(NOT(OR(F21="МСМК",F21="МС",F21="ЗМС")),L21&gt;=$Q$12),"+МС",IF(AND(OR(F21="МСМК",F21="МС",F21="ЗМС"),L21&gt;=$Q$12),"МС",IF(AND(NOT(OR(F21="ЗМС",F21="МСМК",F21="МС",F21="КМС")),L21&gt;=$R$12),"+КМС",IF(AND(OR(F21="ЗМС",F21="МСМК",F21="МС",F21="КМС"),L21&gt;=$R$12),"КМС","-"))))))</f>
        <v>КМС</v>
      </c>
      <c r="P21" s="202" t="s">
        <v>251</v>
      </c>
      <c r="Q21" s="206"/>
      <c r="R21" s="207"/>
    </row>
    <row r="22" spans="1:18" s="170" customFormat="1" ht="15" customHeight="1" x14ac:dyDescent="0.25">
      <c r="A22" s="197">
        <v>7</v>
      </c>
      <c r="B22" s="169" t="s">
        <v>328</v>
      </c>
      <c r="C22" s="203"/>
      <c r="D22" s="204"/>
      <c r="E22" s="197" t="s">
        <v>444</v>
      </c>
      <c r="F22" s="197" t="s">
        <v>1</v>
      </c>
      <c r="G22" s="197">
        <v>2002</v>
      </c>
      <c r="H22" s="415">
        <v>62.95</v>
      </c>
      <c r="I22" s="205">
        <v>50</v>
      </c>
      <c r="J22" s="205">
        <v>100</v>
      </c>
      <c r="K22" s="438">
        <f>J22/2</f>
        <v>50</v>
      </c>
      <c r="L22" s="424">
        <f>I22+K22</f>
        <v>100</v>
      </c>
      <c r="M22" s="197">
        <f>IF(I22="","",RANK(L22,$L$16:$L$31,0))</f>
        <v>7</v>
      </c>
      <c r="N22" s="197">
        <f>IF(I22="","",IF(M22&gt;=19,1,IF(M22=1,20,IF(M22=2,18,IF(M22=3,16,IF(M22=4,15,IF(M22=5,14,IF(M22=6,13,IF(M22=7,12,IF(M22=8,11,IF(M22=9,10,IF(M22=10,9,IF(M22=11,8,IF(M22=12,7,IF(M22=13,6,IF(M22=14,5,IF(M22=15,4,IF(M22=16,3,IF(M22=17,2,1)))))))))))))))))))</f>
        <v>12</v>
      </c>
      <c r="O22" s="197" t="str">
        <f>IF(AND(NOT(OR(F22="МСМК",F22="ЗМС")),L22&gt;=$P$12),"+МСМК",IF(AND(OR(F22="МСМК",F22="ЗМС"),L22&gt;=$P$12),"МСМК",IF(AND(NOT(OR(F22="МСМК",F22="МС",F22="ЗМС")),L22&gt;=$Q$12),"+МС",IF(AND(OR(F22="МСМК",F22="МС",F22="ЗМС"),L22&gt;=$Q$12),"МС",IF(AND(NOT(OR(F22="ЗМС",F22="МСМК",F22="МС",F22="КМС")),L22&gt;=$R$12),"+КМС",IF(AND(OR(F22="ЗМС",F22="МСМК",F22="МС",F22="КМС"),L22&gt;=$R$12),"КМС","-"))))))</f>
        <v>КМС</v>
      </c>
      <c r="P22" s="202" t="s">
        <v>327</v>
      </c>
      <c r="Q22" s="206"/>
      <c r="R22" s="207"/>
    </row>
    <row r="23" spans="1:18" s="170" customFormat="1" ht="15" customHeight="1" x14ac:dyDescent="0.25">
      <c r="A23" s="197">
        <v>8</v>
      </c>
      <c r="B23" s="169" t="s">
        <v>422</v>
      </c>
      <c r="C23" s="206"/>
      <c r="D23" s="207"/>
      <c r="E23" s="197" t="s">
        <v>423</v>
      </c>
      <c r="F23" s="197" t="s">
        <v>1</v>
      </c>
      <c r="G23" s="197">
        <v>2004</v>
      </c>
      <c r="H23" s="415">
        <v>62.95</v>
      </c>
      <c r="I23" s="211">
        <v>50</v>
      </c>
      <c r="J23" s="211">
        <v>70</v>
      </c>
      <c r="K23" s="438">
        <f>J23/2</f>
        <v>35</v>
      </c>
      <c r="L23" s="424">
        <f>I23+K23</f>
        <v>85</v>
      </c>
      <c r="M23" s="197">
        <f>IF(I23="","",RANK(L23,$L$16:$L$31,0))</f>
        <v>8</v>
      </c>
      <c r="N23" s="197">
        <f>IF(I23="","",IF(M23&gt;=19,1,IF(M23=1,20,IF(M23=2,18,IF(M23=3,16,IF(M23=4,15,IF(M23=5,14,IF(M23=6,13,IF(M23=7,12,IF(M23=8,11,IF(M23=9,10,IF(M23=10,9,IF(M23=11,8,IF(M23=12,7,IF(M23=13,6,IF(M23=14,5,IF(M23=15,4,IF(M23=16,3,IF(M23=17,2,1)))))))))))))))))))</f>
        <v>11</v>
      </c>
      <c r="O23" s="197" t="str">
        <f>IF(AND(NOT(OR(F23="МСМК",F23="ЗМС")),L23&gt;=$P$12),"+МСМК",IF(AND(OR(F23="МСМК",F23="ЗМС"),L23&gt;=$P$12),"МСМК",IF(AND(NOT(OR(F23="МСМК",F23="МС",F23="ЗМС")),L23&gt;=$Q$12),"+МС",IF(AND(OR(F23="МСМК",F23="МС",F23="ЗМС"),L23&gt;=$Q$12),"МС",IF(AND(NOT(OR(F23="ЗМС",F23="МСМК",F23="МС",F23="КМС")),L23&gt;=$R$12),"+КМС",IF(AND(OR(F23="ЗМС",F23="МСМК",F23="МС",F23="КМС"),L23&gt;=$R$12),"КМС","-"))))))</f>
        <v>КМС</v>
      </c>
      <c r="P23" s="202" t="s">
        <v>470</v>
      </c>
      <c r="Q23" s="206"/>
      <c r="R23" s="207"/>
    </row>
    <row r="24" spans="1:18" s="170" customFormat="1" ht="15" customHeight="1" x14ac:dyDescent="0.25">
      <c r="A24" s="197">
        <v>9</v>
      </c>
      <c r="B24" s="200" t="s">
        <v>416</v>
      </c>
      <c r="C24" s="735"/>
      <c r="D24" s="737"/>
      <c r="E24" s="386" t="s">
        <v>410</v>
      </c>
      <c r="F24" s="386" t="s">
        <v>0</v>
      </c>
      <c r="G24" s="386">
        <v>2003</v>
      </c>
      <c r="H24" s="416">
        <v>62.1</v>
      </c>
      <c r="I24" s="738">
        <v>49</v>
      </c>
      <c r="J24" s="738">
        <v>61</v>
      </c>
      <c r="K24" s="439">
        <f>J24/2</f>
        <v>30.5</v>
      </c>
      <c r="L24" s="427">
        <f>I24+K24</f>
        <v>79.5</v>
      </c>
      <c r="M24" s="197">
        <f>IF(I24="","",RANK(L24,$L$16:$L$31,0))</f>
        <v>9</v>
      </c>
      <c r="N24" s="197">
        <f>IF(I24="","",IF(M24&gt;=19,1,IF(M24=1,20,IF(M24=2,18,IF(M24=3,16,IF(M24=4,15,IF(M24=5,14,IF(M24=6,13,IF(M24=7,12,IF(M24=8,11,IF(M24=9,10,IF(M24=10,9,IF(M24=11,8,IF(M24=12,7,IF(M24=13,6,IF(M24=14,5,IF(M24=15,4,IF(M24=16,3,IF(M24=17,2,1)))))))))))))))))))</f>
        <v>10</v>
      </c>
      <c r="O24" s="386" t="str">
        <f>IF(AND(NOT(OR(F24="МСМК",F24="ЗМС")),L24&gt;=$P$12),"+МСМК",IF(AND(OR(F24="МСМК",F24="ЗМС"),L24&gt;=$P$12),"МСМК",IF(AND(NOT(OR(F24="МСМК",F24="МС",F24="ЗМС")),L24&gt;=$Q$12),"+МС",IF(AND(OR(F24="МСМК",F24="МС",F24="ЗМС"),L24&gt;=$Q$12),"МС",IF(AND(NOT(OR(F24="ЗМС",F24="МСМК",F24="МС",F24="КМС")),L24&gt;=$R$12),"+КМС",IF(AND(OR(F24="ЗМС",F24="МСМК",F24="МС",F24="КМС"),L24&gt;=$R$12),"КМС","-"))))))</f>
        <v>КМС</v>
      </c>
      <c r="P24" s="202" t="s">
        <v>411</v>
      </c>
      <c r="Q24" s="228"/>
      <c r="R24" s="207"/>
    </row>
    <row r="25" spans="1:18" s="170" customFormat="1" ht="15" customHeight="1" x14ac:dyDescent="0.25">
      <c r="A25" s="197">
        <v>10</v>
      </c>
      <c r="B25" s="202" t="s">
        <v>202</v>
      </c>
      <c r="C25" s="206"/>
      <c r="D25" s="207"/>
      <c r="E25" s="197" t="s">
        <v>203</v>
      </c>
      <c r="F25" s="209" t="s">
        <v>0</v>
      </c>
      <c r="G25" s="197">
        <v>2002</v>
      </c>
      <c r="H25" s="415">
        <v>62.45</v>
      </c>
      <c r="I25" s="205">
        <v>41</v>
      </c>
      <c r="J25" s="205">
        <v>77</v>
      </c>
      <c r="K25" s="438">
        <f>J25/2</f>
        <v>38.5</v>
      </c>
      <c r="L25" s="424">
        <f>I25+K25</f>
        <v>79.5</v>
      </c>
      <c r="M25" s="197">
        <v>10</v>
      </c>
      <c r="N25" s="197">
        <f>IF(I25="","",IF(M25&gt;=19,1,IF(M25=1,20,IF(M25=2,18,IF(M25=3,16,IF(M25=4,15,IF(M25=5,14,IF(M25=6,13,IF(M25=7,12,IF(M25=8,11,IF(M25=9,10,IF(M25=10,9,IF(M25=11,8,IF(M25=12,7,IF(M25=13,6,IF(M25=14,5,IF(M25=15,4,IF(M25=16,3,IF(M25=17,2,1)))))))))))))))))))</f>
        <v>9</v>
      </c>
      <c r="O25" s="197" t="str">
        <f>IF(AND(NOT(OR(F25="МСМК",F25="ЗМС")),L25&gt;=$P$12),"+МСМК",IF(AND(OR(F25="МСМК",F25="ЗМС"),L25&gt;=$P$12),"МСМК",IF(AND(NOT(OR(F25="МСМК",F25="МС",F25="ЗМС")),L25&gt;=$Q$12),"+МС",IF(AND(OR(F25="МСМК",F25="МС",F25="ЗМС"),L25&gt;=$Q$12),"МС",IF(AND(NOT(OR(F25="ЗМС",F25="МСМК",F25="МС",F25="КМС")),L25&gt;=$R$12),"+КМС",IF(AND(OR(F25="ЗМС",F25="МСМК",F25="МС",F25="КМС"),L25&gt;=$R$12),"КМС","-"))))))</f>
        <v>КМС</v>
      </c>
      <c r="P25" s="202" t="s">
        <v>204</v>
      </c>
      <c r="Q25" s="206"/>
      <c r="R25" s="207"/>
    </row>
    <row r="26" spans="1:18" s="170" customFormat="1" x14ac:dyDescent="0.25">
      <c r="A26" s="197">
        <v>11</v>
      </c>
      <c r="B26" s="202" t="s">
        <v>354</v>
      </c>
      <c r="C26" s="203"/>
      <c r="D26" s="204"/>
      <c r="E26" s="386" t="s">
        <v>337</v>
      </c>
      <c r="F26" s="386" t="s">
        <v>1</v>
      </c>
      <c r="G26" s="386">
        <v>2000</v>
      </c>
      <c r="H26" s="416">
        <v>63</v>
      </c>
      <c r="I26" s="231">
        <v>50</v>
      </c>
      <c r="J26" s="205">
        <v>53</v>
      </c>
      <c r="K26" s="438">
        <f>J26/2</f>
        <v>26.5</v>
      </c>
      <c r="L26" s="424">
        <f>I26+K26</f>
        <v>76.5</v>
      </c>
      <c r="M26" s="197">
        <f>IF(I26="","",RANK(L26,$L$16:$L$31,0))</f>
        <v>11</v>
      </c>
      <c r="N26" s="197">
        <f>IF(I26="","",IF(M26&gt;=19,1,IF(M26=1,20,IF(M26=2,18,IF(M26=3,16,IF(M26=4,15,IF(M26=5,14,IF(M26=6,13,IF(M26=7,12,IF(M26=8,11,IF(M26=9,10,IF(M26=10,9,IF(M26=11,8,IF(M26=12,7,IF(M26=13,6,IF(M26=14,5,IF(M26=15,4,IF(M26=16,3,IF(M26=17,2,1)))))))))))))))))))</f>
        <v>8</v>
      </c>
      <c r="O26" s="197" t="str">
        <f>IF(AND(NOT(OR(F26="МСМК",F26="ЗМС")),L26&gt;=$P$12),"+МСМК",IF(AND(OR(F26="МСМК",F26="ЗМС"),L26&gt;=$P$12),"МСМК",IF(AND(NOT(OR(F26="МСМК",F26="МС",F26="ЗМС")),L26&gt;=$Q$12),"+МС",IF(AND(OR(F26="МСМК",F26="МС",F26="ЗМС"),L26&gt;=$Q$12),"МС",IF(AND(NOT(OR(F26="ЗМС",F26="МСМК",F26="МС",F26="КМС")),L26&gt;=$R$12),"+КМС",IF(AND(OR(F26="ЗМС",F26="МСМК",F26="МС",F26="КМС"),L26&gt;=$R$12),"КМС","-"))))))</f>
        <v>КМС</v>
      </c>
      <c r="P26" s="202" t="s">
        <v>355</v>
      </c>
      <c r="Q26" s="206"/>
      <c r="R26" s="207"/>
    </row>
    <row r="27" spans="1:18" s="170" customFormat="1" x14ac:dyDescent="0.25">
      <c r="A27" s="197">
        <v>12</v>
      </c>
      <c r="B27" s="202" t="s">
        <v>128</v>
      </c>
      <c r="C27" s="206"/>
      <c r="D27" s="207"/>
      <c r="E27" s="197" t="s">
        <v>125</v>
      </c>
      <c r="F27" s="197" t="s">
        <v>1</v>
      </c>
      <c r="G27" s="197">
        <v>2001</v>
      </c>
      <c r="H27" s="415">
        <v>62.9</v>
      </c>
      <c r="I27" s="211">
        <v>41</v>
      </c>
      <c r="J27" s="211">
        <v>70</v>
      </c>
      <c r="K27" s="438">
        <f>J27/2</f>
        <v>35</v>
      </c>
      <c r="L27" s="424">
        <f>I27+K27</f>
        <v>76</v>
      </c>
      <c r="M27" s="197">
        <f>IF(I27="","",RANK(L27,$L$16:$L$31,0))</f>
        <v>12</v>
      </c>
      <c r="N27" s="197">
        <f>IF(I27="","",IF(M27&gt;=19,1,IF(M27=1,20,IF(M27=2,18,IF(M27=3,16,IF(M27=4,15,IF(M27=5,14,IF(M27=6,13,IF(M27=7,12,IF(M27=8,11,IF(M27=9,10,IF(M27=10,9,IF(M27=11,8,IF(M27=12,7,IF(M27=13,6,IF(M27=14,5,IF(M27=15,4,IF(M27=16,3,IF(M27=17,2,1)))))))))))))))))))</f>
        <v>7</v>
      </c>
      <c r="O27" s="197" t="str">
        <f>IF(AND(NOT(OR(F27="МСМК",F27="ЗМС")),L27&gt;=$P$12),"+МСМК",IF(AND(OR(F27="МСМК",F27="ЗМС"),L27&gt;=$P$12),"МСМК",IF(AND(NOT(OR(F27="МСМК",F27="МС",F27="ЗМС")),L27&gt;=$Q$12),"+МС",IF(AND(OR(F27="МСМК",F27="МС",F27="ЗМС"),L27&gt;=$Q$12),"МС",IF(AND(NOT(OR(F27="ЗМС",F27="МСМК",F27="МС",F27="КМС")),L27&gt;=$R$12),"+КМС",IF(AND(OR(F27="ЗМС",F27="МСМК",F27="МС",F27="КМС"),L27&gt;=$R$12),"КМС","-"))))))</f>
        <v>КМС</v>
      </c>
      <c r="P27" s="202" t="s">
        <v>129</v>
      </c>
      <c r="Q27" s="228"/>
      <c r="R27" s="207"/>
    </row>
    <row r="28" spans="1:18" s="170" customFormat="1" x14ac:dyDescent="0.25">
      <c r="A28" s="197">
        <v>13</v>
      </c>
      <c r="B28" s="169" t="s">
        <v>137</v>
      </c>
      <c r="C28" s="733"/>
      <c r="D28" s="204"/>
      <c r="E28" s="197" t="s">
        <v>125</v>
      </c>
      <c r="F28" s="209">
        <v>1</v>
      </c>
      <c r="G28" s="197">
        <v>2003</v>
      </c>
      <c r="H28" s="415">
        <v>61.85</v>
      </c>
      <c r="I28" s="205">
        <v>41</v>
      </c>
      <c r="J28" s="205">
        <v>41</v>
      </c>
      <c r="K28" s="438">
        <f>J28/2</f>
        <v>20.5</v>
      </c>
      <c r="L28" s="424">
        <f>I28+K28</f>
        <v>61.5</v>
      </c>
      <c r="M28" s="197">
        <f>IF(I28="","",RANK(L28,$L$16:$L$31,0))</f>
        <v>13</v>
      </c>
      <c r="N28" s="197">
        <f>IF(I28="","",IF(M28&gt;=19,1,IF(M28=1,20,IF(M28=2,18,IF(M28=3,16,IF(M28=4,15,IF(M28=5,14,IF(M28=6,13,IF(M28=7,12,IF(M28=8,11,IF(M28=9,10,IF(M28=10,9,IF(M28=11,8,IF(M28=12,7,IF(M28=13,6,IF(M28=14,5,IF(M28=15,4,IF(M28=16,3,IF(M28=17,2,1)))))))))))))))))))</f>
        <v>6</v>
      </c>
      <c r="O28" s="197" t="str">
        <f>IF(AND(NOT(OR(F28="МСМК",F28="ЗМС")),L28&gt;=$P$12),"+МСМК",IF(AND(OR(F28="МСМК",F28="ЗМС"),L28&gt;=$P$12),"МСМК",IF(AND(NOT(OR(F28="МСМК",F28="МС",F28="ЗМС")),L28&gt;=$Q$12),"+МС",IF(AND(OR(F28="МСМК",F28="МС",F28="ЗМС"),L28&gt;=$Q$12),"МС",IF(AND(NOT(OR(F28="ЗМС",F28="МСМК",F28="МС",F28="КМС")),L28&gt;=$R$12),"+КМС",IF(AND(OR(F28="ЗМС",F28="МСМК",F28="МС",F28="КМС"),L28&gt;=$R$12),"КМС","-"))))))</f>
        <v>-</v>
      </c>
      <c r="P28" s="202" t="s">
        <v>138</v>
      </c>
      <c r="Q28" s="206"/>
      <c r="R28" s="207"/>
    </row>
    <row r="29" spans="1:18" s="170" customFormat="1" x14ac:dyDescent="0.25">
      <c r="A29" s="197">
        <v>14</v>
      </c>
      <c r="B29" s="202" t="s">
        <v>492</v>
      </c>
      <c r="C29" s="206"/>
      <c r="D29" s="207"/>
      <c r="E29" s="197" t="s">
        <v>114</v>
      </c>
      <c r="F29" s="209">
        <v>1</v>
      </c>
      <c r="G29" s="197">
        <v>2002</v>
      </c>
      <c r="H29" s="415">
        <v>58.4</v>
      </c>
      <c r="I29" s="211">
        <v>31</v>
      </c>
      <c r="J29" s="211">
        <v>59</v>
      </c>
      <c r="K29" s="438">
        <f>J29/2</f>
        <v>29.5</v>
      </c>
      <c r="L29" s="424">
        <f>I29+K29</f>
        <v>60.5</v>
      </c>
      <c r="M29" s="197">
        <f>IF(I29="","",RANK(L29,$L$16:$L$31,0))</f>
        <v>14</v>
      </c>
      <c r="N29" s="197">
        <f>IF(I29="","",IF(M29&gt;=19,1,IF(M29=1,20,IF(M29=2,18,IF(M29=3,16,IF(M29=4,15,IF(M29=5,14,IF(M29=6,13,IF(M29=7,12,IF(M29=8,11,IF(M29=9,10,IF(M29=10,9,IF(M29=11,8,IF(M29=12,7,IF(M29=13,6,IF(M29=14,5,IF(M29=15,4,IF(M29=16,3,IF(M29=17,2,1)))))))))))))))))))</f>
        <v>5</v>
      </c>
      <c r="O29" s="197" t="str">
        <f>IF(AND(NOT(OR(F29="МСМК",F29="ЗМС")),L29&gt;=$P$12),"+МСМК",IF(AND(OR(F29="МСМК",F29="ЗМС"),L29&gt;=$P$12),"МСМК",IF(AND(NOT(OR(F29="МСМК",F29="МС",F29="ЗМС")),L29&gt;=$Q$12),"+МС",IF(AND(OR(F29="МСМК",F29="МС",F29="ЗМС"),L29&gt;=$Q$12),"МС",IF(AND(NOT(OR(F29="ЗМС",F29="МСМК",F29="МС",F29="КМС")),L29&gt;=$R$12),"+КМС",IF(AND(OR(F29="ЗМС",F29="МСМК",F29="МС",F29="КМС"),L29&gt;=$R$12),"КМС","-"))))))</f>
        <v>-</v>
      </c>
      <c r="P29" s="246" t="s">
        <v>493</v>
      </c>
      <c r="Q29" s="206"/>
      <c r="R29" s="207"/>
    </row>
    <row r="30" spans="1:18" s="170" customFormat="1" x14ac:dyDescent="0.25">
      <c r="A30" s="197">
        <v>15</v>
      </c>
      <c r="B30" s="202" t="s">
        <v>502</v>
      </c>
      <c r="C30" s="208"/>
      <c r="D30" s="420"/>
      <c r="E30" s="197" t="s">
        <v>503</v>
      </c>
      <c r="F30" s="245">
        <v>1</v>
      </c>
      <c r="G30" s="245">
        <v>2003</v>
      </c>
      <c r="H30" s="415">
        <v>56.35</v>
      </c>
      <c r="I30" s="211">
        <v>27</v>
      </c>
      <c r="J30" s="211">
        <v>50</v>
      </c>
      <c r="K30" s="438">
        <f>J30/2</f>
        <v>25</v>
      </c>
      <c r="L30" s="424">
        <f>I30+K30</f>
        <v>52</v>
      </c>
      <c r="M30" s="197">
        <f>IF(I30="","",RANK(L30,$L$16:$L$31,0))</f>
        <v>15</v>
      </c>
      <c r="N30" s="197">
        <f>IF(I30="","",IF(M30&gt;=19,1,IF(M30=1,20,IF(M30=2,18,IF(M30=3,16,IF(M30=4,15,IF(M30=5,14,IF(M30=6,13,IF(M30=7,12,IF(M30=8,11,IF(M30=9,10,IF(M30=10,9,IF(M30=11,8,IF(M30=12,7,IF(M30=13,6,IF(M30=14,5,IF(M30=15,4,IF(M30=16,3,IF(M30=17,2,1)))))))))))))))))))</f>
        <v>4</v>
      </c>
      <c r="O30" s="197" t="str">
        <f>IF(AND(NOT(OR(F30="МСМК",F30="ЗМС")),L30&gt;=$P$12),"+МСМК",IF(AND(OR(F30="МСМК",F30="ЗМС"),L30&gt;=$P$12),"МСМК",IF(AND(NOT(OR(F30="МСМК",F30="МС",F30="ЗМС")),L30&gt;=$Q$12),"+МС",IF(AND(OR(F30="МСМК",F30="МС",F30="ЗМС"),L30&gt;=$Q$12),"МС",IF(AND(NOT(OR(F30="ЗМС",F30="МСМК",F30="МС",F30="КМС")),L30&gt;=$R$12),"+КМС",IF(AND(OR(F30="ЗМС",F30="МСМК",F30="МС",F30="КМС"),L30&gt;=$R$12),"КМС","-"))))))</f>
        <v>-</v>
      </c>
      <c r="P30" s="246" t="s">
        <v>504</v>
      </c>
      <c r="Q30" s="247"/>
      <c r="R30" s="207"/>
    </row>
    <row r="31" spans="1:18" s="170" customFormat="1" x14ac:dyDescent="0.25">
      <c r="A31" s="197">
        <v>16</v>
      </c>
      <c r="B31" s="202" t="s">
        <v>186</v>
      </c>
      <c r="C31" s="203"/>
      <c r="D31" s="204"/>
      <c r="E31" s="197" t="s">
        <v>106</v>
      </c>
      <c r="F31" s="209" t="s">
        <v>0</v>
      </c>
      <c r="G31" s="197">
        <v>2004</v>
      </c>
      <c r="H31" s="415">
        <v>63</v>
      </c>
      <c r="I31" s="205">
        <v>30</v>
      </c>
      <c r="J31" s="205">
        <v>34</v>
      </c>
      <c r="K31" s="438">
        <f>J31/2</f>
        <v>17</v>
      </c>
      <c r="L31" s="424">
        <f>I31+K31</f>
        <v>47</v>
      </c>
      <c r="M31" s="197">
        <f>IF(I31="","",RANK(L31,$L$16:$L$31,0))</f>
        <v>16</v>
      </c>
      <c r="N31" s="197">
        <f>IF(I31="","",IF(M31&gt;=19,1,IF(M31=1,20,IF(M31=2,18,IF(M31=3,16,IF(M31=4,15,IF(M31=5,14,IF(M31=6,13,IF(M31=7,12,IF(M31=8,11,IF(M31=9,10,IF(M31=10,9,IF(M31=11,8,IF(M31=12,7,IF(M31=13,6,IF(M31=14,5,IF(M31=15,4,IF(M31=16,3,IF(M31=17,2,1)))))))))))))))))))</f>
        <v>3</v>
      </c>
      <c r="O31" s="197" t="str">
        <f>IF(AND(NOT(OR(F31="МСМК",F31="ЗМС")),L31&gt;=$P$12),"+МСМК",IF(AND(OR(F31="МСМК",F31="ЗМС"),L31&gt;=$P$12),"МСМК",IF(AND(NOT(OR(F31="МСМК",F31="МС",F31="ЗМС")),L31&gt;=$Q$12),"+МС",IF(AND(OR(F31="МСМК",F31="МС",F31="ЗМС"),L31&gt;=$Q$12),"МС",IF(AND(NOT(OR(F31="ЗМС",F31="МСМК",F31="МС",F31="КМС")),L31&gt;=$R$12),"+КМС",IF(AND(OR(F31="ЗМС",F31="МСМК",F31="МС",F31="КМС"),L31&gt;=$R$12),"КМС","-"))))))</f>
        <v>-</v>
      </c>
      <c r="P31" s="202" t="s">
        <v>187</v>
      </c>
      <c r="Q31" s="206"/>
      <c r="R31" s="207"/>
    </row>
    <row r="32" spans="1:18" s="117" customFormat="1" ht="31.5" x14ac:dyDescent="0.25">
      <c r="A32" s="197">
        <v>17</v>
      </c>
      <c r="B32" s="417" t="s">
        <v>188</v>
      </c>
      <c r="C32" s="417"/>
      <c r="D32" s="417"/>
      <c r="E32" s="418" t="s">
        <v>406</v>
      </c>
      <c r="F32" s="153" t="s">
        <v>13</v>
      </c>
      <c r="G32" s="153">
        <v>2003</v>
      </c>
      <c r="H32" s="660" t="s">
        <v>568</v>
      </c>
      <c r="I32" s="661"/>
      <c r="J32" s="661"/>
      <c r="K32" s="661"/>
      <c r="L32" s="661"/>
      <c r="M32" s="661"/>
      <c r="N32" s="661"/>
      <c r="O32" s="662"/>
      <c r="P32" s="417" t="s">
        <v>394</v>
      </c>
      <c r="Q32" s="419"/>
      <c r="R32" s="66"/>
    </row>
    <row r="33" spans="1:18" s="117" customFormat="1" ht="9" customHeight="1" x14ac:dyDescent="0.25">
      <c r="A33" s="68"/>
      <c r="K33" s="428"/>
      <c r="L33" s="428"/>
    </row>
    <row r="34" spans="1:18" ht="15.75" x14ac:dyDescent="0.25">
      <c r="A34" s="397" t="s">
        <v>40</v>
      </c>
      <c r="B34" s="2"/>
      <c r="C34" s="2"/>
      <c r="E34" s="11" t="s">
        <v>66</v>
      </c>
      <c r="F34" s="11"/>
      <c r="G34" s="30"/>
      <c r="H34" s="11" t="s">
        <v>41</v>
      </c>
      <c r="I34" s="11"/>
      <c r="J34" s="11"/>
      <c r="K34" s="11"/>
      <c r="M34" s="30"/>
      <c r="N34" s="11"/>
      <c r="O34" s="11" t="s">
        <v>42</v>
      </c>
      <c r="R34"/>
    </row>
    <row r="35" spans="1:18" ht="6" customHeight="1" x14ac:dyDescent="0.25">
      <c r="A35" s="397"/>
      <c r="B35" s="2"/>
      <c r="C35" s="2"/>
      <c r="E35" s="11"/>
      <c r="F35" s="11"/>
      <c r="G35" s="30"/>
      <c r="H35" s="11"/>
      <c r="I35" s="11"/>
      <c r="J35" s="11"/>
      <c r="K35" s="11"/>
      <c r="M35" s="30"/>
      <c r="N35" s="11"/>
      <c r="O35" s="11"/>
      <c r="R35"/>
    </row>
    <row r="36" spans="1:18" s="89" customFormat="1" ht="15.75" x14ac:dyDescent="0.25">
      <c r="A36" s="397" t="s">
        <v>597</v>
      </c>
      <c r="B36" s="2"/>
      <c r="C36" s="2"/>
      <c r="E36" s="11" t="s">
        <v>595</v>
      </c>
      <c r="H36" s="397" t="s">
        <v>598</v>
      </c>
      <c r="O36" s="397" t="s">
        <v>596</v>
      </c>
      <c r="P36" s="396"/>
      <c r="Q36" s="397"/>
      <c r="R36" s="397"/>
    </row>
    <row r="37" spans="1:18" ht="15.75" x14ac:dyDescent="0.25">
      <c r="A37" s="581" t="s">
        <v>6</v>
      </c>
      <c r="B37" s="581"/>
      <c r="C37" s="581"/>
      <c r="D37" s="581"/>
      <c r="E37" s="581"/>
      <c r="F37" s="581"/>
      <c r="G37" s="581"/>
      <c r="H37" s="581"/>
      <c r="I37" s="581"/>
      <c r="J37" s="581"/>
      <c r="K37" s="581"/>
      <c r="L37" s="581"/>
      <c r="M37" s="581"/>
      <c r="N37" s="581"/>
      <c r="O37" s="581"/>
      <c r="P37" s="581"/>
      <c r="Q37" s="581"/>
      <c r="R37" s="581"/>
    </row>
    <row r="38" spans="1:18" ht="15.75" x14ac:dyDescent="0.25">
      <c r="A38" s="581" t="s">
        <v>7</v>
      </c>
      <c r="B38" s="581"/>
      <c r="C38" s="581"/>
      <c r="D38" s="581"/>
      <c r="E38" s="581"/>
      <c r="F38" s="581"/>
      <c r="G38" s="581"/>
      <c r="H38" s="581"/>
      <c r="I38" s="581"/>
      <c r="J38" s="581"/>
      <c r="K38" s="581"/>
      <c r="L38" s="581"/>
      <c r="M38" s="581"/>
      <c r="N38" s="581"/>
      <c r="O38" s="581"/>
      <c r="P38" s="581"/>
      <c r="Q38" s="581"/>
      <c r="R38" s="581"/>
    </row>
    <row r="39" spans="1:18" ht="15.75" x14ac:dyDescent="0.25">
      <c r="A39" s="581" t="s">
        <v>8</v>
      </c>
      <c r="B39" s="581"/>
      <c r="C39" s="581"/>
      <c r="D39" s="581"/>
      <c r="E39" s="581"/>
      <c r="F39" s="581"/>
      <c r="G39" s="581"/>
      <c r="H39" s="581"/>
      <c r="I39" s="581"/>
      <c r="J39" s="581"/>
      <c r="K39" s="581"/>
      <c r="L39" s="581"/>
      <c r="M39" s="581"/>
      <c r="N39" s="581"/>
      <c r="O39" s="581"/>
      <c r="P39" s="581"/>
      <c r="Q39" s="581"/>
      <c r="R39" s="581"/>
    </row>
    <row r="40" spans="1:18" ht="15.75" x14ac:dyDescent="0.25">
      <c r="A40" s="550" t="s">
        <v>473</v>
      </c>
      <c r="B40" s="550"/>
      <c r="C40" s="550"/>
      <c r="D40" s="550"/>
      <c r="E40" s="550"/>
      <c r="F40" s="550"/>
      <c r="G40" s="550"/>
      <c r="H40" s="550"/>
      <c r="I40" s="550"/>
      <c r="J40" s="550"/>
      <c r="K40" s="550"/>
      <c r="L40" s="550"/>
      <c r="M40" s="550"/>
      <c r="N40" s="550"/>
      <c r="O40" s="550"/>
      <c r="P40" s="550"/>
      <c r="Q40" s="550"/>
      <c r="R40" s="550"/>
    </row>
    <row r="41" spans="1:18" ht="15.75" x14ac:dyDescent="0.25">
      <c r="A41" s="574" t="s">
        <v>46</v>
      </c>
      <c r="B41" s="575"/>
      <c r="C41" s="575"/>
      <c r="D41" s="576"/>
      <c r="P41" s="574" t="s">
        <v>44</v>
      </c>
      <c r="Q41" s="575"/>
      <c r="R41" s="576"/>
    </row>
    <row r="42" spans="1:18" ht="15.75" x14ac:dyDescent="0.25">
      <c r="A42" s="574" t="s">
        <v>47</v>
      </c>
      <c r="B42" s="575"/>
      <c r="C42" s="575"/>
      <c r="D42" s="576"/>
      <c r="P42" s="40" t="s">
        <v>23</v>
      </c>
      <c r="Q42" s="40"/>
      <c r="R42" s="66"/>
    </row>
    <row r="43" spans="1:18" ht="15.75" x14ac:dyDescent="0.25">
      <c r="A43" s="574" t="s">
        <v>33</v>
      </c>
      <c r="B43" s="576"/>
      <c r="C43" s="63" t="s">
        <v>34</v>
      </c>
      <c r="D43" s="63" t="s">
        <v>36</v>
      </c>
      <c r="E43" s="578" t="s">
        <v>9</v>
      </c>
      <c r="F43" s="579"/>
      <c r="G43" s="579"/>
      <c r="H43" s="579"/>
      <c r="I43" s="579"/>
      <c r="J43" s="579"/>
      <c r="K43" s="579"/>
      <c r="L43" s="579"/>
      <c r="M43" s="579"/>
      <c r="N43" s="579"/>
      <c r="O43" s="579"/>
      <c r="P43" s="61"/>
      <c r="Q43" s="61"/>
      <c r="R43" s="67"/>
    </row>
    <row r="44" spans="1:18" ht="15.75" x14ac:dyDescent="0.25">
      <c r="A44" s="563">
        <v>132</v>
      </c>
      <c r="B44" s="565"/>
      <c r="C44" s="119">
        <v>179</v>
      </c>
      <c r="D44" s="119">
        <v>218</v>
      </c>
      <c r="E44" s="566" t="s">
        <v>37</v>
      </c>
      <c r="F44" s="567"/>
      <c r="G44" s="567"/>
      <c r="H44" s="567"/>
      <c r="I44" s="567"/>
      <c r="J44" s="567"/>
      <c r="K44" s="567"/>
      <c r="L44" s="567"/>
      <c r="M44" s="567"/>
      <c r="N44" s="567"/>
      <c r="O44" s="567"/>
      <c r="P44" s="649" t="s">
        <v>11</v>
      </c>
      <c r="Q44" s="649"/>
      <c r="R44" s="649"/>
    </row>
    <row r="45" spans="1:18" ht="15.75" x14ac:dyDescent="0.25">
      <c r="A45" s="569" t="s">
        <v>507</v>
      </c>
      <c r="B45" s="570"/>
      <c r="C45" s="570"/>
      <c r="D45" s="571"/>
      <c r="E45" s="585" t="s">
        <v>27</v>
      </c>
      <c r="F45" s="586"/>
      <c r="G45" s="586"/>
      <c r="H45" s="586"/>
      <c r="I45" s="586"/>
      <c r="J45" s="586"/>
      <c r="K45" s="586"/>
      <c r="L45" s="586"/>
      <c r="M45" s="586"/>
      <c r="N45" s="586"/>
      <c r="O45" s="587"/>
      <c r="P45" s="63" t="s">
        <v>13</v>
      </c>
      <c r="Q45" s="63" t="s">
        <v>1</v>
      </c>
      <c r="R45" s="63" t="s">
        <v>0</v>
      </c>
    </row>
    <row r="46" spans="1:18" ht="15.75" x14ac:dyDescent="0.25">
      <c r="A46" s="569" t="s">
        <v>594</v>
      </c>
      <c r="B46" s="570"/>
      <c r="C46" s="570"/>
      <c r="D46" s="571"/>
      <c r="E46" s="566" t="s">
        <v>63</v>
      </c>
      <c r="F46" s="567"/>
      <c r="G46" s="567"/>
      <c r="H46" s="567"/>
      <c r="I46" s="567"/>
      <c r="J46" s="567"/>
      <c r="K46" s="567"/>
      <c r="L46" s="567"/>
      <c r="M46" s="567"/>
      <c r="N46" s="567"/>
      <c r="O46" s="568"/>
      <c r="P46" s="13">
        <v>210</v>
      </c>
      <c r="Q46" s="13">
        <v>146</v>
      </c>
      <c r="R46" s="13">
        <v>83</v>
      </c>
    </row>
    <row r="47" spans="1:18" ht="15.75" x14ac:dyDescent="0.25">
      <c r="A47" s="9"/>
      <c r="B47" s="9"/>
      <c r="C47" s="9"/>
      <c r="D47" s="9"/>
      <c r="E47" s="42" t="s">
        <v>72</v>
      </c>
      <c r="F47" s="64"/>
      <c r="G47" s="64"/>
      <c r="H47" s="64"/>
      <c r="I47" s="64"/>
      <c r="J47" s="64"/>
      <c r="K47" s="426"/>
      <c r="L47" s="426"/>
      <c r="M47" s="64"/>
      <c r="N47" s="64"/>
      <c r="O47" s="62"/>
      <c r="P47" s="10"/>
      <c r="Q47" s="10"/>
      <c r="R47" s="67"/>
    </row>
    <row r="48" spans="1:18" ht="15" customHeight="1" x14ac:dyDescent="0.25">
      <c r="A48" s="588" t="s">
        <v>84</v>
      </c>
      <c r="B48" s="653" t="s">
        <v>2</v>
      </c>
      <c r="C48" s="654"/>
      <c r="D48" s="655"/>
      <c r="E48" s="562" t="s">
        <v>3</v>
      </c>
      <c r="F48" s="588" t="s">
        <v>17</v>
      </c>
      <c r="G48" s="588" t="s">
        <v>18</v>
      </c>
      <c r="H48" s="588" t="s">
        <v>19</v>
      </c>
      <c r="I48" s="659" t="s">
        <v>33</v>
      </c>
      <c r="J48" s="659" t="s">
        <v>34</v>
      </c>
      <c r="K48" s="651" t="s">
        <v>35</v>
      </c>
      <c r="L48" s="652" t="s">
        <v>36</v>
      </c>
      <c r="M48" s="588" t="s">
        <v>5</v>
      </c>
      <c r="N48" s="588" t="s">
        <v>25</v>
      </c>
      <c r="O48" s="588" t="s">
        <v>20</v>
      </c>
      <c r="P48" s="653" t="s">
        <v>21</v>
      </c>
      <c r="Q48" s="654"/>
      <c r="R48" s="655"/>
    </row>
    <row r="49" spans="1:18" x14ac:dyDescent="0.25">
      <c r="A49" s="588"/>
      <c r="B49" s="656"/>
      <c r="C49" s="657"/>
      <c r="D49" s="658"/>
      <c r="E49" s="562"/>
      <c r="F49" s="588"/>
      <c r="G49" s="588"/>
      <c r="H49" s="588"/>
      <c r="I49" s="659"/>
      <c r="J49" s="659"/>
      <c r="K49" s="651"/>
      <c r="L49" s="652"/>
      <c r="M49" s="588"/>
      <c r="N49" s="588"/>
      <c r="O49" s="588"/>
      <c r="P49" s="656"/>
      <c r="Q49" s="657"/>
      <c r="R49" s="658"/>
    </row>
    <row r="50" spans="1:18" s="170" customFormat="1" ht="15.75" x14ac:dyDescent="0.25">
      <c r="A50" s="197">
        <v>1</v>
      </c>
      <c r="B50" s="210" t="s">
        <v>320</v>
      </c>
      <c r="C50" s="232"/>
      <c r="D50" s="233"/>
      <c r="E50" s="134" t="s">
        <v>321</v>
      </c>
      <c r="F50" s="197" t="s">
        <v>1</v>
      </c>
      <c r="G50" s="197">
        <v>2000</v>
      </c>
      <c r="H50" s="415">
        <v>67.7</v>
      </c>
      <c r="I50" s="531">
        <v>134</v>
      </c>
      <c r="J50" s="205">
        <v>132</v>
      </c>
      <c r="K50" s="438">
        <f>J50/2</f>
        <v>66</v>
      </c>
      <c r="L50" s="424">
        <f>I50+K50</f>
        <v>200</v>
      </c>
      <c r="M50" s="197">
        <f>IF(I50="","",RANK(L50,$L$50:$L$67,0))</f>
        <v>1</v>
      </c>
      <c r="N50" s="197">
        <f>IF(I50="","",IF(M50&gt;=19,1,IF(M50=1,20,IF(M50=2,18,IF(M50=3,16,IF(M50=4,15,IF(M50=5,14,IF(M50=6,13,IF(M50=7,12,IF(M50=8,11,IF(M50=9,10,IF(M50=10,9,IF(M50=11,8,IF(M50=12,7,IF(M50=13,6,IF(M50=14,5,IF(M50=15,4,IF(M50=16,3,IF(M50=17,2,1)))))))))))))))))))</f>
        <v>20</v>
      </c>
      <c r="O50" s="197" t="str">
        <f>IF(AND(NOT(OR(F50="МСМК",F50="ЗМС")),L50&gt;=$P$46),"+МСМК",IF(AND(OR(F50="МСМК",F50="ЗМС"),L50&gt;=$P$46),"МСМК",IF(AND(NOT(OR(F50="МСМК",F50="МС",F50="ЗМС")),L50&gt;=$Q$46),"+МС",IF(AND(OR(F50="МСМК",F50="МС",F50="ЗМС"),L50&gt;=$Q$46),"МС",IF(AND(NOT(OR(F50="ЗМС",F50="МСМК",F50="МС",F50="КМС")),L50&gt;=$R$46),"+КМС",IF(AND(OR(F50="ЗМС",F50="МСМК",F50="МС",F50="КМС"),L50&gt;=$R$46),"КМС","-"))))))</f>
        <v>МС</v>
      </c>
      <c r="P50" s="210" t="s">
        <v>322</v>
      </c>
      <c r="Q50" s="206"/>
      <c r="R50" s="7"/>
    </row>
    <row r="51" spans="1:18" s="170" customFormat="1" x14ac:dyDescent="0.25">
      <c r="A51" s="197">
        <v>2</v>
      </c>
      <c r="B51" s="169" t="s">
        <v>297</v>
      </c>
      <c r="C51" s="227"/>
      <c r="D51" s="226"/>
      <c r="E51" s="197" t="s">
        <v>298</v>
      </c>
      <c r="F51" s="209" t="s">
        <v>1</v>
      </c>
      <c r="G51" s="197">
        <v>2000</v>
      </c>
      <c r="H51" s="415">
        <v>67.150000000000006</v>
      </c>
      <c r="I51" s="205">
        <v>111</v>
      </c>
      <c r="J51" s="205">
        <v>151</v>
      </c>
      <c r="K51" s="438">
        <f>J51/2</f>
        <v>75.5</v>
      </c>
      <c r="L51" s="424">
        <f>I51+K51</f>
        <v>186.5</v>
      </c>
      <c r="M51" s="197">
        <f>IF(I51="","",RANK(L51,$L$50:$L$67,0))</f>
        <v>2</v>
      </c>
      <c r="N51" s="197">
        <f>IF(I51="","",IF(M51&gt;=19,1,IF(M51=1,20,IF(M51=2,18,IF(M51=3,16,IF(M51=4,15,IF(M51=5,14,IF(M51=6,13,IF(M51=7,12,IF(M51=8,11,IF(M51=9,10,IF(M51=10,9,IF(M51=11,8,IF(M51=12,7,IF(M51=13,6,IF(M51=14,5,IF(M51=15,4,IF(M51=16,3,IF(M51=17,2,1)))))))))))))))))))</f>
        <v>18</v>
      </c>
      <c r="O51" s="197" t="str">
        <f>IF(AND(NOT(OR(F51="МСМК",F51="ЗМС")),L51&gt;=$P$46),"+МСМК",IF(AND(OR(F51="МСМК",F51="ЗМС"),L51&gt;=$P$46),"МСМК",IF(AND(NOT(OR(F51="МСМК",F51="МС",F51="ЗМС")),L51&gt;=$Q$46),"+МС",IF(AND(OR(F51="МСМК",F51="МС",F51="ЗМС"),L51&gt;=$Q$46),"МС",IF(AND(NOT(OR(F51="ЗМС",F51="МСМК",F51="МС",F51="КМС")),L51&gt;=$R$46),"+КМС",IF(AND(OR(F51="ЗМС",F51="МСМК",F51="МС",F51="КМС"),L51&gt;=$R$46),"КМС","-"))))))</f>
        <v>МС</v>
      </c>
      <c r="P51" s="169" t="s">
        <v>299</v>
      </c>
      <c r="Q51" s="264"/>
      <c r="R51" s="207"/>
    </row>
    <row r="52" spans="1:18" s="170" customFormat="1" x14ac:dyDescent="0.25">
      <c r="A52" s="197">
        <v>3</v>
      </c>
      <c r="B52" s="169" t="s">
        <v>402</v>
      </c>
      <c r="C52" s="206"/>
      <c r="D52" s="207"/>
      <c r="E52" s="197" t="s">
        <v>60</v>
      </c>
      <c r="F52" s="197" t="s">
        <v>1</v>
      </c>
      <c r="G52" s="197">
        <v>2002</v>
      </c>
      <c r="H52" s="415">
        <v>67.849999999999994</v>
      </c>
      <c r="I52" s="205">
        <v>96</v>
      </c>
      <c r="J52" s="205">
        <v>167</v>
      </c>
      <c r="K52" s="438">
        <f>J52/2</f>
        <v>83.5</v>
      </c>
      <c r="L52" s="424">
        <f>I52+K52</f>
        <v>179.5</v>
      </c>
      <c r="M52" s="197">
        <f>IF(I52="","",RANK(L52,$L$50:$L$67,0))</f>
        <v>3</v>
      </c>
      <c r="N52" s="197">
        <f>IF(I52="","",IF(M52&gt;=19,1,IF(M52=1,20,IF(M52=2,18,IF(M52=3,16,IF(M52=4,15,IF(M52=5,14,IF(M52=6,13,IF(M52=7,12,IF(M52=8,11,IF(M52=9,10,IF(M52=10,9,IF(M52=11,8,IF(M52=12,7,IF(M52=13,6,IF(M52=14,5,IF(M52=15,4,IF(M52=16,3,IF(M52=17,2,1)))))))))))))))))))</f>
        <v>16</v>
      </c>
      <c r="O52" s="197" t="str">
        <f>IF(AND(NOT(OR(F52="МСМК",F52="ЗМС")),L52&gt;=$P$46),"+МСМК",IF(AND(OR(F52="МСМК",F52="ЗМС"),L52&gt;=$P$46),"МСМК",IF(AND(NOT(OR(F52="МСМК",F52="МС",F52="ЗМС")),L52&gt;=$Q$46),"+МС",IF(AND(OR(F52="МСМК",F52="МС",F52="ЗМС"),L52&gt;=$Q$46),"МС",IF(AND(NOT(OR(F52="ЗМС",F52="МСМК",F52="МС",F52="КМС")),L52&gt;=$R$46),"+КМС",IF(AND(OR(F52="ЗМС",F52="МСМК",F52="МС",F52="КМС"),L52&gt;=$R$46),"КМС","-"))))))</f>
        <v>МС</v>
      </c>
      <c r="P52" s="293" t="s">
        <v>469</v>
      </c>
      <c r="Q52" s="739"/>
      <c r="R52" s="360"/>
    </row>
    <row r="53" spans="1:18" s="170" customFormat="1" x14ac:dyDescent="0.25">
      <c r="A53" s="197">
        <v>4</v>
      </c>
      <c r="B53" s="169" t="s">
        <v>403</v>
      </c>
      <c r="C53" s="206"/>
      <c r="D53" s="207"/>
      <c r="E53" s="197" t="s">
        <v>60</v>
      </c>
      <c r="F53" s="197" t="s">
        <v>1</v>
      </c>
      <c r="G53" s="197">
        <v>2000</v>
      </c>
      <c r="H53" s="415">
        <v>67.7</v>
      </c>
      <c r="I53" s="205">
        <v>96</v>
      </c>
      <c r="J53" s="205">
        <v>159</v>
      </c>
      <c r="K53" s="438">
        <f>J53/2</f>
        <v>79.5</v>
      </c>
      <c r="L53" s="424">
        <f>I53+K53</f>
        <v>175.5</v>
      </c>
      <c r="M53" s="197">
        <f>IF(I53="","",RANK(L53,$L$50:$L$67,0))</f>
        <v>4</v>
      </c>
      <c r="N53" s="197">
        <f>IF(I53="","",IF(M53&gt;=19,1,IF(M53=1,20,IF(M53=2,18,IF(M53=3,16,IF(M53=4,15,IF(M53=5,14,IF(M53=6,13,IF(M53=7,12,IF(M53=8,11,IF(M53=9,10,IF(M53=10,9,IF(M53=11,8,IF(M53=12,7,IF(M53=13,6,IF(M53=14,5,IF(M53=15,4,IF(M53=16,3,IF(M53=17,2,1)))))))))))))))))))</f>
        <v>15</v>
      </c>
      <c r="O53" s="197" t="str">
        <f>IF(AND(NOT(OR(F53="МСМК",F53="ЗМС")),L53&gt;=$P$46),"+МСМК",IF(AND(OR(F53="МСМК",F53="ЗМС"),L53&gt;=$P$46),"МСМК",IF(AND(NOT(OR(F53="МСМК",F53="МС",F53="ЗМС")),L53&gt;=$Q$46),"+МС",IF(AND(OR(F53="МСМК",F53="МС",F53="ЗМС"),L53&gt;=$Q$46),"МС",IF(AND(NOT(OR(F53="ЗМС",F53="МСМК",F53="МС",F53="КМС")),L53&gt;=$R$46),"+КМС",IF(AND(OR(F53="ЗМС",F53="МСМК",F53="МС",F53="КМС"),L53&gt;=$R$46),"КМС","-"))))))</f>
        <v>МС</v>
      </c>
      <c r="P53" s="169" t="s">
        <v>468</v>
      </c>
      <c r="Q53" s="210"/>
      <c r="R53" s="201"/>
    </row>
    <row r="54" spans="1:18" s="170" customFormat="1" x14ac:dyDescent="0.25">
      <c r="A54" s="197">
        <v>5</v>
      </c>
      <c r="B54" s="169" t="s">
        <v>309</v>
      </c>
      <c r="C54" s="203"/>
      <c r="D54" s="204"/>
      <c r="E54" s="197" t="s">
        <v>301</v>
      </c>
      <c r="F54" s="209" t="s">
        <v>0</v>
      </c>
      <c r="G54" s="197">
        <v>2003</v>
      </c>
      <c r="H54" s="415">
        <v>67.95</v>
      </c>
      <c r="I54" s="205">
        <v>93</v>
      </c>
      <c r="J54" s="205">
        <v>109</v>
      </c>
      <c r="K54" s="438">
        <f>J54/2</f>
        <v>54.5</v>
      </c>
      <c r="L54" s="424">
        <f>I54+K54</f>
        <v>147.5</v>
      </c>
      <c r="M54" s="197">
        <f>IF(I54="","",RANK(L54,$L$50:$L$67,0))</f>
        <v>5</v>
      </c>
      <c r="N54" s="197">
        <f>IF(I54="","",IF(M54&gt;=19,1,IF(M54=1,20,IF(M54=2,18,IF(M54=3,16,IF(M54=4,15,IF(M54=5,14,IF(M54=6,13,IF(M54=7,12,IF(M54=8,11,IF(M54=9,10,IF(M54=10,9,IF(M54=11,8,IF(M54=12,7,IF(M54=13,6,IF(M54=14,5,IF(M54=15,4,IF(M54=16,3,IF(M54=17,2,1)))))))))))))))))))</f>
        <v>14</v>
      </c>
      <c r="O54" s="197" t="str">
        <f>IF(AND(NOT(OR(F54="МСМК",F54="ЗМС")),L54&gt;=$P$46),"+МСМК",IF(AND(OR(F54="МСМК",F54="ЗМС"),L54&gt;=$P$46),"МСМК",IF(AND(NOT(OR(F54="МСМК",F54="МС",F54="ЗМС")),L54&gt;=$Q$46),"+МС",IF(AND(OR(F54="МСМК",F54="МС",F54="ЗМС"),L54&gt;=$Q$46),"МС",IF(AND(NOT(OR(F54="ЗМС",F54="МСМК",F54="МС",F54="КМС")),L54&gt;=$R$46),"+КМС",IF(AND(OR(F54="ЗМС",F54="МСМК",F54="МС",F54="КМС"),L54&gt;=$R$46),"КМС","-"))))))</f>
        <v>+МС</v>
      </c>
      <c r="P54" s="169" t="s">
        <v>310</v>
      </c>
      <c r="Q54" s="206"/>
      <c r="R54" s="207"/>
    </row>
    <row r="55" spans="1:18" s="170" customFormat="1" x14ac:dyDescent="0.25">
      <c r="A55" s="197">
        <v>6</v>
      </c>
      <c r="B55" s="169" t="s">
        <v>147</v>
      </c>
      <c r="C55" s="227"/>
      <c r="D55" s="226"/>
      <c r="E55" s="265" t="s">
        <v>68</v>
      </c>
      <c r="F55" s="209" t="s">
        <v>0</v>
      </c>
      <c r="G55" s="197">
        <v>2004</v>
      </c>
      <c r="H55" s="415">
        <v>67.650000000000006</v>
      </c>
      <c r="I55" s="205">
        <v>80</v>
      </c>
      <c r="J55" s="205">
        <v>123</v>
      </c>
      <c r="K55" s="438">
        <f>J55/2</f>
        <v>61.5</v>
      </c>
      <c r="L55" s="424">
        <f>I55+K55</f>
        <v>141.5</v>
      </c>
      <c r="M55" s="197">
        <f>IF(I55="","",RANK(L55,$L$50:$L$67,0))</f>
        <v>6</v>
      </c>
      <c r="N55" s="197">
        <f>IF(I55="","",IF(M55&gt;=19,1,IF(M55=1,20,IF(M55=2,18,IF(M55=3,16,IF(M55=4,15,IF(M55=5,14,IF(M55=6,13,IF(M55=7,12,IF(M55=8,11,IF(M55=9,10,IF(M55=10,9,IF(M55=11,8,IF(M55=12,7,IF(M55=13,6,IF(M55=14,5,IF(M55=15,4,IF(M55=16,3,IF(M55=17,2,1)))))))))))))))))))</f>
        <v>13</v>
      </c>
      <c r="O55" s="197" t="str">
        <f>IF(AND(NOT(OR(F55="МСМК",F55="ЗМС")),L55&gt;=$P$46),"+МСМК",IF(AND(OR(F55="МСМК",F55="ЗМС"),L55&gt;=$P$46),"МСМК",IF(AND(NOT(OR(F55="МСМК",F55="МС",F55="ЗМС")),L55&gt;=$Q$46),"+МС",IF(AND(OR(F55="МСМК",F55="МС",F55="ЗМС"),L55&gt;=$Q$46),"МС",IF(AND(NOT(OR(F55="ЗМС",F55="МСМК",F55="МС",F55="КМС")),L55&gt;=$R$46),"+КМС",IF(AND(OR(F55="ЗМС",F55="МСМК",F55="МС",F55="КМС"),L55&gt;=$R$46),"КМС","-"))))))</f>
        <v>КМС</v>
      </c>
      <c r="P55" s="202" t="s">
        <v>148</v>
      </c>
      <c r="Q55" s="206"/>
      <c r="R55" s="207"/>
    </row>
    <row r="56" spans="1:18" s="170" customFormat="1" x14ac:dyDescent="0.25">
      <c r="A56" s="197">
        <v>7</v>
      </c>
      <c r="B56" s="169" t="s">
        <v>361</v>
      </c>
      <c r="C56" s="206"/>
      <c r="D56" s="207"/>
      <c r="E56" s="197" t="s">
        <v>337</v>
      </c>
      <c r="F56" s="197" t="s">
        <v>0</v>
      </c>
      <c r="G56" s="197">
        <v>2003</v>
      </c>
      <c r="H56" s="415">
        <v>67.150000000000006</v>
      </c>
      <c r="I56" s="205">
        <v>71</v>
      </c>
      <c r="J56" s="205">
        <v>131</v>
      </c>
      <c r="K56" s="438">
        <f>J56/2</f>
        <v>65.5</v>
      </c>
      <c r="L56" s="424">
        <f>I56+K56</f>
        <v>136.5</v>
      </c>
      <c r="M56" s="197">
        <f>IF(I56="","",RANK(L56,$L$50:$L$67,0))</f>
        <v>7</v>
      </c>
      <c r="N56" s="197">
        <f>IF(I56="","",IF(M56&gt;=19,1,IF(M56=1,20,IF(M56=2,18,IF(M56=3,16,IF(M56=4,15,IF(M56=5,14,IF(M56=6,13,IF(M56=7,12,IF(M56=8,11,IF(M56=9,10,IF(M56=10,9,IF(M56=11,8,IF(M56=12,7,IF(M56=13,6,IF(M56=14,5,IF(M56=15,4,IF(M56=16,3,IF(M56=17,2,1)))))))))))))))))))</f>
        <v>12</v>
      </c>
      <c r="O56" s="197" t="str">
        <f>IF(AND(NOT(OR(F56="МСМК",F56="ЗМС")),L56&gt;=$P$46),"+МСМК",IF(AND(OR(F56="МСМК",F56="ЗМС"),L56&gt;=$P$46),"МСМК",IF(AND(NOT(OR(F56="МСМК",F56="МС",F56="ЗМС")),L56&gt;=$Q$46),"+МС",IF(AND(OR(F56="МСМК",F56="МС",F56="ЗМС"),L56&gt;=$Q$46),"МС",IF(AND(NOT(OR(F56="ЗМС",F56="МСМК",F56="МС",F56="КМС")),L56&gt;=$R$46),"+КМС",IF(AND(OR(F56="ЗМС",F56="МСМК",F56="МС",F56="КМС"),L56&gt;=$R$46),"КМС","-"))))))</f>
        <v>КМС</v>
      </c>
      <c r="P56" s="202" t="s">
        <v>362</v>
      </c>
      <c r="Q56" s="206"/>
      <c r="R56" s="207"/>
    </row>
    <row r="57" spans="1:18" s="170" customFormat="1" x14ac:dyDescent="0.25">
      <c r="A57" s="197">
        <v>8</v>
      </c>
      <c r="B57" s="169" t="s">
        <v>208</v>
      </c>
      <c r="C57" s="203"/>
      <c r="D57" s="204"/>
      <c r="E57" s="389" t="s">
        <v>206</v>
      </c>
      <c r="F57" s="209" t="s">
        <v>0</v>
      </c>
      <c r="G57" s="197">
        <v>2004</v>
      </c>
      <c r="H57" s="415">
        <v>66.3</v>
      </c>
      <c r="I57" s="205">
        <v>56</v>
      </c>
      <c r="J57" s="205">
        <v>87</v>
      </c>
      <c r="K57" s="438">
        <f>J57/2</f>
        <v>43.5</v>
      </c>
      <c r="L57" s="424">
        <f>I57+K57</f>
        <v>99.5</v>
      </c>
      <c r="M57" s="197">
        <f>IF(I57="","",RANK(L57,$L$50:$L$67,0))</f>
        <v>8</v>
      </c>
      <c r="N57" s="197">
        <f>IF(I57="","",IF(M57&gt;=19,1,IF(M57=1,20,IF(M57=2,18,IF(M57=3,16,IF(M57=4,15,IF(M57=5,14,IF(M57=6,13,IF(M57=7,12,IF(M57=8,11,IF(M57=9,10,IF(M57=10,9,IF(M57=11,8,IF(M57=12,7,IF(M57=13,6,IF(M57=14,5,IF(M57=15,4,IF(M57=16,3,IF(M57=17,2,1)))))))))))))))))))</f>
        <v>11</v>
      </c>
      <c r="O57" s="197" t="str">
        <f>IF(AND(NOT(OR(F57="МСМК",F57="ЗМС")),L57&gt;=$P$46),"+МСМК",IF(AND(OR(F57="МСМК",F57="ЗМС"),L57&gt;=$P$46),"МСМК",IF(AND(NOT(OR(F57="МСМК",F57="МС",F57="ЗМС")),L57&gt;=$Q$46),"+МС",IF(AND(OR(F57="МСМК",F57="МС",F57="ЗМС"),L57&gt;=$Q$46),"МС",IF(AND(NOT(OR(F57="ЗМС",F57="МСМК",F57="МС",F57="КМС")),L57&gt;=$R$46),"+КМС",IF(AND(OR(F57="ЗМС",F57="МСМК",F57="МС",F57="КМС"),L57&gt;=$R$46),"КМС","-"))))))</f>
        <v>КМС</v>
      </c>
      <c r="P57" s="202" t="s">
        <v>209</v>
      </c>
      <c r="Q57" s="206"/>
      <c r="R57" s="207"/>
    </row>
    <row r="58" spans="1:18" s="170" customFormat="1" x14ac:dyDescent="0.25">
      <c r="A58" s="197">
        <v>9</v>
      </c>
      <c r="B58" s="169" t="s">
        <v>356</v>
      </c>
      <c r="C58" s="203"/>
      <c r="D58" s="204"/>
      <c r="E58" s="197" t="s">
        <v>337</v>
      </c>
      <c r="F58" s="197" t="s">
        <v>0</v>
      </c>
      <c r="G58" s="197">
        <v>2004</v>
      </c>
      <c r="H58" s="415">
        <v>68</v>
      </c>
      <c r="I58" s="205">
        <v>49</v>
      </c>
      <c r="J58" s="205">
        <v>92</v>
      </c>
      <c r="K58" s="438">
        <f>J58/2</f>
        <v>46</v>
      </c>
      <c r="L58" s="424">
        <f>I58+K58</f>
        <v>95</v>
      </c>
      <c r="M58" s="197">
        <f>IF(I58="","",RANK(L58,$L$50:$L$67,0))</f>
        <v>9</v>
      </c>
      <c r="N58" s="197">
        <f>IF(I58="","",IF(M58&gt;=19,1,IF(M58=1,20,IF(M58=2,18,IF(M58=3,16,IF(M58=4,15,IF(M58=5,14,IF(M58=6,13,IF(M58=7,12,IF(M58=8,11,IF(M58=9,10,IF(M58=10,9,IF(M58=11,8,IF(M58=12,7,IF(M58=13,6,IF(M58=14,5,IF(M58=15,4,IF(M58=16,3,IF(M58=17,2,1)))))))))))))))))))</f>
        <v>10</v>
      </c>
      <c r="O58" s="197" t="str">
        <f>IF(AND(NOT(OR(F58="МСМК",F58="ЗМС")),L58&gt;=$P$46),"+МСМК",IF(AND(OR(F58="МСМК",F58="ЗМС"),L58&gt;=$P$46),"МСМК",IF(AND(NOT(OR(F58="МСМК",F58="МС",F58="ЗМС")),L58&gt;=$Q$46),"+МС",IF(AND(OR(F58="МСМК",F58="МС",F58="ЗМС"),L58&gt;=$Q$46),"МС",IF(AND(NOT(OR(F58="ЗМС",F58="МСМК",F58="МС",F58="КМС")),L58&gt;=$R$46),"+КМС",IF(AND(OR(F58="ЗМС",F58="МСМК",F58="МС",F58="КМС"),L58&gt;=$R$46),"КМС","-"))))))</f>
        <v>КМС</v>
      </c>
      <c r="P58" s="169" t="s">
        <v>357</v>
      </c>
      <c r="Q58" s="206"/>
      <c r="R58" s="207"/>
    </row>
    <row r="59" spans="1:18" s="170" customFormat="1" x14ac:dyDescent="0.25">
      <c r="A59" s="197">
        <v>10</v>
      </c>
      <c r="B59" s="169" t="s">
        <v>417</v>
      </c>
      <c r="C59" s="236"/>
      <c r="D59" s="420"/>
      <c r="E59" s="197" t="s">
        <v>410</v>
      </c>
      <c r="F59" s="197" t="s">
        <v>1</v>
      </c>
      <c r="G59" s="197">
        <v>2001</v>
      </c>
      <c r="H59" s="415">
        <v>67.099999999999994</v>
      </c>
      <c r="I59" s="205">
        <v>41</v>
      </c>
      <c r="J59" s="205">
        <v>106</v>
      </c>
      <c r="K59" s="438">
        <f>J59/2</f>
        <v>53</v>
      </c>
      <c r="L59" s="424">
        <f>I59+K59</f>
        <v>94</v>
      </c>
      <c r="M59" s="197">
        <f>IF(I59="","",RANK(L59,$L$50:$L$67,0))</f>
        <v>10</v>
      </c>
      <c r="N59" s="197">
        <f>IF(I59="","",IF(M59&gt;=19,1,IF(M59=1,20,IF(M59=2,18,IF(M59=3,16,IF(M59=4,15,IF(M59=5,14,IF(M59=6,13,IF(M59=7,12,IF(M59=8,11,IF(M59=9,10,IF(M59=10,9,IF(M59=11,8,IF(M59=12,7,IF(M59=13,6,IF(M59=14,5,IF(M59=15,4,IF(M59=16,3,IF(M59=17,2,1)))))))))))))))))))</f>
        <v>9</v>
      </c>
      <c r="O59" s="197" t="str">
        <f>IF(AND(NOT(OR(F59="МСМК",F59="ЗМС")),L59&gt;=$P$46),"+МСМК",IF(AND(OR(F59="МСМК",F59="ЗМС"),L59&gt;=$P$46),"МСМК",IF(AND(NOT(OR(F59="МСМК",F59="МС",F59="ЗМС")),L59&gt;=$Q$46),"+МС",IF(AND(OR(F59="МСМК",F59="МС",F59="ЗМС"),L59&gt;=$Q$46),"МС",IF(AND(NOT(OR(F59="ЗМС",F59="МСМК",F59="МС",F59="КМС")),L59&gt;=$R$46),"+КМС",IF(AND(OR(F59="ЗМС",F59="МСМК",F59="МС",F59="КМС"),L59&gt;=$R$46),"КМС","-"))))))</f>
        <v>КМС</v>
      </c>
      <c r="P59" s="202" t="s">
        <v>411</v>
      </c>
      <c r="Q59" s="206"/>
      <c r="R59" s="207"/>
    </row>
    <row r="60" spans="1:18" s="170" customFormat="1" x14ac:dyDescent="0.25">
      <c r="A60" s="197">
        <v>11</v>
      </c>
      <c r="B60" s="202" t="s">
        <v>569</v>
      </c>
      <c r="C60" s="203"/>
      <c r="D60" s="204"/>
      <c r="E60" s="197" t="s">
        <v>274</v>
      </c>
      <c r="F60" s="209">
        <v>1</v>
      </c>
      <c r="G60" s="197">
        <v>2003</v>
      </c>
      <c r="H60" s="415">
        <v>67.599999999999994</v>
      </c>
      <c r="I60" s="205">
        <v>52</v>
      </c>
      <c r="J60" s="205">
        <v>79</v>
      </c>
      <c r="K60" s="438">
        <f>J60/2</f>
        <v>39.5</v>
      </c>
      <c r="L60" s="424">
        <f>I60+K60</f>
        <v>91.5</v>
      </c>
      <c r="M60" s="197">
        <f>IF(I60="","",RANK(L60,$L$50:$L$67,0))</f>
        <v>11</v>
      </c>
      <c r="N60" s="197">
        <f>IF(I60="","",IF(M60&gt;=19,1,IF(M60=1,20,IF(M60=2,18,IF(M60=3,16,IF(M60=4,15,IF(M60=5,14,IF(M60=6,13,IF(M60=7,12,IF(M60=8,11,IF(M60=9,10,IF(M60=10,9,IF(M60=11,8,IF(M60=12,7,IF(M60=13,6,IF(M60=14,5,IF(M60=15,4,IF(M60=16,3,IF(M60=17,2,1)))))))))))))))))))</f>
        <v>8</v>
      </c>
      <c r="O60" s="197" t="str">
        <f>IF(AND(NOT(OR(F60="МСМК",F60="ЗМС")),L60&gt;=$P$46),"+МСМК",IF(AND(OR(F60="МСМК",F60="ЗМС"),L60&gt;=$P$46),"МСМК",IF(AND(NOT(OR(F60="МСМК",F60="МС",F60="ЗМС")),L60&gt;=$Q$46),"+МС",IF(AND(OR(F60="МСМК",F60="МС",F60="ЗМС"),L60&gt;=$Q$46),"МС",IF(AND(NOT(OR(F60="ЗМС",F60="МСМК",F60="МС",F60="КМС")),L60&gt;=$R$46),"+КМС",IF(AND(OR(F60="ЗМС",F60="МСМК",F60="МС",F60="КМС"),L60&gt;=$R$46),"КМС","-"))))))</f>
        <v>+КМС</v>
      </c>
      <c r="P60" s="202" t="s">
        <v>279</v>
      </c>
      <c r="Q60" s="206"/>
      <c r="R60" s="207"/>
    </row>
    <row r="61" spans="1:18" s="170" customFormat="1" x14ac:dyDescent="0.25">
      <c r="A61" s="197">
        <v>12</v>
      </c>
      <c r="B61" s="169" t="s">
        <v>360</v>
      </c>
      <c r="C61" s="133"/>
      <c r="D61" s="235"/>
      <c r="E61" s="197" t="s">
        <v>337</v>
      </c>
      <c r="F61" s="209" t="s">
        <v>0</v>
      </c>
      <c r="G61" s="197">
        <v>2001</v>
      </c>
      <c r="H61" s="415">
        <v>67.650000000000006</v>
      </c>
      <c r="I61" s="205">
        <v>52</v>
      </c>
      <c r="J61" s="205">
        <v>79</v>
      </c>
      <c r="K61" s="438">
        <f>J61/2</f>
        <v>39.5</v>
      </c>
      <c r="L61" s="424">
        <f>I61+K61</f>
        <v>91.5</v>
      </c>
      <c r="M61" s="197">
        <v>12</v>
      </c>
      <c r="N61" s="197">
        <f>IF(I61="","",IF(M61&gt;=19,1,IF(M61=1,20,IF(M61=2,18,IF(M61=3,16,IF(M61=4,15,IF(M61=5,14,IF(M61=6,13,IF(M61=7,12,IF(M61=8,11,IF(M61=9,10,IF(M61=10,9,IF(M61=11,8,IF(M61=12,7,IF(M61=13,6,IF(M61=14,5,IF(M61=15,4,IF(M61=16,3,IF(M61=17,2,1)))))))))))))))))))</f>
        <v>7</v>
      </c>
      <c r="O61" s="197" t="str">
        <f>IF(AND(NOT(OR(F61="МСМК",F61="ЗМС")),L61&gt;=$P$46),"+МСМК",IF(AND(OR(F61="МСМК",F61="ЗМС"),L61&gt;=$P$46),"МСМК",IF(AND(NOT(OR(F61="МСМК",F61="МС",F61="ЗМС")),L61&gt;=$Q$46),"+МС",IF(AND(OR(F61="МСМК",F61="МС",F61="ЗМС"),L61&gt;=$Q$46),"МС",IF(AND(NOT(OR(F61="ЗМС",F61="МСМК",F61="МС",F61="КМС")),L61&gt;=$R$46),"+КМС",IF(AND(OR(F61="ЗМС",F61="МСМК",F61="МС",F61="КМС"),L61&gt;=$R$46),"КМС","-"))))))</f>
        <v>КМС</v>
      </c>
      <c r="P61" s="202" t="s">
        <v>338</v>
      </c>
      <c r="Q61" s="206"/>
      <c r="R61" s="207"/>
    </row>
    <row r="62" spans="1:18" s="170" customFormat="1" ht="30" x14ac:dyDescent="0.25">
      <c r="A62" s="197">
        <v>13</v>
      </c>
      <c r="B62" s="202" t="s">
        <v>343</v>
      </c>
      <c r="C62" s="206"/>
      <c r="D62" s="207"/>
      <c r="E62" s="389" t="s">
        <v>472</v>
      </c>
      <c r="F62" s="197" t="s">
        <v>0</v>
      </c>
      <c r="G62" s="197">
        <v>2004</v>
      </c>
      <c r="H62" s="415">
        <v>67.7</v>
      </c>
      <c r="I62" s="205">
        <v>39</v>
      </c>
      <c r="J62" s="205">
        <v>97</v>
      </c>
      <c r="K62" s="438">
        <f>J62/2</f>
        <v>48.5</v>
      </c>
      <c r="L62" s="424">
        <f>I62+K62</f>
        <v>87.5</v>
      </c>
      <c r="M62" s="197">
        <f>IF(I62="","",RANK(L62,$L$50:$L$67,0))</f>
        <v>13</v>
      </c>
      <c r="N62" s="197">
        <f>IF(I62="","",IF(M62&gt;=19,1,IF(M62=1,20,IF(M62=2,18,IF(M62=3,16,IF(M62=4,15,IF(M62=5,14,IF(M62=6,13,IF(M62=7,12,IF(M62=8,11,IF(M62=9,10,IF(M62=10,9,IF(M62=11,8,IF(M62=12,7,IF(M62=13,6,IF(M62=14,5,IF(M62=15,4,IF(M62=16,3,IF(M62=17,2,1)))))))))))))))))))</f>
        <v>6</v>
      </c>
      <c r="O62" s="197" t="str">
        <f>IF(AND(NOT(OR(F62="МСМК",F62="ЗМС")),L62&gt;=$P$46),"+МСМК",IF(AND(OR(F62="МСМК",F62="ЗМС"),L62&gt;=$P$46),"МСМК",IF(AND(NOT(OR(F62="МСМК",F62="МС",F62="ЗМС")),L62&gt;=$Q$46),"+МС",IF(AND(OR(F62="МСМК",F62="МС",F62="ЗМС"),L62&gt;=$Q$46),"МС",IF(AND(NOT(OR(F62="ЗМС",F62="МСМК",F62="МС",F62="КМС")),L62&gt;=$R$46),"+КМС",IF(AND(OR(F62="ЗМС",F62="МСМК",F62="МС",F62="КМС"),L62&gt;=$R$46),"КМС","-"))))))</f>
        <v>КМС</v>
      </c>
      <c r="P62" s="202" t="s">
        <v>401</v>
      </c>
      <c r="Q62" s="206"/>
      <c r="R62" s="207"/>
    </row>
    <row r="63" spans="1:18" s="170" customFormat="1" x14ac:dyDescent="0.25">
      <c r="A63" s="197">
        <v>14</v>
      </c>
      <c r="B63" s="237" t="s">
        <v>566</v>
      </c>
      <c r="C63" s="232"/>
      <c r="D63" s="233"/>
      <c r="E63" s="386" t="s">
        <v>114</v>
      </c>
      <c r="F63" s="386" t="s">
        <v>0</v>
      </c>
      <c r="G63" s="386">
        <v>2000</v>
      </c>
      <c r="H63" s="416">
        <v>67.900000000000006</v>
      </c>
      <c r="I63" s="231">
        <v>44</v>
      </c>
      <c r="J63" s="231">
        <v>84</v>
      </c>
      <c r="K63" s="439">
        <f>J63/2</f>
        <v>42</v>
      </c>
      <c r="L63" s="427">
        <f>I63+K63</f>
        <v>86</v>
      </c>
      <c r="M63" s="197">
        <f>IF(I63="","",RANK(L63,$L$50:$L$67,0))</f>
        <v>14</v>
      </c>
      <c r="N63" s="197">
        <f>IF(I63="","",IF(M63&gt;=19,1,IF(M63=1,20,IF(M63=2,18,IF(M63=3,16,IF(M63=4,15,IF(M63=5,14,IF(M63=6,13,IF(M63=7,12,IF(M63=8,11,IF(M63=9,10,IF(M63=10,9,IF(M63=11,8,IF(M63=12,7,IF(M63=13,6,IF(M63=14,5,IF(M63=15,4,IF(M63=16,3,IF(M63=17,2,1)))))))))))))))))))</f>
        <v>5</v>
      </c>
      <c r="O63" s="386" t="str">
        <f>IF(AND(NOT(OR(F63="МСМК",F63="ЗМС")),L63&gt;=$P$46),"+МСМК",IF(AND(OR(F63="МСМК",F63="ЗМС"),L63&gt;=$P$46),"МСМК",IF(AND(NOT(OR(F63="МСМК",F63="МС",F63="ЗМС")),L63&gt;=$Q$46),"+МС",IF(AND(OR(F63="МСМК",F63="МС",F63="ЗМС"),L63&gt;=$Q$46),"МС",IF(AND(NOT(OR(F63="ЗМС",F63="МСМК",F63="МС",F63="КМС")),L63&gt;=$R$46),"+КМС",IF(AND(OR(F63="ЗМС",F63="МСМК",F63="МС",F63="КМС"),L63&gt;=$R$46),"КМС","-"))))))</f>
        <v>КМС</v>
      </c>
      <c r="P63" s="246" t="s">
        <v>494</v>
      </c>
      <c r="Q63" s="206"/>
      <c r="R63" s="207"/>
    </row>
    <row r="64" spans="1:18" s="170" customFormat="1" x14ac:dyDescent="0.25">
      <c r="A64" s="197">
        <v>15</v>
      </c>
      <c r="B64" s="202" t="s">
        <v>252</v>
      </c>
      <c r="C64" s="203"/>
      <c r="D64" s="204"/>
      <c r="E64" s="197" t="s">
        <v>248</v>
      </c>
      <c r="F64" s="209" t="s">
        <v>0</v>
      </c>
      <c r="G64" s="197">
        <v>2002</v>
      </c>
      <c r="H64" s="415">
        <v>67.7</v>
      </c>
      <c r="I64" s="205">
        <v>38</v>
      </c>
      <c r="J64" s="205">
        <v>82</v>
      </c>
      <c r="K64" s="438">
        <f>J64/2</f>
        <v>41</v>
      </c>
      <c r="L64" s="424">
        <f>I64+K64</f>
        <v>79</v>
      </c>
      <c r="M64" s="197">
        <f>IF(I64="","",RANK(L64,$L$50:$L$67,0))</f>
        <v>15</v>
      </c>
      <c r="N64" s="197">
        <f>IF(I64="","",IF(M64&gt;=19,1,IF(M64=1,20,IF(M64=2,18,IF(M64=3,16,IF(M64=4,15,IF(M64=5,14,IF(M64=6,13,IF(M64=7,12,IF(M64=8,11,IF(M64=9,10,IF(M64=10,9,IF(M64=11,8,IF(M64=12,7,IF(M64=13,6,IF(M64=14,5,IF(M64=15,4,IF(M64=16,3,IF(M64=17,2,1)))))))))))))))))))</f>
        <v>4</v>
      </c>
      <c r="O64" s="197" t="str">
        <f>IF(AND(NOT(OR(F64="МСМК",F64="ЗМС")),L64&gt;=$P$46),"+МСМК",IF(AND(OR(F64="МСМК",F64="ЗМС"),L64&gt;=$P$46),"МСМК",IF(AND(NOT(OR(F64="МСМК",F64="МС",F64="ЗМС")),L64&gt;=$Q$46),"+МС",IF(AND(OR(F64="МСМК",F64="МС",F64="ЗМС"),L64&gt;=$Q$46),"МС",IF(AND(NOT(OR(F64="ЗМС",F64="МСМК",F64="МС",F64="КМС")),L64&gt;=$R$46),"+КМС",IF(AND(OR(F64="ЗМС",F64="МСМК",F64="МС",F64="КМС"),L64&gt;=$R$46),"КМС","-"))))))</f>
        <v>-</v>
      </c>
      <c r="P64" s="202" t="s">
        <v>253</v>
      </c>
      <c r="Q64" s="206"/>
      <c r="R64" s="207"/>
    </row>
    <row r="65" spans="1:18" s="170" customFormat="1" x14ac:dyDescent="0.25">
      <c r="A65" s="197">
        <v>16</v>
      </c>
      <c r="B65" s="202" t="s">
        <v>385</v>
      </c>
      <c r="C65" s="208"/>
      <c r="D65" s="420"/>
      <c r="E65" s="197" t="s">
        <v>172</v>
      </c>
      <c r="F65" s="197" t="s">
        <v>0</v>
      </c>
      <c r="G65" s="197">
        <v>2004</v>
      </c>
      <c r="H65" s="415">
        <v>67.2</v>
      </c>
      <c r="I65" s="205">
        <v>20</v>
      </c>
      <c r="J65" s="205">
        <v>108</v>
      </c>
      <c r="K65" s="438">
        <f>J65/2</f>
        <v>54</v>
      </c>
      <c r="L65" s="424">
        <f>I65+K65</f>
        <v>74</v>
      </c>
      <c r="M65" s="197">
        <f>IF(I65="","",RANK(L65,$L$50:$L$67,0))</f>
        <v>16</v>
      </c>
      <c r="N65" s="197">
        <f>IF(I65="","",IF(M65&gt;=19,1,IF(M65=1,20,IF(M65=2,18,IF(M65=3,16,IF(M65=4,15,IF(M65=5,14,IF(M65=6,13,IF(M65=7,12,IF(M65=8,11,IF(M65=9,10,IF(M65=10,9,IF(M65=11,8,IF(M65=12,7,IF(M65=13,6,IF(M65=14,5,IF(M65=15,4,IF(M65=16,3,IF(M65=17,2,1)))))))))))))))))))</f>
        <v>3</v>
      </c>
      <c r="O65" s="197" t="str">
        <f>IF(AND(NOT(OR(F65="МСМК",F65="ЗМС")),L65&gt;=$P$46),"+МСМК",IF(AND(OR(F65="МСМК",F65="ЗМС"),L65&gt;=$P$46),"МСМК",IF(AND(NOT(OR(F65="МСМК",F65="МС",F65="ЗМС")),L65&gt;=$Q$46),"+МС",IF(AND(OR(F65="МСМК",F65="МС",F65="ЗМС"),L65&gt;=$Q$46),"МС",IF(AND(NOT(OR(F65="ЗМС",F65="МСМК",F65="МС",F65="КМС")),L65&gt;=$R$46),"+КМС",IF(AND(OR(F65="ЗМС",F65="МСМК",F65="МС",F65="КМС"),L65&gt;=$R$46),"КМС","-"))))))</f>
        <v>-</v>
      </c>
      <c r="P65" s="202" t="s">
        <v>330</v>
      </c>
      <c r="Q65" s="206"/>
      <c r="R65" s="207"/>
    </row>
    <row r="66" spans="1:18" s="170" customFormat="1" x14ac:dyDescent="0.25">
      <c r="A66" s="197">
        <v>17</v>
      </c>
      <c r="B66" s="237" t="s">
        <v>358</v>
      </c>
      <c r="C66" s="229"/>
      <c r="D66" s="230"/>
      <c r="E66" s="288" t="s">
        <v>337</v>
      </c>
      <c r="F66" s="386">
        <v>1</v>
      </c>
      <c r="G66" s="386">
        <v>2003</v>
      </c>
      <c r="H66" s="416">
        <v>67.900000000000006</v>
      </c>
      <c r="I66" s="231">
        <v>34</v>
      </c>
      <c r="J66" s="231">
        <v>57</v>
      </c>
      <c r="K66" s="439">
        <f>J66/2</f>
        <v>28.5</v>
      </c>
      <c r="L66" s="427">
        <f>I66+K66</f>
        <v>62.5</v>
      </c>
      <c r="M66" s="386">
        <f>IF(I66="","",RANK(L66,$L$50:$L$67,0))</f>
        <v>17</v>
      </c>
      <c r="N66" s="386">
        <f>IF(I66="","",IF(M66&gt;=19,1,IF(M66=1,20,IF(M66=2,18,IF(M66=3,16,IF(M66=4,15,IF(M66=5,14,IF(M66=6,13,IF(M66=7,12,IF(M66=8,11,IF(M66=9,10,IF(M66=10,9,IF(M66=11,8,IF(M66=12,7,IF(M66=13,6,IF(M66=14,5,IF(M66=15,4,IF(M66=16,3,IF(M66=17,2,1)))))))))))))))))))</f>
        <v>2</v>
      </c>
      <c r="O66" s="386" t="str">
        <f>IF(AND(NOT(OR(F66="МСМК",F66="ЗМС")),L66&gt;=$P$46),"+МСМК",IF(AND(OR(F66="МСМК",F66="ЗМС"),L66&gt;=$P$46),"МСМК",IF(AND(NOT(OR(F66="МСМК",F66="МС",F66="ЗМС")),L66&gt;=$Q$46),"+МС",IF(AND(OR(F66="МСМК",F66="МС",F66="ЗМС"),L66&gt;=$Q$46),"МС",IF(AND(NOT(OR(F66="ЗМС",F66="МСМК",F66="МС",F66="КМС")),L66&gt;=$R$46),"+КМС",IF(AND(OR(F66="ЗМС",F66="МСМК",F66="МС",F66="КМС"),L66&gt;=$R$46),"КМС","-"))))))</f>
        <v>-</v>
      </c>
      <c r="P66" s="237" t="s">
        <v>359</v>
      </c>
      <c r="Q66" s="232"/>
      <c r="R66" s="233"/>
    </row>
    <row r="67" spans="1:18" s="108" customFormat="1" ht="15.75" x14ac:dyDescent="0.25">
      <c r="A67" s="197">
        <v>18</v>
      </c>
      <c r="B67" s="202" t="s">
        <v>311</v>
      </c>
      <c r="C67" s="227"/>
      <c r="D67" s="226"/>
      <c r="E67" s="197" t="s">
        <v>301</v>
      </c>
      <c r="F67" s="209" t="s">
        <v>0</v>
      </c>
      <c r="G67" s="197">
        <v>2002</v>
      </c>
      <c r="H67" s="415">
        <v>68</v>
      </c>
      <c r="I67" s="211">
        <v>30</v>
      </c>
      <c r="J67" s="211">
        <v>60</v>
      </c>
      <c r="K67" s="438">
        <f>J67/2</f>
        <v>30</v>
      </c>
      <c r="L67" s="424">
        <f>I67+K67</f>
        <v>60</v>
      </c>
      <c r="M67" s="197">
        <f>IF(I67="","",RANK(L67,$L$50:$L$67,0))</f>
        <v>18</v>
      </c>
      <c r="N67" s="197">
        <f>IF(I67="","",IF(M67&gt;=19,1,IF(M67=1,20,IF(M67=2,18,IF(M67=3,16,IF(M67=4,15,IF(M67=5,14,IF(M67=6,13,IF(M67=7,12,IF(M67=8,11,IF(M67=9,10,IF(M67=10,9,IF(M67=11,8,IF(M67=12,7,IF(M67=13,6,IF(M67=14,5,IF(M67=15,4,IF(M67=16,3,IF(M67=17,2,1)))))))))))))))))))</f>
        <v>1</v>
      </c>
      <c r="O67" s="197" t="str">
        <f>IF(AND(NOT(OR(F67="МСМК",F67="ЗМС")),L67&gt;=$P$46),"+МСМК",IF(AND(OR(F67="МСМК",F67="ЗМС"),L67&gt;=$P$46),"МСМК",IF(AND(NOT(OR(F67="МСМК",F67="МС",F67="ЗМС")),L67&gt;=$Q$46),"+МС",IF(AND(OR(F67="МСМК",F67="МС",F67="ЗМС"),L67&gt;=$Q$46),"МС",IF(AND(NOT(OR(F67="ЗМС",F67="МСМК",F67="МС",F67="КМС")),L67&gt;=$R$46),"+КМС",IF(AND(OR(F67="ЗМС",F67="МСМК",F67="МС",F67="КМС"),L67&gt;=$R$46),"КМС","-"))))))</f>
        <v>-</v>
      </c>
      <c r="P67" s="460" t="s">
        <v>526</v>
      </c>
      <c r="Q67" s="461"/>
      <c r="R67" s="462"/>
    </row>
    <row r="68" spans="1:18" s="108" customFormat="1" ht="15.75" x14ac:dyDescent="0.25">
      <c r="A68" s="134"/>
      <c r="B68" s="210"/>
      <c r="C68" s="423"/>
      <c r="D68" s="423"/>
      <c r="E68" s="134"/>
      <c r="F68" s="188"/>
      <c r="G68" s="134"/>
      <c r="H68" s="136"/>
      <c r="I68" s="301"/>
      <c r="J68" s="301"/>
      <c r="K68" s="441"/>
      <c r="L68" s="431"/>
      <c r="M68" s="134"/>
      <c r="N68" s="134"/>
      <c r="O68" s="134"/>
      <c r="P68" s="210"/>
      <c r="Q68" s="210"/>
      <c r="R68" s="210"/>
    </row>
    <row r="69" spans="1:18" ht="15.75" x14ac:dyDescent="0.25">
      <c r="A69" s="397" t="s">
        <v>40</v>
      </c>
      <c r="B69" s="2"/>
      <c r="C69" s="2"/>
      <c r="E69" s="11" t="s">
        <v>66</v>
      </c>
      <c r="F69" s="11"/>
      <c r="G69" s="30"/>
      <c r="H69" s="11" t="s">
        <v>41</v>
      </c>
      <c r="I69" s="11"/>
      <c r="J69" s="11"/>
      <c r="K69" s="11"/>
      <c r="M69" s="30"/>
      <c r="N69" s="11"/>
      <c r="O69" s="11" t="s">
        <v>42</v>
      </c>
      <c r="R69"/>
    </row>
    <row r="70" spans="1:18" ht="15.75" x14ac:dyDescent="0.25">
      <c r="A70" s="397"/>
      <c r="B70" s="2"/>
      <c r="C70" s="2"/>
      <c r="E70" s="11"/>
      <c r="F70" s="11"/>
      <c r="G70" s="30"/>
      <c r="H70" s="11"/>
      <c r="I70" s="11"/>
      <c r="J70" s="11"/>
      <c r="K70" s="11"/>
      <c r="M70" s="30"/>
      <c r="N70" s="11"/>
      <c r="O70" s="11"/>
      <c r="R70"/>
    </row>
    <row r="71" spans="1:18" s="89" customFormat="1" ht="15.75" x14ac:dyDescent="0.25">
      <c r="A71" s="397" t="s">
        <v>597</v>
      </c>
      <c r="B71" s="2"/>
      <c r="C71" s="2"/>
      <c r="E71" s="11" t="s">
        <v>595</v>
      </c>
      <c r="H71" s="397" t="s">
        <v>598</v>
      </c>
      <c r="O71" s="397" t="s">
        <v>596</v>
      </c>
      <c r="P71" s="396"/>
      <c r="Q71" s="397"/>
      <c r="R71" s="397"/>
    </row>
    <row r="72" spans="1:18" s="108" customFormat="1" ht="15.75" x14ac:dyDescent="0.25">
      <c r="A72" s="581" t="s">
        <v>6</v>
      </c>
      <c r="B72" s="581"/>
      <c r="C72" s="581"/>
      <c r="D72" s="581"/>
      <c r="E72" s="581"/>
      <c r="F72" s="581"/>
      <c r="G72" s="581"/>
      <c r="H72" s="581"/>
      <c r="I72" s="581"/>
      <c r="J72" s="581"/>
      <c r="K72" s="581"/>
      <c r="L72" s="581"/>
      <c r="M72" s="581"/>
      <c r="N72" s="581"/>
      <c r="O72" s="581"/>
      <c r="P72" s="581"/>
      <c r="Q72" s="581"/>
      <c r="R72" s="581"/>
    </row>
    <row r="73" spans="1:18" s="108" customFormat="1" ht="15.75" x14ac:dyDescent="0.25">
      <c r="A73" s="581" t="s">
        <v>7</v>
      </c>
      <c r="B73" s="581"/>
      <c r="C73" s="581"/>
      <c r="D73" s="581"/>
      <c r="E73" s="581"/>
      <c r="F73" s="581"/>
      <c r="G73" s="581"/>
      <c r="H73" s="581"/>
      <c r="I73" s="581"/>
      <c r="J73" s="581"/>
      <c r="K73" s="581"/>
      <c r="L73" s="581"/>
      <c r="M73" s="581"/>
      <c r="N73" s="581"/>
      <c r="O73" s="581"/>
      <c r="P73" s="581"/>
      <c r="Q73" s="581"/>
      <c r="R73" s="581"/>
    </row>
    <row r="74" spans="1:18" s="108" customFormat="1" ht="15.75" x14ac:dyDescent="0.25">
      <c r="A74" s="581" t="s">
        <v>8</v>
      </c>
      <c r="B74" s="581"/>
      <c r="C74" s="581"/>
      <c r="D74" s="581"/>
      <c r="E74" s="581"/>
      <c r="F74" s="581"/>
      <c r="G74" s="581"/>
      <c r="H74" s="581"/>
      <c r="I74" s="581"/>
      <c r="J74" s="581"/>
      <c r="K74" s="581"/>
      <c r="L74" s="581"/>
      <c r="M74" s="581"/>
      <c r="N74" s="581"/>
      <c r="O74" s="581"/>
      <c r="P74" s="581"/>
      <c r="Q74" s="581"/>
      <c r="R74" s="581"/>
    </row>
    <row r="75" spans="1:18" s="108" customFormat="1" ht="15.75" x14ac:dyDescent="0.25">
      <c r="A75" s="550" t="s">
        <v>473</v>
      </c>
      <c r="B75" s="550"/>
      <c r="C75" s="550"/>
      <c r="D75" s="550"/>
      <c r="E75" s="550"/>
      <c r="F75" s="550"/>
      <c r="G75" s="550"/>
      <c r="H75" s="550"/>
      <c r="I75" s="550"/>
      <c r="J75" s="550"/>
      <c r="K75" s="550"/>
      <c r="L75" s="550"/>
      <c r="M75" s="550"/>
      <c r="N75" s="550"/>
      <c r="O75" s="550"/>
      <c r="P75" s="550"/>
      <c r="Q75" s="550"/>
      <c r="R75" s="550"/>
    </row>
    <row r="76" spans="1:18" s="108" customFormat="1" ht="15.75" x14ac:dyDescent="0.25">
      <c r="A76" s="574" t="s">
        <v>46</v>
      </c>
      <c r="B76" s="575"/>
      <c r="C76" s="575"/>
      <c r="D76" s="576"/>
      <c r="E76"/>
      <c r="F76"/>
      <c r="G76"/>
      <c r="H76"/>
      <c r="I76"/>
      <c r="J76"/>
      <c r="K76" s="425"/>
      <c r="L76" s="425"/>
      <c r="M76"/>
      <c r="N76"/>
      <c r="O76"/>
      <c r="P76" s="574" t="s">
        <v>44</v>
      </c>
      <c r="Q76" s="575"/>
      <c r="R76" s="576"/>
    </row>
    <row r="77" spans="1:18" s="108" customFormat="1" ht="15.75" x14ac:dyDescent="0.25">
      <c r="A77" s="574" t="s">
        <v>47</v>
      </c>
      <c r="B77" s="575"/>
      <c r="C77" s="575"/>
      <c r="D77" s="576"/>
      <c r="E77"/>
      <c r="F77"/>
      <c r="G77"/>
      <c r="H77"/>
      <c r="I77"/>
      <c r="J77"/>
      <c r="K77" s="425"/>
      <c r="L77" s="425"/>
      <c r="M77"/>
      <c r="N77"/>
      <c r="O77"/>
      <c r="P77" s="40" t="s">
        <v>23</v>
      </c>
      <c r="Q77" s="40"/>
      <c r="R77" s="66"/>
    </row>
    <row r="78" spans="1:18" s="108" customFormat="1" ht="15.75" x14ac:dyDescent="0.25">
      <c r="A78" s="574" t="s">
        <v>33</v>
      </c>
      <c r="B78" s="576"/>
      <c r="C78" s="219" t="s">
        <v>34</v>
      </c>
      <c r="D78" s="219" t="s">
        <v>36</v>
      </c>
      <c r="E78" s="578" t="s">
        <v>9</v>
      </c>
      <c r="F78" s="579"/>
      <c r="G78" s="579"/>
      <c r="H78" s="579"/>
      <c r="I78" s="579"/>
      <c r="J78" s="579"/>
      <c r="K78" s="579"/>
      <c r="L78" s="579"/>
      <c r="M78" s="579"/>
      <c r="N78" s="579"/>
      <c r="O78" s="579"/>
      <c r="P78" s="218"/>
      <c r="Q78" s="218"/>
      <c r="R78" s="67"/>
    </row>
    <row r="79" spans="1:18" s="108" customFormat="1" ht="15.75" x14ac:dyDescent="0.25">
      <c r="A79" s="563">
        <v>144</v>
      </c>
      <c r="B79" s="565"/>
      <c r="C79" s="119">
        <v>189</v>
      </c>
      <c r="D79" s="119">
        <v>234</v>
      </c>
      <c r="E79" s="566" t="s">
        <v>37</v>
      </c>
      <c r="F79" s="567"/>
      <c r="G79" s="567"/>
      <c r="H79" s="567"/>
      <c r="I79" s="567"/>
      <c r="J79" s="567"/>
      <c r="K79" s="567"/>
      <c r="L79" s="567"/>
      <c r="M79" s="567"/>
      <c r="N79" s="567"/>
      <c r="O79" s="567"/>
      <c r="P79" s="649" t="s">
        <v>11</v>
      </c>
      <c r="Q79" s="649"/>
      <c r="R79" s="649"/>
    </row>
    <row r="80" spans="1:18" s="108" customFormat="1" ht="15.75" x14ac:dyDescent="0.25">
      <c r="A80" s="569" t="s">
        <v>507</v>
      </c>
      <c r="B80" s="570"/>
      <c r="C80" s="570"/>
      <c r="D80" s="571"/>
      <c r="E80" s="585" t="s">
        <v>27</v>
      </c>
      <c r="F80" s="586"/>
      <c r="G80" s="586"/>
      <c r="H80" s="586"/>
      <c r="I80" s="586"/>
      <c r="J80" s="586"/>
      <c r="K80" s="586"/>
      <c r="L80" s="586"/>
      <c r="M80" s="586"/>
      <c r="N80" s="586"/>
      <c r="O80" s="587"/>
      <c r="P80" s="219" t="s">
        <v>13</v>
      </c>
      <c r="Q80" s="219" t="s">
        <v>1</v>
      </c>
      <c r="R80" s="219" t="s">
        <v>0</v>
      </c>
    </row>
    <row r="81" spans="1:18" s="108" customFormat="1" ht="15.75" x14ac:dyDescent="0.25">
      <c r="A81" s="569" t="s">
        <v>594</v>
      </c>
      <c r="B81" s="570"/>
      <c r="C81" s="570"/>
      <c r="D81" s="571"/>
      <c r="E81" s="566" t="s">
        <v>71</v>
      </c>
      <c r="F81" s="567"/>
      <c r="G81" s="567"/>
      <c r="H81" s="567"/>
      <c r="I81" s="567"/>
      <c r="J81" s="567"/>
      <c r="K81" s="567"/>
      <c r="L81" s="567"/>
      <c r="M81" s="567"/>
      <c r="N81" s="567"/>
      <c r="O81" s="568"/>
      <c r="P81" s="13">
        <v>222</v>
      </c>
      <c r="Q81" s="13">
        <v>162</v>
      </c>
      <c r="R81" s="13">
        <v>96</v>
      </c>
    </row>
    <row r="82" spans="1:18" s="108" customFormat="1" ht="15.75" x14ac:dyDescent="0.25">
      <c r="A82" s="9"/>
      <c r="B82" s="9"/>
      <c r="C82" s="9"/>
      <c r="D82" s="9"/>
      <c r="E82" s="42" t="s">
        <v>72</v>
      </c>
      <c r="F82" s="221"/>
      <c r="G82" s="221"/>
      <c r="H82" s="221"/>
      <c r="I82" s="221"/>
      <c r="J82" s="221"/>
      <c r="K82" s="426"/>
      <c r="L82" s="426"/>
      <c r="M82" s="221"/>
      <c r="N82" s="221"/>
      <c r="O82" s="220"/>
      <c r="P82" s="10"/>
      <c r="Q82" s="10"/>
      <c r="R82" s="67"/>
    </row>
    <row r="83" spans="1:18" s="108" customFormat="1" ht="15.75" customHeight="1" x14ac:dyDescent="0.25">
      <c r="A83" s="588" t="s">
        <v>84</v>
      </c>
      <c r="B83" s="653" t="s">
        <v>2</v>
      </c>
      <c r="C83" s="654"/>
      <c r="D83" s="655"/>
      <c r="E83" s="562" t="s">
        <v>3</v>
      </c>
      <c r="F83" s="588" t="s">
        <v>17</v>
      </c>
      <c r="G83" s="588" t="s">
        <v>18</v>
      </c>
      <c r="H83" s="588" t="s">
        <v>19</v>
      </c>
      <c r="I83" s="659" t="s">
        <v>33</v>
      </c>
      <c r="J83" s="659" t="s">
        <v>34</v>
      </c>
      <c r="K83" s="651" t="s">
        <v>35</v>
      </c>
      <c r="L83" s="652" t="s">
        <v>36</v>
      </c>
      <c r="M83" s="588" t="s">
        <v>5</v>
      </c>
      <c r="N83" s="588" t="s">
        <v>25</v>
      </c>
      <c r="O83" s="588" t="s">
        <v>20</v>
      </c>
      <c r="P83" s="653" t="s">
        <v>21</v>
      </c>
      <c r="Q83" s="654"/>
      <c r="R83" s="655"/>
    </row>
    <row r="84" spans="1:18" s="108" customFormat="1" ht="15.75" x14ac:dyDescent="0.25">
      <c r="A84" s="588"/>
      <c r="B84" s="656"/>
      <c r="C84" s="657"/>
      <c r="D84" s="658"/>
      <c r="E84" s="562"/>
      <c r="F84" s="588"/>
      <c r="G84" s="588"/>
      <c r="H84" s="588"/>
      <c r="I84" s="659"/>
      <c r="J84" s="659"/>
      <c r="K84" s="651"/>
      <c r="L84" s="652"/>
      <c r="M84" s="588"/>
      <c r="N84" s="588"/>
      <c r="O84" s="588"/>
      <c r="P84" s="656"/>
      <c r="Q84" s="657"/>
      <c r="R84" s="658"/>
    </row>
    <row r="85" spans="1:18" s="108" customFormat="1" ht="31.5" x14ac:dyDescent="0.25">
      <c r="A85" s="395">
        <v>1</v>
      </c>
      <c r="B85" s="151" t="s">
        <v>308</v>
      </c>
      <c r="C85" s="154"/>
      <c r="D85" s="150"/>
      <c r="E85" s="388" t="s">
        <v>554</v>
      </c>
      <c r="F85" s="395" t="s">
        <v>0</v>
      </c>
      <c r="G85" s="395">
        <v>2004</v>
      </c>
      <c r="H85" s="303">
        <v>71.849999999999994</v>
      </c>
      <c r="I85" s="118">
        <v>118</v>
      </c>
      <c r="J85" s="118">
        <v>157</v>
      </c>
      <c r="K85" s="414">
        <f>J85/2</f>
        <v>78.5</v>
      </c>
      <c r="L85" s="433">
        <f>I85+K85</f>
        <v>196.5</v>
      </c>
      <c r="M85" s="378">
        <f>IF(I85="","",RANK(L85,$L$85:$L$99,0))</f>
        <v>1</v>
      </c>
      <c r="N85" s="378">
        <f>IF(I85="","",IF(M85&gt;=19,1,IF(M85=1,20,IF(M85=2,18,IF(M85=3,16,IF(M85=4,15,IF(M85=5,14,IF(M85=6,13,IF(M85=7,12,IF(M85=8,11,IF(M85=9,10,IF(M85=10,9,IF(M85=11,8,IF(M85=12,7,IF(M85=13,6,IF(M85=14,5,IF(M85=15,4,IF(M85=16,3,IF(M85=17,2,1)))))))))))))))))))</f>
        <v>20</v>
      </c>
      <c r="O85" s="378" t="str">
        <f>IF(AND(NOT(OR(F85="МСМК",F85="ЗМС")),L85&gt;=$P$81),"+МСМК",IF(AND(OR(F85="МСМК",F85="ЗМС"),L85&gt;=$P$81),"МСМК",IF(AND(NOT(OR(F85="МСМК",F85="МС",F85="ЗМС")),L85&gt;=$Q$81),"+МС",IF(AND(OR(F85="МСМК",F85="МС",F85="ЗМС"),L85&gt;=$Q$81),"МС",IF(AND(NOT(OR(F85="ЗМС",F85="МСМК",F85="МС",F85="КМС")),L85&gt;=$R$81),"+КМС",IF(AND(OR(F85="ЗМС",F85="МСМК",F85="МС",F85="КМС"),L85&gt;=$R$81),"КМС","-"))))))</f>
        <v>+МС</v>
      </c>
      <c r="P85" s="151" t="s">
        <v>553</v>
      </c>
      <c r="Q85" s="154"/>
      <c r="R85" s="150"/>
    </row>
    <row r="86" spans="1:18" s="108" customFormat="1" ht="15.75" x14ac:dyDescent="0.25">
      <c r="A86" s="395">
        <v>2</v>
      </c>
      <c r="B86" s="40" t="s">
        <v>481</v>
      </c>
      <c r="C86" s="40"/>
      <c r="D86" s="40"/>
      <c r="E86" s="378" t="s">
        <v>203</v>
      </c>
      <c r="F86" s="1" t="s">
        <v>0</v>
      </c>
      <c r="G86" s="1">
        <v>2002</v>
      </c>
      <c r="H86" s="303">
        <v>72.5</v>
      </c>
      <c r="I86" s="118">
        <v>108</v>
      </c>
      <c r="J86" s="118">
        <v>137</v>
      </c>
      <c r="K86" s="414">
        <f>J86/2</f>
        <v>68.5</v>
      </c>
      <c r="L86" s="433">
        <f>I86+K86</f>
        <v>176.5</v>
      </c>
      <c r="M86" s="378">
        <f>IF(I86="","",RANK(L86,$L$85:$L$99,0))</f>
        <v>2</v>
      </c>
      <c r="N86" s="378">
        <f>IF(I86="","",IF(M86&gt;=19,1,IF(M86=1,20,IF(M86=2,18,IF(M86=3,16,IF(M86=4,15,IF(M86=5,14,IF(M86=6,13,IF(M86=7,12,IF(M86=8,11,IF(M86=9,10,IF(M86=10,9,IF(M86=11,8,IF(M86=12,7,IF(M86=13,6,IF(M86=14,5,IF(M86=15,4,IF(M86=16,3,IF(M86=17,2,1)))))))))))))))))))</f>
        <v>18</v>
      </c>
      <c r="O86" s="378" t="str">
        <f>IF(AND(NOT(OR(F86="МСМК",F86="ЗМС")),L86&gt;=$P$81),"+МСМК",IF(AND(OR(F86="МСМК",F86="ЗМС"),L86&gt;=$P$81),"МСМК",IF(AND(NOT(OR(F86="МСМК",F86="МС",F86="ЗМС")),L86&gt;=$Q$81),"+МС",IF(AND(OR(F86="МСМК",F86="МС",F86="ЗМС"),L86&gt;=$Q$81),"МС",IF(AND(NOT(OR(F86="ЗМС",F86="МСМК",F86="МС",F86="КМС")),L86&gt;=$R$81),"+КМС",IF(AND(OR(F86="ЗМС",F86="МСМК",F86="МС",F86="КМС"),L86&gt;=$R$81),"КМС","-"))))))</f>
        <v>+МС</v>
      </c>
      <c r="P86" s="5" t="s">
        <v>487</v>
      </c>
      <c r="Q86" s="154"/>
      <c r="R86" s="7"/>
    </row>
    <row r="87" spans="1:18" s="108" customFormat="1" ht="15.75" x14ac:dyDescent="0.25">
      <c r="A87" s="395">
        <v>3</v>
      </c>
      <c r="B87" s="151" t="s">
        <v>483</v>
      </c>
      <c r="C87" s="154"/>
      <c r="D87" s="150"/>
      <c r="E87" s="378" t="s">
        <v>245</v>
      </c>
      <c r="F87" s="1" t="s">
        <v>1</v>
      </c>
      <c r="G87" s="1">
        <v>2004</v>
      </c>
      <c r="H87" s="303">
        <v>72.650000000000006</v>
      </c>
      <c r="I87" s="118">
        <v>102</v>
      </c>
      <c r="J87" s="118">
        <v>147</v>
      </c>
      <c r="K87" s="414">
        <f>J87/2</f>
        <v>73.5</v>
      </c>
      <c r="L87" s="433">
        <f>I87+K87</f>
        <v>175.5</v>
      </c>
      <c r="M87" s="378">
        <f>IF(I87="","",RANK(L87,$L$85:$L$99,0))</f>
        <v>3</v>
      </c>
      <c r="N87" s="378">
        <f>IF(I87="","",IF(M87&gt;=19,1,IF(M87=1,20,IF(M87=2,18,IF(M87=3,16,IF(M87=4,15,IF(M87=5,14,IF(M87=6,13,IF(M87=7,12,IF(M87=8,11,IF(M87=9,10,IF(M87=10,9,IF(M87=11,8,IF(M87=12,7,IF(M87=13,6,IF(M87=14,5,IF(M87=15,4,IF(M87=16,3,IF(M87=17,2,1)))))))))))))))))))</f>
        <v>16</v>
      </c>
      <c r="O87" s="378" t="str">
        <f>IF(AND(NOT(OR(F87="МСМК",F87="ЗМС")),L87&gt;=$P$81),"+МСМК",IF(AND(OR(F87="МСМК",F87="ЗМС"),L87&gt;=$P$81),"МСМК",IF(AND(NOT(OR(F87="МСМК",F87="МС",F87="ЗМС")),L87&gt;=$Q$81),"+МС",IF(AND(OR(F87="МСМК",F87="МС",F87="ЗМС"),L87&gt;=$Q$81),"МС",IF(AND(NOT(OR(F87="ЗМС",F87="МСМК",F87="МС",F87="КМС")),L87&gt;=$R$81),"+КМС",IF(AND(OR(F87="ЗМС",F87="МСМК",F87="МС",F87="КМС"),L87&gt;=$R$81),"КМС","-"))))))</f>
        <v>МС</v>
      </c>
      <c r="P87" s="151" t="s">
        <v>246</v>
      </c>
      <c r="Q87" s="6"/>
      <c r="R87" s="7"/>
    </row>
    <row r="88" spans="1:18" s="108" customFormat="1" ht="15.75" x14ac:dyDescent="0.25">
      <c r="A88" s="395">
        <v>4</v>
      </c>
      <c r="B88" s="151" t="s">
        <v>150</v>
      </c>
      <c r="C88" s="215"/>
      <c r="D88" s="216"/>
      <c r="E88" s="378" t="s">
        <v>125</v>
      </c>
      <c r="F88" s="395" t="s">
        <v>0</v>
      </c>
      <c r="G88" s="395">
        <v>2000</v>
      </c>
      <c r="H88" s="337">
        <v>72.849999999999994</v>
      </c>
      <c r="I88" s="214">
        <v>99</v>
      </c>
      <c r="J88" s="214">
        <v>131</v>
      </c>
      <c r="K88" s="414">
        <f>J88/2</f>
        <v>65.5</v>
      </c>
      <c r="L88" s="433">
        <f>I88+K88</f>
        <v>164.5</v>
      </c>
      <c r="M88" s="378">
        <f>IF(I88="","",RANK(L88,$L$85:$L$99,0))</f>
        <v>4</v>
      </c>
      <c r="N88" s="378">
        <f>IF(I88="","",IF(M88&gt;=19,1,IF(M88=1,20,IF(M88=2,18,IF(M88=3,16,IF(M88=4,15,IF(M88=5,14,IF(M88=6,13,IF(M88=7,12,IF(M88=8,11,IF(M88=9,10,IF(M88=10,9,IF(M88=11,8,IF(M88=12,7,IF(M88=13,6,IF(M88=14,5,IF(M88=15,4,IF(M88=16,3,IF(M88=17,2,1)))))))))))))))))))</f>
        <v>15</v>
      </c>
      <c r="O88" s="378" t="str">
        <f>IF(AND(NOT(OR(F88="МСМК",F88="ЗМС")),L88&gt;=$P$81),"+МСМК",IF(AND(OR(F88="МСМК",F88="ЗМС"),L88&gt;=$P$81),"МСМК",IF(AND(NOT(OR(F88="МСМК",F88="МС",F88="ЗМС")),L88&gt;=$Q$81),"+МС",IF(AND(OR(F88="МСМК",F88="МС",F88="ЗМС"),L88&gt;=$Q$81),"МС",IF(AND(NOT(OR(F88="ЗМС",F88="МСМК",F88="МС",F88="КМС")),L88&gt;=$R$81),"+КМС",IF(AND(OR(F88="ЗМС",F88="МСМК",F88="МС",F88="КМС"),L88&gt;=$R$81),"КМС","-"))))))</f>
        <v>+МС</v>
      </c>
      <c r="P88" s="202" t="s">
        <v>132</v>
      </c>
      <c r="Q88" s="206"/>
      <c r="R88" s="248"/>
    </row>
    <row r="89" spans="1:18" s="108" customFormat="1" ht="31.5" x14ac:dyDescent="0.25">
      <c r="A89" s="395">
        <v>5</v>
      </c>
      <c r="B89" s="151" t="s">
        <v>345</v>
      </c>
      <c r="C89" s="154"/>
      <c r="D89" s="150"/>
      <c r="E89" s="388" t="s">
        <v>489</v>
      </c>
      <c r="F89" s="1" t="s">
        <v>0</v>
      </c>
      <c r="G89" s="1">
        <v>2001</v>
      </c>
      <c r="H89" s="303">
        <v>72.650000000000006</v>
      </c>
      <c r="I89" s="118">
        <v>93</v>
      </c>
      <c r="J89" s="118">
        <v>138</v>
      </c>
      <c r="K89" s="414">
        <f>J89/2</f>
        <v>69</v>
      </c>
      <c r="L89" s="433">
        <f>I89+K89</f>
        <v>162</v>
      </c>
      <c r="M89" s="378">
        <f>IF(I89="","",RANK(L89,$L$85:$L$99,0))</f>
        <v>5</v>
      </c>
      <c r="N89" s="378">
        <f>IF(I89="","",IF(M89&gt;=19,1,IF(M89=1,20,IF(M89=2,18,IF(M89=3,16,IF(M89=4,15,IF(M89=5,14,IF(M89=6,13,IF(M89=7,12,IF(M89=8,11,IF(M89=9,10,IF(M89=10,9,IF(M89=11,8,IF(M89=12,7,IF(M89=13,6,IF(M89=14,5,IF(M89=15,4,IF(M89=16,3,IF(M89=17,2,1)))))))))))))))))))</f>
        <v>14</v>
      </c>
      <c r="O89" s="378" t="str">
        <f>IF(AND(NOT(OR(F89="МСМК",F89="ЗМС")),L89&gt;=$P$81),"+МСМК",IF(AND(OR(F89="МСМК",F89="ЗМС"),L89&gt;=$P$81),"МСМК",IF(AND(NOT(OR(F89="МСМК",F89="МС",F89="ЗМС")),L89&gt;=$Q$81),"+МС",IF(AND(OR(F89="МСМК",F89="МС",F89="ЗМС"),L89&gt;=$Q$81),"МС",IF(AND(NOT(OR(F89="ЗМС",F89="МСМК",F89="МС",F89="КМС")),L89&gt;=$R$81),"+КМС",IF(AND(OR(F89="ЗМС",F89="МСМК",F89="МС",F89="КМС"),L89&gt;=$R$81),"КМС","-"))))))</f>
        <v>+МС</v>
      </c>
      <c r="P89" s="202" t="s">
        <v>430</v>
      </c>
      <c r="Q89" s="206"/>
      <c r="R89" s="447"/>
    </row>
    <row r="90" spans="1:18" s="108" customFormat="1" ht="15.75" x14ac:dyDescent="0.25">
      <c r="A90" s="395">
        <v>6</v>
      </c>
      <c r="B90" s="151" t="s">
        <v>482</v>
      </c>
      <c r="C90" s="154"/>
      <c r="D90" s="150"/>
      <c r="E90" s="378" t="s">
        <v>256</v>
      </c>
      <c r="F90" s="1" t="s">
        <v>1</v>
      </c>
      <c r="G90" s="1">
        <v>2002</v>
      </c>
      <c r="H90" s="303">
        <v>72.8</v>
      </c>
      <c r="I90" s="118">
        <v>75</v>
      </c>
      <c r="J90" s="118">
        <v>112</v>
      </c>
      <c r="K90" s="414">
        <f>J90/2</f>
        <v>56</v>
      </c>
      <c r="L90" s="433">
        <f>I90+K90</f>
        <v>131</v>
      </c>
      <c r="M90" s="378">
        <f>IF(I90="","",RANK(L90,$L$85:$L$99,0))</f>
        <v>6</v>
      </c>
      <c r="N90" s="378">
        <f>IF(I90="","",IF(M90&gt;=19,1,IF(M90=1,20,IF(M90=2,18,IF(M90=3,16,IF(M90=4,15,IF(M90=5,14,IF(M90=6,13,IF(M90=7,12,IF(M90=8,11,IF(M90=9,10,IF(M90=10,9,IF(M90=11,8,IF(M90=12,7,IF(M90=13,6,IF(M90=14,5,IF(M90=15,4,IF(M90=16,3,IF(M90=17,2,1)))))))))))))))))))</f>
        <v>13</v>
      </c>
      <c r="O90" s="378" t="str">
        <f>IF(AND(NOT(OR(F90="МСМК",F90="ЗМС")),L90&gt;=$P$81),"+МСМК",IF(AND(OR(F90="МСМК",F90="ЗМС"),L90&gt;=$P$81),"МСМК",IF(AND(NOT(OR(F90="МСМК",F90="МС",F90="ЗМС")),L90&gt;=$Q$81),"+МС",IF(AND(OR(F90="МСМК",F90="МС",F90="ЗМС"),L90&gt;=$Q$81),"МС",IF(AND(NOT(OR(F90="ЗМС",F90="МСМК",F90="МС",F90="КМС")),L90&gt;=$R$81),"+КМС",IF(AND(OR(F90="ЗМС",F90="МСМК",F90="МС",F90="КМС"),L90&gt;=$R$81),"КМС","-"))))))</f>
        <v>КМС</v>
      </c>
      <c r="P90" s="151" t="s">
        <v>488</v>
      </c>
      <c r="Q90" s="6"/>
      <c r="R90" s="7"/>
    </row>
    <row r="91" spans="1:18" s="108" customFormat="1" ht="15.75" x14ac:dyDescent="0.25">
      <c r="A91" s="395">
        <v>7</v>
      </c>
      <c r="B91" s="151" t="s">
        <v>563</v>
      </c>
      <c r="C91" s="215"/>
      <c r="D91" s="216"/>
      <c r="E91" s="378" t="s">
        <v>256</v>
      </c>
      <c r="F91" s="378" t="s">
        <v>1</v>
      </c>
      <c r="G91" s="378">
        <v>2000</v>
      </c>
      <c r="H91" s="337">
        <v>71.45</v>
      </c>
      <c r="I91" s="214">
        <v>83</v>
      </c>
      <c r="J91" s="214">
        <v>90</v>
      </c>
      <c r="K91" s="414">
        <f>J91/2</f>
        <v>45</v>
      </c>
      <c r="L91" s="433">
        <f>I91+K91</f>
        <v>128</v>
      </c>
      <c r="M91" s="378">
        <f>IF(I91="","",RANK(L91,$L$85:$L$99,0))</f>
        <v>7</v>
      </c>
      <c r="N91" s="378">
        <f>IF(I91="","",IF(M91&gt;=19,1,IF(M91=1,20,IF(M91=2,18,IF(M91=3,16,IF(M91=4,15,IF(M91=5,14,IF(M91=6,13,IF(M91=7,12,IF(M91=8,11,IF(M91=9,10,IF(M91=10,9,IF(M91=11,8,IF(M91=12,7,IF(M91=13,6,IF(M91=14,5,IF(M91=15,4,IF(M91=16,3,IF(M91=17,2,1)))))))))))))))))))</f>
        <v>12</v>
      </c>
      <c r="O91" s="378" t="str">
        <f>IF(AND(NOT(OR(F91="МСМК",F91="ЗМС")),L91&gt;=$P$81),"+МСМК",IF(AND(OR(F91="МСМК",F91="ЗМС"),L91&gt;=$P$81),"МСМК",IF(AND(NOT(OR(F91="МСМК",F91="МС",F91="ЗМС")),L91&gt;=$Q$81),"+МС",IF(AND(OR(F91="МСМК",F91="МС",F91="ЗМС"),L91&gt;=$Q$81),"МС",IF(AND(NOT(OR(F91="ЗМС",F91="МСМК",F91="МС",F91="КМС")),L91&gt;=$R$81),"+КМС",IF(AND(OR(F91="ЗМС",F91="МСМК",F91="МС",F91="КМС"),L91&gt;=$R$81),"КМС","-"))))))</f>
        <v>КМС</v>
      </c>
      <c r="P91" s="151" t="s">
        <v>258</v>
      </c>
      <c r="Q91" s="154"/>
      <c r="R91" s="150"/>
    </row>
    <row r="92" spans="1:18" s="108" customFormat="1" ht="15.75" x14ac:dyDescent="0.25">
      <c r="A92" s="395">
        <v>8</v>
      </c>
      <c r="B92" s="40" t="s">
        <v>190</v>
      </c>
      <c r="C92" s="275"/>
      <c r="D92" s="275"/>
      <c r="E92" s="378" t="s">
        <v>106</v>
      </c>
      <c r="F92" s="1" t="s">
        <v>0</v>
      </c>
      <c r="G92" s="1">
        <v>2004</v>
      </c>
      <c r="H92" s="303">
        <v>71.849999999999994</v>
      </c>
      <c r="I92" s="118">
        <v>65</v>
      </c>
      <c r="J92" s="118">
        <v>89</v>
      </c>
      <c r="K92" s="414">
        <f>J92/2</f>
        <v>44.5</v>
      </c>
      <c r="L92" s="433">
        <f>I92+K92</f>
        <v>109.5</v>
      </c>
      <c r="M92" s="378">
        <f>IF(I92="","",RANK(L92,$L$85:$L$99,0))</f>
        <v>8</v>
      </c>
      <c r="N92" s="378">
        <f>IF(I92="","",IF(M92&gt;=19,1,IF(M92=1,20,IF(M92=2,18,IF(M92=3,16,IF(M92=4,15,IF(M92=5,14,IF(M92=6,13,IF(M92=7,12,IF(M92=8,11,IF(M92=9,10,IF(M92=10,9,IF(M92=11,8,IF(M92=12,7,IF(M92=13,6,IF(M92=14,5,IF(M92=15,4,IF(M92=16,3,IF(M92=17,2,1)))))))))))))))))))</f>
        <v>11</v>
      </c>
      <c r="O92" s="378" t="str">
        <f>IF(AND(NOT(OR(F92="МСМК",F92="ЗМС")),L92&gt;=$P$81),"+МСМК",IF(AND(OR(F92="МСМК",F92="ЗМС"),L92&gt;=$P$81),"МСМК",IF(AND(NOT(OR(F92="МСМК",F92="МС",F92="ЗМС")),L92&gt;=$Q$81),"+МС",IF(AND(OR(F92="МСМК",F92="МС",F92="ЗМС"),L92&gt;=$Q$81),"МС",IF(AND(NOT(OR(F92="ЗМС",F92="МСМК",F92="МС",F92="КМС")),L92&gt;=$R$81),"+КМС",IF(AND(OR(F92="ЗМС",F92="МСМК",F92="МС",F92="КМС"),L92&gt;=$R$81),"КМС","-"))))))</f>
        <v>КМС</v>
      </c>
      <c r="P92" s="151" t="s">
        <v>189</v>
      </c>
      <c r="Q92" s="6"/>
      <c r="R92" s="7"/>
    </row>
    <row r="93" spans="1:18" s="108" customFormat="1" ht="15.75" x14ac:dyDescent="0.25">
      <c r="A93" s="395">
        <v>9</v>
      </c>
      <c r="B93" s="40" t="s">
        <v>495</v>
      </c>
      <c r="C93" s="417"/>
      <c r="D93" s="417"/>
      <c r="E93" s="378" t="s">
        <v>114</v>
      </c>
      <c r="F93" s="421" t="s">
        <v>0</v>
      </c>
      <c r="G93" s="421">
        <v>2003</v>
      </c>
      <c r="H93" s="303">
        <v>72.8</v>
      </c>
      <c r="I93" s="118">
        <v>65</v>
      </c>
      <c r="J93" s="118">
        <v>72</v>
      </c>
      <c r="K93" s="414">
        <f>J93/2</f>
        <v>36</v>
      </c>
      <c r="L93" s="433">
        <f>I93+K93</f>
        <v>101</v>
      </c>
      <c r="M93" s="378">
        <f>IF(I93="","",RANK(L93,$L$85:$L$99,0))</f>
        <v>9</v>
      </c>
      <c r="N93" s="378">
        <f>IF(I93="","",IF(M93&gt;=19,1,IF(M93=1,20,IF(M93=2,18,IF(M93=3,16,IF(M93=4,15,IF(M93=5,14,IF(M93=6,13,IF(M93=7,12,IF(M93=8,11,IF(M93=9,10,IF(M93=10,9,IF(M93=11,8,IF(M93=12,7,IF(M93=13,6,IF(M93=14,5,IF(M93=15,4,IF(M93=16,3,IF(M93=17,2,1)))))))))))))))))))</f>
        <v>10</v>
      </c>
      <c r="O93" s="378" t="str">
        <f>IF(AND(NOT(OR(F93="МСМК",F93="ЗМС")),L93&gt;=$P$81),"+МСМК",IF(AND(OR(F93="МСМК",F93="ЗМС"),L93&gt;=$P$81),"МСМК",IF(AND(NOT(OR(F93="МСМК",F93="МС",F93="ЗМС")),L93&gt;=$Q$81),"+МС",IF(AND(OR(F93="МСМК",F93="МС",F93="ЗМС"),L93&gt;=$Q$81),"МС",IF(AND(NOT(OR(F93="ЗМС",F93="МСМК",F93="МС",F93="КМС")),L93&gt;=$R$81),"+КМС",IF(AND(OR(F93="ЗМС",F93="МСМК",F93="МС",F93="КМС"),L93&gt;=$R$81),"КМС","-"))))))</f>
        <v>КМС</v>
      </c>
      <c r="P93" s="151" t="s">
        <v>493</v>
      </c>
      <c r="Q93" s="446"/>
      <c r="R93" s="7"/>
    </row>
    <row r="94" spans="1:18" s="108" customFormat="1" ht="15.75" x14ac:dyDescent="0.25">
      <c r="A94" s="395">
        <v>10</v>
      </c>
      <c r="B94" s="151" t="s">
        <v>479</v>
      </c>
      <c r="C94" s="154"/>
      <c r="D94" s="150"/>
      <c r="E94" s="378" t="s">
        <v>62</v>
      </c>
      <c r="F94" s="1">
        <v>1</v>
      </c>
      <c r="G94" s="1">
        <v>2002</v>
      </c>
      <c r="H94" s="303">
        <v>72.150000000000006</v>
      </c>
      <c r="I94" s="118">
        <v>68</v>
      </c>
      <c r="J94" s="118">
        <v>65</v>
      </c>
      <c r="K94" s="414">
        <f>J94/2</f>
        <v>32.5</v>
      </c>
      <c r="L94" s="433">
        <f>I94+K94</f>
        <v>100.5</v>
      </c>
      <c r="M94" s="378">
        <f>IF(I94="","",RANK(L94,$L$85:$L$99,0))</f>
        <v>10</v>
      </c>
      <c r="N94" s="378">
        <f>IF(I94="","",IF(M94&gt;=19,1,IF(M94=1,20,IF(M94=2,18,IF(M94=3,16,IF(M94=4,15,IF(M94=5,14,IF(M94=6,13,IF(M94=7,12,IF(M94=8,11,IF(M94=9,10,IF(M94=10,9,IF(M94=11,8,IF(M94=12,7,IF(M94=13,6,IF(M94=14,5,IF(M94=15,4,IF(M94=16,3,IF(M94=17,2,1)))))))))))))))))))</f>
        <v>9</v>
      </c>
      <c r="O94" s="378" t="str">
        <f>IF(AND(NOT(OR(F94="МСМК",F94="ЗМС")),L94&gt;=$P$81),"+МСМК",IF(AND(OR(F94="МСМК",F94="ЗМС"),L94&gt;=$P$81),"МСМК",IF(AND(NOT(OR(F94="МСМК",F94="МС",F94="ЗМС")),L94&gt;=$Q$81),"+МС",IF(AND(OR(F94="МСМК",F94="МС",F94="ЗМС"),L94&gt;=$Q$81),"МС",IF(AND(NOT(OR(F94="ЗМС",F94="МСМК",F94="МС",F94="КМС")),L94&gt;=$R$81),"+КМС",IF(AND(OR(F94="ЗМС",F94="МСМК",F94="МС",F94="КМС"),L94&gt;=$R$81),"КМС","-"))))))</f>
        <v>+КМС</v>
      </c>
      <c r="P94" s="151" t="s">
        <v>279</v>
      </c>
      <c r="Q94" s="6"/>
      <c r="R94" s="7"/>
    </row>
    <row r="95" spans="1:18" s="108" customFormat="1" ht="15.75" x14ac:dyDescent="0.25">
      <c r="A95" s="395">
        <v>11</v>
      </c>
      <c r="B95" s="40" t="s">
        <v>480</v>
      </c>
      <c r="C95" s="391"/>
      <c r="D95" s="393"/>
      <c r="E95" s="378" t="s">
        <v>125</v>
      </c>
      <c r="F95" s="1" t="s">
        <v>0</v>
      </c>
      <c r="G95" s="1">
        <v>2004</v>
      </c>
      <c r="H95" s="303">
        <v>72.45</v>
      </c>
      <c r="I95" s="118">
        <v>59</v>
      </c>
      <c r="J95" s="118">
        <v>82</v>
      </c>
      <c r="K95" s="414">
        <f>J95/2</f>
        <v>41</v>
      </c>
      <c r="L95" s="433">
        <f>I95+K95</f>
        <v>100</v>
      </c>
      <c r="M95" s="378">
        <f>IF(I95="","",RANK(L95,$L$85:$L$99,0))</f>
        <v>11</v>
      </c>
      <c r="N95" s="378">
        <f>IF(I95="","",IF(M95&gt;=19,1,IF(M95=1,20,IF(M95=2,18,IF(M95=3,16,IF(M95=4,15,IF(M95=5,14,IF(M95=6,13,IF(M95=7,12,IF(M95=8,11,IF(M95=9,10,IF(M95=10,9,IF(M95=11,8,IF(M95=12,7,IF(M95=13,6,IF(M95=14,5,IF(M95=15,4,IF(M95=16,3,IF(M95=17,2,1)))))))))))))))))))</f>
        <v>8</v>
      </c>
      <c r="O95" s="378" t="str">
        <f>IF(AND(NOT(OR(F95="МСМК",F95="ЗМС")),L95&gt;=$P$81),"+МСМК",IF(AND(OR(F95="МСМК",F95="ЗМС"),L95&gt;=$P$81),"МСМК",IF(AND(NOT(OR(F95="МСМК",F95="МС",F95="ЗМС")),L95&gt;=$Q$81),"+МС",IF(AND(OR(F95="МСМК",F95="МС",F95="ЗМС"),L95&gt;=$Q$81),"МС",IF(AND(NOT(OR(F95="ЗМС",F95="МСМК",F95="МС",F95="КМС")),L95&gt;=$R$81),"+КМС",IF(AND(OR(F95="ЗМС",F95="МСМК",F95="МС",F95="КМС"),L95&gt;=$R$81),"КМС","-"))))))</f>
        <v>КМС</v>
      </c>
      <c r="P95" s="151" t="s">
        <v>136</v>
      </c>
      <c r="Q95" s="6"/>
      <c r="R95" s="150"/>
    </row>
    <row r="96" spans="1:18" s="108" customFormat="1" ht="15.75" x14ac:dyDescent="0.25">
      <c r="A96" s="395">
        <v>12</v>
      </c>
      <c r="B96" s="168" t="s">
        <v>210</v>
      </c>
      <c r="C96" s="212"/>
      <c r="D96" s="213"/>
      <c r="E96" s="383" t="s">
        <v>203</v>
      </c>
      <c r="F96" s="742" t="s">
        <v>0</v>
      </c>
      <c r="G96" s="742">
        <v>2000</v>
      </c>
      <c r="H96" s="332">
        <v>71</v>
      </c>
      <c r="I96" s="368">
        <v>55</v>
      </c>
      <c r="J96" s="368">
        <v>80</v>
      </c>
      <c r="K96" s="442">
        <f>J96/2</f>
        <v>40</v>
      </c>
      <c r="L96" s="445">
        <f>I96+K96</f>
        <v>95</v>
      </c>
      <c r="M96" s="378">
        <f>IF(I96="","",RANK(L96,$L$85:$L$99,0))</f>
        <v>12</v>
      </c>
      <c r="N96" s="378">
        <f>IF(I96="","",IF(M96&gt;=19,1,IF(M96=1,20,IF(M96=2,18,IF(M96=3,16,IF(M96=4,15,IF(M96=5,14,IF(M96=6,13,IF(M96=7,12,IF(M96=8,11,IF(M96=9,10,IF(M96=10,9,IF(M96=11,8,IF(M96=12,7,IF(M96=13,6,IF(M96=14,5,IF(M96=15,4,IF(M96=16,3,IF(M96=17,2,1)))))))))))))))))))</f>
        <v>7</v>
      </c>
      <c r="O96" s="378" t="str">
        <f>IF(AND(NOT(OR(F96="МСМК",F96="ЗМС")),L96&gt;=$P$81),"+МСМК",IF(AND(OR(F96="МСМК",F96="ЗМС"),L96&gt;=$P$81),"МСМК",IF(AND(NOT(OR(F96="МСМК",F96="МС",F96="ЗМС")),L96&gt;=$Q$81),"+МС",IF(AND(OR(F96="МСМК",F96="МС",F96="ЗМС"),L96&gt;=$Q$81),"МС",IF(AND(NOT(OR(F96="ЗМС",F96="МСМК",F96="МС",F96="КМС")),L96&gt;=$R$81),"+КМС",IF(AND(OR(F96="ЗМС",F96="МСМК",F96="МС",F96="КМС"),L96&gt;=$R$81),"КМС","-"))))))</f>
        <v>-</v>
      </c>
      <c r="P96" s="168" t="s">
        <v>211</v>
      </c>
      <c r="Q96" s="158"/>
      <c r="R96" s="743"/>
    </row>
    <row r="97" spans="1:18" s="108" customFormat="1" ht="15.75" x14ac:dyDescent="0.25">
      <c r="A97" s="395">
        <v>13</v>
      </c>
      <c r="B97" s="40" t="s">
        <v>478</v>
      </c>
      <c r="C97" s="154"/>
      <c r="D97" s="154"/>
      <c r="E97" s="378" t="s">
        <v>337</v>
      </c>
      <c r="F97" s="1">
        <v>1</v>
      </c>
      <c r="G97" s="1">
        <v>2001</v>
      </c>
      <c r="H97" s="303">
        <v>72.55</v>
      </c>
      <c r="I97" s="118">
        <v>32</v>
      </c>
      <c r="J97" s="118">
        <v>90</v>
      </c>
      <c r="K97" s="414">
        <f>J97/2</f>
        <v>45</v>
      </c>
      <c r="L97" s="433">
        <f>I97+K97</f>
        <v>77</v>
      </c>
      <c r="M97" s="378">
        <f>IF(I97="","",RANK(L97,$L$85:$L$99,0))</f>
        <v>13</v>
      </c>
      <c r="N97" s="378">
        <f>IF(I97="","",IF(M97&gt;=19,1,IF(M97=1,20,IF(M97=2,18,IF(M97=3,16,IF(M97=4,15,IF(M97=5,14,IF(M97=6,13,IF(M97=7,12,IF(M97=8,11,IF(M97=9,10,IF(M97=10,9,IF(M97=11,8,IF(M97=12,7,IF(M97=13,6,IF(M97=14,5,IF(M97=15,4,IF(M97=16,3,IF(M97=17,2,1)))))))))))))))))))</f>
        <v>6</v>
      </c>
      <c r="O97" s="378" t="str">
        <f>IF(AND(NOT(OR(F97="МСМК",F97="ЗМС")),L97&gt;=$P$81),"+МСМК",IF(AND(OR(F97="МСМК",F97="ЗМС"),L97&gt;=$P$81),"МСМК",IF(AND(NOT(OR(F97="МСМК",F97="МС",F97="ЗМС")),L97&gt;=$Q$81),"+МС",IF(AND(OR(F97="МСМК",F97="МС",F97="ЗМС"),L97&gt;=$Q$81),"МС",IF(AND(NOT(OR(F97="ЗМС",F97="МСМК",F97="МС",F97="КМС")),L97&gt;=$R$81),"+КМС",IF(AND(OR(F97="ЗМС",F97="МСМК",F97="МС",F97="КМС"),L97&gt;=$R$81),"КМС","-"))))))</f>
        <v>-</v>
      </c>
      <c r="P97" s="151" t="s">
        <v>338</v>
      </c>
      <c r="Q97" s="6"/>
      <c r="R97" s="7"/>
    </row>
    <row r="98" spans="1:18" s="108" customFormat="1" ht="15.75" x14ac:dyDescent="0.25">
      <c r="A98" s="395">
        <v>14</v>
      </c>
      <c r="B98" s="151" t="s">
        <v>477</v>
      </c>
      <c r="C98" s="740"/>
      <c r="D98" s="741"/>
      <c r="E98" s="395" t="s">
        <v>484</v>
      </c>
      <c r="F98" s="1" t="s">
        <v>0</v>
      </c>
      <c r="G98" s="1">
        <v>2003</v>
      </c>
      <c r="H98" s="303">
        <v>70.8</v>
      </c>
      <c r="I98" s="118">
        <v>41</v>
      </c>
      <c r="J98" s="118">
        <v>63</v>
      </c>
      <c r="K98" s="414">
        <f>J98/2</f>
        <v>31.5</v>
      </c>
      <c r="L98" s="433">
        <f>I98+K98</f>
        <v>72.5</v>
      </c>
      <c r="M98" s="378">
        <f>IF(I98="","",RANK(L98,$L$85:$L$99,0))</f>
        <v>14</v>
      </c>
      <c r="N98" s="378">
        <f>IF(I98="","",IF(M98&gt;=19,1,IF(M98=1,20,IF(M98=2,18,IF(M98=3,16,IF(M98=4,15,IF(M98=5,14,IF(M98=6,13,IF(M98=7,12,IF(M98=8,11,IF(M98=9,10,IF(M98=10,9,IF(M98=11,8,IF(M98=12,7,IF(M98=13,6,IF(M98=14,5,IF(M98=15,4,IF(M98=16,3,IF(M98=17,2,1)))))))))))))))))))</f>
        <v>5</v>
      </c>
      <c r="O98" s="378" t="str">
        <f>IF(AND(NOT(OR(F98="МСМК",F98="ЗМС")),L98&gt;=$P$81),"+МСМК",IF(AND(OR(F98="МСМК",F98="ЗМС"),L98&gt;=$P$81),"МСМК",IF(AND(NOT(OR(F98="МСМК",F98="МС",F98="ЗМС")),L98&gt;=$Q$81),"+МС",IF(AND(OR(F98="МСМК",F98="МС",F98="ЗМС"),L98&gt;=$Q$81),"МС",IF(AND(NOT(OR(F98="ЗМС",F98="МСМК",F98="МС",F98="КМС")),L98&gt;=$R$81),"+КМС",IF(AND(OR(F98="ЗМС",F98="МСМК",F98="МС",F98="КМС"),L98&gt;=$R$81),"КМС","-"))))))</f>
        <v>-</v>
      </c>
      <c r="P98" s="151" t="s">
        <v>383</v>
      </c>
      <c r="Q98" s="6"/>
      <c r="R98" s="7"/>
    </row>
    <row r="99" spans="1:18" s="108" customFormat="1" ht="15.75" x14ac:dyDescent="0.25">
      <c r="A99" s="395">
        <v>15</v>
      </c>
      <c r="B99" s="151" t="s">
        <v>476</v>
      </c>
      <c r="C99" s="154"/>
      <c r="D99" s="150"/>
      <c r="E99" s="378" t="s">
        <v>301</v>
      </c>
      <c r="F99" s="1">
        <v>1</v>
      </c>
      <c r="G99" s="1">
        <v>2004</v>
      </c>
      <c r="H99" s="303">
        <v>71.400000000000006</v>
      </c>
      <c r="I99" s="118">
        <v>26</v>
      </c>
      <c r="J99" s="118">
        <v>61</v>
      </c>
      <c r="K99" s="414">
        <f>J99/2</f>
        <v>30.5</v>
      </c>
      <c r="L99" s="433">
        <f>I99+K99</f>
        <v>56.5</v>
      </c>
      <c r="M99" s="378">
        <f>IF(I99="","",RANK(L99,$L$85:$L$99,0))</f>
        <v>15</v>
      </c>
      <c r="N99" s="378">
        <f>IF(I99="","",IF(M99&gt;=19,1,IF(M99=1,20,IF(M99=2,18,IF(M99=3,16,IF(M99=4,15,IF(M99=5,14,IF(M99=6,13,IF(M99=7,12,IF(M99=8,11,IF(M99=9,10,IF(M99=10,9,IF(M99=11,8,IF(M99=12,7,IF(M99=13,6,IF(M99=14,5,IF(M99=15,4,IF(M99=16,3,IF(M99=17,2,1)))))))))))))))))))</f>
        <v>4</v>
      </c>
      <c r="O99" s="378" t="str">
        <f>IF(AND(NOT(OR(F99="МСМК",F99="ЗМС")),L99&gt;=$P$81),"+МСМК",IF(AND(OR(F99="МСМК",F99="ЗМС"),L99&gt;=$P$81),"МСМК",IF(AND(NOT(OR(F99="МСМК",F99="МС",F99="ЗМС")),L99&gt;=$Q$81),"+МС",IF(AND(OR(F99="МСМК",F99="МС",F99="ЗМС"),L99&gt;=$Q$81),"МС",IF(AND(NOT(OR(F99="ЗМС",F99="МСМК",F99="МС",F99="КМС")),L99&gt;=$R$81),"+КМС",IF(AND(OR(F99="ЗМС",F99="МСМК",F99="МС",F99="КМС"),L99&gt;=$R$81),"КМС","-"))))))</f>
        <v>-</v>
      </c>
      <c r="P99" s="151" t="s">
        <v>485</v>
      </c>
      <c r="Q99" s="6"/>
      <c r="R99" s="7"/>
    </row>
    <row r="100" spans="1:18" s="108" customFormat="1" ht="15.75" x14ac:dyDescent="0.25">
      <c r="A100" s="134"/>
      <c r="B100" s="129"/>
      <c r="C100" s="129"/>
      <c r="D100" s="129"/>
      <c r="E100" s="290"/>
      <c r="F100" s="283"/>
      <c r="G100" s="283"/>
      <c r="H100" s="136"/>
      <c r="I100" s="71"/>
      <c r="J100" s="71"/>
      <c r="K100" s="443"/>
      <c r="L100" s="432"/>
      <c r="M100" s="134"/>
      <c r="N100" s="134"/>
      <c r="O100" s="134"/>
      <c r="P100" s="129"/>
      <c r="Q100" s="129"/>
      <c r="R100" s="181"/>
    </row>
    <row r="101" spans="1:18" s="108" customFormat="1" ht="15.75" x14ac:dyDescent="0.25">
      <c r="A101" s="134"/>
      <c r="B101" s="129"/>
      <c r="C101" s="129"/>
      <c r="D101" s="129"/>
      <c r="E101" s="290"/>
      <c r="F101" s="375"/>
      <c r="G101" s="375"/>
      <c r="H101" s="136"/>
      <c r="I101" s="71"/>
      <c r="J101" s="71"/>
      <c r="K101" s="443"/>
      <c r="L101" s="432"/>
      <c r="M101" s="134"/>
      <c r="N101" s="134"/>
      <c r="O101" s="134"/>
      <c r="P101" s="129"/>
      <c r="Q101" s="129"/>
      <c r="R101" s="181"/>
    </row>
    <row r="102" spans="1:18" ht="15.75" x14ac:dyDescent="0.25">
      <c r="A102" s="397" t="s">
        <v>40</v>
      </c>
      <c r="B102" s="2"/>
      <c r="C102" s="2"/>
      <c r="E102" s="11" t="s">
        <v>66</v>
      </c>
      <c r="F102" s="11"/>
      <c r="G102" s="30"/>
      <c r="H102" s="11" t="s">
        <v>41</v>
      </c>
      <c r="I102" s="11"/>
      <c r="J102" s="11"/>
      <c r="K102" s="11"/>
      <c r="M102" s="30"/>
      <c r="N102" s="11"/>
      <c r="O102" s="11" t="s">
        <v>42</v>
      </c>
      <c r="R102"/>
    </row>
    <row r="103" spans="1:18" ht="15.75" x14ac:dyDescent="0.25">
      <c r="A103" s="397"/>
      <c r="B103" s="2"/>
      <c r="C103" s="2"/>
      <c r="E103" s="11"/>
      <c r="F103" s="11"/>
      <c r="G103" s="30"/>
      <c r="H103" s="11"/>
      <c r="I103" s="11"/>
      <c r="J103" s="11"/>
      <c r="K103" s="11"/>
      <c r="M103" s="30"/>
      <c r="N103" s="11"/>
      <c r="O103" s="11"/>
      <c r="R103"/>
    </row>
    <row r="104" spans="1:18" s="89" customFormat="1" ht="15.75" x14ac:dyDescent="0.25">
      <c r="A104" s="397" t="s">
        <v>597</v>
      </c>
      <c r="B104" s="2"/>
      <c r="C104" s="2"/>
      <c r="E104" s="11" t="s">
        <v>595</v>
      </c>
      <c r="H104" s="397" t="s">
        <v>598</v>
      </c>
      <c r="O104" s="397" t="s">
        <v>596</v>
      </c>
      <c r="P104" s="396"/>
      <c r="Q104" s="397"/>
      <c r="R104" s="397"/>
    </row>
    <row r="105" spans="1:18" ht="15.75" x14ac:dyDescent="0.25">
      <c r="A105" s="581" t="s">
        <v>6</v>
      </c>
      <c r="B105" s="581"/>
      <c r="C105" s="581"/>
      <c r="D105" s="581"/>
      <c r="E105" s="581"/>
      <c r="F105" s="581"/>
      <c r="G105" s="581"/>
      <c r="H105" s="581"/>
      <c r="I105" s="581"/>
      <c r="J105" s="581"/>
      <c r="K105" s="581"/>
      <c r="L105" s="581"/>
      <c r="M105" s="581"/>
      <c r="N105" s="581"/>
      <c r="O105" s="581"/>
      <c r="P105" s="581"/>
      <c r="Q105" s="581"/>
      <c r="R105" s="581"/>
    </row>
    <row r="106" spans="1:18" ht="15.75" x14ac:dyDescent="0.25">
      <c r="A106" s="581" t="s">
        <v>7</v>
      </c>
      <c r="B106" s="581"/>
      <c r="C106" s="581"/>
      <c r="D106" s="581"/>
      <c r="E106" s="581"/>
      <c r="F106" s="581"/>
      <c r="G106" s="581"/>
      <c r="H106" s="581"/>
      <c r="I106" s="581"/>
      <c r="J106" s="581"/>
      <c r="K106" s="581"/>
      <c r="L106" s="581"/>
      <c r="M106" s="581"/>
      <c r="N106" s="581"/>
      <c r="O106" s="581"/>
      <c r="P106" s="581"/>
      <c r="Q106" s="581"/>
      <c r="R106" s="581"/>
    </row>
    <row r="107" spans="1:18" ht="15.75" x14ac:dyDescent="0.25">
      <c r="A107" s="581" t="s">
        <v>8</v>
      </c>
      <c r="B107" s="581"/>
      <c r="C107" s="581"/>
      <c r="D107" s="581"/>
      <c r="E107" s="581"/>
      <c r="F107" s="581"/>
      <c r="G107" s="581"/>
      <c r="H107" s="581"/>
      <c r="I107" s="581"/>
      <c r="J107" s="581"/>
      <c r="K107" s="581"/>
      <c r="L107" s="581"/>
      <c r="M107" s="581"/>
      <c r="N107" s="581"/>
      <c r="O107" s="581"/>
      <c r="P107" s="581"/>
      <c r="Q107" s="581"/>
      <c r="R107" s="581"/>
    </row>
    <row r="108" spans="1:18" ht="15.75" x14ac:dyDescent="0.25">
      <c r="A108" s="550" t="s">
        <v>471</v>
      </c>
      <c r="B108" s="550"/>
      <c r="C108" s="550"/>
      <c r="D108" s="550"/>
      <c r="E108" s="550"/>
      <c r="F108" s="550"/>
      <c r="G108" s="550"/>
      <c r="H108" s="550"/>
      <c r="I108" s="550"/>
      <c r="J108" s="550"/>
      <c r="K108" s="550"/>
      <c r="L108" s="550"/>
      <c r="M108" s="550"/>
      <c r="N108" s="550"/>
      <c r="O108" s="550"/>
      <c r="P108" s="550"/>
      <c r="Q108" s="550"/>
      <c r="R108" s="550"/>
    </row>
    <row r="109" spans="1:18" ht="15.75" x14ac:dyDescent="0.25">
      <c r="A109" s="574" t="s">
        <v>46</v>
      </c>
      <c r="B109" s="575"/>
      <c r="C109" s="575"/>
      <c r="D109" s="576"/>
      <c r="P109" s="574" t="s">
        <v>44</v>
      </c>
      <c r="Q109" s="575"/>
      <c r="R109" s="576"/>
    </row>
    <row r="110" spans="1:18" ht="15.75" x14ac:dyDescent="0.25">
      <c r="A110" s="574" t="s">
        <v>47</v>
      </c>
      <c r="B110" s="575"/>
      <c r="C110" s="575"/>
      <c r="D110" s="576"/>
      <c r="P110" s="40" t="s">
        <v>23</v>
      </c>
      <c r="Q110" s="40"/>
      <c r="R110" s="66"/>
    </row>
    <row r="111" spans="1:18" ht="15.75" x14ac:dyDescent="0.25">
      <c r="A111" s="574" t="s">
        <v>33</v>
      </c>
      <c r="B111" s="576"/>
      <c r="C111" s="63" t="s">
        <v>34</v>
      </c>
      <c r="D111" s="63" t="s">
        <v>36</v>
      </c>
      <c r="E111" s="578" t="s">
        <v>9</v>
      </c>
      <c r="F111" s="579"/>
      <c r="G111" s="579"/>
      <c r="H111" s="579"/>
      <c r="I111" s="579"/>
      <c r="J111" s="579"/>
      <c r="K111" s="579"/>
      <c r="L111" s="579"/>
      <c r="M111" s="579"/>
      <c r="N111" s="579"/>
      <c r="O111" s="579"/>
      <c r="P111" s="61"/>
      <c r="Q111" s="61"/>
      <c r="R111" s="67"/>
    </row>
    <row r="112" spans="1:18" ht="15.75" x14ac:dyDescent="0.25">
      <c r="A112" s="563" t="s">
        <v>315</v>
      </c>
      <c r="B112" s="564"/>
      <c r="C112" s="564"/>
      <c r="D112" s="565"/>
      <c r="E112" s="566" t="s">
        <v>37</v>
      </c>
      <c r="F112" s="567"/>
      <c r="G112" s="567"/>
      <c r="H112" s="567"/>
      <c r="I112" s="567"/>
      <c r="J112" s="567"/>
      <c r="K112" s="567"/>
      <c r="L112" s="567"/>
      <c r="M112" s="567"/>
      <c r="N112" s="567"/>
      <c r="O112" s="567"/>
      <c r="P112" s="649" t="s">
        <v>11</v>
      </c>
      <c r="Q112" s="649"/>
      <c r="R112" s="649"/>
    </row>
    <row r="113" spans="1:18" ht="15.75" x14ac:dyDescent="0.25">
      <c r="A113" s="569" t="s">
        <v>507</v>
      </c>
      <c r="B113" s="570"/>
      <c r="C113" s="570"/>
      <c r="D113" s="571"/>
      <c r="E113" s="585" t="s">
        <v>27</v>
      </c>
      <c r="F113" s="586"/>
      <c r="G113" s="586"/>
      <c r="H113" s="586"/>
      <c r="I113" s="586"/>
      <c r="J113" s="586"/>
      <c r="K113" s="586"/>
      <c r="L113" s="586"/>
      <c r="M113" s="586"/>
      <c r="N113" s="586"/>
      <c r="O113" s="587"/>
      <c r="P113" s="63" t="s">
        <v>13</v>
      </c>
      <c r="Q113" s="63" t="s">
        <v>1</v>
      </c>
      <c r="R113" s="63" t="s">
        <v>0</v>
      </c>
    </row>
    <row r="114" spans="1:18" ht="15.75" x14ac:dyDescent="0.25">
      <c r="A114" s="569" t="s">
        <v>594</v>
      </c>
      <c r="B114" s="570"/>
      <c r="C114" s="570"/>
      <c r="D114" s="571"/>
      <c r="E114" s="566" t="s">
        <v>73</v>
      </c>
      <c r="F114" s="567"/>
      <c r="G114" s="567"/>
      <c r="H114" s="567"/>
      <c r="I114" s="567"/>
      <c r="J114" s="567"/>
      <c r="K114" s="567"/>
      <c r="L114" s="567"/>
      <c r="M114" s="567"/>
      <c r="N114" s="567"/>
      <c r="O114" s="568"/>
      <c r="P114" s="13" t="s">
        <v>149</v>
      </c>
      <c r="Q114" s="13" t="s">
        <v>149</v>
      </c>
      <c r="R114" s="13" t="s">
        <v>149</v>
      </c>
    </row>
    <row r="115" spans="1:18" ht="15.75" x14ac:dyDescent="0.25">
      <c r="A115" s="9"/>
      <c r="B115" s="9"/>
      <c r="C115" s="9"/>
      <c r="D115" s="9"/>
      <c r="E115" s="42" t="s">
        <v>72</v>
      </c>
      <c r="F115" s="64"/>
      <c r="G115" s="64"/>
      <c r="H115" s="64"/>
      <c r="I115" s="64"/>
      <c r="J115" s="64"/>
      <c r="K115" s="426"/>
      <c r="L115" s="426"/>
      <c r="M115" s="64"/>
      <c r="N115" s="64"/>
      <c r="O115" s="62"/>
      <c r="P115" s="10"/>
      <c r="Q115" s="10"/>
      <c r="R115" s="67"/>
    </row>
    <row r="116" spans="1:18" ht="15" customHeight="1" x14ac:dyDescent="0.25">
      <c r="A116" s="588" t="s">
        <v>84</v>
      </c>
      <c r="B116" s="653" t="s">
        <v>2</v>
      </c>
      <c r="C116" s="654"/>
      <c r="D116" s="655"/>
      <c r="E116" s="562" t="s">
        <v>3</v>
      </c>
      <c r="F116" s="588" t="s">
        <v>17</v>
      </c>
      <c r="G116" s="588" t="s">
        <v>18</v>
      </c>
      <c r="H116" s="588" t="s">
        <v>19</v>
      </c>
      <c r="I116" s="650" t="s">
        <v>33</v>
      </c>
      <c r="J116" s="650" t="s">
        <v>34</v>
      </c>
      <c r="K116" s="651" t="s">
        <v>35</v>
      </c>
      <c r="L116" s="652" t="s">
        <v>36</v>
      </c>
      <c r="M116" s="588" t="s">
        <v>5</v>
      </c>
      <c r="N116" s="588" t="s">
        <v>25</v>
      </c>
      <c r="O116" s="588" t="s">
        <v>20</v>
      </c>
      <c r="P116" s="653" t="s">
        <v>21</v>
      </c>
      <c r="Q116" s="654"/>
      <c r="R116" s="655"/>
    </row>
    <row r="117" spans="1:18" x14ac:dyDescent="0.25">
      <c r="A117" s="588"/>
      <c r="B117" s="656"/>
      <c r="C117" s="657"/>
      <c r="D117" s="658"/>
      <c r="E117" s="562"/>
      <c r="F117" s="588"/>
      <c r="G117" s="588"/>
      <c r="H117" s="588"/>
      <c r="I117" s="650"/>
      <c r="J117" s="650"/>
      <c r="K117" s="651"/>
      <c r="L117" s="652"/>
      <c r="M117" s="588"/>
      <c r="N117" s="588"/>
      <c r="O117" s="588"/>
      <c r="P117" s="656"/>
      <c r="Q117" s="657"/>
      <c r="R117" s="658"/>
    </row>
    <row r="118" spans="1:18" s="139" customFormat="1" ht="15.75" x14ac:dyDescent="0.25">
      <c r="A118" s="239">
        <v>1</v>
      </c>
      <c r="B118" s="151" t="s">
        <v>212</v>
      </c>
      <c r="C118" s="154"/>
      <c r="D118" s="150"/>
      <c r="E118" s="286" t="s">
        <v>206</v>
      </c>
      <c r="F118" s="153" t="s">
        <v>1</v>
      </c>
      <c r="G118" s="239">
        <v>2002</v>
      </c>
      <c r="H118" s="303">
        <v>77.7</v>
      </c>
      <c r="I118" s="118">
        <v>130</v>
      </c>
      <c r="J118" s="530">
        <v>170</v>
      </c>
      <c r="K118" s="414">
        <f>J118/2</f>
        <v>85</v>
      </c>
      <c r="L118" s="746">
        <f>I118+K118</f>
        <v>215</v>
      </c>
      <c r="M118" s="239">
        <f>IF(I118="","",RANK(L118,$L$118:$L$129,0))</f>
        <v>1</v>
      </c>
      <c r="N118" s="239">
        <f>IF(I118="","",IF(M118&gt;=19,1,IF(M118=1,20,IF(M118=2,18,IF(M118=3,16,IF(M118=4,15,IF(M118=5,14,IF(M118=6,13,IF(M118=7,12,IF(M118=8,11,IF(M118=9,10,IF(M118=10,9,IF(M118=11,8,IF(M118=12,7,IF(M118=13,6,IF(M118=14,5,IF(M118=15,4,IF(M118=16,3,IF(M118=17,2,1)))))))))))))))))))</f>
        <v>20</v>
      </c>
      <c r="O118" s="238" t="s">
        <v>490</v>
      </c>
      <c r="P118" s="151" t="s">
        <v>209</v>
      </c>
      <c r="Q118" s="154"/>
      <c r="R118" s="150"/>
    </row>
    <row r="119" spans="1:18" s="139" customFormat="1" ht="15.75" x14ac:dyDescent="0.25">
      <c r="A119" s="378">
        <v>2</v>
      </c>
      <c r="B119" s="151" t="s">
        <v>213</v>
      </c>
      <c r="C119" s="154"/>
      <c r="D119" s="150"/>
      <c r="E119" s="286" t="s">
        <v>206</v>
      </c>
      <c r="F119" s="153" t="s">
        <v>1</v>
      </c>
      <c r="G119" s="239">
        <v>2003</v>
      </c>
      <c r="H119" s="303">
        <v>77.150000000000006</v>
      </c>
      <c r="I119" s="530">
        <v>132</v>
      </c>
      <c r="J119" s="118">
        <v>162</v>
      </c>
      <c r="K119" s="414">
        <f>J119/2</f>
        <v>81</v>
      </c>
      <c r="L119" s="433">
        <f>I119+K119</f>
        <v>213</v>
      </c>
      <c r="M119" s="286">
        <f>IF(I119="","",RANK(L119,$L$118:$L$129,0))</f>
        <v>2</v>
      </c>
      <c r="N119" s="286">
        <f>IF(I119="","",IF(M119&gt;=19,1,IF(M119=1,20,IF(M119=2,18,IF(M119=3,16,IF(M119=4,15,IF(M119=5,14,IF(M119=6,13,IF(M119=7,12,IF(M119=8,11,IF(M119=9,10,IF(M119=10,9,IF(M119=11,8,IF(M119=12,7,IF(M119=13,6,IF(M119=14,5,IF(M119=15,4,IF(M119=16,3,IF(M119=17,2,1)))))))))))))))))))</f>
        <v>18</v>
      </c>
      <c r="O119" s="238" t="s">
        <v>490</v>
      </c>
      <c r="P119" s="151" t="s">
        <v>209</v>
      </c>
      <c r="Q119" s="154"/>
      <c r="R119" s="150"/>
    </row>
    <row r="120" spans="1:18" s="139" customFormat="1" ht="15.75" x14ac:dyDescent="0.25">
      <c r="A120" s="378">
        <v>3</v>
      </c>
      <c r="B120" s="40" t="s">
        <v>273</v>
      </c>
      <c r="C120" s="154"/>
      <c r="D120" s="150"/>
      <c r="E120" s="286" t="s">
        <v>274</v>
      </c>
      <c r="F120" s="395" t="s">
        <v>1</v>
      </c>
      <c r="G120" s="286">
        <v>2002</v>
      </c>
      <c r="H120" s="303">
        <v>77.5</v>
      </c>
      <c r="I120" s="118">
        <v>126</v>
      </c>
      <c r="J120" s="118">
        <v>174</v>
      </c>
      <c r="K120" s="414">
        <f>J120/2</f>
        <v>87</v>
      </c>
      <c r="L120" s="433">
        <f>I120+K120</f>
        <v>213</v>
      </c>
      <c r="M120" s="286">
        <f>IF(I120="","",RANK(L120,$L$118:$L$129,0))</f>
        <v>2</v>
      </c>
      <c r="N120" s="286">
        <f>IF(I120="","",IF(M120&gt;=19,1,IF(M120=1,20,IF(M120=2,18,IF(M120=3,16,IF(M120=4,15,IF(M120=5,14,IF(M120=6,13,IF(M120=7,12,IF(M120=8,11,IF(M120=9,10,IF(M120=10,9,IF(M120=11,8,IF(M120=12,7,IF(M120=13,6,IF(M120=14,5,IF(M120=15,4,IF(M120=16,3,IF(M120=17,2,1)))))))))))))))))))</f>
        <v>18</v>
      </c>
      <c r="O120" s="238" t="s">
        <v>490</v>
      </c>
      <c r="P120" s="169" t="s">
        <v>319</v>
      </c>
      <c r="Q120" s="154"/>
      <c r="R120" s="150"/>
    </row>
    <row r="121" spans="1:18" s="139" customFormat="1" ht="15.75" x14ac:dyDescent="0.25">
      <c r="A121" s="378">
        <v>4</v>
      </c>
      <c r="B121" s="40" t="s">
        <v>397</v>
      </c>
      <c r="C121" s="154"/>
      <c r="D121" s="150"/>
      <c r="E121" s="286" t="s">
        <v>60</v>
      </c>
      <c r="F121" s="153" t="s">
        <v>1</v>
      </c>
      <c r="G121" s="239">
        <v>2004</v>
      </c>
      <c r="H121" s="303">
        <v>77.349999999999994</v>
      </c>
      <c r="I121" s="118">
        <v>97</v>
      </c>
      <c r="J121" s="118">
        <v>113</v>
      </c>
      <c r="K121" s="414">
        <f>J121/2</f>
        <v>56.5</v>
      </c>
      <c r="L121" s="433">
        <f>I121+K121</f>
        <v>153.5</v>
      </c>
      <c r="M121" s="286">
        <f>IF(I121="","",RANK(L121,$L$118:$L$129,0))</f>
        <v>4</v>
      </c>
      <c r="N121" s="286">
        <f>IF(I121="","",IF(M121&gt;=19,1,IF(M121=1,20,IF(M121=2,18,IF(M121=3,16,IF(M121=4,15,IF(M121=5,14,IF(M121=6,13,IF(M121=7,12,IF(M121=8,11,IF(M121=9,10,IF(M121=10,9,IF(M121=11,8,IF(M121=12,7,IF(M121=13,6,IF(M121=14,5,IF(M121=15,4,IF(M121=16,3,IF(M121=17,2,1)))))))))))))))))))</f>
        <v>15</v>
      </c>
      <c r="O121" s="238" t="s">
        <v>490</v>
      </c>
      <c r="P121" s="40" t="s">
        <v>398</v>
      </c>
      <c r="Q121" s="129"/>
      <c r="R121" s="217"/>
    </row>
    <row r="122" spans="1:18" s="139" customFormat="1" ht="15.75" x14ac:dyDescent="0.25">
      <c r="A122" s="378">
        <v>5</v>
      </c>
      <c r="B122" s="151" t="s">
        <v>366</v>
      </c>
      <c r="C122" s="171"/>
      <c r="D122" s="172"/>
      <c r="E122" s="286" t="s">
        <v>337</v>
      </c>
      <c r="F122" s="153" t="s">
        <v>0</v>
      </c>
      <c r="G122" s="286">
        <v>2003</v>
      </c>
      <c r="H122" s="303">
        <v>76.849999999999994</v>
      </c>
      <c r="I122" s="118">
        <v>103</v>
      </c>
      <c r="J122" s="118">
        <v>99</v>
      </c>
      <c r="K122" s="414">
        <f>J122/2</f>
        <v>49.5</v>
      </c>
      <c r="L122" s="433">
        <f>I122+K122</f>
        <v>152.5</v>
      </c>
      <c r="M122" s="286">
        <f>IF(I122="","",RANK(L122,$L$118:$L$129,0))</f>
        <v>5</v>
      </c>
      <c r="N122" s="286">
        <f>IF(I122="","",IF(M122&gt;=19,1,IF(M122=1,20,IF(M122=2,18,IF(M122=3,16,IF(M122=4,15,IF(M122=5,14,IF(M122=6,13,IF(M122=7,12,IF(M122=8,11,IF(M122=9,10,IF(M122=10,9,IF(M122=11,8,IF(M122=12,7,IF(M122=13,6,IF(M122=14,5,IF(M122=15,4,IF(M122=16,3,IF(M122=17,2,1)))))))))))))))))))</f>
        <v>14</v>
      </c>
      <c r="O122" s="282" t="s">
        <v>490</v>
      </c>
      <c r="P122" s="151" t="s">
        <v>367</v>
      </c>
      <c r="Q122" s="154"/>
      <c r="R122" s="150"/>
    </row>
    <row r="123" spans="1:18" s="139" customFormat="1" ht="15.75" x14ac:dyDescent="0.25">
      <c r="A123" s="378">
        <v>6</v>
      </c>
      <c r="B123" s="40" t="s">
        <v>151</v>
      </c>
      <c r="C123" s="392"/>
      <c r="D123" s="393"/>
      <c r="E123" s="395" t="s">
        <v>125</v>
      </c>
      <c r="F123" s="153" t="s">
        <v>0</v>
      </c>
      <c r="G123" s="239">
        <v>2001</v>
      </c>
      <c r="H123" s="303">
        <v>77.75</v>
      </c>
      <c r="I123" s="118">
        <v>87</v>
      </c>
      <c r="J123" s="118">
        <v>130</v>
      </c>
      <c r="K123" s="414">
        <f>J123/2</f>
        <v>65</v>
      </c>
      <c r="L123" s="433">
        <f>I123+K123</f>
        <v>152</v>
      </c>
      <c r="M123" s="286">
        <f>IF(I123="","",RANK(L123,$L$118:$L$129,0))</f>
        <v>6</v>
      </c>
      <c r="N123" s="286">
        <f>IF(I123="","",IF(M123&gt;=19,1,IF(M123=1,20,IF(M123=2,18,IF(M123=3,16,IF(M123=4,15,IF(M123=5,14,IF(M123=6,13,IF(M123=7,12,IF(M123=8,11,IF(M123=9,10,IF(M123=10,9,IF(M123=11,8,IF(M123=12,7,IF(M123=13,6,IF(M123=14,5,IF(M123=15,4,IF(M123=16,3,IF(M123=17,2,1)))))))))))))))))))</f>
        <v>13</v>
      </c>
      <c r="O123" s="238" t="s">
        <v>490</v>
      </c>
      <c r="P123" s="40" t="s">
        <v>130</v>
      </c>
      <c r="Q123" s="154"/>
      <c r="R123" s="150"/>
    </row>
    <row r="124" spans="1:18" s="139" customFormat="1" ht="15.75" x14ac:dyDescent="0.25">
      <c r="A124" s="378">
        <v>7</v>
      </c>
      <c r="B124" s="40" t="s">
        <v>428</v>
      </c>
      <c r="C124" s="163"/>
      <c r="D124" s="394"/>
      <c r="E124" s="395" t="s">
        <v>423</v>
      </c>
      <c r="F124" s="395" t="s">
        <v>0</v>
      </c>
      <c r="G124" s="239">
        <v>2003</v>
      </c>
      <c r="H124" s="303">
        <v>75.05</v>
      </c>
      <c r="I124" s="118">
        <v>92</v>
      </c>
      <c r="J124" s="118">
        <v>82</v>
      </c>
      <c r="K124" s="414">
        <f>J124/2</f>
        <v>41</v>
      </c>
      <c r="L124" s="433">
        <f>I124+K124</f>
        <v>133</v>
      </c>
      <c r="M124" s="378">
        <f>IF(I124="","",RANK(L124,$L$118:$L$129,0))</f>
        <v>7</v>
      </c>
      <c r="N124" s="378">
        <f>IF(I124="","",IF(M124&gt;=19,1,IF(M124=1,20,IF(M124=2,18,IF(M124=3,16,IF(M124=4,15,IF(M124=5,14,IF(M124=6,13,IF(M124=7,12,IF(M124=8,11,IF(M124=9,10,IF(M124=10,9,IF(M124=11,8,IF(M124=12,7,IF(M124=13,6,IF(M124=14,5,IF(M124=15,4,IF(M124=16,3,IF(M124=17,2,1)))))))))))))))))))</f>
        <v>12</v>
      </c>
      <c r="O124" s="374" t="s">
        <v>490</v>
      </c>
      <c r="P124" s="40" t="s">
        <v>429</v>
      </c>
      <c r="Q124" s="154"/>
      <c r="R124" s="150"/>
    </row>
    <row r="125" spans="1:18" s="139" customFormat="1" ht="31.5" x14ac:dyDescent="0.25">
      <c r="A125" s="378">
        <v>8</v>
      </c>
      <c r="B125" s="151" t="s">
        <v>501</v>
      </c>
      <c r="C125" s="171"/>
      <c r="D125" s="172"/>
      <c r="E125" s="388" t="s">
        <v>406</v>
      </c>
      <c r="F125" s="153" t="s">
        <v>1</v>
      </c>
      <c r="G125" s="239">
        <v>2004</v>
      </c>
      <c r="H125" s="303">
        <v>77.099999999999994</v>
      </c>
      <c r="I125" s="118">
        <v>58</v>
      </c>
      <c r="J125" s="118">
        <v>100</v>
      </c>
      <c r="K125" s="414">
        <f>J125/2</f>
        <v>50</v>
      </c>
      <c r="L125" s="433">
        <f>I125+K125</f>
        <v>108</v>
      </c>
      <c r="M125" s="378">
        <f>IF(I125="","",RANK(L125,$L$118:$L$129,0))</f>
        <v>8</v>
      </c>
      <c r="N125" s="378">
        <f>IF(I125="","",IF(M125&gt;=19,1,IF(M125=1,20,IF(M125=2,18,IF(M125=3,16,IF(M125=4,15,IF(M125=5,14,IF(M125=6,13,IF(M125=7,12,IF(M125=8,11,IF(M125=9,10,IF(M125=10,9,IF(M125=11,8,IF(M125=12,7,IF(M125=13,6,IF(M125=14,5,IF(M125=15,4,IF(M125=16,3,IF(M125=17,2,1)))))))))))))))))))</f>
        <v>11</v>
      </c>
      <c r="O125" s="374" t="s">
        <v>490</v>
      </c>
      <c r="P125" s="151" t="s">
        <v>394</v>
      </c>
      <c r="Q125" s="369"/>
      <c r="R125" s="370"/>
    </row>
    <row r="126" spans="1:18" s="139" customFormat="1" ht="15.75" x14ac:dyDescent="0.25">
      <c r="A126" s="378">
        <v>9</v>
      </c>
      <c r="B126" s="151" t="s">
        <v>195</v>
      </c>
      <c r="C126" s="154"/>
      <c r="D126" s="150"/>
      <c r="E126" s="286" t="s">
        <v>196</v>
      </c>
      <c r="F126" s="153" t="s">
        <v>0</v>
      </c>
      <c r="G126" s="239">
        <v>2002</v>
      </c>
      <c r="H126" s="303">
        <v>77.7</v>
      </c>
      <c r="I126" s="118">
        <v>68</v>
      </c>
      <c r="J126" s="118">
        <v>76</v>
      </c>
      <c r="K126" s="414">
        <f>J126/2</f>
        <v>38</v>
      </c>
      <c r="L126" s="433">
        <f>I126+K126</f>
        <v>106</v>
      </c>
      <c r="M126" s="378">
        <f>IF(I126="","",RANK(L126,$L$118:$L$129,0))</f>
        <v>9</v>
      </c>
      <c r="N126" s="378">
        <f>IF(I126="","",IF(M126&gt;=19,1,IF(M126=1,20,IF(M126=2,18,IF(M126=3,16,IF(M126=4,15,IF(M126=5,14,IF(M126=6,13,IF(M126=7,12,IF(M126=8,11,IF(M126=9,10,IF(M126=10,9,IF(M126=11,8,IF(M126=12,7,IF(M126=13,6,IF(M126=14,5,IF(M126=15,4,IF(M126=16,3,IF(M126=17,2,1)))))))))))))))))))</f>
        <v>10</v>
      </c>
      <c r="O126" s="374" t="s">
        <v>490</v>
      </c>
      <c r="P126" s="151" t="s">
        <v>197</v>
      </c>
      <c r="Q126" s="154"/>
      <c r="R126" s="150"/>
    </row>
    <row r="127" spans="1:18" s="139" customFormat="1" ht="15.75" x14ac:dyDescent="0.25">
      <c r="A127" s="378">
        <v>10</v>
      </c>
      <c r="B127" s="151" t="s">
        <v>364</v>
      </c>
      <c r="C127" s="171"/>
      <c r="D127" s="172"/>
      <c r="E127" s="286" t="s">
        <v>337</v>
      </c>
      <c r="F127" s="153" t="s">
        <v>0</v>
      </c>
      <c r="G127" s="239">
        <v>2003</v>
      </c>
      <c r="H127" s="303">
        <v>74.55</v>
      </c>
      <c r="I127" s="118">
        <v>33</v>
      </c>
      <c r="J127" s="118">
        <v>103</v>
      </c>
      <c r="K127" s="414">
        <f>J127/2</f>
        <v>51.5</v>
      </c>
      <c r="L127" s="433">
        <f>I127+K127</f>
        <v>84.5</v>
      </c>
      <c r="M127" s="378">
        <f>IF(I127="","",RANK(L127,$L$118:$L$129,0))</f>
        <v>10</v>
      </c>
      <c r="N127" s="378">
        <f>IF(I127="","",IF(M127&gt;=19,1,IF(M127=1,20,IF(M127=2,18,IF(M127=3,16,IF(M127=4,15,IF(M127=5,14,IF(M127=6,13,IF(M127=7,12,IF(M127=8,11,IF(M127=9,10,IF(M127=10,9,IF(M127=11,8,IF(M127=12,7,IF(M127=13,6,IF(M127=14,5,IF(M127=15,4,IF(M127=16,3,IF(M127=17,2,1)))))))))))))))))))</f>
        <v>9</v>
      </c>
      <c r="O127" s="374" t="s">
        <v>490</v>
      </c>
      <c r="P127" s="151" t="s">
        <v>365</v>
      </c>
      <c r="Q127" s="154"/>
      <c r="R127" s="150"/>
    </row>
    <row r="128" spans="1:18" s="139" customFormat="1" ht="15.75" x14ac:dyDescent="0.25">
      <c r="A128" s="378">
        <v>11</v>
      </c>
      <c r="B128" s="151" t="s">
        <v>312</v>
      </c>
      <c r="C128" s="392"/>
      <c r="D128" s="393"/>
      <c r="E128" s="286" t="s">
        <v>301</v>
      </c>
      <c r="F128" s="395">
        <v>1</v>
      </c>
      <c r="G128" s="239">
        <v>2004</v>
      </c>
      <c r="H128" s="303">
        <v>74.900000000000006</v>
      </c>
      <c r="I128" s="118">
        <v>37</v>
      </c>
      <c r="J128" s="118">
        <v>73</v>
      </c>
      <c r="K128" s="414">
        <f>J128/2</f>
        <v>36.5</v>
      </c>
      <c r="L128" s="433">
        <f>I128+K128</f>
        <v>73.5</v>
      </c>
      <c r="M128" s="378">
        <f>IF(I128="","",RANK(L128,$L$118:$L$129,0))</f>
        <v>11</v>
      </c>
      <c r="N128" s="378">
        <f>IF(I128="","",IF(M128&gt;=19,1,IF(M128=1,20,IF(M128=2,18,IF(M128=3,16,IF(M128=4,15,IF(M128=5,14,IF(M128=6,13,IF(M128=7,12,IF(M128=8,11,IF(M128=9,10,IF(M128=10,9,IF(M128=11,8,IF(M128=12,7,IF(M128=13,6,IF(M128=14,5,IF(M128=15,4,IF(M128=16,3,IF(M128=17,2,1)))))))))))))))))))</f>
        <v>8</v>
      </c>
      <c r="O128" s="374" t="s">
        <v>490</v>
      </c>
      <c r="P128" s="151" t="s">
        <v>304</v>
      </c>
      <c r="Q128" s="154"/>
      <c r="R128" s="150"/>
    </row>
    <row r="129" spans="1:18" s="132" customFormat="1" ht="15.75" x14ac:dyDescent="0.25">
      <c r="A129" s="378">
        <v>12</v>
      </c>
      <c r="B129" s="40" t="s">
        <v>323</v>
      </c>
      <c r="C129" s="154"/>
      <c r="D129" s="150"/>
      <c r="E129" s="286" t="s">
        <v>321</v>
      </c>
      <c r="F129" s="395" t="s">
        <v>0</v>
      </c>
      <c r="G129" s="286">
        <v>2000</v>
      </c>
      <c r="H129" s="303">
        <v>76.5</v>
      </c>
      <c r="I129" s="118">
        <v>28</v>
      </c>
      <c r="J129" s="118">
        <v>30</v>
      </c>
      <c r="K129" s="414">
        <f>J129/2</f>
        <v>15</v>
      </c>
      <c r="L129" s="433">
        <f>I129+K129</f>
        <v>43</v>
      </c>
      <c r="M129" s="378">
        <f>IF(I129="","",RANK(L129,$L$118:$L$129,0))</f>
        <v>12</v>
      </c>
      <c r="N129" s="378">
        <f>IF(I129="","",IF(M129&gt;=19,1,IF(M129=1,20,IF(M129=2,18,IF(M129=3,16,IF(M129=4,15,IF(M129=5,14,IF(M129=6,13,IF(M129=7,12,IF(M129=8,11,IF(M129=9,10,IF(M129=10,9,IF(M129=11,8,IF(M129=12,7,IF(M129=13,6,IF(M129=14,5,IF(M129=15,4,IF(M129=16,3,IF(M129=17,2,1)))))))))))))))))))</f>
        <v>7</v>
      </c>
      <c r="O129" s="374" t="s">
        <v>490</v>
      </c>
      <c r="P129" s="58" t="s">
        <v>322</v>
      </c>
      <c r="Q129" s="6"/>
      <c r="R129" s="150"/>
    </row>
    <row r="130" spans="1:18" s="132" customFormat="1" ht="15.75" x14ac:dyDescent="0.25">
      <c r="A130" s="68"/>
      <c r="B130" s="110"/>
      <c r="C130" s="110"/>
      <c r="D130" s="110"/>
      <c r="E130" s="60"/>
      <c r="F130" s="68"/>
      <c r="G130" s="60"/>
      <c r="H130" s="70"/>
      <c r="I130" s="71"/>
      <c r="J130" s="71"/>
      <c r="K130" s="443"/>
      <c r="L130" s="434"/>
      <c r="M130" s="143"/>
      <c r="N130" s="143"/>
      <c r="O130" s="10"/>
      <c r="P130" s="110"/>
      <c r="Q130" s="73"/>
      <c r="R130" s="112"/>
    </row>
    <row r="131" spans="1:18" s="132" customFormat="1" ht="15.75" x14ac:dyDescent="0.25">
      <c r="A131" s="68"/>
      <c r="B131" s="110"/>
      <c r="C131" s="110"/>
      <c r="D131" s="110"/>
      <c r="E131" s="60"/>
      <c r="F131" s="68"/>
      <c r="G131" s="60"/>
      <c r="H131" s="70"/>
      <c r="I131" s="71"/>
      <c r="J131" s="71"/>
      <c r="K131" s="443"/>
      <c r="L131" s="434"/>
      <c r="M131" s="375"/>
      <c r="N131" s="375"/>
      <c r="O131" s="10"/>
      <c r="P131" s="110"/>
      <c r="Q131" s="73"/>
      <c r="R131" s="112"/>
    </row>
    <row r="132" spans="1:18" s="132" customFormat="1" ht="15.75" x14ac:dyDescent="0.25">
      <c r="A132" s="68"/>
      <c r="B132" s="110"/>
      <c r="C132" s="110"/>
      <c r="D132" s="110"/>
      <c r="E132" s="60"/>
      <c r="F132" s="68"/>
      <c r="G132" s="60"/>
      <c r="H132" s="70"/>
      <c r="I132" s="71"/>
      <c r="J132" s="71"/>
      <c r="K132" s="443"/>
      <c r="L132" s="434"/>
      <c r="M132" s="143"/>
      <c r="N132" s="143"/>
      <c r="O132" s="10"/>
      <c r="P132" s="110"/>
      <c r="Q132" s="73"/>
      <c r="R132" s="112"/>
    </row>
    <row r="133" spans="1:18" ht="15.75" x14ac:dyDescent="0.25">
      <c r="A133" s="397" t="s">
        <v>40</v>
      </c>
      <c r="B133" s="2"/>
      <c r="C133" s="2"/>
      <c r="E133" s="11" t="s">
        <v>66</v>
      </c>
      <c r="F133" s="11"/>
      <c r="G133" s="30"/>
      <c r="H133" s="11" t="s">
        <v>41</v>
      </c>
      <c r="I133" s="11"/>
      <c r="J133" s="11"/>
      <c r="K133" s="11"/>
      <c r="M133" s="30"/>
      <c r="N133" s="11"/>
      <c r="O133" s="11" t="s">
        <v>42</v>
      </c>
      <c r="R133"/>
    </row>
    <row r="134" spans="1:18" ht="15.75" x14ac:dyDescent="0.25">
      <c r="A134" s="397"/>
      <c r="B134" s="2"/>
      <c r="C134" s="2"/>
      <c r="E134" s="11"/>
      <c r="F134" s="11"/>
      <c r="G134" s="30"/>
      <c r="H134" s="11"/>
      <c r="I134" s="11"/>
      <c r="J134" s="11"/>
      <c r="K134" s="11"/>
      <c r="M134" s="30"/>
      <c r="N134" s="11"/>
      <c r="O134" s="11"/>
      <c r="R134"/>
    </row>
    <row r="135" spans="1:18" s="89" customFormat="1" ht="15.75" x14ac:dyDescent="0.25">
      <c r="A135" s="397" t="s">
        <v>597</v>
      </c>
      <c r="B135" s="2"/>
      <c r="C135" s="2"/>
      <c r="E135" s="11" t="s">
        <v>595</v>
      </c>
      <c r="H135" s="397" t="s">
        <v>598</v>
      </c>
      <c r="O135" s="397" t="s">
        <v>596</v>
      </c>
      <c r="P135" s="396"/>
      <c r="Q135" s="397"/>
      <c r="R135" s="397"/>
    </row>
    <row r="136" spans="1:18" ht="15.75" x14ac:dyDescent="0.25">
      <c r="A136" s="287"/>
      <c r="B136" s="287"/>
      <c r="C136" s="2"/>
      <c r="D136" s="2"/>
      <c r="E136" s="289"/>
      <c r="F136" s="289"/>
      <c r="G136" s="289"/>
      <c r="H136" s="289"/>
      <c r="I136" s="2"/>
      <c r="J136" s="2"/>
      <c r="K136" s="440"/>
      <c r="L136" s="430"/>
      <c r="M136" s="30"/>
      <c r="N136" s="2"/>
      <c r="O136" s="287"/>
      <c r="P136" s="30"/>
      <c r="Q136" s="30"/>
      <c r="R136" s="67"/>
    </row>
    <row r="137" spans="1:18" ht="15.75" x14ac:dyDescent="0.25">
      <c r="A137" s="397"/>
      <c r="B137" s="397"/>
      <c r="C137" s="2"/>
      <c r="D137" s="2"/>
      <c r="E137" s="398"/>
      <c r="F137" s="398"/>
      <c r="G137" s="398"/>
      <c r="H137" s="398"/>
      <c r="I137" s="2"/>
      <c r="J137" s="2"/>
      <c r="K137" s="440"/>
      <c r="L137" s="430"/>
      <c r="M137" s="30"/>
      <c r="N137" s="2"/>
      <c r="O137" s="397"/>
      <c r="P137" s="30"/>
      <c r="Q137" s="30"/>
      <c r="R137" s="67"/>
    </row>
    <row r="138" spans="1:18" ht="15.75" x14ac:dyDescent="0.25">
      <c r="A138" s="397"/>
      <c r="B138" s="397"/>
      <c r="C138" s="2"/>
      <c r="D138" s="2"/>
      <c r="E138" s="398"/>
      <c r="F138" s="398"/>
      <c r="G138" s="398"/>
      <c r="H138" s="398"/>
      <c r="I138" s="2"/>
      <c r="J138" s="2"/>
      <c r="K138" s="440"/>
      <c r="L138" s="430"/>
      <c r="M138" s="30"/>
      <c r="N138" s="2"/>
      <c r="O138" s="397"/>
      <c r="P138" s="30"/>
      <c r="Q138" s="30"/>
      <c r="R138" s="67"/>
    </row>
    <row r="139" spans="1:18" ht="15.75" x14ac:dyDescent="0.25">
      <c r="A139" s="546" t="s">
        <v>22</v>
      </c>
      <c r="B139" s="546"/>
      <c r="C139" s="546"/>
      <c r="D139" s="546"/>
      <c r="E139" s="546"/>
      <c r="F139" s="546"/>
      <c r="G139" s="546"/>
      <c r="H139" s="546"/>
      <c r="I139" s="546"/>
      <c r="J139" s="546"/>
      <c r="K139" s="546"/>
      <c r="L139" s="546"/>
      <c r="M139" s="546"/>
      <c r="N139" s="546"/>
      <c r="O139" s="546"/>
      <c r="P139" s="546"/>
      <c r="Q139" s="546"/>
      <c r="R139" s="546"/>
    </row>
    <row r="140" spans="1:18" ht="15.75" x14ac:dyDescent="0.25">
      <c r="A140" s="546" t="s">
        <v>32</v>
      </c>
      <c r="B140" s="546"/>
      <c r="C140" s="546"/>
      <c r="D140" s="546"/>
      <c r="E140" s="546"/>
      <c r="F140" s="546"/>
      <c r="G140" s="546"/>
      <c r="H140" s="546"/>
      <c r="I140" s="546"/>
      <c r="J140" s="546"/>
      <c r="K140" s="546"/>
      <c r="L140" s="546"/>
      <c r="M140" s="546"/>
      <c r="N140" s="546"/>
      <c r="O140" s="546"/>
      <c r="P140" s="546"/>
      <c r="Q140" s="546"/>
      <c r="R140" s="546"/>
    </row>
    <row r="141" spans="1:18" ht="15.75" x14ac:dyDescent="0.25">
      <c r="A141" s="581" t="s">
        <v>6</v>
      </c>
      <c r="B141" s="581"/>
      <c r="C141" s="581"/>
      <c r="D141" s="581"/>
      <c r="E141" s="581"/>
      <c r="F141" s="581"/>
      <c r="G141" s="581"/>
      <c r="H141" s="581"/>
      <c r="I141" s="581"/>
      <c r="J141" s="581"/>
      <c r="K141" s="581"/>
      <c r="L141" s="581"/>
      <c r="M141" s="581"/>
      <c r="N141" s="581"/>
      <c r="O141" s="581"/>
      <c r="P141" s="581"/>
      <c r="Q141" s="581"/>
      <c r="R141" s="581"/>
    </row>
    <row r="142" spans="1:18" ht="15.75" x14ac:dyDescent="0.25">
      <c r="A142" s="581" t="s">
        <v>7</v>
      </c>
      <c r="B142" s="581"/>
      <c r="C142" s="581"/>
      <c r="D142" s="581"/>
      <c r="E142" s="581"/>
      <c r="F142" s="581"/>
      <c r="G142" s="581"/>
      <c r="H142" s="581"/>
      <c r="I142" s="581"/>
      <c r="J142" s="581"/>
      <c r="K142" s="581"/>
      <c r="L142" s="581"/>
      <c r="M142" s="581"/>
      <c r="N142" s="581"/>
      <c r="O142" s="581"/>
      <c r="P142" s="581"/>
      <c r="Q142" s="581"/>
      <c r="R142" s="581"/>
    </row>
    <row r="143" spans="1:18" ht="15.75" x14ac:dyDescent="0.25">
      <c r="A143" s="581" t="s">
        <v>8</v>
      </c>
      <c r="B143" s="581"/>
      <c r="C143" s="581"/>
      <c r="D143" s="581"/>
      <c r="E143" s="581"/>
      <c r="F143" s="581"/>
      <c r="G143" s="581"/>
      <c r="H143" s="581"/>
      <c r="I143" s="581"/>
      <c r="J143" s="581"/>
      <c r="K143" s="581"/>
      <c r="L143" s="581"/>
      <c r="M143" s="581"/>
      <c r="N143" s="581"/>
      <c r="O143" s="581"/>
      <c r="P143" s="581"/>
      <c r="Q143" s="581"/>
      <c r="R143" s="581"/>
    </row>
    <row r="144" spans="1:18" ht="15.75" x14ac:dyDescent="0.25">
      <c r="A144" s="550" t="s">
        <v>471</v>
      </c>
      <c r="B144" s="550"/>
      <c r="C144" s="550"/>
      <c r="D144" s="550"/>
      <c r="E144" s="550"/>
      <c r="F144" s="550"/>
      <c r="G144" s="550"/>
      <c r="H144" s="550"/>
      <c r="I144" s="550"/>
      <c r="J144" s="550"/>
      <c r="K144" s="550"/>
      <c r="L144" s="550"/>
      <c r="M144" s="550"/>
      <c r="N144" s="550"/>
      <c r="O144" s="550"/>
      <c r="P144" s="550"/>
      <c r="Q144" s="550"/>
      <c r="R144" s="550"/>
    </row>
    <row r="145" spans="1:18" ht="15.75" x14ac:dyDescent="0.25">
      <c r="A145" s="574" t="s">
        <v>46</v>
      </c>
      <c r="B145" s="575"/>
      <c r="C145" s="575"/>
      <c r="D145" s="576"/>
      <c r="P145" s="574" t="s">
        <v>44</v>
      </c>
      <c r="Q145" s="575"/>
      <c r="R145" s="576"/>
    </row>
    <row r="146" spans="1:18" ht="15.75" x14ac:dyDescent="0.25">
      <c r="A146" s="574" t="s">
        <v>47</v>
      </c>
      <c r="B146" s="575"/>
      <c r="C146" s="575"/>
      <c r="D146" s="576"/>
      <c r="P146" s="40" t="s">
        <v>23</v>
      </c>
      <c r="Q146" s="40"/>
      <c r="R146" s="66"/>
    </row>
    <row r="147" spans="1:18" ht="15.75" x14ac:dyDescent="0.25">
      <c r="A147" s="574" t="s">
        <v>33</v>
      </c>
      <c r="B147" s="576"/>
      <c r="C147" s="131" t="s">
        <v>34</v>
      </c>
      <c r="D147" s="131" t="s">
        <v>36</v>
      </c>
      <c r="E147" s="578" t="s">
        <v>9</v>
      </c>
      <c r="F147" s="579"/>
      <c r="G147" s="579"/>
      <c r="H147" s="579"/>
      <c r="I147" s="579"/>
      <c r="J147" s="579"/>
      <c r="K147" s="579"/>
      <c r="L147" s="579"/>
      <c r="M147" s="579"/>
      <c r="N147" s="579"/>
      <c r="O147" s="579"/>
      <c r="P147" s="61"/>
      <c r="Q147" s="61"/>
      <c r="R147" s="67"/>
    </row>
    <row r="148" spans="1:18" ht="15.75" x14ac:dyDescent="0.25">
      <c r="A148" s="563">
        <v>156</v>
      </c>
      <c r="B148" s="565"/>
      <c r="C148" s="119">
        <v>210</v>
      </c>
      <c r="D148" s="119">
        <v>253.5</v>
      </c>
      <c r="E148" s="566" t="s">
        <v>37</v>
      </c>
      <c r="F148" s="567"/>
      <c r="G148" s="567"/>
      <c r="H148" s="567"/>
      <c r="I148" s="567"/>
      <c r="J148" s="567"/>
      <c r="K148" s="567"/>
      <c r="L148" s="567"/>
      <c r="M148" s="567"/>
      <c r="N148" s="567"/>
      <c r="O148" s="567"/>
      <c r="P148" s="649" t="s">
        <v>11</v>
      </c>
      <c r="Q148" s="649"/>
      <c r="R148" s="649"/>
    </row>
    <row r="149" spans="1:18" ht="15.75" x14ac:dyDescent="0.25">
      <c r="A149" s="569" t="s">
        <v>507</v>
      </c>
      <c r="B149" s="570"/>
      <c r="C149" s="570"/>
      <c r="D149" s="571"/>
      <c r="E149" s="585" t="s">
        <v>27</v>
      </c>
      <c r="F149" s="586"/>
      <c r="G149" s="586"/>
      <c r="H149" s="586"/>
      <c r="I149" s="586"/>
      <c r="J149" s="586"/>
      <c r="K149" s="586"/>
      <c r="L149" s="586"/>
      <c r="M149" s="586"/>
      <c r="N149" s="586"/>
      <c r="O149" s="587"/>
      <c r="P149" s="63" t="s">
        <v>13</v>
      </c>
      <c r="Q149" s="63" t="s">
        <v>1</v>
      </c>
      <c r="R149" s="63" t="s">
        <v>0</v>
      </c>
    </row>
    <row r="150" spans="1:18" ht="15.75" x14ac:dyDescent="0.25">
      <c r="A150" s="569" t="s">
        <v>594</v>
      </c>
      <c r="B150" s="570"/>
      <c r="C150" s="570"/>
      <c r="D150" s="571"/>
      <c r="E150" s="566" t="s">
        <v>74</v>
      </c>
      <c r="F150" s="567"/>
      <c r="G150" s="567"/>
      <c r="H150" s="567"/>
      <c r="I150" s="567"/>
      <c r="J150" s="567"/>
      <c r="K150" s="567"/>
      <c r="L150" s="567"/>
      <c r="M150" s="567"/>
      <c r="N150" s="567"/>
      <c r="O150" s="568"/>
      <c r="P150" s="13">
        <v>234</v>
      </c>
      <c r="Q150" s="13">
        <v>178</v>
      </c>
      <c r="R150" s="13">
        <v>117</v>
      </c>
    </row>
    <row r="151" spans="1:18" ht="15.75" x14ac:dyDescent="0.25">
      <c r="A151" s="9"/>
      <c r="B151" s="9"/>
      <c r="C151" s="9"/>
      <c r="D151" s="9"/>
      <c r="E151" s="42" t="s">
        <v>72</v>
      </c>
      <c r="F151" s="64"/>
      <c r="G151" s="64"/>
      <c r="H151" s="64"/>
      <c r="I151" s="64"/>
      <c r="J151" s="64"/>
      <c r="K151" s="426"/>
      <c r="L151" s="426"/>
      <c r="M151" s="64"/>
      <c r="N151" s="64"/>
      <c r="O151" s="62"/>
      <c r="P151" s="10"/>
      <c r="Q151" s="10"/>
      <c r="R151" s="67"/>
    </row>
    <row r="152" spans="1:18" ht="15" customHeight="1" x14ac:dyDescent="0.25">
      <c r="A152" s="588" t="s">
        <v>84</v>
      </c>
      <c r="B152" s="653" t="s">
        <v>2</v>
      </c>
      <c r="C152" s="654"/>
      <c r="D152" s="655"/>
      <c r="E152" s="562" t="s">
        <v>3</v>
      </c>
      <c r="F152" s="588" t="s">
        <v>17</v>
      </c>
      <c r="G152" s="588" t="s">
        <v>18</v>
      </c>
      <c r="H152" s="588" t="s">
        <v>19</v>
      </c>
      <c r="I152" s="659" t="s">
        <v>33</v>
      </c>
      <c r="J152" s="659" t="s">
        <v>34</v>
      </c>
      <c r="K152" s="651" t="s">
        <v>35</v>
      </c>
      <c r="L152" s="652" t="s">
        <v>36</v>
      </c>
      <c r="M152" s="588" t="s">
        <v>5</v>
      </c>
      <c r="N152" s="588" t="s">
        <v>25</v>
      </c>
      <c r="O152" s="588" t="s">
        <v>20</v>
      </c>
      <c r="P152" s="653" t="s">
        <v>21</v>
      </c>
      <c r="Q152" s="654"/>
      <c r="R152" s="655"/>
    </row>
    <row r="153" spans="1:18" x14ac:dyDescent="0.25">
      <c r="A153" s="588"/>
      <c r="B153" s="656"/>
      <c r="C153" s="657"/>
      <c r="D153" s="658"/>
      <c r="E153" s="562"/>
      <c r="F153" s="588"/>
      <c r="G153" s="588"/>
      <c r="H153" s="588"/>
      <c r="I153" s="659"/>
      <c r="J153" s="659"/>
      <c r="K153" s="651"/>
      <c r="L153" s="652"/>
      <c r="M153" s="588"/>
      <c r="N153" s="588"/>
      <c r="O153" s="588"/>
      <c r="P153" s="656"/>
      <c r="Q153" s="657"/>
      <c r="R153" s="658"/>
    </row>
    <row r="154" spans="1:18" s="234" customFormat="1" ht="15.75" x14ac:dyDescent="0.25">
      <c r="A154" s="286">
        <v>1</v>
      </c>
      <c r="B154" s="40" t="s">
        <v>496</v>
      </c>
      <c r="C154" s="744"/>
      <c r="D154" s="745"/>
      <c r="E154" s="286" t="s">
        <v>114</v>
      </c>
      <c r="F154" s="1" t="s">
        <v>1</v>
      </c>
      <c r="G154" s="1">
        <v>2001</v>
      </c>
      <c r="H154" s="303">
        <v>83.75</v>
      </c>
      <c r="I154" s="118">
        <v>138</v>
      </c>
      <c r="J154" s="118">
        <v>150</v>
      </c>
      <c r="K154" s="414">
        <f>J154/2</f>
        <v>75</v>
      </c>
      <c r="L154" s="433">
        <f>I154+K154</f>
        <v>213</v>
      </c>
      <c r="M154" s="286">
        <f>IF(I154="","",RANK(L154,$L$154:$L$166,0))</f>
        <v>1</v>
      </c>
      <c r="N154" s="286">
        <f>IF(I154="","",IF(M154&gt;=19,1,IF(M154=1,20,IF(M154=2,18,IF(M154=3,16,IF(M154=4,15,IF(M154=5,14,IF(M154=6,13,IF(M154=7,12,IF(M154=8,11,IF(M154=9,10,IF(M154=10,9,IF(M154=11,8,IF(M154=12,7,IF(M154=13,6,IF(M154=14,5,IF(M154=15,4,IF(M154=16,3,IF(M154=17,2,1)))))))))))))))))))</f>
        <v>20</v>
      </c>
      <c r="O154" s="286" t="str">
        <f>IF(AND(NOT(OR(F154="МСМК",F154="ЗМС")),L154&gt;=$P$150),"+МСМК",IF(AND(OR(F154="МСМК",F154="ЗМС"),L154&gt;=$P$150),"МСМК",IF(AND(NOT(OR(F154="МСМК",F154="МС",F154="ЗМС")),L154&gt;=$Q$150),"+МС",IF(AND(OR(F154="МСМК",F154="МС",F154="ЗМС"),L154&gt;=$Q$150),"МС",IF(AND(NOT(OR(F154="ЗМС",F154="МСМК",F154="МС",F154="КМС")),L154&gt;=$R$150),"+КМС",IF(AND(OR(F154="ЗМС",F154="МСМК",F154="МС",F154="КМС"),L154&gt;=$R$150),"КМС","-"))))))</f>
        <v>МС</v>
      </c>
      <c r="P154" s="58" t="s">
        <v>497</v>
      </c>
      <c r="Q154" s="296"/>
      <c r="R154" s="150"/>
    </row>
    <row r="155" spans="1:18" s="234" customFormat="1" ht="15.75" x14ac:dyDescent="0.25">
      <c r="A155" s="395">
        <v>2</v>
      </c>
      <c r="B155" s="40" t="s">
        <v>334</v>
      </c>
      <c r="C155" s="171"/>
      <c r="D155" s="172"/>
      <c r="E155" s="286" t="s">
        <v>172</v>
      </c>
      <c r="F155" s="153" t="s">
        <v>0</v>
      </c>
      <c r="G155" s="286">
        <v>2003</v>
      </c>
      <c r="H155" s="303">
        <v>84.3</v>
      </c>
      <c r="I155" s="118">
        <v>112</v>
      </c>
      <c r="J155" s="118">
        <v>182</v>
      </c>
      <c r="K155" s="414">
        <f>J155/2</f>
        <v>91</v>
      </c>
      <c r="L155" s="433">
        <f>I155+K155</f>
        <v>203</v>
      </c>
      <c r="M155" s="286">
        <f>IF(I155="","",RANK(L155,$L$154:$L$166,0))</f>
        <v>2</v>
      </c>
      <c r="N155" s="286">
        <f>IF(I155="","",IF(M155&gt;=19,1,IF(M155=1,20,IF(M155=2,18,IF(M155=3,16,IF(M155=4,15,IF(M155=5,14,IF(M155=6,13,IF(M155=7,12,IF(M155=8,11,IF(M155=9,10,IF(M155=10,9,IF(M155=11,8,IF(M155=12,7,IF(M155=13,6,IF(M155=14,5,IF(M155=15,4,IF(M155=16,3,IF(M155=17,2,1)))))))))))))))))))</f>
        <v>18</v>
      </c>
      <c r="O155" s="286" t="str">
        <f>IF(AND(NOT(OR(F155="МСМК",F155="ЗМС")),L155&gt;=$P$150),"+МСМК",IF(AND(OR(F155="МСМК",F155="ЗМС"),L155&gt;=$P$150),"МСМК",IF(AND(NOT(OR(F155="МСМК",F155="МС",F155="ЗМС")),L155&gt;=$Q$150),"+МС",IF(AND(OR(F155="МСМК",F155="МС",F155="ЗМС"),L155&gt;=$Q$150),"МС",IF(AND(NOT(OR(F155="ЗМС",F155="МСМК",F155="МС",F155="КМС")),L155&gt;=$R$150),"+КМС",IF(AND(OR(F155="ЗМС",F155="МСМК",F155="МС",F155="КМС"),L155&gt;=$R$150),"КМС","-"))))))</f>
        <v>+МС</v>
      </c>
      <c r="P155" s="40" t="s">
        <v>335</v>
      </c>
      <c r="Q155" s="154"/>
      <c r="R155" s="150"/>
    </row>
    <row r="156" spans="1:18" s="234" customFormat="1" ht="15.75" x14ac:dyDescent="0.25">
      <c r="A156" s="395">
        <v>3</v>
      </c>
      <c r="B156" s="40" t="s">
        <v>260</v>
      </c>
      <c r="C156" s="392"/>
      <c r="D156" s="393"/>
      <c r="E156" s="366" t="s">
        <v>256</v>
      </c>
      <c r="F156" s="153" t="s">
        <v>1</v>
      </c>
      <c r="G156" s="286">
        <v>2000</v>
      </c>
      <c r="H156" s="303">
        <v>83.45</v>
      </c>
      <c r="I156" s="118">
        <v>127</v>
      </c>
      <c r="J156" s="118">
        <v>143</v>
      </c>
      <c r="K156" s="414">
        <f>J156/2</f>
        <v>71.5</v>
      </c>
      <c r="L156" s="433">
        <f>I156+K156</f>
        <v>198.5</v>
      </c>
      <c r="M156" s="286">
        <f>IF(I156="","",RANK(L156,$L$154:$L$166,0))</f>
        <v>3</v>
      </c>
      <c r="N156" s="286">
        <f>IF(I156="","",IF(M156&gt;=19,1,IF(M156=1,20,IF(M156=2,18,IF(M156=3,16,IF(M156=4,15,IF(M156=5,14,IF(M156=6,13,IF(M156=7,12,IF(M156=8,11,IF(M156=9,10,IF(M156=10,9,IF(M156=11,8,IF(M156=12,7,IF(M156=13,6,IF(M156=14,5,IF(M156=15,4,IF(M156=16,3,IF(M156=17,2,1)))))))))))))))))))</f>
        <v>16</v>
      </c>
      <c r="O156" s="286" t="str">
        <f>IF(AND(NOT(OR(F156="МСМК",F156="ЗМС")),L156&gt;=$P$150),"+МСМК",IF(AND(OR(F156="МСМК",F156="ЗМС"),L156&gt;=$P$150),"МСМК",IF(AND(NOT(OR(F156="МСМК",F156="МС",F156="ЗМС")),L156&gt;=$Q$150),"+МС",IF(AND(OR(F156="МСМК",F156="МС",F156="ЗМС"),L156&gt;=$Q$150),"МС",IF(AND(NOT(OR(F156="ЗМС",F156="МСМК",F156="МС",F156="КМС")),L156&gt;=$R$150),"+КМС",IF(AND(OR(F156="ЗМС",F156="МСМК",F156="МС",F156="КМС"),L156&gt;=$R$150),"КМС","-"))))))</f>
        <v>МС</v>
      </c>
      <c r="P156" s="40" t="s">
        <v>258</v>
      </c>
      <c r="Q156" s="154"/>
      <c r="R156" s="124"/>
    </row>
    <row r="157" spans="1:18" s="234" customFormat="1" ht="15.75" x14ac:dyDescent="0.25">
      <c r="A157" s="395">
        <v>4</v>
      </c>
      <c r="B157" s="40" t="s">
        <v>498</v>
      </c>
      <c r="C157" s="171"/>
      <c r="D157" s="172"/>
      <c r="E157" s="286" t="s">
        <v>114</v>
      </c>
      <c r="F157" s="1" t="s">
        <v>0</v>
      </c>
      <c r="G157" s="1">
        <v>2000</v>
      </c>
      <c r="H157" s="303">
        <v>82.7</v>
      </c>
      <c r="I157" s="118">
        <v>94</v>
      </c>
      <c r="J157" s="118">
        <v>172</v>
      </c>
      <c r="K157" s="414">
        <f>J157/2</f>
        <v>86</v>
      </c>
      <c r="L157" s="433">
        <f>I157+K157</f>
        <v>180</v>
      </c>
      <c r="M157" s="286">
        <f>IF(I157="","",RANK(L157,$L$154:$L$166,0))</f>
        <v>4</v>
      </c>
      <c r="N157" s="286">
        <f>IF(I157="","",IF(M157&gt;=19,1,IF(M157=1,20,IF(M157=2,18,IF(M157=3,16,IF(M157=4,15,IF(M157=5,14,IF(M157=6,13,IF(M157=7,12,IF(M157=8,11,IF(M157=9,10,IF(M157=10,9,IF(M157=11,8,IF(M157=12,7,IF(M157=13,6,IF(M157=14,5,IF(M157=15,4,IF(M157=16,3,IF(M157=17,2,1)))))))))))))))))))</f>
        <v>15</v>
      </c>
      <c r="O157" s="286" t="str">
        <f>IF(AND(NOT(OR(F157="МСМК",F157="ЗМС")),L157&gt;=$P$150),"+МСМК",IF(AND(OR(F157="МСМК",F157="ЗМС"),L157&gt;=$P$150),"МСМК",IF(AND(NOT(OR(F157="МСМК",F157="МС",F157="ЗМС")),L157&gt;=$Q$150),"+МС",IF(AND(OR(F157="МСМК",F157="МС",F157="ЗМС"),L157&gt;=$Q$150),"МС",IF(AND(NOT(OR(F157="ЗМС",F157="МСМК",F157="МС",F157="КМС")),L157&gt;=$R$150),"+КМС",IF(AND(OR(F157="ЗМС",F157="МСМК",F157="МС",F157="КМС"),L157&gt;=$R$150),"КМС","-"))))))</f>
        <v>+МС</v>
      </c>
      <c r="P157" s="58" t="s">
        <v>497</v>
      </c>
      <c r="Q157" s="256"/>
      <c r="R157" s="217"/>
    </row>
    <row r="158" spans="1:18" s="234" customFormat="1" ht="15.75" x14ac:dyDescent="0.25">
      <c r="A158" s="395">
        <v>5</v>
      </c>
      <c r="B158" s="40" t="s">
        <v>133</v>
      </c>
      <c r="C158" s="392"/>
      <c r="D158" s="393"/>
      <c r="E158" s="286" t="s">
        <v>125</v>
      </c>
      <c r="F158" s="153" t="s">
        <v>0</v>
      </c>
      <c r="G158" s="395">
        <v>2002</v>
      </c>
      <c r="H158" s="303">
        <v>84.5</v>
      </c>
      <c r="I158" s="118">
        <v>107</v>
      </c>
      <c r="J158" s="118">
        <v>139</v>
      </c>
      <c r="K158" s="414">
        <f>J158/2</f>
        <v>69.5</v>
      </c>
      <c r="L158" s="433">
        <f>I158+K158</f>
        <v>176.5</v>
      </c>
      <c r="M158" s="286">
        <f>IF(I158="","",RANK(L158,$L$154:$L$166,0))</f>
        <v>5</v>
      </c>
      <c r="N158" s="286">
        <f>IF(I158="","",IF(M158&gt;=19,1,IF(M158=1,20,IF(M158=2,18,IF(M158=3,16,IF(M158=4,15,IF(M158=5,14,IF(M158=6,13,IF(M158=7,12,IF(M158=8,11,IF(M158=9,10,IF(M158=10,9,IF(M158=11,8,IF(M158=12,7,IF(M158=13,6,IF(M158=14,5,IF(M158=15,4,IF(M158=16,3,IF(M158=17,2,1)))))))))))))))))))</f>
        <v>14</v>
      </c>
      <c r="O158" s="286" t="str">
        <f>IF(AND(NOT(OR(F158="МСМК",F158="ЗМС")),L158&gt;=$P$150),"+МСМК",IF(AND(OR(F158="МСМК",F158="ЗМС"),L158&gt;=$P$150),"МСМК",IF(AND(NOT(OR(F158="МСМК",F158="МС",F158="ЗМС")),L158&gt;=$Q$150),"+МС",IF(AND(OR(F158="МСМК",F158="МС",F158="ЗМС"),L158&gt;=$Q$150),"МС",IF(AND(NOT(OR(F158="ЗМС",F158="МСМК",F158="МС",F158="КМС")),L158&gt;=$R$150),"+КМС",IF(AND(OR(F158="ЗМС",F158="МСМК",F158="МС",F158="КМС"),L158&gt;=$R$150),"КМС","-"))))))</f>
        <v>КМС</v>
      </c>
      <c r="P158" s="40" t="s">
        <v>134</v>
      </c>
      <c r="Q158" s="154"/>
      <c r="R158" s="150"/>
    </row>
    <row r="159" spans="1:18" s="234" customFormat="1" ht="31.5" x14ac:dyDescent="0.25">
      <c r="A159" s="395">
        <v>6</v>
      </c>
      <c r="B159" s="40" t="s">
        <v>349</v>
      </c>
      <c r="C159" s="154"/>
      <c r="D159" s="150"/>
      <c r="E159" s="388" t="s">
        <v>457</v>
      </c>
      <c r="F159" s="153" t="s">
        <v>1</v>
      </c>
      <c r="G159" s="153">
        <v>2001</v>
      </c>
      <c r="H159" s="303">
        <v>78.95</v>
      </c>
      <c r="I159" s="118">
        <v>106</v>
      </c>
      <c r="J159" s="118">
        <v>125</v>
      </c>
      <c r="K159" s="414">
        <f>J159/2</f>
        <v>62.5</v>
      </c>
      <c r="L159" s="433">
        <f>I159+K159</f>
        <v>168.5</v>
      </c>
      <c r="M159" s="286">
        <f>IF(I159="","",RANK(L159,$L$154:$L$166,0))</f>
        <v>6</v>
      </c>
      <c r="N159" s="286">
        <f>IF(I159="","",IF(M159&gt;=19,1,IF(M159=1,20,IF(M159=2,18,IF(M159=3,16,IF(M159=4,15,IF(M159=5,14,IF(M159=6,13,IF(M159=7,12,IF(M159=8,11,IF(M159=9,10,IF(M159=10,9,IF(M159=11,8,IF(M159=12,7,IF(M159=13,6,IF(M159=14,5,IF(M159=15,4,IF(M159=16,3,IF(M159=17,2,1)))))))))))))))))))</f>
        <v>13</v>
      </c>
      <c r="O159" s="286" t="str">
        <f>IF(AND(NOT(OR(F159="МСМК",F159="ЗМС")),L159&gt;=$P$150),"+МСМК",IF(AND(OR(F159="МСМК",F159="ЗМС"),L159&gt;=$P$150),"МСМК",IF(AND(NOT(OR(F159="МСМК",F159="МС",F159="ЗМС")),L159&gt;=$Q$150),"+МС",IF(AND(OR(F159="МСМК",F159="МС",F159="ЗМС"),L159&gt;=$Q$150),"МС",IF(AND(NOT(OR(F159="ЗМС",F159="МСМК",F159="МС",F159="КМС")),L159&gt;=$R$150),"+КМС",IF(AND(OR(F159="ЗМС",F159="МСМК",F159="МС",F159="КМС"),L159&gt;=$R$150),"КМС","-"))))))</f>
        <v>КМС</v>
      </c>
      <c r="P159" s="40" t="s">
        <v>430</v>
      </c>
      <c r="Q159" s="129"/>
      <c r="R159" s="217"/>
    </row>
    <row r="160" spans="1:18" s="234" customFormat="1" ht="15.75" x14ac:dyDescent="0.25">
      <c r="A160" s="395">
        <v>7</v>
      </c>
      <c r="B160" s="40" t="s">
        <v>153</v>
      </c>
      <c r="C160" s="9"/>
      <c r="D160" s="9"/>
      <c r="E160" s="395" t="s">
        <v>125</v>
      </c>
      <c r="F160" s="153" t="s">
        <v>0</v>
      </c>
      <c r="G160" s="286">
        <v>2003</v>
      </c>
      <c r="H160" s="303">
        <v>83.25</v>
      </c>
      <c r="I160" s="118">
        <v>90</v>
      </c>
      <c r="J160" s="118">
        <v>129</v>
      </c>
      <c r="K160" s="414">
        <f>J160/2</f>
        <v>64.5</v>
      </c>
      <c r="L160" s="433">
        <f>I160+K160</f>
        <v>154.5</v>
      </c>
      <c r="M160" s="286">
        <f>IF(I160="","",RANK(L160,$L$154:$L$166,0))</f>
        <v>7</v>
      </c>
      <c r="N160" s="286">
        <f>IF(I160="","",IF(M160&gt;=19,1,IF(M160=1,20,IF(M160=2,18,IF(M160=3,16,IF(M160=4,15,IF(M160=5,14,IF(M160=6,13,IF(M160=7,12,IF(M160=8,11,IF(M160=9,10,IF(M160=10,9,IF(M160=11,8,IF(M160=12,7,IF(M160=13,6,IF(M160=14,5,IF(M160=15,4,IF(M160=16,3,IF(M160=17,2,1)))))))))))))))))))</f>
        <v>12</v>
      </c>
      <c r="O160" s="286" t="str">
        <f>IF(AND(NOT(OR(F160="МСМК",F160="ЗМС")),L160&gt;=$P$150),"+МСМК",IF(AND(OR(F160="МСМК",F160="ЗМС"),L160&gt;=$P$150),"МСМК",IF(AND(NOT(OR(F160="МСМК",F160="МС",F160="ЗМС")),L160&gt;=$Q$150),"+МС",IF(AND(OR(F160="МСМК",F160="МС",F160="ЗМС"),L160&gt;=$Q$150),"МС",IF(AND(NOT(OR(F160="ЗМС",F160="МСМК",F160="МС",F160="КМС")),L160&gt;=$R$150),"+КМС",IF(AND(OR(F160="ЗМС",F160="МСМК",F160="МС",F160="КМС"),L160&gt;=$R$150),"КМС","-"))))))</f>
        <v>КМС</v>
      </c>
      <c r="P160" s="40" t="s">
        <v>132</v>
      </c>
      <c r="Q160" s="154"/>
      <c r="R160" s="150"/>
    </row>
    <row r="161" spans="1:18" s="234" customFormat="1" ht="15.75" x14ac:dyDescent="0.25">
      <c r="A161" s="395">
        <v>8</v>
      </c>
      <c r="B161" s="40" t="s">
        <v>418</v>
      </c>
      <c r="C161" s="284"/>
      <c r="D161" s="285"/>
      <c r="E161" s="286" t="s">
        <v>410</v>
      </c>
      <c r="F161" s="359" t="s">
        <v>0</v>
      </c>
      <c r="G161" s="286">
        <v>2000</v>
      </c>
      <c r="H161" s="303">
        <v>84.6</v>
      </c>
      <c r="I161" s="118">
        <v>92</v>
      </c>
      <c r="J161" s="118">
        <v>93</v>
      </c>
      <c r="K161" s="414">
        <f>J161/2</f>
        <v>46.5</v>
      </c>
      <c r="L161" s="433">
        <f>I161+K161</f>
        <v>138.5</v>
      </c>
      <c r="M161" s="286">
        <f>IF(I161="","",RANK(L161,$L$154:$L$166,0))</f>
        <v>8</v>
      </c>
      <c r="N161" s="286">
        <f>IF(I161="","",IF(M161&gt;=19,1,IF(M161=1,20,IF(M161=2,18,IF(M161=3,16,IF(M161=4,15,IF(M161=5,14,IF(M161=6,13,IF(M161=7,12,IF(M161=8,11,IF(M161=9,10,IF(M161=10,9,IF(M161=11,8,IF(M161=12,7,IF(M161=13,6,IF(M161=14,5,IF(M161=15,4,IF(M161=16,3,IF(M161=17,2,1)))))))))))))))))))</f>
        <v>11</v>
      </c>
      <c r="O161" s="286" t="str">
        <f>IF(AND(NOT(OR(F161="МСМК",F161="ЗМС")),L161&gt;=$P$150),"+МСМК",IF(AND(OR(F161="МСМК",F161="ЗМС"),L161&gt;=$P$150),"МСМК",IF(AND(NOT(OR(F161="МСМК",F161="МС",F161="ЗМС")),L161&gt;=$Q$150),"+МС",IF(AND(OR(F161="МСМК",F161="МС",F161="ЗМС"),L161&gt;=$Q$150),"МС",IF(AND(NOT(OR(F161="ЗМС",F161="МСМК",F161="МС",F161="КМС")),L161&gt;=$R$150),"+КМС",IF(AND(OR(F161="ЗМС",F161="МСМК",F161="МС",F161="КМС"),L161&gt;=$R$150),"КМС","-"))))))</f>
        <v>КМС</v>
      </c>
      <c r="P161" s="40" t="s">
        <v>419</v>
      </c>
      <c r="Q161" s="129"/>
      <c r="R161" s="217"/>
    </row>
    <row r="162" spans="1:18" s="234" customFormat="1" ht="15.75" x14ac:dyDescent="0.25">
      <c r="A162" s="395">
        <v>9</v>
      </c>
      <c r="B162" s="40" t="s">
        <v>280</v>
      </c>
      <c r="C162" s="215"/>
      <c r="D162" s="216"/>
      <c r="E162" s="286" t="s">
        <v>274</v>
      </c>
      <c r="F162" s="153">
        <v>1</v>
      </c>
      <c r="G162" s="286">
        <v>2004</v>
      </c>
      <c r="H162" s="303">
        <v>82.95</v>
      </c>
      <c r="I162" s="118">
        <v>63</v>
      </c>
      <c r="J162" s="118">
        <v>137</v>
      </c>
      <c r="K162" s="414">
        <f>J162/2</f>
        <v>68.5</v>
      </c>
      <c r="L162" s="433">
        <f>I162+K162</f>
        <v>131.5</v>
      </c>
      <c r="M162" s="286">
        <f>IF(I162="","",RANK(L162,$L$154:$L$166,0))</f>
        <v>9</v>
      </c>
      <c r="N162" s="286">
        <f>IF(I162="","",IF(M162&gt;=19,1,IF(M162=1,20,IF(M162=2,18,IF(M162=3,16,IF(M162=4,15,IF(M162=5,14,IF(M162=6,13,IF(M162=7,12,IF(M162=8,11,IF(M162=9,10,IF(M162=10,9,IF(M162=11,8,IF(M162=12,7,IF(M162=13,6,IF(M162=14,5,IF(M162=15,4,IF(M162=16,3,IF(M162=17,2,1)))))))))))))))))))</f>
        <v>10</v>
      </c>
      <c r="O162" s="286" t="str">
        <f>IF(AND(NOT(OR(F162="МСМК",F162="ЗМС")),L162&gt;=$P$150),"+МСМК",IF(AND(OR(F162="МСМК",F162="ЗМС"),L162&gt;=$P$150),"МСМК",IF(AND(NOT(OR(F162="МСМК",F162="МС",F162="ЗМС")),L162&gt;=$Q$150),"+МС",IF(AND(OR(F162="МСМК",F162="МС",F162="ЗМС"),L162&gt;=$Q$150),"МС",IF(AND(NOT(OR(F162="ЗМС",F162="МСМК",F162="МС",F162="КМС")),L162&gt;=$R$150),"+КМС",IF(AND(OR(F162="ЗМС",F162="МСМК",F162="МС",F162="КМС"),L162&gt;=$R$150),"КМС","-"))))))</f>
        <v>+КМС</v>
      </c>
      <c r="P162" s="40" t="s">
        <v>279</v>
      </c>
      <c r="Q162" s="154"/>
      <c r="R162" s="150"/>
    </row>
    <row r="163" spans="1:18" s="234" customFormat="1" ht="15.75" x14ac:dyDescent="0.25">
      <c r="A163" s="395">
        <v>10</v>
      </c>
      <c r="B163" s="151" t="s">
        <v>152</v>
      </c>
      <c r="C163" s="215"/>
      <c r="D163" s="216"/>
      <c r="E163" s="367" t="s">
        <v>68</v>
      </c>
      <c r="F163" s="153" t="s">
        <v>0</v>
      </c>
      <c r="G163" s="395">
        <v>2003</v>
      </c>
      <c r="H163" s="303">
        <v>83.9</v>
      </c>
      <c r="I163" s="118">
        <v>74</v>
      </c>
      <c r="J163" s="118">
        <v>91</v>
      </c>
      <c r="K163" s="414">
        <f>J163/2</f>
        <v>45.5</v>
      </c>
      <c r="L163" s="433">
        <f>I163+K163</f>
        <v>119.5</v>
      </c>
      <c r="M163" s="286">
        <f>IF(I163="","",RANK(L163,$L$154:$L$166,0))</f>
        <v>10</v>
      </c>
      <c r="N163" s="286">
        <f>IF(I163="","",IF(M163&gt;=19,1,IF(M163=1,20,IF(M163=2,18,IF(M163=3,16,IF(M163=4,15,IF(M163=5,14,IF(M163=6,13,IF(M163=7,12,IF(M163=8,11,IF(M163=9,10,IF(M163=10,9,IF(M163=11,8,IF(M163=12,7,IF(M163=13,6,IF(M163=14,5,IF(M163=15,4,IF(M163=16,3,IF(M163=17,2,1)))))))))))))))))))</f>
        <v>9</v>
      </c>
      <c r="O163" s="286" t="str">
        <f>IF(AND(NOT(OR(F163="МСМК",F163="ЗМС")),L163&gt;=$P$150),"+МСМК",IF(AND(OR(F163="МСМК",F163="ЗМС"),L163&gt;=$P$150),"МСМК",IF(AND(NOT(OR(F163="МСМК",F163="МС",F163="ЗМС")),L163&gt;=$Q$150),"+МС",IF(AND(OR(F163="МСМК",F163="МС",F163="ЗМС"),L163&gt;=$Q$150),"МС",IF(AND(NOT(OR(F163="ЗМС",F163="МСМК",F163="МС",F163="КМС")),L163&gt;=$R$150),"+КМС",IF(AND(OR(F163="ЗМС",F163="МСМК",F163="МС",F163="КМС"),L163&gt;=$R$150),"КМС","-"))))))</f>
        <v>КМС</v>
      </c>
      <c r="P163" s="40" t="s">
        <v>69</v>
      </c>
      <c r="Q163" s="154"/>
      <c r="R163" s="150"/>
    </row>
    <row r="164" spans="1:18" ht="15.75" x14ac:dyDescent="0.25">
      <c r="A164" s="395">
        <v>11</v>
      </c>
      <c r="B164" s="40" t="s">
        <v>368</v>
      </c>
      <c r="C164" s="275"/>
      <c r="D164" s="275"/>
      <c r="E164" s="286" t="s">
        <v>337</v>
      </c>
      <c r="F164" s="153">
        <v>1</v>
      </c>
      <c r="G164" s="286">
        <v>2004</v>
      </c>
      <c r="H164" s="303">
        <v>79</v>
      </c>
      <c r="I164" s="214">
        <v>49</v>
      </c>
      <c r="J164" s="214">
        <v>64</v>
      </c>
      <c r="K164" s="414">
        <f>J164/2</f>
        <v>32</v>
      </c>
      <c r="L164" s="433">
        <f>I164+K164</f>
        <v>81</v>
      </c>
      <c r="M164" s="286">
        <f>IF(I164="","",RANK(L164,$L$154:$L$166,0))</f>
        <v>11</v>
      </c>
      <c r="N164" s="286">
        <f>IF(I164="","",IF(M164&gt;=19,1,IF(M164=1,20,IF(M164=2,18,IF(M164=3,16,IF(M164=4,15,IF(M164=5,14,IF(M164=6,13,IF(M164=7,12,IF(M164=8,11,IF(M164=9,10,IF(M164=10,9,IF(M164=11,8,IF(M164=12,7,IF(M164=13,6,IF(M164=14,5,IF(M164=15,4,IF(M164=16,3,IF(M164=17,2,1)))))))))))))))))))</f>
        <v>8</v>
      </c>
      <c r="O164" s="286" t="str">
        <f>IF(AND(NOT(OR(F164="МСМК",F164="ЗМС")),L164&gt;=$P$150),"+МСМК",IF(AND(OR(F164="МСМК",F164="ЗМС"),L164&gt;=$P$150),"МСМК",IF(AND(NOT(OR(F164="МСМК",F164="МС",F164="ЗМС")),L164&gt;=$Q$150),"+МС",IF(AND(OR(F164="МСМК",F164="МС",F164="ЗМС"),L164&gt;=$Q$150),"МС",IF(AND(NOT(OR(F164="ЗМС",F164="МСМК",F164="МС",F164="КМС")),L164&gt;=$R$150),"+КМС",IF(AND(OR(F164="ЗМС",F164="МСМК",F164="МС",F164="КМС"),L164&gt;=$R$150),"КМС","-"))))))</f>
        <v>-</v>
      </c>
      <c r="P164" s="151" t="s">
        <v>369</v>
      </c>
      <c r="Q164" s="154"/>
      <c r="R164" s="150"/>
    </row>
    <row r="165" spans="1:18" ht="15.75" x14ac:dyDescent="0.25">
      <c r="A165" s="395">
        <v>12</v>
      </c>
      <c r="B165" s="151" t="s">
        <v>214</v>
      </c>
      <c r="C165" s="154"/>
      <c r="D165" s="150"/>
      <c r="E165" s="395" t="s">
        <v>203</v>
      </c>
      <c r="F165" s="153" t="s">
        <v>0</v>
      </c>
      <c r="G165" s="395">
        <v>2001</v>
      </c>
      <c r="H165" s="303">
        <v>82.85</v>
      </c>
      <c r="I165" s="118">
        <v>41</v>
      </c>
      <c r="J165" s="118">
        <v>76</v>
      </c>
      <c r="K165" s="414">
        <f>J165/2</f>
        <v>38</v>
      </c>
      <c r="L165" s="433">
        <f>I165+K165</f>
        <v>79</v>
      </c>
      <c r="M165" s="286">
        <f>IF(I165="","",RANK(L165,$L$154:$L$166,0))</f>
        <v>12</v>
      </c>
      <c r="N165" s="286">
        <f>IF(I165="","",IF(M165&gt;=19,1,IF(M165=1,20,IF(M165=2,18,IF(M165=3,16,IF(M165=4,15,IF(M165=5,14,IF(M165=6,13,IF(M165=7,12,IF(M165=8,11,IF(M165=9,10,IF(M165=10,9,IF(M165=11,8,IF(M165=12,7,IF(M165=13,6,IF(M165=14,5,IF(M165=15,4,IF(M165=16,3,IF(M165=17,2,1)))))))))))))))))))</f>
        <v>7</v>
      </c>
      <c r="O165" s="286" t="str">
        <f>IF(AND(NOT(OR(F165="МСМК",F165="ЗМС")),L165&gt;=$P$150),"+МСМК",IF(AND(OR(F165="МСМК",F165="ЗМС"),L165&gt;=$P$150),"МСМК",IF(AND(NOT(OR(F165="МСМК",F165="МС",F165="ЗМС")),L165&gt;=$Q$150),"+МС",IF(AND(OR(F165="МСМК",F165="МС",F165="ЗМС"),L165&gt;=$Q$150),"МС",IF(AND(NOT(OR(F165="ЗМС",F165="МСМК",F165="МС",F165="КМС")),L165&gt;=$R$150),"+КМС",IF(AND(OR(F165="ЗМС",F165="МСМК",F165="МС",F165="КМС"),L165&gt;=$R$150),"КМС","-"))))))</f>
        <v>-</v>
      </c>
      <c r="P165" s="151" t="s">
        <v>204</v>
      </c>
      <c r="Q165" s="154"/>
      <c r="R165" s="150"/>
    </row>
    <row r="166" spans="1:18" ht="15.75" x14ac:dyDescent="0.25">
      <c r="A166" s="395">
        <v>13</v>
      </c>
      <c r="B166" s="151" t="s">
        <v>404</v>
      </c>
      <c r="C166" s="154"/>
      <c r="D166" s="150"/>
      <c r="E166" s="286" t="s">
        <v>60</v>
      </c>
      <c r="F166" s="395" t="s">
        <v>0</v>
      </c>
      <c r="G166" s="359">
        <v>2002</v>
      </c>
      <c r="H166" s="303">
        <v>79.45</v>
      </c>
      <c r="I166" s="118">
        <v>30</v>
      </c>
      <c r="J166" s="118">
        <v>80</v>
      </c>
      <c r="K166" s="414">
        <f>J166/2</f>
        <v>40</v>
      </c>
      <c r="L166" s="433">
        <f>I166+K166</f>
        <v>70</v>
      </c>
      <c r="M166" s="286">
        <f>IF(I166="","",RANK(L166,$L$154:$L$166,0))</f>
        <v>13</v>
      </c>
      <c r="N166" s="286">
        <f>IF(I166="","",IF(M166&gt;=19,1,IF(M166=1,20,IF(M166=2,18,IF(M166=3,16,IF(M166=4,15,IF(M166=5,14,IF(M166=6,13,IF(M166=7,12,IF(M166=8,11,IF(M166=9,10,IF(M166=10,9,IF(M166=11,8,IF(M166=12,7,IF(M166=13,6,IF(M166=14,5,IF(M166=15,4,IF(M166=16,3,IF(M166=17,2,1)))))))))))))))))))</f>
        <v>6</v>
      </c>
      <c r="O166" s="286" t="str">
        <f>IF(AND(NOT(OR(F166="МСМК",F166="ЗМС")),L166&gt;=$P$150),"+МСМК",IF(AND(OR(F166="МСМК",F166="ЗМС"),L166&gt;=$P$150),"МСМК",IF(AND(NOT(OR(F166="МСМК",F166="МС",F166="ЗМС")),L166&gt;=$Q$150),"+МС",IF(AND(OR(F166="МСМК",F166="МС",F166="ЗМС"),L166&gt;=$Q$150),"МС",IF(AND(NOT(OR(F166="ЗМС",F166="МСМК",F166="МС",F166="КМС")),L166&gt;=$R$150),"+КМС",IF(AND(OR(F166="ЗМС",F166="МСМК",F166="МС",F166="КМС"),L166&gt;=$R$150),"КМС","-"))))))</f>
        <v>-</v>
      </c>
      <c r="P166" s="151" t="s">
        <v>405</v>
      </c>
      <c r="Q166" s="154"/>
      <c r="R166" s="150"/>
    </row>
    <row r="167" spans="1:18" ht="15.75" x14ac:dyDescent="0.25">
      <c r="A167" s="260"/>
      <c r="B167" s="110"/>
      <c r="C167" s="113"/>
      <c r="D167" s="60"/>
      <c r="E167" s="60"/>
      <c r="F167" s="60"/>
      <c r="G167" s="60"/>
      <c r="H167" s="70"/>
      <c r="I167" s="71"/>
      <c r="J167" s="71"/>
      <c r="K167" s="443"/>
      <c r="L167" s="432"/>
      <c r="M167" s="260"/>
      <c r="N167" s="260"/>
      <c r="O167" s="260"/>
      <c r="P167" s="110"/>
      <c r="Q167" s="69"/>
      <c r="R167" s="140"/>
    </row>
    <row r="168" spans="1:18" ht="15.75" x14ac:dyDescent="0.25">
      <c r="A168" s="358"/>
      <c r="B168" s="110"/>
      <c r="C168" s="113"/>
      <c r="D168" s="60"/>
      <c r="E168" s="60"/>
      <c r="F168" s="60"/>
      <c r="G168" s="60"/>
      <c r="H168" s="70"/>
      <c r="I168" s="71"/>
      <c r="J168" s="71"/>
      <c r="K168" s="443"/>
      <c r="L168" s="432"/>
      <c r="M168" s="358"/>
      <c r="N168" s="358"/>
      <c r="O168" s="358"/>
      <c r="P168" s="110"/>
      <c r="Q168" s="69"/>
      <c r="R168" s="140"/>
    </row>
    <row r="169" spans="1:18" ht="15.75" x14ac:dyDescent="0.25">
      <c r="A169" s="397" t="s">
        <v>40</v>
      </c>
      <c r="B169" s="2"/>
      <c r="C169" s="2"/>
      <c r="E169" s="11" t="s">
        <v>66</v>
      </c>
      <c r="F169" s="11"/>
      <c r="G169" s="30"/>
      <c r="H169" s="11" t="s">
        <v>41</v>
      </c>
      <c r="I169" s="11"/>
      <c r="J169" s="11"/>
      <c r="K169" s="11"/>
      <c r="M169" s="30"/>
      <c r="N169" s="11"/>
      <c r="O169" s="11" t="s">
        <v>42</v>
      </c>
      <c r="R169"/>
    </row>
    <row r="170" spans="1:18" ht="15.75" x14ac:dyDescent="0.25">
      <c r="A170" s="397"/>
      <c r="B170" s="2"/>
      <c r="C170" s="2"/>
      <c r="E170" s="11"/>
      <c r="F170" s="11"/>
      <c r="G170" s="30"/>
      <c r="H170" s="11"/>
      <c r="I170" s="11"/>
      <c r="J170" s="11"/>
      <c r="K170" s="11"/>
      <c r="M170" s="30"/>
      <c r="N170" s="11"/>
      <c r="O170" s="11"/>
      <c r="R170"/>
    </row>
    <row r="171" spans="1:18" s="89" customFormat="1" ht="15.75" x14ac:dyDescent="0.25">
      <c r="A171" s="397" t="s">
        <v>597</v>
      </c>
      <c r="B171" s="2"/>
      <c r="C171" s="2"/>
      <c r="E171" s="11" t="s">
        <v>595</v>
      </c>
      <c r="H171" s="397" t="s">
        <v>598</v>
      </c>
      <c r="O171" s="397" t="s">
        <v>596</v>
      </c>
      <c r="P171" s="396"/>
      <c r="Q171" s="397"/>
      <c r="R171" s="397"/>
    </row>
    <row r="172" spans="1:18" ht="15.75" x14ac:dyDescent="0.25">
      <c r="A172" s="240"/>
      <c r="C172" s="59"/>
      <c r="D172" s="60"/>
      <c r="E172" s="60"/>
      <c r="F172" s="60"/>
      <c r="G172" s="60"/>
      <c r="H172" s="60"/>
      <c r="J172" s="108"/>
      <c r="K172" s="436"/>
      <c r="L172" s="436"/>
      <c r="M172" s="108"/>
      <c r="N172" s="2"/>
      <c r="O172" s="240"/>
      <c r="P172" s="30"/>
      <c r="Q172" s="30"/>
      <c r="R172" s="67"/>
    </row>
    <row r="173" spans="1:18" ht="15.75" x14ac:dyDescent="0.25">
      <c r="A173" s="546" t="s">
        <v>22</v>
      </c>
      <c r="B173" s="546"/>
      <c r="C173" s="546"/>
      <c r="D173" s="546"/>
      <c r="E173" s="546"/>
      <c r="F173" s="546"/>
      <c r="G173" s="546"/>
      <c r="H173" s="546"/>
      <c r="I173" s="546"/>
      <c r="J173" s="546"/>
      <c r="K173" s="546"/>
      <c r="L173" s="546"/>
      <c r="M173" s="546"/>
      <c r="N173" s="546"/>
      <c r="O173" s="546"/>
      <c r="P173" s="546"/>
      <c r="Q173" s="546"/>
      <c r="R173" s="546"/>
    </row>
    <row r="174" spans="1:18" ht="15.75" x14ac:dyDescent="0.25">
      <c r="A174" s="546" t="s">
        <v>32</v>
      </c>
      <c r="B174" s="546"/>
      <c r="C174" s="546"/>
      <c r="D174" s="546"/>
      <c r="E174" s="546"/>
      <c r="F174" s="546"/>
      <c r="G174" s="546"/>
      <c r="H174" s="546"/>
      <c r="I174" s="546"/>
      <c r="J174" s="546"/>
      <c r="K174" s="546"/>
      <c r="L174" s="546"/>
      <c r="M174" s="546"/>
      <c r="N174" s="546"/>
      <c r="O174" s="546"/>
      <c r="P174" s="546"/>
      <c r="Q174" s="546"/>
      <c r="R174" s="546"/>
    </row>
    <row r="175" spans="1:18" ht="15.75" x14ac:dyDescent="0.25">
      <c r="A175" s="581" t="s">
        <v>6</v>
      </c>
      <c r="B175" s="581"/>
      <c r="C175" s="581"/>
      <c r="D175" s="581"/>
      <c r="E175" s="581"/>
      <c r="F175" s="581"/>
      <c r="G175" s="581"/>
      <c r="H175" s="581"/>
      <c r="I175" s="581"/>
      <c r="J175" s="581"/>
      <c r="K175" s="581"/>
      <c r="L175" s="581"/>
      <c r="M175" s="581"/>
      <c r="N175" s="581"/>
      <c r="O175" s="581"/>
      <c r="P175" s="581"/>
      <c r="Q175" s="581"/>
      <c r="R175" s="581"/>
    </row>
    <row r="176" spans="1:18" ht="15.75" x14ac:dyDescent="0.25">
      <c r="A176" s="581" t="s">
        <v>7</v>
      </c>
      <c r="B176" s="581"/>
      <c r="C176" s="581"/>
      <c r="D176" s="581"/>
      <c r="E176" s="581"/>
      <c r="F176" s="581"/>
      <c r="G176" s="581"/>
      <c r="H176" s="581"/>
      <c r="I176" s="581"/>
      <c r="J176" s="581"/>
      <c r="K176" s="581"/>
      <c r="L176" s="581"/>
      <c r="M176" s="581"/>
      <c r="N176" s="581"/>
      <c r="O176" s="581"/>
      <c r="P176" s="581"/>
      <c r="Q176" s="581"/>
      <c r="R176" s="581"/>
    </row>
    <row r="177" spans="1:18" ht="15.75" x14ac:dyDescent="0.25">
      <c r="A177" s="581" t="s">
        <v>8</v>
      </c>
      <c r="B177" s="581"/>
      <c r="C177" s="581"/>
      <c r="D177" s="581"/>
      <c r="E177" s="581"/>
      <c r="F177" s="581"/>
      <c r="G177" s="581"/>
      <c r="H177" s="581"/>
      <c r="I177" s="581"/>
      <c r="J177" s="581"/>
      <c r="K177" s="581"/>
      <c r="L177" s="581"/>
      <c r="M177" s="581"/>
      <c r="N177" s="581"/>
      <c r="O177" s="581"/>
      <c r="P177" s="581"/>
      <c r="Q177" s="581"/>
      <c r="R177" s="581"/>
    </row>
    <row r="178" spans="1:18" ht="15.75" x14ac:dyDescent="0.25">
      <c r="A178" s="550" t="s">
        <v>471</v>
      </c>
      <c r="B178" s="550"/>
      <c r="C178" s="550"/>
      <c r="D178" s="550"/>
      <c r="E178" s="550"/>
      <c r="F178" s="550"/>
      <c r="G178" s="550"/>
      <c r="H178" s="550"/>
      <c r="I178" s="550"/>
      <c r="J178" s="550"/>
      <c r="K178" s="550"/>
      <c r="L178" s="550"/>
      <c r="M178" s="550"/>
      <c r="N178" s="550"/>
      <c r="O178" s="550"/>
      <c r="P178" s="550"/>
      <c r="Q178" s="550"/>
      <c r="R178" s="550"/>
    </row>
    <row r="179" spans="1:18" ht="15.75" x14ac:dyDescent="0.25">
      <c r="A179" s="574" t="s">
        <v>46</v>
      </c>
      <c r="B179" s="575"/>
      <c r="C179" s="575"/>
      <c r="D179" s="576"/>
      <c r="P179" s="574" t="s">
        <v>44</v>
      </c>
      <c r="Q179" s="575"/>
      <c r="R179" s="576"/>
    </row>
    <row r="180" spans="1:18" ht="15.75" x14ac:dyDescent="0.25">
      <c r="A180" s="574" t="s">
        <v>47</v>
      </c>
      <c r="B180" s="575"/>
      <c r="C180" s="575"/>
      <c r="D180" s="576"/>
      <c r="P180" s="40" t="s">
        <v>23</v>
      </c>
      <c r="Q180" s="40"/>
      <c r="R180" s="66"/>
    </row>
    <row r="181" spans="1:18" ht="15.75" x14ac:dyDescent="0.25">
      <c r="A181" s="574" t="s">
        <v>33</v>
      </c>
      <c r="B181" s="576"/>
      <c r="C181" s="63" t="s">
        <v>34</v>
      </c>
      <c r="D181" s="63" t="s">
        <v>36</v>
      </c>
      <c r="E181" s="578" t="s">
        <v>9</v>
      </c>
      <c r="F181" s="579"/>
      <c r="G181" s="579"/>
      <c r="H181" s="579"/>
      <c r="I181" s="579"/>
      <c r="J181" s="579"/>
      <c r="K181" s="579"/>
      <c r="L181" s="579"/>
      <c r="M181" s="579"/>
      <c r="N181" s="579"/>
      <c r="O181" s="579"/>
      <c r="P181" s="61"/>
      <c r="Q181" s="61"/>
      <c r="R181" s="67"/>
    </row>
    <row r="182" spans="1:18" ht="15.75" x14ac:dyDescent="0.25">
      <c r="A182" s="563" t="s">
        <v>315</v>
      </c>
      <c r="B182" s="564"/>
      <c r="C182" s="564"/>
      <c r="D182" s="565"/>
      <c r="E182" s="566" t="s">
        <v>37</v>
      </c>
      <c r="F182" s="567"/>
      <c r="G182" s="567"/>
      <c r="H182" s="567"/>
      <c r="I182" s="567"/>
      <c r="J182" s="567"/>
      <c r="K182" s="567"/>
      <c r="L182" s="567"/>
      <c r="M182" s="567"/>
      <c r="N182" s="567"/>
      <c r="O182" s="567"/>
      <c r="P182" s="649" t="s">
        <v>11</v>
      </c>
      <c r="Q182" s="649"/>
      <c r="R182" s="649"/>
    </row>
    <row r="183" spans="1:18" ht="15.75" x14ac:dyDescent="0.25">
      <c r="A183" s="569" t="s">
        <v>507</v>
      </c>
      <c r="B183" s="570"/>
      <c r="C183" s="570"/>
      <c r="D183" s="571"/>
      <c r="E183" s="585" t="s">
        <v>27</v>
      </c>
      <c r="F183" s="586"/>
      <c r="G183" s="586"/>
      <c r="H183" s="586"/>
      <c r="I183" s="586"/>
      <c r="J183" s="586"/>
      <c r="K183" s="586"/>
      <c r="L183" s="586"/>
      <c r="M183" s="586"/>
      <c r="N183" s="586"/>
      <c r="O183" s="587"/>
      <c r="P183" s="63" t="s">
        <v>13</v>
      </c>
      <c r="Q183" s="63" t="s">
        <v>1</v>
      </c>
      <c r="R183" s="63" t="s">
        <v>0</v>
      </c>
    </row>
    <row r="184" spans="1:18" ht="15.75" x14ac:dyDescent="0.25">
      <c r="A184" s="569" t="s">
        <v>594</v>
      </c>
      <c r="B184" s="570"/>
      <c r="C184" s="570"/>
      <c r="D184" s="571"/>
      <c r="E184" s="566" t="s">
        <v>75</v>
      </c>
      <c r="F184" s="567"/>
      <c r="G184" s="567"/>
      <c r="H184" s="567"/>
      <c r="I184" s="567"/>
      <c r="J184" s="567"/>
      <c r="K184" s="567"/>
      <c r="L184" s="567"/>
      <c r="M184" s="567"/>
      <c r="N184" s="567"/>
      <c r="O184" s="568"/>
      <c r="P184" s="13">
        <v>240</v>
      </c>
      <c r="Q184" s="13">
        <v>183</v>
      </c>
      <c r="R184" s="13">
        <v>120</v>
      </c>
    </row>
    <row r="185" spans="1:18" ht="15.75" x14ac:dyDescent="0.25">
      <c r="A185" s="9"/>
      <c r="B185" s="9"/>
      <c r="C185" s="9"/>
      <c r="D185" s="9"/>
      <c r="E185" s="42" t="s">
        <v>72</v>
      </c>
      <c r="F185" s="64"/>
      <c r="G185" s="64"/>
      <c r="H185" s="64"/>
      <c r="I185" s="64"/>
      <c r="J185" s="64"/>
      <c r="K185" s="426"/>
      <c r="L185" s="426"/>
      <c r="M185" s="64"/>
      <c r="N185" s="64"/>
      <c r="O185" s="62"/>
      <c r="P185" s="10"/>
      <c r="Q185" s="10"/>
      <c r="R185" s="67"/>
    </row>
    <row r="186" spans="1:18" ht="15" customHeight="1" x14ac:dyDescent="0.25">
      <c r="A186" s="588" t="s">
        <v>84</v>
      </c>
      <c r="B186" s="653" t="s">
        <v>2</v>
      </c>
      <c r="C186" s="654"/>
      <c r="D186" s="655"/>
      <c r="E186" s="562" t="s">
        <v>3</v>
      </c>
      <c r="F186" s="588" t="s">
        <v>17</v>
      </c>
      <c r="G186" s="588" t="s">
        <v>18</v>
      </c>
      <c r="H186" s="588" t="s">
        <v>19</v>
      </c>
      <c r="I186" s="659" t="s">
        <v>33</v>
      </c>
      <c r="J186" s="659" t="s">
        <v>34</v>
      </c>
      <c r="K186" s="651" t="s">
        <v>35</v>
      </c>
      <c r="L186" s="652" t="s">
        <v>36</v>
      </c>
      <c r="M186" s="588" t="s">
        <v>5</v>
      </c>
      <c r="N186" s="588" t="s">
        <v>25</v>
      </c>
      <c r="O186" s="588" t="s">
        <v>20</v>
      </c>
      <c r="P186" s="653" t="s">
        <v>21</v>
      </c>
      <c r="Q186" s="654"/>
      <c r="R186" s="655"/>
    </row>
    <row r="187" spans="1:18" x14ac:dyDescent="0.25">
      <c r="A187" s="588"/>
      <c r="B187" s="656"/>
      <c r="C187" s="657"/>
      <c r="D187" s="658"/>
      <c r="E187" s="562"/>
      <c r="F187" s="588"/>
      <c r="G187" s="588"/>
      <c r="H187" s="588"/>
      <c r="I187" s="659"/>
      <c r="J187" s="659"/>
      <c r="K187" s="651"/>
      <c r="L187" s="652"/>
      <c r="M187" s="588"/>
      <c r="N187" s="588"/>
      <c r="O187" s="588"/>
      <c r="P187" s="656"/>
      <c r="Q187" s="657"/>
      <c r="R187" s="658"/>
    </row>
    <row r="188" spans="1:18" s="2" customFormat="1" ht="15.75" x14ac:dyDescent="0.25">
      <c r="A188" s="273">
        <v>1</v>
      </c>
      <c r="B188" s="40" t="s">
        <v>215</v>
      </c>
      <c r="C188" s="40"/>
      <c r="D188" s="40"/>
      <c r="E188" s="286" t="s">
        <v>206</v>
      </c>
      <c r="F188" s="1" t="s">
        <v>1</v>
      </c>
      <c r="G188" s="1">
        <v>2002</v>
      </c>
      <c r="H188" s="303">
        <v>90.7</v>
      </c>
      <c r="I188" s="532">
        <v>138</v>
      </c>
      <c r="J188" s="530">
        <v>150</v>
      </c>
      <c r="K188" s="746">
        <f>J188/2</f>
        <v>75</v>
      </c>
      <c r="L188" s="746">
        <f>I188+K188</f>
        <v>213</v>
      </c>
      <c r="M188" s="273">
        <f>IF(I188="","",RANK(L188,$L$188:$L$198,0))</f>
        <v>1</v>
      </c>
      <c r="N188" s="273">
        <f>IF(I188="","",IF(M188&gt;=19,1,IF(M188=1,20,IF(M188=2,18,IF(M188=3,16,IF(M188=4,15,IF(M188=5,14,IF(M188=6,13,IF(M188=7,12,IF(M188=8,11,IF(M188=9,10,IF(M188=10,9,IF(M188=11,8,IF(M188=12,7,IF(M188=13,6,IF(M188=14,5,IF(M188=15,4,IF(M188=16,3,IF(M188=17,2,1)))))))))))))))))))</f>
        <v>20</v>
      </c>
      <c r="O188" s="273" t="str">
        <f>IF(AND(NOT(OR(F188="МСМК",F188="ЗМС")),L188&gt;=$P$184),"+МСМК",IF(AND(OR(F188="МСМК",F188="ЗМС"),L188&gt;=$P$184),"МСМК",IF(AND(NOT(OR(F188="МСМК",F188="МС",F188="ЗМС")),L188&gt;=$Q$184),"+МС",IF(AND(OR(F188="МСМК",F188="МС",F188="ЗМС"),L188&gt;=$Q$184),"МС",IF(AND(NOT(OR(F188="ЗМС",F188="МСМК",F188="МС",F188="КМС")),L188&gt;=$R$184),"+КМС",IF(AND(OR(F188="ЗМС",F188="МСМК",F188="МС",F188="КМС"),L188&gt;=$R$184),"КМС","-"))))))</f>
        <v>МС</v>
      </c>
      <c r="P188" s="40" t="s">
        <v>216</v>
      </c>
      <c r="Q188" s="40"/>
      <c r="R188" s="40"/>
    </row>
    <row r="189" spans="1:18" s="2" customFormat="1" ht="15.75" x14ac:dyDescent="0.25">
      <c r="A189" s="378">
        <v>2</v>
      </c>
      <c r="B189" s="40" t="s">
        <v>199</v>
      </c>
      <c r="C189" s="222"/>
      <c r="D189" s="395"/>
      <c r="E189" s="286" t="s">
        <v>196</v>
      </c>
      <c r="F189" s="1" t="s">
        <v>1</v>
      </c>
      <c r="G189" s="1">
        <v>2000</v>
      </c>
      <c r="H189" s="303">
        <v>93.5</v>
      </c>
      <c r="I189" s="214">
        <v>120</v>
      </c>
      <c r="J189" s="118">
        <v>178</v>
      </c>
      <c r="K189" s="414">
        <f>J189/2</f>
        <v>89</v>
      </c>
      <c r="L189" s="433">
        <f>I189+K189</f>
        <v>209</v>
      </c>
      <c r="M189" s="286">
        <f>IF(I189="","",RANK(L189,$L$188:$L$198,0))</f>
        <v>2</v>
      </c>
      <c r="N189" s="286">
        <f>IF(I189="","",IF(M189&gt;=19,1,IF(M189=1,20,IF(M189=2,18,IF(M189=3,16,IF(M189=4,15,IF(M189=5,14,IF(M189=6,13,IF(M189=7,12,IF(M189=8,11,IF(M189=9,10,IF(M189=10,9,IF(M189=11,8,IF(M189=12,7,IF(M189=13,6,IF(M189=14,5,IF(M189=15,4,IF(M189=16,3,IF(M189=17,2,1)))))))))))))))))))</f>
        <v>18</v>
      </c>
      <c r="O189" s="359" t="str">
        <f>IF(AND(NOT(OR(F189="МСМК",F189="ЗМС")),L189&gt;=$P$184),"+МСМК",IF(AND(OR(F189="МСМК",F189="ЗМС"),L189&gt;=$P$184),"МСМК",IF(AND(NOT(OR(F189="МСМК",F189="МС",F189="ЗМС")),L189&gt;=$Q$184),"+МС",IF(AND(OR(F189="МСМК",F189="МС",F189="ЗМС"),L189&gt;=$Q$184),"МС",IF(AND(NOT(OR(F189="ЗМС",F189="МСМК",F189="МС",F189="КМС")),L189&gt;=$R$184),"+КМС",IF(AND(OR(F189="ЗМС",F189="МСМК",F189="МС",F189="КМС"),L189&gt;=$R$184),"КМС","-"))))))</f>
        <v>МС</v>
      </c>
      <c r="P189" s="151" t="s">
        <v>197</v>
      </c>
      <c r="Q189" s="154"/>
      <c r="R189" s="7"/>
    </row>
    <row r="190" spans="1:18" s="2" customFormat="1" ht="15.75" x14ac:dyDescent="0.25">
      <c r="A190" s="378">
        <v>3</v>
      </c>
      <c r="B190" s="151" t="s">
        <v>281</v>
      </c>
      <c r="C190" s="392"/>
      <c r="D190" s="393"/>
      <c r="E190" s="286" t="s">
        <v>62</v>
      </c>
      <c r="F190" s="1" t="s">
        <v>1</v>
      </c>
      <c r="G190" s="1">
        <v>2001</v>
      </c>
      <c r="H190" s="303">
        <v>87.35</v>
      </c>
      <c r="I190" s="214">
        <v>125</v>
      </c>
      <c r="J190" s="118">
        <v>160</v>
      </c>
      <c r="K190" s="414">
        <f>J190/2</f>
        <v>80</v>
      </c>
      <c r="L190" s="433">
        <f>I190+K190</f>
        <v>205</v>
      </c>
      <c r="M190" s="286">
        <f>IF(I190="","",RANK(L190,$L$188:$L$198,0))</f>
        <v>3</v>
      </c>
      <c r="N190" s="286">
        <f>IF(I190="","",IF(M190&gt;=19,1,IF(M190=1,20,IF(M190=2,18,IF(M190=3,16,IF(M190=4,15,IF(M190=5,14,IF(M190=6,13,IF(M190=7,12,IF(M190=8,11,IF(M190=9,10,IF(M190=10,9,IF(M190=11,8,IF(M190=12,7,IF(M190=13,6,IF(M190=14,5,IF(M190=15,4,IF(M190=16,3,IF(M190=17,2,1)))))))))))))))))))</f>
        <v>16</v>
      </c>
      <c r="O190" s="359" t="str">
        <f>IF(AND(NOT(OR(F190="МСМК",F190="ЗМС")),L190&gt;=$P$184),"+МСМК",IF(AND(OR(F190="МСМК",F190="ЗМС"),L190&gt;=$P$184),"МСМК",IF(AND(NOT(OR(F190="МСМК",F190="МС",F190="ЗМС")),L190&gt;=$Q$184),"+МС",IF(AND(OR(F190="МСМК",F190="МС",F190="ЗМС"),L190&gt;=$Q$184),"МС",IF(AND(NOT(OR(F190="ЗМС",F190="МСМК",F190="МС",F190="КМС")),L190&gt;=$R$184),"+КМС",IF(AND(OR(F190="ЗМС",F190="МСМК",F190="МС",F190="КМС"),L190&gt;=$R$184),"КМС","-"))))))</f>
        <v>МС</v>
      </c>
      <c r="P190" s="151" t="s">
        <v>282</v>
      </c>
      <c r="Q190" s="154"/>
      <c r="R190" s="7"/>
    </row>
    <row r="191" spans="1:18" s="2" customFormat="1" ht="15.75" x14ac:dyDescent="0.25">
      <c r="A191" s="378">
        <v>4</v>
      </c>
      <c r="B191" s="151" t="s">
        <v>420</v>
      </c>
      <c r="C191" s="215"/>
      <c r="D191" s="216"/>
      <c r="E191" s="286" t="s">
        <v>410</v>
      </c>
      <c r="F191" s="1" t="s">
        <v>0</v>
      </c>
      <c r="G191" s="1">
        <v>2002</v>
      </c>
      <c r="H191" s="303">
        <v>86</v>
      </c>
      <c r="I191" s="214">
        <v>115</v>
      </c>
      <c r="J191" s="118">
        <v>129</v>
      </c>
      <c r="K191" s="414">
        <f>J191/2</f>
        <v>64.5</v>
      </c>
      <c r="L191" s="433">
        <f>I191+K191</f>
        <v>179.5</v>
      </c>
      <c r="M191" s="286">
        <f>IF(I191="","",RANK(L191,$L$188:$L$198,0))</f>
        <v>4</v>
      </c>
      <c r="N191" s="286">
        <f>IF(I191="","",IF(M191&gt;=19,1,IF(M191=1,20,IF(M191=2,18,IF(M191=3,16,IF(M191=4,15,IF(M191=5,14,IF(M191=6,13,IF(M191=7,12,IF(M191=8,11,IF(M191=9,10,IF(M191=10,9,IF(M191=11,8,IF(M191=12,7,IF(M191=13,6,IF(M191=14,5,IF(M191=15,4,IF(M191=16,3,IF(M191=17,2,1)))))))))))))))))))</f>
        <v>15</v>
      </c>
      <c r="O191" s="359" t="str">
        <f>IF(AND(NOT(OR(F191="МСМК",F191="ЗМС")),L191&gt;=$P$184),"+МСМК",IF(AND(OR(F191="МСМК",F191="ЗМС"),L191&gt;=$P$184),"МСМК",IF(AND(NOT(OR(F191="МСМК",F191="МС",F191="ЗМС")),L191&gt;=$Q$184),"+МС",IF(AND(OR(F191="МСМК",F191="МС",F191="ЗМС"),L191&gt;=$Q$184),"МС",IF(AND(NOT(OR(F191="ЗМС",F191="МСМК",F191="МС",F191="КМС")),L191&gt;=$R$184),"+КМС",IF(AND(OR(F191="ЗМС",F191="МСМК",F191="МС",F191="КМС"),L191&gt;=$R$184),"КМС","-"))))))</f>
        <v>КМС</v>
      </c>
      <c r="P191" s="151" t="s">
        <v>414</v>
      </c>
      <c r="Q191" s="154"/>
      <c r="R191" s="7"/>
    </row>
    <row r="192" spans="1:18" s="2" customFormat="1" ht="15.75" x14ac:dyDescent="0.25">
      <c r="A192" s="378">
        <v>5</v>
      </c>
      <c r="B192" s="151" t="s">
        <v>135</v>
      </c>
      <c r="C192" s="154"/>
      <c r="D192" s="150"/>
      <c r="E192" s="286" t="s">
        <v>125</v>
      </c>
      <c r="F192" s="1" t="s">
        <v>0</v>
      </c>
      <c r="G192" s="1">
        <v>2001</v>
      </c>
      <c r="H192" s="303">
        <v>94.95</v>
      </c>
      <c r="I192" s="214">
        <v>89</v>
      </c>
      <c r="J192" s="118">
        <v>134</v>
      </c>
      <c r="K192" s="414">
        <f>J192/2</f>
        <v>67</v>
      </c>
      <c r="L192" s="433">
        <f>I192+K192</f>
        <v>156</v>
      </c>
      <c r="M192" s="286">
        <f>IF(I192="","",RANK(L192,$L$188:$L$198,0))</f>
        <v>5</v>
      </c>
      <c r="N192" s="286">
        <f>IF(I192="","",IF(M192&gt;=19,1,IF(M192=1,20,IF(M192=2,18,IF(M192=3,16,IF(M192=4,15,IF(M192=5,14,IF(M192=6,13,IF(M192=7,12,IF(M192=8,11,IF(M192=9,10,IF(M192=10,9,IF(M192=11,8,IF(M192=12,7,IF(M192=13,6,IF(M192=14,5,IF(M192=15,4,IF(M192=16,3,IF(M192=17,2,1)))))))))))))))))))</f>
        <v>14</v>
      </c>
      <c r="O192" s="359" t="str">
        <f>IF(AND(NOT(OR(F192="МСМК",F192="ЗМС")),L192&gt;=$P$184),"+МСМК",IF(AND(OR(F192="МСМК",F192="ЗМС"),L192&gt;=$P$184),"МСМК",IF(AND(NOT(OR(F192="МСМК",F192="МС",F192="ЗМС")),L192&gt;=$Q$184),"+МС",IF(AND(OR(F192="МСМК",F192="МС",F192="ЗМС"),L192&gt;=$Q$184),"МС",IF(AND(NOT(OR(F192="ЗМС",F192="МСМК",F192="МС",F192="КМС")),L192&gt;=$R$184),"+КМС",IF(AND(OR(F192="ЗМС",F192="МСМК",F192="МС",F192="КМС"),L192&gt;=$R$184),"КМС","-"))))))</f>
        <v>КМС</v>
      </c>
      <c r="P192" s="151" t="s">
        <v>136</v>
      </c>
      <c r="Q192" s="154"/>
      <c r="R192" s="150"/>
    </row>
    <row r="193" spans="1:18" s="2" customFormat="1" ht="15.75" x14ac:dyDescent="0.25">
      <c r="A193" s="378">
        <v>6</v>
      </c>
      <c r="B193" s="151" t="s">
        <v>373</v>
      </c>
      <c r="C193" s="154"/>
      <c r="D193" s="150"/>
      <c r="E193" s="286" t="s">
        <v>337</v>
      </c>
      <c r="F193" s="1">
        <v>1</v>
      </c>
      <c r="G193" s="1">
        <v>2004</v>
      </c>
      <c r="H193" s="303">
        <v>92.75</v>
      </c>
      <c r="I193" s="276">
        <v>66</v>
      </c>
      <c r="J193" s="118">
        <v>89</v>
      </c>
      <c r="K193" s="414">
        <f>J193/2</f>
        <v>44.5</v>
      </c>
      <c r="L193" s="433">
        <f>I193+K193</f>
        <v>110.5</v>
      </c>
      <c r="M193" s="286">
        <f>IF(I193="","",RANK(L193,$L$188:$L$198,0))</f>
        <v>6</v>
      </c>
      <c r="N193" s="286">
        <f>IF(I193="","",IF(M193&gt;=19,1,IF(M193=1,20,IF(M193=2,18,IF(M193=3,16,IF(M193=4,15,IF(M193=5,14,IF(M193=6,13,IF(M193=7,12,IF(M193=8,11,IF(M193=9,10,IF(M193=10,9,IF(M193=11,8,IF(M193=12,7,IF(M193=13,6,IF(M193=14,5,IF(M193=15,4,IF(M193=16,3,IF(M193=17,2,1)))))))))))))))))))</f>
        <v>13</v>
      </c>
      <c r="O193" s="359" t="str">
        <f>IF(AND(NOT(OR(F193="МСМК",F193="ЗМС")),L193&gt;=$P$184),"+МСМК",IF(AND(OR(F193="МСМК",F193="ЗМС"),L193&gt;=$P$184),"МСМК",IF(AND(NOT(OR(F193="МСМК",F193="МС",F193="ЗМС")),L193&gt;=$Q$184),"+МС",IF(AND(OR(F193="МСМК",F193="МС",F193="ЗМС"),L193&gt;=$Q$184),"МС",IF(AND(NOT(OR(F193="ЗМС",F193="МСМК",F193="МС",F193="КМС")),L193&gt;=$R$184),"+КМС",IF(AND(OR(F193="ЗМС",F193="МСМК",F193="МС",F193="КМС"),L193&gt;=$R$184),"КМС","-"))))))</f>
        <v>-</v>
      </c>
      <c r="P193" s="5" t="s">
        <v>374</v>
      </c>
      <c r="Q193" s="154"/>
      <c r="R193" s="7"/>
    </row>
    <row r="194" spans="1:18" s="2" customFormat="1" ht="15.75" x14ac:dyDescent="0.25">
      <c r="A194" s="378">
        <v>7</v>
      </c>
      <c r="B194" s="151" t="s">
        <v>384</v>
      </c>
      <c r="C194" s="38"/>
      <c r="D194" s="152"/>
      <c r="E194" s="286" t="s">
        <v>484</v>
      </c>
      <c r="F194" s="1" t="s">
        <v>0</v>
      </c>
      <c r="G194" s="1">
        <v>2001</v>
      </c>
      <c r="H194" s="303">
        <v>87.6</v>
      </c>
      <c r="I194" s="276">
        <v>70</v>
      </c>
      <c r="J194" s="118">
        <v>69</v>
      </c>
      <c r="K194" s="414">
        <f>J194/2</f>
        <v>34.5</v>
      </c>
      <c r="L194" s="433">
        <f>I194+K194</f>
        <v>104.5</v>
      </c>
      <c r="M194" s="378">
        <f>IF(I194="","",RANK(L194,$L$188:$L$198,0))</f>
        <v>7</v>
      </c>
      <c r="N194" s="378">
        <f>IF(I194="","",IF(M194&gt;=19,1,IF(M194=1,20,IF(M194=2,18,IF(M194=3,16,IF(M194=4,15,IF(M194=5,14,IF(M194=6,13,IF(M194=7,12,IF(M194=8,11,IF(M194=9,10,IF(M194=10,9,IF(M194=11,8,IF(M194=12,7,IF(M194=13,6,IF(M194=14,5,IF(M194=15,4,IF(M194=16,3,IF(M194=17,2,1)))))))))))))))))))</f>
        <v>12</v>
      </c>
      <c r="O194" s="378" t="str">
        <f>IF(AND(NOT(OR(F194="МСМК",F194="ЗМС")),L194&gt;=$P$184),"+МСМК",IF(AND(OR(F194="МСМК",F194="ЗМС"),L194&gt;=$P$184),"МСМК",IF(AND(NOT(OR(F194="МСМК",F194="МС",F194="ЗМС")),L194&gt;=$Q$184),"+МС",IF(AND(OR(F194="МСМК",F194="МС",F194="ЗМС"),L194&gt;=$Q$184),"МС",IF(AND(NOT(OR(F194="ЗМС",F194="МСМК",F194="МС",F194="КМС")),L194&gt;=$R$184),"+КМС",IF(AND(OR(F194="ЗМС",F194="МСМК",F194="МС",F194="КМС"),L194&gt;=$R$184),"КМС","-"))))))</f>
        <v>-</v>
      </c>
      <c r="P194" s="5" t="s">
        <v>383</v>
      </c>
      <c r="Q194" s="6"/>
      <c r="R194" s="150"/>
    </row>
    <row r="195" spans="1:18" s="2" customFormat="1" ht="15.75" x14ac:dyDescent="0.25">
      <c r="A195" s="378">
        <v>8</v>
      </c>
      <c r="B195" s="151" t="s">
        <v>371</v>
      </c>
      <c r="C195" s="154"/>
      <c r="D195" s="150"/>
      <c r="E195" s="286" t="s">
        <v>337</v>
      </c>
      <c r="F195" s="1">
        <v>1</v>
      </c>
      <c r="G195" s="1">
        <v>2003</v>
      </c>
      <c r="H195" s="303">
        <v>89.4</v>
      </c>
      <c r="I195" s="276">
        <v>40</v>
      </c>
      <c r="J195" s="118">
        <v>100</v>
      </c>
      <c r="K195" s="414">
        <f>J195/2</f>
        <v>50</v>
      </c>
      <c r="L195" s="433">
        <f>I195+K195</f>
        <v>90</v>
      </c>
      <c r="M195" s="378">
        <f>IF(I195="","",RANK(L195,$L$188:$L$198,0))</f>
        <v>8</v>
      </c>
      <c r="N195" s="378">
        <f>IF(I195="","",IF(M195&gt;=19,1,IF(M195=1,20,IF(M195=2,18,IF(M195=3,16,IF(M195=4,15,IF(M195=5,14,IF(M195=6,13,IF(M195=7,12,IF(M195=8,11,IF(M195=9,10,IF(M195=10,9,IF(M195=11,8,IF(M195=12,7,IF(M195=13,6,IF(M195=14,5,IF(M195=15,4,IF(M195=16,3,IF(M195=17,2,1)))))))))))))))))))</f>
        <v>11</v>
      </c>
      <c r="O195" s="378" t="str">
        <f>IF(AND(NOT(OR(F195="МСМК",F195="ЗМС")),L195&gt;=$P$184),"+МСМК",IF(AND(OR(F195="МСМК",F195="ЗМС"),L195&gt;=$P$184),"МСМК",IF(AND(NOT(OR(F195="МСМК",F195="МС",F195="ЗМС")),L195&gt;=$Q$184),"+МС",IF(AND(OR(F195="МСМК",F195="МС",F195="ЗМС"),L195&gt;=$Q$184),"МС",IF(AND(NOT(OR(F195="ЗМС",F195="МСМК",F195="МС",F195="КМС")),L195&gt;=$R$184),"+КМС",IF(AND(OR(F195="ЗМС",F195="МСМК",F195="МС",F195="КМС"),L195&gt;=$R$184),"КМС","-"))))))</f>
        <v>-</v>
      </c>
      <c r="P195" s="5" t="s">
        <v>372</v>
      </c>
      <c r="Q195" s="154"/>
      <c r="R195" s="150"/>
    </row>
    <row r="196" spans="1:18" s="2" customFormat="1" ht="15.75" x14ac:dyDescent="0.25">
      <c r="A196" s="378">
        <v>9</v>
      </c>
      <c r="B196" s="297" t="s">
        <v>524</v>
      </c>
      <c r="C196" s="298"/>
      <c r="D196" s="299"/>
      <c r="E196" s="286" t="s">
        <v>114</v>
      </c>
      <c r="F196" s="1">
        <v>1</v>
      </c>
      <c r="G196" s="1">
        <v>2003</v>
      </c>
      <c r="H196" s="303">
        <v>89.25</v>
      </c>
      <c r="I196" s="276">
        <v>35</v>
      </c>
      <c r="J196" s="118">
        <v>70</v>
      </c>
      <c r="K196" s="414">
        <f>J196/2</f>
        <v>35</v>
      </c>
      <c r="L196" s="433">
        <f>I196+K196</f>
        <v>70</v>
      </c>
      <c r="M196" s="378">
        <f>IF(I196="","",RANK(L196,$L$188:$L$198,0))</f>
        <v>9</v>
      </c>
      <c r="N196" s="378">
        <f>IF(I196="","",IF(M196&gt;=19,1,IF(M196=1,20,IF(M196=2,18,IF(M196=3,16,IF(M196=4,15,IF(M196=5,14,IF(M196=6,13,IF(M196=7,12,IF(M196=8,11,IF(M196=9,10,IF(M196=10,9,IF(M196=11,8,IF(M196=12,7,IF(M196=13,6,IF(M196=14,5,IF(M196=15,4,IF(M196=16,3,IF(M196=17,2,1)))))))))))))))))))</f>
        <v>10</v>
      </c>
      <c r="O196" s="378" t="str">
        <f>IF(AND(NOT(OR(F196="МСМК",F196="ЗМС")),L196&gt;=$P$184),"+МСМК",IF(AND(OR(F196="МСМК",F196="ЗМС"),L196&gt;=$P$184),"МСМК",IF(AND(NOT(OR(F196="МСМК",F196="МС",F196="ЗМС")),L196&gt;=$Q$184),"+МС",IF(AND(OR(F196="МСМК",F196="МС",F196="ЗМС"),L196&gt;=$Q$184),"МС",IF(AND(NOT(OR(F196="ЗМС",F196="МСМК",F196="МС",F196="КМС")),L196&gt;=$R$184),"+КМС",IF(AND(OR(F196="ЗМС",F196="МСМК",F196="МС",F196="КМС"),L196&gt;=$R$184),"КМС","-"))))))</f>
        <v>-</v>
      </c>
      <c r="P196" s="300" t="s">
        <v>525</v>
      </c>
      <c r="Q196" s="296"/>
      <c r="R196" s="444"/>
    </row>
    <row r="197" spans="1:18" s="2" customFormat="1" ht="15.75" x14ac:dyDescent="0.25">
      <c r="A197" s="378">
        <v>10</v>
      </c>
      <c r="B197" s="40" t="s">
        <v>370</v>
      </c>
      <c r="C197" s="275"/>
      <c r="D197" s="275"/>
      <c r="E197" s="286" t="s">
        <v>337</v>
      </c>
      <c r="F197" s="1">
        <v>1</v>
      </c>
      <c r="G197" s="1">
        <v>2003</v>
      </c>
      <c r="H197" s="303">
        <v>91.1</v>
      </c>
      <c r="I197" s="276">
        <v>35</v>
      </c>
      <c r="J197" s="214">
        <v>63</v>
      </c>
      <c r="K197" s="414">
        <f>J197/2</f>
        <v>31.5</v>
      </c>
      <c r="L197" s="433">
        <f>I197+K197</f>
        <v>66.5</v>
      </c>
      <c r="M197" s="378">
        <f>IF(I197="","",RANK(L197,$L$188:$L$198,0))</f>
        <v>10</v>
      </c>
      <c r="N197" s="378">
        <f>IF(I197="","",IF(M197&gt;=19,1,IF(M197=1,20,IF(M197=2,18,IF(M197=3,16,IF(M197=4,15,IF(M197=5,14,IF(M197=6,13,IF(M197=7,12,IF(M197=8,11,IF(M197=9,10,IF(M197=10,9,IF(M197=11,8,IF(M197=12,7,IF(M197=13,6,IF(M197=14,5,IF(M197=15,4,IF(M197=16,3,IF(M197=17,2,1)))))))))))))))))))</f>
        <v>9</v>
      </c>
      <c r="O197" s="378" t="str">
        <f>IF(AND(NOT(OR(F197="МСМК",F197="ЗМС")),L197&gt;=$P$184),"+МСМК",IF(AND(OR(F197="МСМК",F197="ЗМС"),L197&gt;=$P$184),"МСМК",IF(AND(NOT(OR(F197="МСМК",F197="МС",F197="ЗМС")),L197&gt;=$Q$184),"+МС",IF(AND(OR(F197="МСМК",F197="МС",F197="ЗМС"),L197&gt;=$Q$184),"МС",IF(AND(NOT(OR(F197="ЗМС",F197="МСМК",F197="МС",F197="КМС")),L197&gt;=$R$184),"+КМС",IF(AND(OR(F197="ЗМС",F197="МСМК",F197="МС",F197="КМС"),L197&gt;=$R$184),"КМС","-"))))))</f>
        <v>-</v>
      </c>
      <c r="P197" s="5" t="s">
        <v>359</v>
      </c>
      <c r="Q197" s="154"/>
      <c r="R197" s="150"/>
    </row>
    <row r="198" spans="1:18" s="30" customFormat="1" ht="15.75" x14ac:dyDescent="0.25">
      <c r="A198" s="378">
        <v>11</v>
      </c>
      <c r="B198" s="151" t="s">
        <v>375</v>
      </c>
      <c r="C198" s="392"/>
      <c r="D198" s="393"/>
      <c r="E198" s="286" t="s">
        <v>301</v>
      </c>
      <c r="F198" s="1">
        <v>1</v>
      </c>
      <c r="G198" s="1">
        <v>2004</v>
      </c>
      <c r="H198" s="303">
        <v>92.65</v>
      </c>
      <c r="I198" s="276">
        <v>43</v>
      </c>
      <c r="J198" s="118">
        <v>45</v>
      </c>
      <c r="K198" s="414">
        <f>J198/2</f>
        <v>22.5</v>
      </c>
      <c r="L198" s="433">
        <f>I198+K198</f>
        <v>65.5</v>
      </c>
      <c r="M198" s="378">
        <f>IF(I198="","",RANK(L198,$L$188:$L$198,0))</f>
        <v>11</v>
      </c>
      <c r="N198" s="378">
        <f>IF(I198="","",IF(M198&gt;=19,1,IF(M198=1,20,IF(M198=2,18,IF(M198=3,16,IF(M198=4,15,IF(M198=5,14,IF(M198=6,13,IF(M198=7,12,IF(M198=8,11,IF(M198=9,10,IF(M198=10,9,IF(M198=11,8,IF(M198=12,7,IF(M198=13,6,IF(M198=14,5,IF(M198=15,4,IF(M198=16,3,IF(M198=17,2,1)))))))))))))))))))</f>
        <v>8</v>
      </c>
      <c r="O198" s="378" t="str">
        <f>IF(AND(NOT(OR(F198="МСМК",F198="ЗМС")),L198&gt;=$P$184),"+МСМК",IF(AND(OR(F198="МСМК",F198="ЗМС"),L198&gt;=$P$184),"МСМК",IF(AND(NOT(OR(F198="МСМК",F198="МС",F198="ЗМС")),L198&gt;=$Q$184),"+МС",IF(AND(OR(F198="МСМК",F198="МС",F198="ЗМС"),L198&gt;=$Q$184),"МС",IF(AND(NOT(OR(F198="ЗМС",F198="МСМК",F198="МС",F198="КМС")),L198&gt;=$R$184),"+КМС",IF(AND(OR(F198="ЗМС",F198="МСМК",F198="МС",F198="КМС"),L198&gt;=$R$184),"КМС","-"))))))</f>
        <v>-</v>
      </c>
      <c r="P198" s="5" t="s">
        <v>304</v>
      </c>
      <c r="Q198" s="6"/>
      <c r="R198" s="7"/>
    </row>
    <row r="199" spans="1:18" s="30" customFormat="1" ht="15.75" x14ac:dyDescent="0.25">
      <c r="A199" s="378">
        <v>12</v>
      </c>
      <c r="B199" s="151" t="s">
        <v>475</v>
      </c>
      <c r="C199" s="376"/>
      <c r="D199" s="377"/>
      <c r="E199" s="378" t="s">
        <v>60</v>
      </c>
      <c r="F199" s="1" t="s">
        <v>1</v>
      </c>
      <c r="G199" s="1">
        <v>2002</v>
      </c>
      <c r="H199" s="574" t="s">
        <v>568</v>
      </c>
      <c r="I199" s="575"/>
      <c r="J199" s="575"/>
      <c r="K199" s="575"/>
      <c r="L199" s="575"/>
      <c r="M199" s="575"/>
      <c r="N199" s="575"/>
      <c r="O199" s="576"/>
      <c r="P199" s="58" t="s">
        <v>466</v>
      </c>
      <c r="Q199" s="40"/>
      <c r="R199" s="58"/>
    </row>
    <row r="200" spans="1:18" s="30" customFormat="1" ht="15.75" x14ac:dyDescent="0.25">
      <c r="A200" s="385"/>
      <c r="C200" s="113"/>
      <c r="D200" s="60"/>
      <c r="E200" s="60"/>
      <c r="F200" s="60"/>
      <c r="G200" s="60"/>
      <c r="H200" s="60"/>
      <c r="I200" s="113"/>
      <c r="K200" s="440"/>
      <c r="L200" s="430"/>
      <c r="N200" s="2"/>
      <c r="O200" s="385"/>
      <c r="R200" s="67"/>
    </row>
    <row r="201" spans="1:18" s="30" customFormat="1" ht="15.75" x14ac:dyDescent="0.25">
      <c r="A201" s="385"/>
      <c r="C201" s="113"/>
      <c r="D201" s="60"/>
      <c r="E201" s="60"/>
      <c r="F201" s="60"/>
      <c r="G201" s="60"/>
      <c r="H201" s="60"/>
      <c r="I201" s="113"/>
      <c r="K201" s="440"/>
      <c r="L201" s="430"/>
      <c r="N201" s="2"/>
      <c r="O201" s="385"/>
      <c r="R201" s="67"/>
    </row>
    <row r="202" spans="1:18" s="30" customFormat="1" ht="15.75" x14ac:dyDescent="0.25">
      <c r="A202" s="385"/>
      <c r="C202" s="113"/>
      <c r="D202" s="60"/>
      <c r="E202" s="60"/>
      <c r="F202" s="60"/>
      <c r="G202" s="60"/>
      <c r="H202" s="60"/>
      <c r="I202" s="113"/>
      <c r="K202" s="440"/>
      <c r="L202" s="430"/>
      <c r="N202" s="2"/>
      <c r="O202" s="385"/>
      <c r="R202" s="67"/>
    </row>
    <row r="203" spans="1:18" ht="15.75" x14ac:dyDescent="0.25">
      <c r="A203" s="397" t="s">
        <v>40</v>
      </c>
      <c r="B203" s="2"/>
      <c r="C203" s="2"/>
      <c r="E203" s="11" t="s">
        <v>66</v>
      </c>
      <c r="F203" s="11"/>
      <c r="G203" s="30"/>
      <c r="H203" s="11" t="s">
        <v>41</v>
      </c>
      <c r="I203" s="11"/>
      <c r="J203" s="11"/>
      <c r="K203" s="11"/>
      <c r="M203" s="30"/>
      <c r="N203" s="11"/>
      <c r="O203" s="11" t="s">
        <v>42</v>
      </c>
      <c r="R203"/>
    </row>
    <row r="204" spans="1:18" ht="15.75" x14ac:dyDescent="0.25">
      <c r="A204" s="397"/>
      <c r="B204" s="2"/>
      <c r="C204" s="2"/>
      <c r="E204" s="11"/>
      <c r="F204" s="11"/>
      <c r="G204" s="30"/>
      <c r="H204" s="11"/>
      <c r="I204" s="11"/>
      <c r="J204" s="11"/>
      <c r="K204" s="11"/>
      <c r="M204" s="30"/>
      <c r="N204" s="11"/>
      <c r="O204" s="11"/>
      <c r="R204"/>
    </row>
    <row r="205" spans="1:18" s="89" customFormat="1" ht="15.75" x14ac:dyDescent="0.25">
      <c r="A205" s="397" t="s">
        <v>597</v>
      </c>
      <c r="B205" s="2"/>
      <c r="C205" s="2"/>
      <c r="E205" s="11" t="s">
        <v>595</v>
      </c>
      <c r="H205" s="397" t="s">
        <v>598</v>
      </c>
      <c r="O205" s="397" t="s">
        <v>596</v>
      </c>
      <c r="P205" s="396"/>
      <c r="Q205" s="397"/>
      <c r="R205" s="397"/>
    </row>
    <row r="206" spans="1:18" s="30" customFormat="1" ht="15.75" x14ac:dyDescent="0.25">
      <c r="A206" s="385"/>
      <c r="C206" s="113"/>
      <c r="D206" s="60"/>
      <c r="E206" s="60"/>
      <c r="F206" s="60"/>
      <c r="G206" s="60"/>
      <c r="H206" s="60"/>
      <c r="I206" s="113"/>
      <c r="K206" s="440"/>
      <c r="L206" s="430"/>
      <c r="N206" s="2"/>
      <c r="O206" s="385"/>
      <c r="R206" s="67"/>
    </row>
    <row r="207" spans="1:18" s="30" customFormat="1" ht="15.75" x14ac:dyDescent="0.25">
      <c r="A207" s="385"/>
      <c r="C207" s="113"/>
      <c r="D207" s="60"/>
      <c r="E207" s="60"/>
      <c r="F207" s="60"/>
      <c r="G207" s="60"/>
      <c r="H207" s="60"/>
      <c r="I207" s="113"/>
      <c r="K207" s="440"/>
      <c r="L207" s="430"/>
      <c r="N207" s="2"/>
      <c r="O207" s="385"/>
      <c r="R207" s="67"/>
    </row>
    <row r="208" spans="1:18" ht="15.75" x14ac:dyDescent="0.25">
      <c r="A208" s="546" t="s">
        <v>22</v>
      </c>
      <c r="B208" s="546"/>
      <c r="C208" s="546"/>
      <c r="D208" s="546"/>
      <c r="E208" s="546"/>
      <c r="F208" s="546"/>
      <c r="G208" s="546"/>
      <c r="H208" s="546"/>
      <c r="I208" s="546"/>
      <c r="J208" s="546"/>
      <c r="K208" s="546"/>
      <c r="L208" s="546"/>
      <c r="M208" s="546"/>
      <c r="N208" s="546"/>
      <c r="O208" s="546"/>
      <c r="P208" s="546"/>
      <c r="Q208" s="546"/>
      <c r="R208" s="546"/>
    </row>
    <row r="209" spans="1:18" ht="15.75" x14ac:dyDescent="0.25">
      <c r="A209" s="546" t="s">
        <v>32</v>
      </c>
      <c r="B209" s="546"/>
      <c r="C209" s="546"/>
      <c r="D209" s="546"/>
      <c r="E209" s="546"/>
      <c r="F209" s="546"/>
      <c r="G209" s="546"/>
      <c r="H209" s="546"/>
      <c r="I209" s="546"/>
      <c r="J209" s="546"/>
      <c r="K209" s="546"/>
      <c r="L209" s="546"/>
      <c r="M209" s="546"/>
      <c r="N209" s="546"/>
      <c r="O209" s="546"/>
      <c r="P209" s="546"/>
      <c r="Q209" s="546"/>
      <c r="R209" s="546"/>
    </row>
    <row r="210" spans="1:18" ht="15.75" x14ac:dyDescent="0.25">
      <c r="A210" s="581" t="s">
        <v>6</v>
      </c>
      <c r="B210" s="581"/>
      <c r="C210" s="581"/>
      <c r="D210" s="581"/>
      <c r="E210" s="581"/>
      <c r="F210" s="581"/>
      <c r="G210" s="581"/>
      <c r="H210" s="581"/>
      <c r="I210" s="581"/>
      <c r="J210" s="581"/>
      <c r="K210" s="581"/>
      <c r="L210" s="581"/>
      <c r="M210" s="581"/>
      <c r="N210" s="581"/>
      <c r="O210" s="581"/>
      <c r="P210" s="581"/>
      <c r="Q210" s="581"/>
      <c r="R210" s="581"/>
    </row>
    <row r="211" spans="1:18" ht="15.75" x14ac:dyDescent="0.25">
      <c r="A211" s="581" t="s">
        <v>7</v>
      </c>
      <c r="B211" s="581"/>
      <c r="C211" s="581"/>
      <c r="D211" s="581"/>
      <c r="E211" s="581"/>
      <c r="F211" s="581"/>
      <c r="G211" s="581"/>
      <c r="H211" s="581"/>
      <c r="I211" s="581"/>
      <c r="J211" s="581"/>
      <c r="K211" s="581"/>
      <c r="L211" s="581"/>
      <c r="M211" s="581"/>
      <c r="N211" s="581"/>
      <c r="O211" s="581"/>
      <c r="P211" s="581"/>
      <c r="Q211" s="581"/>
      <c r="R211" s="581"/>
    </row>
    <row r="212" spans="1:18" ht="15.75" x14ac:dyDescent="0.25">
      <c r="A212" s="581" t="s">
        <v>8</v>
      </c>
      <c r="B212" s="581"/>
      <c r="C212" s="581"/>
      <c r="D212" s="581"/>
      <c r="E212" s="581"/>
      <c r="F212" s="581"/>
      <c r="G212" s="581"/>
      <c r="H212" s="581"/>
      <c r="I212" s="581"/>
      <c r="J212" s="581"/>
      <c r="K212" s="581"/>
      <c r="L212" s="581"/>
      <c r="M212" s="581"/>
      <c r="N212" s="581"/>
      <c r="O212" s="581"/>
      <c r="P212" s="581"/>
      <c r="Q212" s="581"/>
      <c r="R212" s="581"/>
    </row>
    <row r="213" spans="1:18" ht="15.75" x14ac:dyDescent="0.25">
      <c r="A213" s="550" t="s">
        <v>471</v>
      </c>
      <c r="B213" s="550"/>
      <c r="C213" s="550"/>
      <c r="D213" s="550"/>
      <c r="E213" s="550"/>
      <c r="F213" s="550"/>
      <c r="G213" s="550"/>
      <c r="H213" s="550"/>
      <c r="I213" s="550"/>
      <c r="J213" s="550"/>
      <c r="K213" s="550"/>
      <c r="L213" s="550"/>
      <c r="M213" s="550"/>
      <c r="N213" s="550"/>
      <c r="O213" s="550"/>
      <c r="P213" s="550"/>
      <c r="Q213" s="550"/>
      <c r="R213" s="550"/>
    </row>
    <row r="214" spans="1:18" ht="15.75" x14ac:dyDescent="0.25">
      <c r="A214" s="574" t="s">
        <v>46</v>
      </c>
      <c r="B214" s="575"/>
      <c r="C214" s="575"/>
      <c r="D214" s="576"/>
      <c r="P214" s="574" t="s">
        <v>44</v>
      </c>
      <c r="Q214" s="575"/>
      <c r="R214" s="576"/>
    </row>
    <row r="215" spans="1:18" ht="15.75" x14ac:dyDescent="0.25">
      <c r="A215" s="574" t="s">
        <v>47</v>
      </c>
      <c r="B215" s="575"/>
      <c r="C215" s="575"/>
      <c r="D215" s="576"/>
      <c r="P215" s="40" t="s">
        <v>23</v>
      </c>
      <c r="Q215" s="40"/>
      <c r="R215" s="66"/>
    </row>
    <row r="216" spans="1:18" ht="15.75" x14ac:dyDescent="0.25">
      <c r="A216" s="574" t="s">
        <v>33</v>
      </c>
      <c r="B216" s="576"/>
      <c r="C216" s="63" t="s">
        <v>34</v>
      </c>
      <c r="D216" s="63" t="s">
        <v>36</v>
      </c>
      <c r="E216" s="578" t="s">
        <v>9</v>
      </c>
      <c r="F216" s="579"/>
      <c r="G216" s="579"/>
      <c r="H216" s="579"/>
      <c r="I216" s="579"/>
      <c r="J216" s="579"/>
      <c r="K216" s="579"/>
      <c r="L216" s="579"/>
      <c r="M216" s="579"/>
      <c r="N216" s="579"/>
      <c r="O216" s="579"/>
      <c r="P216" s="61"/>
      <c r="Q216" s="61"/>
      <c r="R216" s="67"/>
    </row>
    <row r="217" spans="1:18" ht="15.75" x14ac:dyDescent="0.25">
      <c r="A217" s="563" t="s">
        <v>315</v>
      </c>
      <c r="B217" s="564"/>
      <c r="C217" s="564"/>
      <c r="D217" s="565"/>
      <c r="E217" s="566" t="s">
        <v>37</v>
      </c>
      <c r="F217" s="567"/>
      <c r="G217" s="567"/>
      <c r="H217" s="567"/>
      <c r="I217" s="567"/>
      <c r="J217" s="567"/>
      <c r="K217" s="567"/>
      <c r="L217" s="567"/>
      <c r="M217" s="567"/>
      <c r="N217" s="567"/>
      <c r="O217" s="567"/>
      <c r="P217" s="649" t="s">
        <v>11</v>
      </c>
      <c r="Q217" s="649"/>
      <c r="R217" s="649"/>
    </row>
    <row r="218" spans="1:18" ht="15.75" x14ac:dyDescent="0.25">
      <c r="A218" s="569" t="s">
        <v>507</v>
      </c>
      <c r="B218" s="570"/>
      <c r="C218" s="570"/>
      <c r="D218" s="571"/>
      <c r="E218" s="585" t="s">
        <v>27</v>
      </c>
      <c r="F218" s="586"/>
      <c r="G218" s="586"/>
      <c r="H218" s="586"/>
      <c r="I218" s="586"/>
      <c r="J218" s="586"/>
      <c r="K218" s="586"/>
      <c r="L218" s="586"/>
      <c r="M218" s="586"/>
      <c r="N218" s="586"/>
      <c r="O218" s="587"/>
      <c r="P218" s="63" t="s">
        <v>13</v>
      </c>
      <c r="Q218" s="63" t="s">
        <v>1</v>
      </c>
      <c r="R218" s="63" t="s">
        <v>0</v>
      </c>
    </row>
    <row r="219" spans="1:18" ht="15.75" x14ac:dyDescent="0.25">
      <c r="A219" s="569" t="s">
        <v>594</v>
      </c>
      <c r="B219" s="570"/>
      <c r="C219" s="570"/>
      <c r="D219" s="571"/>
      <c r="E219" s="566" t="s">
        <v>76</v>
      </c>
      <c r="F219" s="567"/>
      <c r="G219" s="567"/>
      <c r="H219" s="567"/>
      <c r="I219" s="567"/>
      <c r="J219" s="567"/>
      <c r="K219" s="567"/>
      <c r="L219" s="567"/>
      <c r="M219" s="567"/>
      <c r="N219" s="567"/>
      <c r="O219" s="568"/>
      <c r="P219" s="13">
        <v>246</v>
      </c>
      <c r="Q219" s="13">
        <v>190</v>
      </c>
      <c r="R219" s="13">
        <v>126</v>
      </c>
    </row>
    <row r="220" spans="1:18" ht="15.75" x14ac:dyDescent="0.25">
      <c r="A220" s="9"/>
      <c r="B220" s="9"/>
      <c r="C220" s="9"/>
      <c r="D220" s="9"/>
      <c r="E220" s="42" t="s">
        <v>72</v>
      </c>
      <c r="F220" s="64"/>
      <c r="G220" s="64"/>
      <c r="H220" s="64"/>
      <c r="I220" s="64"/>
      <c r="J220" s="64"/>
      <c r="K220" s="426"/>
      <c r="L220" s="426"/>
      <c r="M220" s="64"/>
      <c r="N220" s="64"/>
      <c r="O220" s="62"/>
      <c r="P220" s="10"/>
      <c r="Q220" s="10"/>
      <c r="R220" s="67"/>
    </row>
    <row r="221" spans="1:18" ht="15" customHeight="1" x14ac:dyDescent="0.25">
      <c r="A221" s="588" t="s">
        <v>84</v>
      </c>
      <c r="B221" s="653" t="s">
        <v>2</v>
      </c>
      <c r="C221" s="654"/>
      <c r="D221" s="655"/>
      <c r="E221" s="562" t="s">
        <v>3</v>
      </c>
      <c r="F221" s="588" t="s">
        <v>17</v>
      </c>
      <c r="G221" s="588" t="s">
        <v>18</v>
      </c>
      <c r="H221" s="588" t="s">
        <v>19</v>
      </c>
      <c r="I221" s="659" t="s">
        <v>33</v>
      </c>
      <c r="J221" s="659" t="s">
        <v>34</v>
      </c>
      <c r="K221" s="651" t="s">
        <v>35</v>
      </c>
      <c r="L221" s="652" t="s">
        <v>36</v>
      </c>
      <c r="M221" s="588" t="s">
        <v>5</v>
      </c>
      <c r="N221" s="588" t="s">
        <v>25</v>
      </c>
      <c r="O221" s="588" t="s">
        <v>20</v>
      </c>
      <c r="P221" s="653" t="s">
        <v>21</v>
      </c>
      <c r="Q221" s="654"/>
      <c r="R221" s="655"/>
    </row>
    <row r="222" spans="1:18" x14ac:dyDescent="0.25">
      <c r="A222" s="588"/>
      <c r="B222" s="656"/>
      <c r="C222" s="657"/>
      <c r="D222" s="658"/>
      <c r="E222" s="562"/>
      <c r="F222" s="588"/>
      <c r="G222" s="588"/>
      <c r="H222" s="588"/>
      <c r="I222" s="659"/>
      <c r="J222" s="659"/>
      <c r="K222" s="651"/>
      <c r="L222" s="652"/>
      <c r="M222" s="588"/>
      <c r="N222" s="588"/>
      <c r="O222" s="588"/>
      <c r="P222" s="656"/>
      <c r="Q222" s="657"/>
      <c r="R222" s="658"/>
    </row>
    <row r="223" spans="1:18" s="234" customFormat="1" ht="15.75" x14ac:dyDescent="0.25">
      <c r="A223" s="378">
        <v>1</v>
      </c>
      <c r="B223" s="40" t="s">
        <v>200</v>
      </c>
      <c r="C223" s="215"/>
      <c r="D223" s="223"/>
      <c r="E223" s="378" t="s">
        <v>196</v>
      </c>
      <c r="F223" s="153" t="s">
        <v>13</v>
      </c>
      <c r="G223" s="378">
        <v>2001</v>
      </c>
      <c r="H223" s="303">
        <v>115.35</v>
      </c>
      <c r="I223" s="118">
        <v>136</v>
      </c>
      <c r="J223" s="118">
        <v>203</v>
      </c>
      <c r="K223" s="414">
        <f>J223/2</f>
        <v>101.5</v>
      </c>
      <c r="L223" s="433">
        <f>I223+K223</f>
        <v>237.5</v>
      </c>
      <c r="M223" s="378">
        <f>IF(I223="","",RANK(L223,$L$223:$L$229,0))</f>
        <v>1</v>
      </c>
      <c r="N223" s="378">
        <f>IF(I223="","",IF(M223&gt;=19,1,IF(M223=1,20,IF(M223=2,18,IF(M223=3,16,IF(M223=4,15,IF(M223=5,14,IF(M223=6,13,IF(M223=7,12,IF(M223=8,11,IF(M223=9,10,IF(M223=10,9,IF(M223=11,8,IF(M223=12,7,IF(M223=13,6,IF(M223=14,5,IF(M223=15,4,IF(M223=16,3,IF(M223=17,2,1)))))))))))))))))))</f>
        <v>20</v>
      </c>
      <c r="O223" s="378" t="str">
        <f>IF(AND(NOT(OR(F223="МСМК",F223="ЗМС")),L223&gt;=$P$219),"+МСМК",IF(AND(OR(F223="МСМК",F223="ЗМС"),L223&gt;=$P$219),"МСМК",IF(AND(NOT(OR(F223="МСМК",F223="МС",F223="ЗМС")),L223&gt;=$Q$219),"+МС",IF(AND(OR(F223="МСМК",F223="МС",F223="ЗМС"),L223&gt;=$Q$219),"МС",IF(AND(NOT(OR(F223="ЗМС",F223="МСМК",F223="МС",F223="КМС")),L223&gt;=$R$219),"+КМС",IF(AND(OR(F223="ЗМС",F223="МСМК",F223="МС",F223="КМС"),L223&gt;=$R$219),"КМС","-"))))))</f>
        <v>МС</v>
      </c>
      <c r="P223" s="151" t="s">
        <v>197</v>
      </c>
      <c r="Q223" s="154"/>
      <c r="R223" s="150"/>
    </row>
    <row r="224" spans="1:18" s="234" customFormat="1" ht="15.75" x14ac:dyDescent="0.25">
      <c r="A224" s="378">
        <v>2</v>
      </c>
      <c r="B224" s="40" t="s">
        <v>219</v>
      </c>
      <c r="C224" s="249"/>
      <c r="D224" s="250"/>
      <c r="E224" s="378" t="s">
        <v>203</v>
      </c>
      <c r="F224" s="153" t="s">
        <v>1</v>
      </c>
      <c r="G224" s="378">
        <v>2000</v>
      </c>
      <c r="H224" s="303">
        <v>110.35</v>
      </c>
      <c r="I224" s="118">
        <v>150</v>
      </c>
      <c r="J224" s="118">
        <v>172</v>
      </c>
      <c r="K224" s="414">
        <f>J224/2</f>
        <v>86</v>
      </c>
      <c r="L224" s="433">
        <f>I224+K224</f>
        <v>236</v>
      </c>
      <c r="M224" s="378">
        <f>IF(I224="","",RANK(L224,$L$223:$L$229,0))</f>
        <v>2</v>
      </c>
      <c r="N224" s="378">
        <f>IF(I224="","",IF(M224&gt;=19,1,IF(M224=1,20,IF(M224=2,18,IF(M224=3,16,IF(M224=4,15,IF(M224=5,14,IF(M224=6,13,IF(M224=7,12,IF(M224=8,11,IF(M224=9,10,IF(M224=10,9,IF(M224=11,8,IF(M224=12,7,IF(M224=13,6,IF(M224=14,5,IF(M224=15,4,IF(M224=16,3,IF(M224=17,2,1)))))))))))))))))))</f>
        <v>18</v>
      </c>
      <c r="O224" s="378" t="str">
        <f>IF(AND(NOT(OR(F224="МСМК",F224="ЗМС")),L224&gt;=$P$219),"+МСМК",IF(AND(OR(F224="МСМК",F224="ЗМС"),L224&gt;=$P$219),"МСМК",IF(AND(NOT(OR(F224="МСМК",F224="МС",F224="ЗМС")),L224&gt;=$Q$219),"+МС",IF(AND(OR(F224="МСМК",F224="МС",F224="ЗМС"),L224&gt;=$Q$219),"МС",IF(AND(NOT(OR(F224="ЗМС",F224="МСМК",F224="МС",F224="КМС")),L224&gt;=$R$219),"+КМС",IF(AND(OR(F224="ЗМС",F224="МСМК",F224="МС",F224="КМС"),L224&gt;=$R$219),"КМС","-"))))))</f>
        <v>МС</v>
      </c>
      <c r="P224" s="40" t="s">
        <v>220</v>
      </c>
      <c r="Q224" s="154"/>
      <c r="R224" s="150"/>
    </row>
    <row r="225" spans="1:18" s="234" customFormat="1" ht="15.75" x14ac:dyDescent="0.25">
      <c r="A225" s="378">
        <v>3</v>
      </c>
      <c r="B225" s="40" t="s">
        <v>287</v>
      </c>
      <c r="C225" s="215"/>
      <c r="D225" s="216"/>
      <c r="E225" s="378" t="s">
        <v>284</v>
      </c>
      <c r="F225" s="153" t="s">
        <v>0</v>
      </c>
      <c r="G225" s="378">
        <v>2003</v>
      </c>
      <c r="H225" s="303">
        <v>107.5</v>
      </c>
      <c r="I225" s="118">
        <v>127</v>
      </c>
      <c r="J225" s="118">
        <v>125</v>
      </c>
      <c r="K225" s="414">
        <f>J225/2</f>
        <v>62.5</v>
      </c>
      <c r="L225" s="433">
        <f>I225+K225</f>
        <v>189.5</v>
      </c>
      <c r="M225" s="378">
        <f>IF(I225="","",RANK(L225,$L$223:$L$229,0))</f>
        <v>3</v>
      </c>
      <c r="N225" s="378">
        <f>IF(I225="","",IF(M225&gt;=19,1,IF(M225=1,20,IF(M225=2,18,IF(M225=3,16,IF(M225=4,15,IF(M225=5,14,IF(M225=6,13,IF(M225=7,12,IF(M225=8,11,IF(M225=9,10,IF(M225=10,9,IF(M225=11,8,IF(M225=12,7,IF(M225=13,6,IF(M225=14,5,IF(M225=15,4,IF(M225=16,3,IF(M225=17,2,1)))))))))))))))))))</f>
        <v>16</v>
      </c>
      <c r="O225" s="378" t="str">
        <f>IF(AND(NOT(OR(F225="МСМК",F225="ЗМС")),L225&gt;=$P$219),"+МСМК",IF(AND(OR(F225="МСМК",F225="ЗМС"),L225&gt;=$P$219),"МСМК",IF(AND(NOT(OR(F225="МСМК",F225="МС",F225="ЗМС")),L225&gt;=$Q$219),"+МС",IF(AND(OR(F225="МСМК",F225="МС",F225="ЗМС"),L225&gt;=$Q$219),"МС",IF(AND(NOT(OR(F225="ЗМС",F225="МСМК",F225="МС",F225="КМС")),L225&gt;=$R$219),"+КМС",IF(AND(OR(F225="ЗМС",F225="МСМК",F225="МС",F225="КМС"),L225&gt;=$R$219),"КМС","-"))))))</f>
        <v>КМС</v>
      </c>
      <c r="P225" s="151" t="s">
        <v>288</v>
      </c>
      <c r="Q225" s="154"/>
      <c r="R225" s="150"/>
    </row>
    <row r="226" spans="1:18" s="234" customFormat="1" ht="15.75" x14ac:dyDescent="0.25">
      <c r="A226" s="378">
        <v>4</v>
      </c>
      <c r="B226" s="40" t="s">
        <v>376</v>
      </c>
      <c r="C226" s="215"/>
      <c r="D226" s="172"/>
      <c r="E226" s="378" t="s">
        <v>337</v>
      </c>
      <c r="F226" s="153">
        <v>1</v>
      </c>
      <c r="G226" s="378">
        <v>2003</v>
      </c>
      <c r="H226" s="303">
        <v>112.65</v>
      </c>
      <c r="I226" s="118">
        <v>77</v>
      </c>
      <c r="J226" s="118">
        <v>122</v>
      </c>
      <c r="K226" s="414">
        <f>J226/2</f>
        <v>61</v>
      </c>
      <c r="L226" s="433">
        <f>I226+K226</f>
        <v>138</v>
      </c>
      <c r="M226" s="378">
        <f>IF(I226="","",RANK(L226,$L$223:$L$229,0))</f>
        <v>4</v>
      </c>
      <c r="N226" s="378">
        <f>IF(I226="","",IF(M226&gt;=19,1,IF(M226=1,20,IF(M226=2,18,IF(M226=3,16,IF(M226=4,15,IF(M226=5,14,IF(M226=6,13,IF(M226=7,12,IF(M226=8,11,IF(M226=9,10,IF(M226=10,9,IF(M226=11,8,IF(M226=12,7,IF(M226=13,6,IF(M226=14,5,IF(M226=15,4,IF(M226=16,3,IF(M226=17,2,1)))))))))))))))))))</f>
        <v>15</v>
      </c>
      <c r="O226" s="378" t="str">
        <f>IF(AND(NOT(OR(F226="МСМК",F226="ЗМС")),L226&gt;=$P$219),"+МСМК",IF(AND(OR(F226="МСМК",F226="ЗМС"),L226&gt;=$P$219),"МСМК",IF(AND(NOT(OR(F226="МСМК",F226="МС",F226="ЗМС")),L226&gt;=$Q$219),"+МС",IF(AND(OR(F226="МСМК",F226="МС",F226="ЗМС"),L226&gt;=$Q$219),"МС",IF(AND(NOT(OR(F226="ЗМС",F226="МСМК",F226="МС",F226="КМС")),L226&gt;=$R$219),"+КМС",IF(AND(OR(F226="ЗМС",F226="МСМК",F226="МС",F226="КМС"),L226&gt;=$R$219),"КМС","-"))))))</f>
        <v>+КМС</v>
      </c>
      <c r="P226" s="151" t="s">
        <v>377</v>
      </c>
      <c r="Q226" s="154"/>
      <c r="R226" s="150"/>
    </row>
    <row r="227" spans="1:18" s="234" customFormat="1" ht="15.75" x14ac:dyDescent="0.25">
      <c r="A227" s="378">
        <v>5</v>
      </c>
      <c r="B227" s="40" t="s">
        <v>378</v>
      </c>
      <c r="C227" s="392"/>
      <c r="D227" s="393"/>
      <c r="E227" s="378" t="s">
        <v>337</v>
      </c>
      <c r="F227" s="153" t="s">
        <v>0</v>
      </c>
      <c r="G227" s="378">
        <v>2000</v>
      </c>
      <c r="H227" s="303">
        <v>107.25</v>
      </c>
      <c r="I227" s="118">
        <v>74</v>
      </c>
      <c r="J227" s="118">
        <v>108</v>
      </c>
      <c r="K227" s="414">
        <f>J227/2</f>
        <v>54</v>
      </c>
      <c r="L227" s="433">
        <f>I227+K227</f>
        <v>128</v>
      </c>
      <c r="M227" s="378">
        <f>IF(I227="","",RANK(L227,$L$223:$L$229,0))</f>
        <v>5</v>
      </c>
      <c r="N227" s="378">
        <f>IF(I227="","",IF(M227&gt;=19,1,IF(M227=1,20,IF(M227=2,18,IF(M227=3,16,IF(M227=4,15,IF(M227=5,14,IF(M227=6,13,IF(M227=7,12,IF(M227=8,11,IF(M227=9,10,IF(M227=10,9,IF(M227=11,8,IF(M227=12,7,IF(M227=13,6,IF(M227=14,5,IF(M227=15,4,IF(M227=16,3,IF(M227=17,2,1)))))))))))))))))))</f>
        <v>14</v>
      </c>
      <c r="O227" s="378" t="str">
        <f>IF(AND(NOT(OR(F227="МСМК",F227="ЗМС")),L227&gt;=$P$219),"+МСМК",IF(AND(OR(F227="МСМК",F227="ЗМС"),L227&gt;=$P$219),"МСМК",IF(AND(NOT(OR(F227="МСМК",F227="МС",F227="ЗМС")),L227&gt;=$Q$219),"+МС",IF(AND(OR(F227="МСМК",F227="МС",F227="ЗМС"),L227&gt;=$Q$219),"МС",IF(AND(NOT(OR(F227="ЗМС",F227="МСМК",F227="МС",F227="КМС")),L227&gt;=$R$219),"+КМС",IF(AND(OR(F227="ЗМС",F227="МСМК",F227="МС",F227="КМС"),L227&gt;=$R$219),"КМС","-"))))))</f>
        <v>КМС</v>
      </c>
      <c r="P227" s="151" t="s">
        <v>379</v>
      </c>
      <c r="Q227" s="154"/>
      <c r="R227" s="150"/>
    </row>
    <row r="228" spans="1:18" s="234" customFormat="1" ht="15.75" x14ac:dyDescent="0.25">
      <c r="A228" s="378">
        <v>6</v>
      </c>
      <c r="B228" s="40" t="s">
        <v>421</v>
      </c>
      <c r="C228" s="215"/>
      <c r="D228" s="216"/>
      <c r="E228" s="378" t="s">
        <v>410</v>
      </c>
      <c r="F228" s="153" t="s">
        <v>0</v>
      </c>
      <c r="G228" s="378">
        <v>2002</v>
      </c>
      <c r="H228" s="303">
        <v>104.75</v>
      </c>
      <c r="I228" s="214">
        <v>58</v>
      </c>
      <c r="J228" s="214">
        <v>110</v>
      </c>
      <c r="K228" s="414">
        <f>J228/2</f>
        <v>55</v>
      </c>
      <c r="L228" s="433">
        <f>I228+K228</f>
        <v>113</v>
      </c>
      <c r="M228" s="378">
        <f>IF(I228="","",RANK(L228,$L$223:$L$229,0))</f>
        <v>6</v>
      </c>
      <c r="N228" s="378">
        <f>IF(I228="","",IF(M228&gt;=19,1,IF(M228=1,20,IF(M228=2,18,IF(M228=3,16,IF(M228=4,15,IF(M228=5,14,IF(M228=6,13,IF(M228=7,12,IF(M228=8,11,IF(M228=9,10,IF(M228=10,9,IF(M228=11,8,IF(M228=12,7,IF(M228=13,6,IF(M228=14,5,IF(M228=15,4,IF(M228=16,3,IF(M228=17,2,1)))))))))))))))))))</f>
        <v>13</v>
      </c>
      <c r="O228" s="378" t="str">
        <f>IF(AND(NOT(OR(F228="МСМК",F228="ЗМС")),L228&gt;=$P$219),"+МСМК",IF(AND(OR(F228="МСМК",F228="ЗМС"),L228&gt;=$P$219),"МСМК",IF(AND(NOT(OR(F228="МСМК",F228="МС",F228="ЗМС")),L228&gt;=$Q$219),"+МС",IF(AND(OR(F228="МСМК",F228="МС",F228="ЗМС"),L228&gt;=$Q$219),"МС",IF(AND(NOT(OR(F228="ЗМС",F228="МСМК",F228="МС",F228="КМС")),L228&gt;=$R$219),"+КМС",IF(AND(OR(F228="ЗМС",F228="МСМК",F228="МС",F228="КМС"),L228&gt;=$R$219),"КМС","-"))))))</f>
        <v>-</v>
      </c>
      <c r="P228" s="151" t="s">
        <v>411</v>
      </c>
      <c r="Q228" s="154"/>
      <c r="R228" s="150"/>
    </row>
    <row r="229" spans="1:18" s="234" customFormat="1" ht="15.75" x14ac:dyDescent="0.25">
      <c r="A229" s="378">
        <v>7</v>
      </c>
      <c r="B229" s="40" t="s">
        <v>217</v>
      </c>
      <c r="C229" s="376"/>
      <c r="D229" s="377"/>
      <c r="E229" s="378" t="s">
        <v>203</v>
      </c>
      <c r="F229" s="153" t="s">
        <v>0</v>
      </c>
      <c r="G229" s="378">
        <v>2003</v>
      </c>
      <c r="H229" s="303">
        <v>102.05</v>
      </c>
      <c r="I229" s="118">
        <v>19</v>
      </c>
      <c r="J229" s="118">
        <v>183</v>
      </c>
      <c r="K229" s="414">
        <f>J229/2</f>
        <v>91.5</v>
      </c>
      <c r="L229" s="433">
        <f>I229+K229</f>
        <v>110.5</v>
      </c>
      <c r="M229" s="378">
        <f>IF(I229="","",RANK(L229,$L$223:$L$229,0))</f>
        <v>7</v>
      </c>
      <c r="N229" s="378">
        <f>IF(I229="","",IF(M229&gt;=19,1,IF(M229=1,20,IF(M229=2,18,IF(M229=3,16,IF(M229=4,15,IF(M229=5,14,IF(M229=6,13,IF(M229=7,12,IF(M229=8,11,IF(M229=9,10,IF(M229=10,9,IF(M229=11,8,IF(M229=12,7,IF(M229=13,6,IF(M229=14,5,IF(M229=15,4,IF(M229=16,3,IF(M229=17,2,1)))))))))))))))))))</f>
        <v>12</v>
      </c>
      <c r="O229" s="378" t="str">
        <f>IF(AND(NOT(OR(F229="МСМК",F229="ЗМС")),L229&gt;=$P$219),"+МСМК",IF(AND(OR(F229="МСМК",F229="ЗМС"),L229&gt;=$P$219),"МСМК",IF(AND(NOT(OR(F229="МСМК",F229="МС",F229="ЗМС")),L229&gt;=$Q$219),"+МС",IF(AND(OR(F229="МСМК",F229="МС",F229="ЗМС"),L229&gt;=$Q$219),"МС",IF(AND(NOT(OR(F229="ЗМС",F229="МСМК",F229="МС",F229="КМС")),L229&gt;=$R$219),"+КМС",IF(AND(OR(F229="ЗМС",F229="МСМК",F229="МС",F229="КМС"),L229&gt;=$R$219),"КМС","-"))))))</f>
        <v>-</v>
      </c>
      <c r="P229" s="40" t="s">
        <v>218</v>
      </c>
      <c r="Q229" s="154"/>
      <c r="R229" s="150"/>
    </row>
    <row r="230" spans="1:18" s="117" customFormat="1" ht="15.75" x14ac:dyDescent="0.25">
      <c r="A230" s="68"/>
      <c r="D230" s="375"/>
      <c r="E230" s="375"/>
      <c r="F230" s="60"/>
      <c r="G230" s="60"/>
      <c r="I230" s="113"/>
      <c r="J230" s="73"/>
      <c r="K230" s="435"/>
      <c r="L230" s="429"/>
      <c r="M230" s="68"/>
      <c r="N230" s="68"/>
      <c r="O230" s="72"/>
      <c r="P230" s="69"/>
      <c r="Q230" s="69"/>
      <c r="R230" s="112"/>
    </row>
    <row r="231" spans="1:18" s="59" customFormat="1" ht="15.75" x14ac:dyDescent="0.25">
      <c r="A231" s="68"/>
      <c r="D231" s="223"/>
      <c r="F231" s="72"/>
      <c r="G231" s="60"/>
      <c r="I231" s="113"/>
      <c r="J231" s="73"/>
      <c r="K231" s="435"/>
      <c r="L231" s="429"/>
      <c r="M231" s="68"/>
      <c r="N231" s="68"/>
      <c r="O231" s="72"/>
      <c r="Q231" s="69"/>
      <c r="R231" s="112"/>
    </row>
    <row r="232" spans="1:18" ht="15.75" x14ac:dyDescent="0.25">
      <c r="A232" s="39"/>
      <c r="C232" s="59"/>
      <c r="D232" s="60"/>
      <c r="E232" s="59"/>
      <c r="F232" s="60"/>
      <c r="G232" s="60"/>
      <c r="I232" s="39"/>
      <c r="J232" s="39"/>
      <c r="K232" s="437"/>
      <c r="L232" s="437"/>
      <c r="M232" s="39"/>
      <c r="N232" s="39"/>
      <c r="O232" s="39"/>
      <c r="P232" s="39"/>
      <c r="Q232" s="39"/>
      <c r="R232" s="67"/>
    </row>
    <row r="233" spans="1:18" ht="15.75" x14ac:dyDescent="0.25">
      <c r="A233" s="397" t="s">
        <v>40</v>
      </c>
      <c r="B233" s="2"/>
      <c r="C233" s="2"/>
      <c r="E233" s="11" t="s">
        <v>66</v>
      </c>
      <c r="F233" s="11"/>
      <c r="G233" s="30"/>
      <c r="H233" s="11" t="s">
        <v>41</v>
      </c>
      <c r="I233" s="11"/>
      <c r="J233" s="11"/>
      <c r="K233" s="11"/>
      <c r="M233" s="30"/>
      <c r="N233" s="11"/>
      <c r="O233" s="11" t="s">
        <v>42</v>
      </c>
      <c r="R233"/>
    </row>
    <row r="234" spans="1:18" ht="15.75" x14ac:dyDescent="0.25">
      <c r="A234" s="397"/>
      <c r="B234" s="2"/>
      <c r="C234" s="2"/>
      <c r="E234" s="11"/>
      <c r="F234" s="11"/>
      <c r="G234" s="30"/>
      <c r="H234" s="11"/>
      <c r="I234" s="11"/>
      <c r="J234" s="11"/>
      <c r="K234" s="11"/>
      <c r="M234" s="30"/>
      <c r="N234" s="11"/>
      <c r="O234" s="11"/>
      <c r="R234"/>
    </row>
    <row r="235" spans="1:18" s="89" customFormat="1" ht="15.75" x14ac:dyDescent="0.25">
      <c r="A235" s="397" t="s">
        <v>597</v>
      </c>
      <c r="B235" s="2"/>
      <c r="C235" s="2"/>
      <c r="E235" s="11" t="s">
        <v>595</v>
      </c>
      <c r="H235" s="397" t="s">
        <v>598</v>
      </c>
      <c r="O235" s="397" t="s">
        <v>596</v>
      </c>
      <c r="P235" s="396"/>
      <c r="Q235" s="397"/>
      <c r="R235" s="397"/>
    </row>
    <row r="236" spans="1:18" ht="15.75" x14ac:dyDescent="0.25">
      <c r="K236" s="436"/>
      <c r="L236" s="436"/>
      <c r="M236" s="108"/>
      <c r="N236" s="108"/>
    </row>
    <row r="237" spans="1:18" ht="15.75" x14ac:dyDescent="0.25">
      <c r="K237" s="436"/>
      <c r="L237" s="436"/>
      <c r="M237" s="108"/>
      <c r="N237" s="108"/>
    </row>
    <row r="238" spans="1:18" ht="15.75" x14ac:dyDescent="0.25">
      <c r="M238" s="108"/>
      <c r="N238" s="108"/>
    </row>
    <row r="239" spans="1:18" ht="15.75" x14ac:dyDescent="0.25">
      <c r="N239" s="108"/>
    </row>
    <row r="240" spans="1:18" ht="15.75" x14ac:dyDescent="0.25">
      <c r="N240" s="108"/>
    </row>
    <row r="241" spans="11:14" ht="15.75" x14ac:dyDescent="0.25">
      <c r="K241" s="436"/>
      <c r="L241" s="436"/>
      <c r="M241" s="108"/>
      <c r="N241" s="108"/>
    </row>
  </sheetData>
  <sortState xmlns:xlrd2="http://schemas.microsoft.com/office/spreadsheetml/2017/richdata2" ref="B223:R229">
    <sortCondition ref="M223:M229"/>
  </sortState>
  <mergeCells count="220">
    <mergeCell ref="A110:D110"/>
    <mergeCell ref="A111:B111"/>
    <mergeCell ref="A215:D215"/>
    <mergeCell ref="A214:D214"/>
    <mergeCell ref="A173:R173"/>
    <mergeCell ref="E150:O150"/>
    <mergeCell ref="A152:A153"/>
    <mergeCell ref="A208:R208"/>
    <mergeCell ref="A209:R209"/>
    <mergeCell ref="E183:O183"/>
    <mergeCell ref="E184:O184"/>
    <mergeCell ref="K186:K187"/>
    <mergeCell ref="L186:L187"/>
    <mergeCell ref="M186:M187"/>
    <mergeCell ref="N186:N187"/>
    <mergeCell ref="H186:H187"/>
    <mergeCell ref="I186:I187"/>
    <mergeCell ref="J186:J187"/>
    <mergeCell ref="M152:M153"/>
    <mergeCell ref="N152:N153"/>
    <mergeCell ref="O152:O153"/>
    <mergeCell ref="E152:E153"/>
    <mergeCell ref="A150:D150"/>
    <mergeCell ref="A183:D183"/>
    <mergeCell ref="A184:D184"/>
    <mergeCell ref="P217:R217"/>
    <mergeCell ref="E218:O218"/>
    <mergeCell ref="E217:O217"/>
    <mergeCell ref="A179:D179"/>
    <mergeCell ref="P179:R179"/>
    <mergeCell ref="A174:R174"/>
    <mergeCell ref="A175:R175"/>
    <mergeCell ref="A176:R176"/>
    <mergeCell ref="A218:D218"/>
    <mergeCell ref="A217:D217"/>
    <mergeCell ref="A216:B216"/>
    <mergeCell ref="A180:D180"/>
    <mergeCell ref="A181:B181"/>
    <mergeCell ref="E182:O182"/>
    <mergeCell ref="B186:D187"/>
    <mergeCell ref="E216:O216"/>
    <mergeCell ref="P182:R182"/>
    <mergeCell ref="A182:D182"/>
    <mergeCell ref="G152:G153"/>
    <mergeCell ref="P221:R222"/>
    <mergeCell ref="E219:O219"/>
    <mergeCell ref="A221:A222"/>
    <mergeCell ref="B221:D222"/>
    <mergeCell ref="E221:E222"/>
    <mergeCell ref="F221:F222"/>
    <mergeCell ref="G221:G222"/>
    <mergeCell ref="H221:H222"/>
    <mergeCell ref="I221:I222"/>
    <mergeCell ref="J221:J222"/>
    <mergeCell ref="K221:K222"/>
    <mergeCell ref="L221:L222"/>
    <mergeCell ref="M221:M222"/>
    <mergeCell ref="N221:N222"/>
    <mergeCell ref="O221:O222"/>
    <mergeCell ref="A219:D219"/>
    <mergeCell ref="B152:D153"/>
    <mergeCell ref="P214:R214"/>
    <mergeCell ref="E181:O181"/>
    <mergeCell ref="A210:R210"/>
    <mergeCell ref="A211:R211"/>
    <mergeCell ref="A212:R212"/>
    <mergeCell ref="A213:R213"/>
    <mergeCell ref="O186:O187"/>
    <mergeCell ref="P186:R187"/>
    <mergeCell ref="F152:F153"/>
    <mergeCell ref="H152:H153"/>
    <mergeCell ref="I152:I153"/>
    <mergeCell ref="J152:J153"/>
    <mergeCell ref="K152:K153"/>
    <mergeCell ref="L152:L153"/>
    <mergeCell ref="P152:R153"/>
    <mergeCell ref="E186:E187"/>
    <mergeCell ref="F186:F187"/>
    <mergeCell ref="G186:G187"/>
    <mergeCell ref="H199:O199"/>
    <mergeCell ref="A141:R141"/>
    <mergeCell ref="A142:R142"/>
    <mergeCell ref="A143:R143"/>
    <mergeCell ref="A144:R144"/>
    <mergeCell ref="A149:D149"/>
    <mergeCell ref="E147:O147"/>
    <mergeCell ref="O116:O117"/>
    <mergeCell ref="P116:R117"/>
    <mergeCell ref="A139:R139"/>
    <mergeCell ref="A140:R140"/>
    <mergeCell ref="E149:O149"/>
    <mergeCell ref="A145:D145"/>
    <mergeCell ref="P145:R145"/>
    <mergeCell ref="A146:D146"/>
    <mergeCell ref="E148:O148"/>
    <mergeCell ref="P148:R148"/>
    <mergeCell ref="B116:D117"/>
    <mergeCell ref="E116:E117"/>
    <mergeCell ref="F116:F117"/>
    <mergeCell ref="G116:G117"/>
    <mergeCell ref="A147:B147"/>
    <mergeCell ref="A148:B148"/>
    <mergeCell ref="A6:R6"/>
    <mergeCell ref="A1:R1"/>
    <mergeCell ref="A2:R2"/>
    <mergeCell ref="A3:R3"/>
    <mergeCell ref="A4:R4"/>
    <mergeCell ref="A5:R5"/>
    <mergeCell ref="P14:R15"/>
    <mergeCell ref="P7:R7"/>
    <mergeCell ref="E9:O9"/>
    <mergeCell ref="E11:O11"/>
    <mergeCell ref="E12:O12"/>
    <mergeCell ref="P10:R10"/>
    <mergeCell ref="E10:O10"/>
    <mergeCell ref="A7:D7"/>
    <mergeCell ref="A9:B9"/>
    <mergeCell ref="A11:D11"/>
    <mergeCell ref="A12:D12"/>
    <mergeCell ref="A10:B10"/>
    <mergeCell ref="A8:D8"/>
    <mergeCell ref="M14:M15"/>
    <mergeCell ref="N14:N15"/>
    <mergeCell ref="A14:A15"/>
    <mergeCell ref="B14:D15"/>
    <mergeCell ref="H14:H15"/>
    <mergeCell ref="I14:I15"/>
    <mergeCell ref="J14:J15"/>
    <mergeCell ref="K14:K15"/>
    <mergeCell ref="L14:L15"/>
    <mergeCell ref="F14:F15"/>
    <mergeCell ref="G14:G15"/>
    <mergeCell ref="O14:O15"/>
    <mergeCell ref="E14:E15"/>
    <mergeCell ref="H32:O32"/>
    <mergeCell ref="J48:J49"/>
    <mergeCell ref="A75:R75"/>
    <mergeCell ref="A76:D76"/>
    <mergeCell ref="I83:I84"/>
    <mergeCell ref="J83:J84"/>
    <mergeCell ref="K83:K84"/>
    <mergeCell ref="L83:L84"/>
    <mergeCell ref="M83:M84"/>
    <mergeCell ref="P79:R79"/>
    <mergeCell ref="G83:G84"/>
    <mergeCell ref="H83:H84"/>
    <mergeCell ref="N83:N84"/>
    <mergeCell ref="O83:O84"/>
    <mergeCell ref="P83:R84"/>
    <mergeCell ref="A72:R72"/>
    <mergeCell ref="A73:R73"/>
    <mergeCell ref="A74:R74"/>
    <mergeCell ref="A37:R37"/>
    <mergeCell ref="P76:R76"/>
    <mergeCell ref="P44:R44"/>
    <mergeCell ref="E43:O43"/>
    <mergeCell ref="E44:O44"/>
    <mergeCell ref="O48:O49"/>
    <mergeCell ref="P48:R49"/>
    <mergeCell ref="E45:O45"/>
    <mergeCell ref="E46:O46"/>
    <mergeCell ref="N48:N49"/>
    <mergeCell ref="A45:D45"/>
    <mergeCell ref="A46:D46"/>
    <mergeCell ref="K48:K49"/>
    <mergeCell ref="L48:L49"/>
    <mergeCell ref="M48:M49"/>
    <mergeCell ref="P41:R41"/>
    <mergeCell ref="A48:A49"/>
    <mergeCell ref="B48:D49"/>
    <mergeCell ref="E48:E49"/>
    <mergeCell ref="F48:F49"/>
    <mergeCell ref="G48:G49"/>
    <mergeCell ref="H48:H49"/>
    <mergeCell ref="I48:I49"/>
    <mergeCell ref="M116:M117"/>
    <mergeCell ref="N116:N117"/>
    <mergeCell ref="A44:B44"/>
    <mergeCell ref="A43:B43"/>
    <mergeCell ref="A42:D42"/>
    <mergeCell ref="A41:D41"/>
    <mergeCell ref="A40:R40"/>
    <mergeCell ref="A39:R39"/>
    <mergeCell ref="A38:R38"/>
    <mergeCell ref="A80:D80"/>
    <mergeCell ref="A81:D81"/>
    <mergeCell ref="A113:D113"/>
    <mergeCell ref="A114:D114"/>
    <mergeCell ref="A79:B79"/>
    <mergeCell ref="E79:O79"/>
    <mergeCell ref="E80:O80"/>
    <mergeCell ref="E81:O81"/>
    <mergeCell ref="A83:A84"/>
    <mergeCell ref="B83:D84"/>
    <mergeCell ref="E83:E84"/>
    <mergeCell ref="F83:F84"/>
    <mergeCell ref="A77:D77"/>
    <mergeCell ref="A78:B78"/>
    <mergeCell ref="E78:O78"/>
    <mergeCell ref="A116:A117"/>
    <mergeCell ref="A186:A187"/>
    <mergeCell ref="A178:R178"/>
    <mergeCell ref="A177:R177"/>
    <mergeCell ref="A112:D112"/>
    <mergeCell ref="A109:D109"/>
    <mergeCell ref="A108:R108"/>
    <mergeCell ref="A107:R107"/>
    <mergeCell ref="A106:R106"/>
    <mergeCell ref="A105:R105"/>
    <mergeCell ref="E112:O112"/>
    <mergeCell ref="P109:R109"/>
    <mergeCell ref="P112:R112"/>
    <mergeCell ref="E111:O111"/>
    <mergeCell ref="E113:O113"/>
    <mergeCell ref="E114:O114"/>
    <mergeCell ref="H116:H117"/>
    <mergeCell ref="I116:I117"/>
    <mergeCell ref="J116:J117"/>
    <mergeCell ref="K116:K117"/>
    <mergeCell ref="L116:L117"/>
  </mergeCells>
  <pageMargins left="0.25" right="0.25" top="0.16666666666666666" bottom="0.75" header="0.3" footer="0.3"/>
  <pageSetup paperSize="9" scale="98" orientation="landscape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7A2D5-E407-41B5-8AE5-5D4C3AEF4998}">
  <sheetPr>
    <tabColor theme="0"/>
  </sheetPr>
  <dimension ref="A1:AB72"/>
  <sheetViews>
    <sheetView view="pageLayout" zoomScaleNormal="90" zoomScaleSheetLayoutView="90" workbookViewId="0">
      <selection activeCell="H7" sqref="H7:N7"/>
    </sheetView>
  </sheetViews>
  <sheetFormatPr defaultColWidth="9.140625" defaultRowHeight="12.75" x14ac:dyDescent="0.2"/>
  <cols>
    <col min="1" max="1" width="4.28515625" style="786" customWidth="1"/>
    <col min="2" max="2" width="10.28515625" style="786" customWidth="1"/>
    <col min="3" max="3" width="13.28515625" style="786" customWidth="1"/>
    <col min="4" max="4" width="4.140625" style="786" customWidth="1"/>
    <col min="5" max="5" width="3.42578125" style="786" customWidth="1"/>
    <col min="6" max="6" width="3.140625" style="786" customWidth="1"/>
    <col min="7" max="7" width="4.28515625" style="786" customWidth="1"/>
    <col min="8" max="8" width="3.7109375" style="786" customWidth="1"/>
    <col min="9" max="9" width="3.42578125" style="786" customWidth="1"/>
    <col min="10" max="10" width="4.42578125" style="786" customWidth="1"/>
    <col min="11" max="11" width="4.7109375" style="786" customWidth="1"/>
    <col min="12" max="12" width="3.85546875" style="823" customWidth="1"/>
    <col min="13" max="13" width="3.85546875" style="786" customWidth="1"/>
    <col min="14" max="14" width="4.5703125" style="786" customWidth="1"/>
    <col min="15" max="15" width="4.85546875" style="824" customWidth="1"/>
    <col min="16" max="16" width="5.28515625" style="786" customWidth="1"/>
    <col min="17" max="17" width="4.42578125" style="786" customWidth="1"/>
    <col min="18" max="18" width="4.5703125" style="786" customWidth="1"/>
    <col min="19" max="19" width="4.140625" style="786" customWidth="1"/>
    <col min="20" max="20" width="4.85546875" style="786" customWidth="1"/>
    <col min="21" max="21" width="4.28515625" style="786" customWidth="1"/>
    <col min="22" max="22" width="4.140625" style="786" customWidth="1"/>
    <col min="23" max="23" width="4.28515625" style="786" customWidth="1"/>
    <col min="24" max="24" width="4.85546875" style="786" customWidth="1"/>
    <col min="25" max="25" width="4.7109375" style="786" customWidth="1"/>
    <col min="26" max="26" width="4.28515625" style="786" customWidth="1"/>
    <col min="27" max="27" width="4.140625" style="786" customWidth="1"/>
    <col min="28" max="28" width="5.85546875" style="786" customWidth="1"/>
    <col min="29" max="16384" width="9.140625" style="786"/>
  </cols>
  <sheetData>
    <row r="1" spans="1:28" ht="15.75" x14ac:dyDescent="0.2">
      <c r="A1" s="785" t="s">
        <v>31</v>
      </c>
      <c r="B1" s="785"/>
      <c r="C1" s="785"/>
      <c r="D1" s="785"/>
      <c r="E1" s="785"/>
      <c r="F1" s="785"/>
      <c r="G1" s="785"/>
      <c r="H1" s="785"/>
      <c r="I1" s="785"/>
      <c r="J1" s="785"/>
      <c r="K1" s="785"/>
      <c r="L1" s="785"/>
      <c r="M1" s="785"/>
      <c r="N1" s="785"/>
      <c r="O1" s="785"/>
      <c r="P1" s="785"/>
      <c r="Q1" s="785"/>
      <c r="R1" s="785"/>
      <c r="S1" s="785"/>
      <c r="T1" s="785"/>
      <c r="U1" s="785"/>
      <c r="V1" s="785"/>
      <c r="W1" s="785"/>
      <c r="X1" s="785"/>
      <c r="Y1" s="785"/>
      <c r="Z1" s="785"/>
      <c r="AA1" s="785"/>
      <c r="AB1" s="785"/>
    </row>
    <row r="2" spans="1:28" ht="15.75" x14ac:dyDescent="0.2">
      <c r="A2" s="787" t="s">
        <v>48</v>
      </c>
      <c r="B2" s="787"/>
      <c r="C2" s="787"/>
      <c r="D2" s="787"/>
      <c r="E2" s="787"/>
      <c r="F2" s="787"/>
      <c r="G2" s="787"/>
      <c r="H2" s="787"/>
      <c r="I2" s="787"/>
      <c r="J2" s="787"/>
      <c r="K2" s="787"/>
      <c r="L2" s="787"/>
      <c r="M2" s="787"/>
      <c r="N2" s="787"/>
      <c r="O2" s="787"/>
      <c r="P2" s="787"/>
      <c r="Q2" s="787"/>
      <c r="R2" s="787"/>
      <c r="S2" s="787"/>
      <c r="T2" s="787"/>
      <c r="U2" s="787"/>
      <c r="V2" s="787"/>
      <c r="W2" s="787"/>
      <c r="X2" s="787"/>
      <c r="Y2" s="787"/>
      <c r="Z2" s="787"/>
      <c r="AA2" s="787"/>
      <c r="AB2" s="787"/>
    </row>
    <row r="3" spans="1:28" ht="15.75" x14ac:dyDescent="0.25">
      <c r="A3" s="788" t="s">
        <v>70</v>
      </c>
      <c r="B3" s="788"/>
      <c r="C3" s="788"/>
      <c r="D3" s="788"/>
      <c r="E3" s="788" t="s">
        <v>295</v>
      </c>
      <c r="F3" s="788"/>
      <c r="G3" s="788"/>
      <c r="H3" s="788"/>
      <c r="I3" s="788"/>
      <c r="J3" s="788"/>
      <c r="K3" s="788"/>
      <c r="L3" s="788"/>
      <c r="M3" s="788"/>
      <c r="N3" s="788"/>
      <c r="O3" s="788"/>
      <c r="P3" s="788"/>
      <c r="Q3" s="788"/>
      <c r="R3" s="788"/>
      <c r="S3" s="788"/>
      <c r="T3" s="788"/>
      <c r="U3" s="788"/>
      <c r="V3" s="789"/>
      <c r="W3" s="790" t="s">
        <v>507</v>
      </c>
      <c r="X3" s="791"/>
      <c r="Y3" s="791"/>
      <c r="Z3" s="791"/>
      <c r="AA3" s="791"/>
      <c r="AB3" s="792"/>
    </row>
    <row r="4" spans="1:28" ht="15.75" x14ac:dyDescent="0.25">
      <c r="A4" s="788" t="s">
        <v>29</v>
      </c>
      <c r="B4" s="788"/>
      <c r="C4" s="788"/>
      <c r="D4" s="788"/>
      <c r="E4" s="529"/>
      <c r="F4" s="529"/>
      <c r="G4" s="529"/>
      <c r="H4" s="529"/>
      <c r="I4" s="529"/>
      <c r="J4" s="529"/>
      <c r="K4" s="529"/>
      <c r="L4" s="793"/>
      <c r="M4" s="529"/>
      <c r="N4" s="529"/>
      <c r="O4" s="794"/>
      <c r="P4" s="529"/>
      <c r="Q4" s="529"/>
      <c r="R4" s="529"/>
      <c r="S4" s="529"/>
      <c r="T4" s="529"/>
      <c r="U4" s="529"/>
      <c r="V4" s="529"/>
      <c r="W4" s="790" t="s">
        <v>594</v>
      </c>
      <c r="X4" s="791"/>
      <c r="Y4" s="791"/>
      <c r="Z4" s="791"/>
      <c r="AA4" s="791"/>
      <c r="AB4" s="792"/>
    </row>
    <row r="5" spans="1:28" ht="15.75" x14ac:dyDescent="0.2">
      <c r="A5" s="529"/>
      <c r="B5" s="529"/>
      <c r="C5" s="529"/>
      <c r="D5" s="529"/>
      <c r="E5" s="529"/>
      <c r="F5" s="529"/>
      <c r="G5" s="529"/>
      <c r="H5" s="529"/>
      <c r="I5" s="529"/>
      <c r="J5" s="529"/>
      <c r="K5" s="529"/>
      <c r="L5" s="793"/>
      <c r="M5" s="529"/>
      <c r="N5" s="529"/>
      <c r="O5" s="794"/>
      <c r="P5" s="529"/>
      <c r="Q5" s="529"/>
      <c r="R5" s="529"/>
      <c r="S5" s="529"/>
      <c r="T5" s="529"/>
      <c r="U5" s="529"/>
      <c r="V5" s="529"/>
      <c r="W5" s="795"/>
      <c r="X5" s="529"/>
      <c r="Y5" s="529"/>
      <c r="Z5" s="529"/>
      <c r="AA5" s="529"/>
      <c r="AB5" s="529"/>
    </row>
    <row r="6" spans="1:28" ht="14.25" customHeight="1" x14ac:dyDescent="0.2">
      <c r="A6" s="796" t="s">
        <v>456</v>
      </c>
      <c r="B6" s="797" t="s">
        <v>3</v>
      </c>
      <c r="C6" s="798"/>
      <c r="D6" s="799">
        <v>2</v>
      </c>
      <c r="E6" s="799"/>
      <c r="F6" s="799"/>
      <c r="G6" s="799"/>
      <c r="H6" s="800">
        <v>5</v>
      </c>
      <c r="I6" s="801"/>
      <c r="J6" s="801"/>
      <c r="K6" s="801"/>
      <c r="L6" s="801"/>
      <c r="M6" s="801"/>
      <c r="N6" s="802"/>
      <c r="O6" s="803">
        <v>1</v>
      </c>
      <c r="P6" s="803">
        <v>1</v>
      </c>
      <c r="Q6" s="800">
        <v>2</v>
      </c>
      <c r="R6" s="801"/>
      <c r="S6" s="801"/>
      <c r="T6" s="802"/>
      <c r="U6" s="800">
        <v>5</v>
      </c>
      <c r="V6" s="801"/>
      <c r="W6" s="801"/>
      <c r="X6" s="801"/>
      <c r="Y6" s="801"/>
      <c r="Z6" s="801"/>
      <c r="AA6" s="802"/>
      <c r="AB6" s="804" t="s">
        <v>49</v>
      </c>
    </row>
    <row r="7" spans="1:28" x14ac:dyDescent="0.2">
      <c r="A7" s="805"/>
      <c r="B7" s="806"/>
      <c r="C7" s="807"/>
      <c r="D7" s="808" t="s">
        <v>50</v>
      </c>
      <c r="E7" s="809"/>
      <c r="F7" s="809"/>
      <c r="G7" s="810"/>
      <c r="H7" s="811" t="s">
        <v>51</v>
      </c>
      <c r="I7" s="812"/>
      <c r="J7" s="812"/>
      <c r="K7" s="812"/>
      <c r="L7" s="812"/>
      <c r="M7" s="812"/>
      <c r="N7" s="813"/>
      <c r="O7" s="814" t="s">
        <v>52</v>
      </c>
      <c r="P7" s="804" t="s">
        <v>53</v>
      </c>
      <c r="Q7" s="811" t="s">
        <v>4</v>
      </c>
      <c r="R7" s="812"/>
      <c r="S7" s="812"/>
      <c r="T7" s="813"/>
      <c r="U7" s="815" t="s">
        <v>54</v>
      </c>
      <c r="V7" s="815"/>
      <c r="W7" s="815"/>
      <c r="X7" s="815"/>
      <c r="Y7" s="815"/>
      <c r="Z7" s="815"/>
      <c r="AA7" s="815"/>
      <c r="AB7" s="816"/>
    </row>
    <row r="8" spans="1:28" x14ac:dyDescent="0.2">
      <c r="A8" s="817"/>
      <c r="B8" s="818"/>
      <c r="C8" s="819"/>
      <c r="D8" s="770">
        <v>58</v>
      </c>
      <c r="E8" s="770">
        <v>63</v>
      </c>
      <c r="F8" s="770">
        <v>68</v>
      </c>
      <c r="G8" s="770" t="s">
        <v>55</v>
      </c>
      <c r="H8" s="770">
        <v>63</v>
      </c>
      <c r="I8" s="770">
        <v>68</v>
      </c>
      <c r="J8" s="770">
        <v>73</v>
      </c>
      <c r="K8" s="770">
        <v>78</v>
      </c>
      <c r="L8" s="770">
        <v>85</v>
      </c>
      <c r="M8" s="770">
        <v>95</v>
      </c>
      <c r="N8" s="770" t="s">
        <v>38</v>
      </c>
      <c r="O8" s="820"/>
      <c r="P8" s="821"/>
      <c r="Q8" s="770">
        <v>58</v>
      </c>
      <c r="R8" s="770">
        <v>63</v>
      </c>
      <c r="S8" s="770">
        <v>68</v>
      </c>
      <c r="T8" s="770" t="s">
        <v>55</v>
      </c>
      <c r="U8" s="770">
        <v>63</v>
      </c>
      <c r="V8" s="770">
        <v>68</v>
      </c>
      <c r="W8" s="770">
        <v>73</v>
      </c>
      <c r="X8" s="770">
        <v>78</v>
      </c>
      <c r="Y8" s="770">
        <v>85</v>
      </c>
      <c r="Z8" s="770">
        <v>95</v>
      </c>
      <c r="AA8" s="770" t="s">
        <v>38</v>
      </c>
      <c r="AB8" s="821"/>
    </row>
    <row r="9" spans="1:28" s="822" customFormat="1" x14ac:dyDescent="0.2">
      <c r="A9" s="770">
        <v>1</v>
      </c>
      <c r="B9" s="769" t="s">
        <v>56</v>
      </c>
      <c r="C9" s="769"/>
      <c r="D9" s="770"/>
      <c r="E9" s="770"/>
      <c r="F9" s="770">
        <v>13</v>
      </c>
      <c r="G9" s="770">
        <v>18</v>
      </c>
      <c r="H9" s="770"/>
      <c r="I9" s="770"/>
      <c r="J9" s="770">
        <v>14</v>
      </c>
      <c r="K9" s="770">
        <v>20</v>
      </c>
      <c r="L9" s="770"/>
      <c r="M9" s="771">
        <v>26</v>
      </c>
      <c r="N9" s="770">
        <v>15</v>
      </c>
      <c r="O9" s="770">
        <v>14</v>
      </c>
      <c r="P9" s="770">
        <v>20</v>
      </c>
      <c r="Q9" s="770"/>
      <c r="R9" s="770"/>
      <c r="S9" s="770">
        <v>16</v>
      </c>
      <c r="T9" s="770">
        <v>18</v>
      </c>
      <c r="U9" s="771">
        <v>15</v>
      </c>
      <c r="V9" s="771"/>
      <c r="W9" s="770">
        <v>14</v>
      </c>
      <c r="X9" s="771">
        <v>14</v>
      </c>
      <c r="Y9" s="771"/>
      <c r="Z9" s="770"/>
      <c r="AA9" s="771">
        <v>29</v>
      </c>
      <c r="AB9" s="772">
        <f>SUM(D9:AA9)</f>
        <v>246</v>
      </c>
    </row>
    <row r="10" spans="1:28" s="822" customFormat="1" x14ac:dyDescent="0.2">
      <c r="A10" s="770">
        <v>2</v>
      </c>
      <c r="B10" s="769" t="s">
        <v>60</v>
      </c>
      <c r="C10" s="769"/>
      <c r="D10" s="770"/>
      <c r="E10" s="770"/>
      <c r="F10" s="770"/>
      <c r="G10" s="770"/>
      <c r="H10" s="770">
        <v>20</v>
      </c>
      <c r="I10" s="770">
        <v>16</v>
      </c>
      <c r="J10" s="770">
        <v>20</v>
      </c>
      <c r="K10" s="770"/>
      <c r="L10" s="770">
        <v>16</v>
      </c>
      <c r="M10" s="770">
        <v>20</v>
      </c>
      <c r="N10" s="770"/>
      <c r="O10" s="770">
        <v>13</v>
      </c>
      <c r="P10" s="770">
        <v>20</v>
      </c>
      <c r="Q10" s="770"/>
      <c r="R10" s="770"/>
      <c r="S10" s="770">
        <v>20</v>
      </c>
      <c r="T10" s="770"/>
      <c r="U10" s="770"/>
      <c r="V10" s="773">
        <v>31</v>
      </c>
      <c r="W10" s="770"/>
      <c r="X10" s="771">
        <v>26</v>
      </c>
      <c r="Y10" s="770">
        <v>6</v>
      </c>
      <c r="Z10" s="770"/>
      <c r="AA10" s="774"/>
      <c r="AB10" s="772">
        <f>SUM(D10:AA10)</f>
        <v>208</v>
      </c>
    </row>
    <row r="11" spans="1:28" s="822" customFormat="1" x14ac:dyDescent="0.2">
      <c r="A11" s="770">
        <v>3</v>
      </c>
      <c r="B11" s="769" t="s">
        <v>108</v>
      </c>
      <c r="C11" s="769"/>
      <c r="D11" s="770"/>
      <c r="E11" s="770"/>
      <c r="F11" s="770"/>
      <c r="G11" s="770">
        <v>14</v>
      </c>
      <c r="H11" s="771">
        <v>30</v>
      </c>
      <c r="I11" s="770"/>
      <c r="J11" s="771">
        <v>25</v>
      </c>
      <c r="K11" s="770"/>
      <c r="L11" s="770"/>
      <c r="M11" s="770"/>
      <c r="N11" s="770">
        <v>18</v>
      </c>
      <c r="O11" s="770">
        <v>16</v>
      </c>
      <c r="P11" s="770"/>
      <c r="Q11" s="770">
        <v>20</v>
      </c>
      <c r="R11" s="770"/>
      <c r="S11" s="770"/>
      <c r="T11" s="770">
        <v>20</v>
      </c>
      <c r="U11" s="770">
        <v>9</v>
      </c>
      <c r="V11" s="770"/>
      <c r="W11" s="771">
        <v>25</v>
      </c>
      <c r="X11" s="770"/>
      <c r="Y11" s="770"/>
      <c r="Z11" s="770"/>
      <c r="AA11" s="771">
        <v>30</v>
      </c>
      <c r="AB11" s="772">
        <f>SUM(D11:AA11)</f>
        <v>207</v>
      </c>
    </row>
    <row r="12" spans="1:28" s="822" customFormat="1" x14ac:dyDescent="0.2">
      <c r="A12" s="770">
        <v>4</v>
      </c>
      <c r="B12" s="769" t="s">
        <v>57</v>
      </c>
      <c r="C12" s="769"/>
      <c r="D12" s="770"/>
      <c r="E12" s="770"/>
      <c r="F12" s="770"/>
      <c r="G12" s="770"/>
      <c r="H12" s="770">
        <v>10</v>
      </c>
      <c r="I12" s="770"/>
      <c r="J12" s="770"/>
      <c r="K12" s="771">
        <v>23</v>
      </c>
      <c r="L12" s="770">
        <v>18</v>
      </c>
      <c r="M12" s="770">
        <v>15</v>
      </c>
      <c r="N12" s="770"/>
      <c r="O12" s="770">
        <v>20</v>
      </c>
      <c r="P12" s="770"/>
      <c r="Q12" s="770">
        <v>18</v>
      </c>
      <c r="R12" s="770">
        <v>15</v>
      </c>
      <c r="S12" s="770"/>
      <c r="T12" s="770"/>
      <c r="U12" s="770">
        <v>18</v>
      </c>
      <c r="V12" s="770"/>
      <c r="W12" s="770"/>
      <c r="X12" s="771">
        <v>38</v>
      </c>
      <c r="Y12" s="770"/>
      <c r="Z12" s="770">
        <v>20</v>
      </c>
      <c r="AA12" s="770"/>
      <c r="AB12" s="772">
        <f>SUM(D12:AA12)</f>
        <v>195</v>
      </c>
    </row>
    <row r="13" spans="1:28" s="822" customFormat="1" x14ac:dyDescent="0.2">
      <c r="A13" s="770">
        <v>5</v>
      </c>
      <c r="B13" s="775" t="s">
        <v>410</v>
      </c>
      <c r="C13" s="776"/>
      <c r="D13" s="770">
        <v>20</v>
      </c>
      <c r="E13" s="770"/>
      <c r="F13" s="770">
        <v>18</v>
      </c>
      <c r="G13" s="770"/>
      <c r="H13" s="770">
        <v>11</v>
      </c>
      <c r="I13" s="770">
        <v>18</v>
      </c>
      <c r="J13" s="770"/>
      <c r="K13" s="770"/>
      <c r="L13" s="770">
        <v>13</v>
      </c>
      <c r="M13" s="770">
        <v>16</v>
      </c>
      <c r="N13" s="770"/>
      <c r="O13" s="770"/>
      <c r="P13" s="770">
        <v>20</v>
      </c>
      <c r="Q13" s="777">
        <v>15</v>
      </c>
      <c r="R13" s="770"/>
      <c r="S13" s="770"/>
      <c r="T13" s="770"/>
      <c r="U13" s="770">
        <v>10</v>
      </c>
      <c r="V13" s="770">
        <v>9</v>
      </c>
      <c r="W13" s="770"/>
      <c r="X13" s="770"/>
      <c r="Y13" s="770">
        <v>11</v>
      </c>
      <c r="Z13" s="770">
        <v>15</v>
      </c>
      <c r="AA13" s="770">
        <v>13</v>
      </c>
      <c r="AB13" s="772">
        <f>SUM(D13:AA13)</f>
        <v>189</v>
      </c>
    </row>
    <row r="14" spans="1:28" s="822" customFormat="1" x14ac:dyDescent="0.2">
      <c r="A14" s="770">
        <v>6</v>
      </c>
      <c r="B14" s="769" t="s">
        <v>59</v>
      </c>
      <c r="C14" s="769"/>
      <c r="D14" s="770"/>
      <c r="E14" s="770">
        <v>0</v>
      </c>
      <c r="F14" s="770"/>
      <c r="G14" s="770">
        <v>0</v>
      </c>
      <c r="H14" s="770">
        <v>16</v>
      </c>
      <c r="I14" s="770"/>
      <c r="J14" s="770">
        <v>11</v>
      </c>
      <c r="K14" s="770"/>
      <c r="L14" s="771">
        <v>31</v>
      </c>
      <c r="M14" s="770">
        <v>13</v>
      </c>
      <c r="N14" s="770"/>
      <c r="O14" s="770">
        <v>12</v>
      </c>
      <c r="P14" s="770">
        <v>15</v>
      </c>
      <c r="Q14" s="778"/>
      <c r="R14" s="770">
        <v>11</v>
      </c>
      <c r="S14" s="770"/>
      <c r="T14" s="770">
        <v>11</v>
      </c>
      <c r="U14" s="771"/>
      <c r="V14" s="770"/>
      <c r="W14" s="771">
        <v>15</v>
      </c>
      <c r="X14" s="770">
        <v>13</v>
      </c>
      <c r="Y14" s="771">
        <v>26</v>
      </c>
      <c r="Z14" s="770">
        <v>14</v>
      </c>
      <c r="AA14" s="770"/>
      <c r="AB14" s="772">
        <f>SUM(D14:AA14)</f>
        <v>188</v>
      </c>
    </row>
    <row r="15" spans="1:28" s="822" customFormat="1" x14ac:dyDescent="0.2">
      <c r="A15" s="770">
        <v>7</v>
      </c>
      <c r="B15" s="769" t="s">
        <v>106</v>
      </c>
      <c r="C15" s="769"/>
      <c r="D15" s="770"/>
      <c r="E15" s="770"/>
      <c r="F15" s="770"/>
      <c r="G15" s="770">
        <v>20</v>
      </c>
      <c r="H15" s="771">
        <v>33</v>
      </c>
      <c r="I15" s="770">
        <v>14</v>
      </c>
      <c r="J15" s="770">
        <v>8</v>
      </c>
      <c r="K15" s="770">
        <v>16</v>
      </c>
      <c r="L15" s="770"/>
      <c r="M15" s="770"/>
      <c r="N15" s="770"/>
      <c r="O15" s="770"/>
      <c r="P15" s="770"/>
      <c r="Q15" s="770"/>
      <c r="R15" s="770"/>
      <c r="S15" s="770">
        <v>18</v>
      </c>
      <c r="T15" s="770">
        <v>16</v>
      </c>
      <c r="U15" s="770">
        <v>3</v>
      </c>
      <c r="V15" s="770"/>
      <c r="W15" s="770">
        <v>11</v>
      </c>
      <c r="X15" s="770">
        <v>11</v>
      </c>
      <c r="Y15" s="770"/>
      <c r="Z15" s="770"/>
      <c r="AA15" s="770"/>
      <c r="AB15" s="772">
        <f>SUM(D15:AA15)</f>
        <v>150</v>
      </c>
    </row>
    <row r="16" spans="1:28" s="822" customFormat="1" x14ac:dyDescent="0.2">
      <c r="A16" s="770">
        <v>8</v>
      </c>
      <c r="B16" s="769" t="s">
        <v>423</v>
      </c>
      <c r="C16" s="769"/>
      <c r="D16" s="770"/>
      <c r="E16" s="770">
        <v>18</v>
      </c>
      <c r="F16" s="770"/>
      <c r="G16" s="770">
        <v>16</v>
      </c>
      <c r="H16" s="770"/>
      <c r="I16" s="770">
        <v>15</v>
      </c>
      <c r="J16" s="771">
        <v>25</v>
      </c>
      <c r="K16" s="770"/>
      <c r="L16" s="770"/>
      <c r="M16" s="770"/>
      <c r="N16" s="770"/>
      <c r="O16" s="770"/>
      <c r="P16" s="770"/>
      <c r="Q16" s="770">
        <v>15</v>
      </c>
      <c r="R16" s="770"/>
      <c r="S16" s="770"/>
      <c r="T16" s="770">
        <v>15</v>
      </c>
      <c r="U16" s="770">
        <v>11</v>
      </c>
      <c r="V16" s="770"/>
      <c r="W16" s="770"/>
      <c r="X16" s="770">
        <v>12</v>
      </c>
      <c r="Y16" s="770"/>
      <c r="Z16" s="770"/>
      <c r="AA16" s="770"/>
      <c r="AB16" s="772">
        <f>SUM(D16:AA16)</f>
        <v>127</v>
      </c>
    </row>
    <row r="17" spans="1:28" s="822" customFormat="1" x14ac:dyDescent="0.2">
      <c r="A17" s="770">
        <v>9</v>
      </c>
      <c r="B17" s="769" t="s">
        <v>301</v>
      </c>
      <c r="C17" s="769"/>
      <c r="D17" s="770"/>
      <c r="E17" s="770"/>
      <c r="F17" s="770"/>
      <c r="G17" s="770"/>
      <c r="H17" s="770"/>
      <c r="I17" s="770">
        <v>9</v>
      </c>
      <c r="J17" s="770">
        <v>16</v>
      </c>
      <c r="K17" s="770"/>
      <c r="L17" s="770"/>
      <c r="M17" s="770"/>
      <c r="N17" s="770"/>
      <c r="O17" s="770"/>
      <c r="P17" s="770"/>
      <c r="Q17" s="770"/>
      <c r="R17" s="770">
        <v>12</v>
      </c>
      <c r="S17" s="770">
        <v>15</v>
      </c>
      <c r="T17" s="770"/>
      <c r="U17" s="770"/>
      <c r="V17" s="771">
        <v>14</v>
      </c>
      <c r="W17" s="771">
        <v>24</v>
      </c>
      <c r="X17" s="770">
        <v>8</v>
      </c>
      <c r="Y17" s="770"/>
      <c r="Z17" s="770">
        <v>8</v>
      </c>
      <c r="AA17" s="770"/>
      <c r="AB17" s="772">
        <f>SUM(D17:AA17)</f>
        <v>106</v>
      </c>
    </row>
    <row r="18" spans="1:28" s="822" customFormat="1" x14ac:dyDescent="0.2">
      <c r="A18" s="770">
        <v>10</v>
      </c>
      <c r="B18" s="775" t="s">
        <v>62</v>
      </c>
      <c r="C18" s="776"/>
      <c r="D18" s="770"/>
      <c r="E18" s="770"/>
      <c r="F18" s="770"/>
      <c r="G18" s="770"/>
      <c r="H18" s="770"/>
      <c r="I18" s="770"/>
      <c r="J18" s="770"/>
      <c r="K18" s="770">
        <v>18</v>
      </c>
      <c r="L18" s="770"/>
      <c r="M18" s="770"/>
      <c r="N18" s="770"/>
      <c r="O18" s="770"/>
      <c r="P18" s="770"/>
      <c r="Q18" s="770"/>
      <c r="R18" s="770"/>
      <c r="S18" s="770">
        <v>13</v>
      </c>
      <c r="T18" s="770">
        <v>14</v>
      </c>
      <c r="U18" s="770"/>
      <c r="V18" s="770">
        <v>8</v>
      </c>
      <c r="W18" s="770">
        <v>9</v>
      </c>
      <c r="X18" s="770">
        <v>16</v>
      </c>
      <c r="Y18" s="770">
        <v>10</v>
      </c>
      <c r="Z18" s="770">
        <v>16</v>
      </c>
      <c r="AA18" s="770"/>
      <c r="AB18" s="772">
        <f>SUM(D18:AA18)</f>
        <v>104</v>
      </c>
    </row>
    <row r="19" spans="1:28" s="822" customFormat="1" x14ac:dyDescent="0.2">
      <c r="A19" s="770">
        <v>11</v>
      </c>
      <c r="B19" s="775" t="s">
        <v>103</v>
      </c>
      <c r="C19" s="776"/>
      <c r="D19" s="770"/>
      <c r="E19" s="770">
        <v>20</v>
      </c>
      <c r="F19" s="770">
        <v>15</v>
      </c>
      <c r="G19" s="770"/>
      <c r="H19" s="770"/>
      <c r="I19" s="770"/>
      <c r="J19" s="770"/>
      <c r="K19" s="770"/>
      <c r="L19" s="770"/>
      <c r="M19" s="770"/>
      <c r="N19" s="770">
        <v>20</v>
      </c>
      <c r="O19" s="770"/>
      <c r="P19" s="770"/>
      <c r="Q19" s="779"/>
      <c r="R19" s="779">
        <v>16</v>
      </c>
      <c r="S19" s="779">
        <v>14</v>
      </c>
      <c r="T19" s="779"/>
      <c r="U19" s="779"/>
      <c r="V19" s="779"/>
      <c r="W19" s="779"/>
      <c r="X19" s="779"/>
      <c r="Y19" s="779"/>
      <c r="Z19" s="779"/>
      <c r="AA19" s="779">
        <v>16</v>
      </c>
      <c r="AB19" s="772">
        <f>SUM(D19:AA19)</f>
        <v>101</v>
      </c>
    </row>
    <row r="20" spans="1:28" s="822" customFormat="1" x14ac:dyDescent="0.2">
      <c r="A20" s="770">
        <v>12</v>
      </c>
      <c r="B20" s="769" t="s">
        <v>168</v>
      </c>
      <c r="C20" s="769"/>
      <c r="D20" s="770"/>
      <c r="E20" s="770"/>
      <c r="F20" s="770"/>
      <c r="G20" s="770"/>
      <c r="H20" s="770"/>
      <c r="I20" s="770">
        <v>20</v>
      </c>
      <c r="J20" s="770"/>
      <c r="K20" s="770">
        <v>12</v>
      </c>
      <c r="L20" s="770"/>
      <c r="M20" s="770"/>
      <c r="N20" s="770"/>
      <c r="O20" s="770">
        <v>18</v>
      </c>
      <c r="P20" s="770"/>
      <c r="Q20" s="770"/>
      <c r="R20" s="770"/>
      <c r="S20" s="770"/>
      <c r="T20" s="770"/>
      <c r="U20" s="770"/>
      <c r="V20" s="770"/>
      <c r="W20" s="770"/>
      <c r="X20" s="770">
        <v>10</v>
      </c>
      <c r="Y20" s="770"/>
      <c r="Z20" s="770">
        <v>18</v>
      </c>
      <c r="AA20" s="770">
        <v>20</v>
      </c>
      <c r="AB20" s="772">
        <f>SUM(D20:AA20)</f>
        <v>98</v>
      </c>
    </row>
    <row r="21" spans="1:28" s="822" customFormat="1" x14ac:dyDescent="0.2">
      <c r="A21" s="770">
        <v>13</v>
      </c>
      <c r="B21" s="775" t="s">
        <v>111</v>
      </c>
      <c r="C21" s="776"/>
      <c r="D21" s="770"/>
      <c r="E21" s="770"/>
      <c r="F21" s="770"/>
      <c r="G21" s="770"/>
      <c r="H21" s="770"/>
      <c r="I21" s="770">
        <v>14</v>
      </c>
      <c r="J21" s="770"/>
      <c r="K21" s="770">
        <v>11</v>
      </c>
      <c r="L21" s="770">
        <v>10</v>
      </c>
      <c r="M21" s="770"/>
      <c r="N21" s="770"/>
      <c r="O21" s="770"/>
      <c r="P21" s="770">
        <v>18</v>
      </c>
      <c r="Q21" s="770"/>
      <c r="R21" s="770">
        <v>10</v>
      </c>
      <c r="S21" s="770"/>
      <c r="T21" s="770">
        <v>12</v>
      </c>
      <c r="U21" s="770">
        <v>20</v>
      </c>
      <c r="V21" s="770"/>
      <c r="W21" s="770"/>
      <c r="X21" s="770"/>
      <c r="Y21" s="770"/>
      <c r="Z21" s="770"/>
      <c r="AA21" s="770"/>
      <c r="AB21" s="772">
        <f>SUM(D21:AA21)</f>
        <v>95</v>
      </c>
    </row>
    <row r="22" spans="1:28" s="822" customFormat="1" x14ac:dyDescent="0.2">
      <c r="A22" s="770">
        <v>14</v>
      </c>
      <c r="B22" s="775" t="s">
        <v>321</v>
      </c>
      <c r="C22" s="776"/>
      <c r="D22" s="770"/>
      <c r="E22" s="770"/>
      <c r="F22" s="770">
        <v>20</v>
      </c>
      <c r="G22" s="770"/>
      <c r="H22" s="770"/>
      <c r="I22" s="770"/>
      <c r="J22" s="770">
        <v>15</v>
      </c>
      <c r="K22" s="770">
        <v>15</v>
      </c>
      <c r="L22" s="770"/>
      <c r="M22" s="770"/>
      <c r="N22" s="770"/>
      <c r="O22" s="770">
        <v>15</v>
      </c>
      <c r="P22" s="770"/>
      <c r="Q22" s="770"/>
      <c r="R22" s="770"/>
      <c r="S22" s="770"/>
      <c r="T22" s="770"/>
      <c r="U22" s="770"/>
      <c r="V22" s="770">
        <v>20</v>
      </c>
      <c r="W22" s="770"/>
      <c r="X22" s="770">
        <v>7</v>
      </c>
      <c r="Y22" s="770"/>
      <c r="Z22" s="770"/>
      <c r="AA22" s="770"/>
      <c r="AB22" s="772">
        <f>SUM(D22:AA22)</f>
        <v>92</v>
      </c>
    </row>
    <row r="23" spans="1:28" s="822" customFormat="1" x14ac:dyDescent="0.2">
      <c r="A23" s="770">
        <v>15</v>
      </c>
      <c r="B23" s="775" t="s">
        <v>101</v>
      </c>
      <c r="C23" s="776"/>
      <c r="D23" s="770"/>
      <c r="E23" s="770"/>
      <c r="F23" s="770"/>
      <c r="G23" s="770"/>
      <c r="H23" s="770">
        <v>14</v>
      </c>
      <c r="I23" s="770">
        <v>13</v>
      </c>
      <c r="J23" s="770"/>
      <c r="K23" s="770"/>
      <c r="L23" s="770"/>
      <c r="M23" s="770">
        <v>18</v>
      </c>
      <c r="N23" s="770"/>
      <c r="O23" s="770"/>
      <c r="P23" s="770"/>
      <c r="Q23" s="770"/>
      <c r="R23" s="770"/>
      <c r="S23" s="770"/>
      <c r="T23" s="770"/>
      <c r="U23" s="770"/>
      <c r="V23" s="770"/>
      <c r="W23" s="771">
        <v>25</v>
      </c>
      <c r="X23" s="770"/>
      <c r="Y23" s="770">
        <v>16</v>
      </c>
      <c r="Z23" s="770"/>
      <c r="AA23" s="770"/>
      <c r="AB23" s="772">
        <f>SUM(D23:AA23)</f>
        <v>86</v>
      </c>
    </row>
    <row r="24" spans="1:28" s="822" customFormat="1" x14ac:dyDescent="0.2">
      <c r="A24" s="770">
        <v>16</v>
      </c>
      <c r="B24" s="775" t="s">
        <v>444</v>
      </c>
      <c r="C24" s="776"/>
      <c r="D24" s="770"/>
      <c r="E24" s="770"/>
      <c r="F24" s="770"/>
      <c r="G24" s="770"/>
      <c r="H24" s="770">
        <v>15</v>
      </c>
      <c r="I24" s="770">
        <v>10</v>
      </c>
      <c r="J24" s="770">
        <v>5</v>
      </c>
      <c r="K24" s="770"/>
      <c r="L24" s="770">
        <v>14</v>
      </c>
      <c r="M24" s="770"/>
      <c r="N24" s="770"/>
      <c r="O24" s="770"/>
      <c r="P24" s="770"/>
      <c r="Q24" s="770">
        <v>7</v>
      </c>
      <c r="R24" s="770"/>
      <c r="S24" s="770"/>
      <c r="T24" s="770"/>
      <c r="U24" s="770">
        <v>12</v>
      </c>
      <c r="V24" s="770">
        <v>3</v>
      </c>
      <c r="W24" s="770"/>
      <c r="X24" s="770"/>
      <c r="Y24" s="770">
        <v>18</v>
      </c>
      <c r="Z24" s="770"/>
      <c r="AA24" s="770"/>
      <c r="AB24" s="780">
        <f>SUM(D24:AA24)</f>
        <v>84</v>
      </c>
    </row>
    <row r="25" spans="1:28" s="822" customFormat="1" x14ac:dyDescent="0.2">
      <c r="A25" s="770">
        <v>17</v>
      </c>
      <c r="B25" s="775" t="s">
        <v>167</v>
      </c>
      <c r="C25" s="776"/>
      <c r="D25" s="770"/>
      <c r="E25" s="770"/>
      <c r="F25" s="770"/>
      <c r="G25" s="770"/>
      <c r="H25" s="770"/>
      <c r="I25" s="770"/>
      <c r="J25" s="770"/>
      <c r="K25" s="770"/>
      <c r="L25" s="770">
        <v>20</v>
      </c>
      <c r="M25" s="770"/>
      <c r="N25" s="770"/>
      <c r="O25" s="770"/>
      <c r="P25" s="770"/>
      <c r="Q25" s="779"/>
      <c r="R25" s="779"/>
      <c r="S25" s="779"/>
      <c r="T25" s="779"/>
      <c r="U25" s="779">
        <v>14</v>
      </c>
      <c r="V25" s="779"/>
      <c r="W25" s="779">
        <v>14</v>
      </c>
      <c r="X25" s="779"/>
      <c r="Y25" s="779">
        <v>13</v>
      </c>
      <c r="Z25" s="779"/>
      <c r="AA25" s="779"/>
      <c r="AB25" s="780">
        <f>SUM(D25:AA25)</f>
        <v>61</v>
      </c>
    </row>
    <row r="26" spans="1:28" s="822" customFormat="1" x14ac:dyDescent="0.2">
      <c r="A26" s="770">
        <v>18</v>
      </c>
      <c r="B26" s="775" t="s">
        <v>114</v>
      </c>
      <c r="C26" s="776"/>
      <c r="D26" s="770"/>
      <c r="E26" s="770"/>
      <c r="F26" s="770"/>
      <c r="G26" s="770"/>
      <c r="H26" s="770"/>
      <c r="I26" s="770"/>
      <c r="J26" s="770"/>
      <c r="K26" s="770"/>
      <c r="L26" s="770"/>
      <c r="M26" s="770"/>
      <c r="N26" s="770"/>
      <c r="O26" s="770"/>
      <c r="P26" s="770"/>
      <c r="Q26" s="778"/>
      <c r="R26" s="778"/>
      <c r="S26" s="778"/>
      <c r="T26" s="778"/>
      <c r="U26" s="781"/>
      <c r="V26" s="779">
        <v>5</v>
      </c>
      <c r="W26" s="781">
        <v>10</v>
      </c>
      <c r="X26" s="781"/>
      <c r="Y26" s="782">
        <v>35</v>
      </c>
      <c r="Z26" s="781">
        <v>10</v>
      </c>
      <c r="AA26" s="781"/>
      <c r="AB26" s="780">
        <f>SUM(D26:AA26)</f>
        <v>60</v>
      </c>
    </row>
    <row r="27" spans="1:28" s="822" customFormat="1" x14ac:dyDescent="0.2">
      <c r="A27" s="770">
        <v>19</v>
      </c>
      <c r="B27" s="775" t="s">
        <v>58</v>
      </c>
      <c r="C27" s="776"/>
      <c r="D27" s="770"/>
      <c r="E27" s="770"/>
      <c r="F27" s="770">
        <v>14</v>
      </c>
      <c r="G27" s="770"/>
      <c r="H27" s="770"/>
      <c r="I27" s="770"/>
      <c r="J27" s="770"/>
      <c r="K27" s="770">
        <v>10</v>
      </c>
      <c r="L27" s="770"/>
      <c r="M27" s="770"/>
      <c r="N27" s="770"/>
      <c r="O27" s="770"/>
      <c r="P27" s="770">
        <v>16</v>
      </c>
      <c r="Q27" s="783"/>
      <c r="R27" s="783"/>
      <c r="S27" s="783">
        <v>12</v>
      </c>
      <c r="T27" s="783"/>
      <c r="U27" s="783"/>
      <c r="V27" s="783"/>
      <c r="W27" s="783"/>
      <c r="X27" s="783"/>
      <c r="Y27" s="783"/>
      <c r="Z27" s="783"/>
      <c r="AA27" s="783"/>
      <c r="AB27" s="784">
        <f>SUM(D27:AA27)</f>
        <v>52</v>
      </c>
    </row>
    <row r="28" spans="1:28" s="822" customFormat="1" x14ac:dyDescent="0.2">
      <c r="A28" s="770">
        <v>20</v>
      </c>
      <c r="B28" s="775" t="s">
        <v>61</v>
      </c>
      <c r="C28" s="776"/>
      <c r="D28" s="770"/>
      <c r="E28" s="770"/>
      <c r="F28" s="770"/>
      <c r="G28" s="770"/>
      <c r="H28" s="770"/>
      <c r="I28" s="770"/>
      <c r="J28" s="770"/>
      <c r="K28" s="770"/>
      <c r="L28" s="770"/>
      <c r="M28" s="770"/>
      <c r="N28" s="770"/>
      <c r="O28" s="770"/>
      <c r="P28" s="770">
        <v>20</v>
      </c>
      <c r="Q28" s="779">
        <v>14</v>
      </c>
      <c r="R28" s="779"/>
      <c r="S28" s="779"/>
      <c r="T28" s="779"/>
      <c r="U28" s="779">
        <v>13</v>
      </c>
      <c r="V28" s="779">
        <v>4</v>
      </c>
      <c r="W28" s="779"/>
      <c r="X28" s="779"/>
      <c r="Y28" s="779"/>
      <c r="Z28" s="779"/>
      <c r="AA28" s="779"/>
      <c r="AB28" s="780">
        <f>SUM(D28:AA28)</f>
        <v>51</v>
      </c>
    </row>
    <row r="29" spans="1:28" s="822" customFormat="1" x14ac:dyDescent="0.2">
      <c r="A29" s="770">
        <v>21</v>
      </c>
      <c r="B29" s="775" t="s">
        <v>437</v>
      </c>
      <c r="C29" s="776"/>
      <c r="D29" s="770"/>
      <c r="E29" s="770"/>
      <c r="F29" s="770"/>
      <c r="G29" s="770">
        <v>12</v>
      </c>
      <c r="H29" s="770"/>
      <c r="I29" s="770"/>
      <c r="J29" s="770">
        <v>16</v>
      </c>
      <c r="K29" s="770"/>
      <c r="L29" s="770"/>
      <c r="M29" s="770"/>
      <c r="N29" s="770"/>
      <c r="O29" s="770"/>
      <c r="P29" s="770"/>
      <c r="Q29" s="779"/>
      <c r="R29" s="779"/>
      <c r="S29" s="779"/>
      <c r="T29" s="779"/>
      <c r="U29" s="779"/>
      <c r="V29" s="779"/>
      <c r="W29" s="779">
        <v>20</v>
      </c>
      <c r="X29" s="779"/>
      <c r="Y29" s="779"/>
      <c r="Z29" s="779"/>
      <c r="AA29" s="779"/>
      <c r="AB29" s="780">
        <f>SUM(D29:AA29)</f>
        <v>48</v>
      </c>
    </row>
    <row r="30" spans="1:28" s="822" customFormat="1" x14ac:dyDescent="0.2">
      <c r="A30" s="770">
        <v>22</v>
      </c>
      <c r="B30" s="775" t="s">
        <v>169</v>
      </c>
      <c r="C30" s="776"/>
      <c r="D30" s="770">
        <v>16</v>
      </c>
      <c r="E30" s="770"/>
      <c r="F30" s="770">
        <v>12</v>
      </c>
      <c r="G30" s="770">
        <v>13</v>
      </c>
      <c r="H30" s="770"/>
      <c r="I30" s="770"/>
      <c r="J30" s="770"/>
      <c r="K30" s="770"/>
      <c r="L30" s="770"/>
      <c r="M30" s="770"/>
      <c r="N30" s="770"/>
      <c r="O30" s="770"/>
      <c r="P30" s="770"/>
      <c r="Q30" s="779"/>
      <c r="R30" s="779"/>
      <c r="S30" s="779"/>
      <c r="T30" s="779"/>
      <c r="U30" s="779"/>
      <c r="V30" s="779"/>
      <c r="W30" s="779"/>
      <c r="X30" s="779"/>
      <c r="Y30" s="779"/>
      <c r="Z30" s="779"/>
      <c r="AA30" s="779"/>
      <c r="AB30" s="780">
        <f>SUM(D30:AA30)</f>
        <v>41</v>
      </c>
    </row>
    <row r="31" spans="1:28" s="822" customFormat="1" x14ac:dyDescent="0.2">
      <c r="A31" s="770">
        <v>23</v>
      </c>
      <c r="B31" s="775" t="s">
        <v>455</v>
      </c>
      <c r="C31" s="776"/>
      <c r="D31" s="770"/>
      <c r="E31" s="770"/>
      <c r="F31" s="770"/>
      <c r="G31" s="770"/>
      <c r="H31" s="770"/>
      <c r="I31" s="770"/>
      <c r="J31" s="770"/>
      <c r="K31" s="770"/>
      <c r="L31" s="770"/>
      <c r="M31" s="770"/>
      <c r="N31" s="770">
        <v>16</v>
      </c>
      <c r="O31" s="770"/>
      <c r="P31" s="770"/>
      <c r="Q31" s="779"/>
      <c r="R31" s="779"/>
      <c r="S31" s="779"/>
      <c r="T31" s="779"/>
      <c r="U31" s="779"/>
      <c r="V31" s="779"/>
      <c r="W31" s="779">
        <v>5</v>
      </c>
      <c r="X31" s="779"/>
      <c r="Y31" s="779"/>
      <c r="Z31" s="779">
        <v>12</v>
      </c>
      <c r="AA31" s="779"/>
      <c r="AB31" s="780">
        <f>SUM(D31:AA31)</f>
        <v>33</v>
      </c>
    </row>
    <row r="32" spans="1:28" s="822" customFormat="1" x14ac:dyDescent="0.2">
      <c r="A32" s="770">
        <v>24</v>
      </c>
      <c r="B32" s="775" t="s">
        <v>102</v>
      </c>
      <c r="C32" s="776"/>
      <c r="D32" s="770"/>
      <c r="E32" s="770"/>
      <c r="F32" s="770">
        <v>16</v>
      </c>
      <c r="G32" s="770"/>
      <c r="H32" s="770"/>
      <c r="I32" s="770"/>
      <c r="J32" s="770"/>
      <c r="K32" s="770"/>
      <c r="L32" s="770"/>
      <c r="M32" s="770"/>
      <c r="N32" s="770"/>
      <c r="O32" s="770"/>
      <c r="P32" s="770"/>
      <c r="Q32" s="779"/>
      <c r="R32" s="779"/>
      <c r="S32" s="779"/>
      <c r="T32" s="779"/>
      <c r="U32" s="779">
        <v>16</v>
      </c>
      <c r="V32" s="779"/>
      <c r="W32" s="779"/>
      <c r="X32" s="779"/>
      <c r="Y32" s="779"/>
      <c r="Z32" s="779"/>
      <c r="AA32" s="779"/>
      <c r="AB32" s="780">
        <f>SUM(D32:AA32)</f>
        <v>32</v>
      </c>
    </row>
    <row r="33" spans="1:28" s="822" customFormat="1" x14ac:dyDescent="0.2">
      <c r="A33" s="770">
        <v>25</v>
      </c>
      <c r="B33" s="775" t="s">
        <v>170</v>
      </c>
      <c r="C33" s="776"/>
      <c r="D33" s="770"/>
      <c r="E33" s="770"/>
      <c r="F33" s="770"/>
      <c r="G33" s="770"/>
      <c r="H33" s="770"/>
      <c r="I33" s="770"/>
      <c r="J33" s="770"/>
      <c r="K33" s="770"/>
      <c r="L33" s="770"/>
      <c r="M33" s="770"/>
      <c r="N33" s="770"/>
      <c r="O33" s="770"/>
      <c r="P33" s="770"/>
      <c r="Q33" s="779">
        <v>16</v>
      </c>
      <c r="R33" s="779"/>
      <c r="S33" s="779"/>
      <c r="T33" s="779"/>
      <c r="U33" s="779"/>
      <c r="V33" s="779"/>
      <c r="W33" s="779">
        <v>16</v>
      </c>
      <c r="X33" s="779"/>
      <c r="Y33" s="779"/>
      <c r="Z33" s="779"/>
      <c r="AA33" s="779"/>
      <c r="AB33" s="780">
        <f>SUM(D33:AA33)</f>
        <v>32</v>
      </c>
    </row>
    <row r="34" spans="1:28" s="822" customFormat="1" x14ac:dyDescent="0.2">
      <c r="A34" s="770">
        <v>26</v>
      </c>
      <c r="B34" s="775" t="s">
        <v>454</v>
      </c>
      <c r="C34" s="776"/>
      <c r="D34" s="770">
        <v>0</v>
      </c>
      <c r="E34" s="770"/>
      <c r="F34" s="770"/>
      <c r="G34" s="770"/>
      <c r="H34" s="770"/>
      <c r="I34" s="770"/>
      <c r="J34" s="770"/>
      <c r="K34" s="770"/>
      <c r="L34" s="770"/>
      <c r="M34" s="770"/>
      <c r="N34" s="770"/>
      <c r="O34" s="770"/>
      <c r="P34" s="770"/>
      <c r="Q34" s="779"/>
      <c r="R34" s="779"/>
      <c r="S34" s="779"/>
      <c r="T34" s="779"/>
      <c r="U34" s="779"/>
      <c r="V34" s="779">
        <v>13</v>
      </c>
      <c r="W34" s="779"/>
      <c r="X34" s="779"/>
      <c r="Y34" s="779">
        <v>9</v>
      </c>
      <c r="Z34" s="779"/>
      <c r="AA34" s="779"/>
      <c r="AB34" s="780">
        <f>SUM(D34:AA34)</f>
        <v>22</v>
      </c>
    </row>
    <row r="35" spans="1:28" s="822" customFormat="1" x14ac:dyDescent="0.2">
      <c r="A35" s="770">
        <v>27</v>
      </c>
      <c r="B35" s="775" t="s">
        <v>107</v>
      </c>
      <c r="C35" s="776"/>
      <c r="D35" s="770"/>
      <c r="E35" s="770"/>
      <c r="F35" s="770"/>
      <c r="G35" s="770"/>
      <c r="H35" s="770"/>
      <c r="I35" s="770"/>
      <c r="J35" s="770"/>
      <c r="K35" s="770"/>
      <c r="L35" s="770"/>
      <c r="M35" s="770"/>
      <c r="N35" s="770"/>
      <c r="O35" s="770"/>
      <c r="P35" s="770"/>
      <c r="Q35" s="779"/>
      <c r="R35" s="779">
        <v>20</v>
      </c>
      <c r="S35" s="779"/>
      <c r="T35" s="779"/>
      <c r="U35" s="779"/>
      <c r="V35" s="779"/>
      <c r="W35" s="779"/>
      <c r="X35" s="779"/>
      <c r="Y35" s="779"/>
      <c r="Z35" s="779"/>
      <c r="AA35" s="779"/>
      <c r="AB35" s="780">
        <f>SUM(D35:AA35)</f>
        <v>20</v>
      </c>
    </row>
    <row r="36" spans="1:28" s="822" customFormat="1" x14ac:dyDescent="0.2">
      <c r="A36" s="770">
        <v>28</v>
      </c>
      <c r="B36" s="775" t="s">
        <v>115</v>
      </c>
      <c r="C36" s="776"/>
      <c r="D36" s="770"/>
      <c r="E36" s="770"/>
      <c r="F36" s="770"/>
      <c r="G36" s="770"/>
      <c r="H36" s="770"/>
      <c r="I36" s="770"/>
      <c r="J36" s="770"/>
      <c r="K36" s="770"/>
      <c r="L36" s="770"/>
      <c r="M36" s="770"/>
      <c r="N36" s="770"/>
      <c r="O36" s="770"/>
      <c r="P36" s="770">
        <v>18</v>
      </c>
      <c r="Q36" s="779"/>
      <c r="R36" s="779"/>
      <c r="S36" s="779"/>
      <c r="T36" s="779"/>
      <c r="U36" s="779"/>
      <c r="V36" s="779"/>
      <c r="W36" s="779"/>
      <c r="X36" s="779"/>
      <c r="Y36" s="779"/>
      <c r="Z36" s="779"/>
      <c r="AA36" s="779"/>
      <c r="AB36" s="780">
        <f>SUM(D36:AA36)</f>
        <v>18</v>
      </c>
    </row>
    <row r="37" spans="1:28" s="822" customFormat="1" x14ac:dyDescent="0.2">
      <c r="A37" s="770">
        <v>29</v>
      </c>
      <c r="B37" s="769" t="s">
        <v>171</v>
      </c>
      <c r="C37" s="769"/>
      <c r="D37" s="770"/>
      <c r="E37" s="770"/>
      <c r="F37" s="770"/>
      <c r="G37" s="770"/>
      <c r="H37" s="770"/>
      <c r="I37" s="770"/>
      <c r="J37" s="770"/>
      <c r="K37" s="770"/>
      <c r="L37" s="770"/>
      <c r="M37" s="770"/>
      <c r="N37" s="770"/>
      <c r="O37" s="770"/>
      <c r="P37" s="770"/>
      <c r="Q37" s="779"/>
      <c r="R37" s="779">
        <v>18</v>
      </c>
      <c r="S37" s="779"/>
      <c r="T37" s="779"/>
      <c r="U37" s="779"/>
      <c r="V37" s="779"/>
      <c r="W37" s="779"/>
      <c r="X37" s="779"/>
      <c r="Y37" s="782"/>
      <c r="Z37" s="779"/>
      <c r="AA37" s="779"/>
      <c r="AB37" s="780">
        <f>SUM(D37:AA37)</f>
        <v>18</v>
      </c>
    </row>
    <row r="38" spans="1:28" s="822" customFormat="1" x14ac:dyDescent="0.2">
      <c r="A38" s="770">
        <v>30</v>
      </c>
      <c r="B38" s="775" t="s">
        <v>298</v>
      </c>
      <c r="C38" s="776"/>
      <c r="D38" s="770"/>
      <c r="E38" s="770"/>
      <c r="F38" s="770"/>
      <c r="G38" s="770"/>
      <c r="H38" s="770"/>
      <c r="I38" s="770"/>
      <c r="J38" s="770"/>
      <c r="K38" s="770"/>
      <c r="L38" s="770"/>
      <c r="M38" s="770"/>
      <c r="N38" s="770"/>
      <c r="O38" s="770"/>
      <c r="P38" s="770"/>
      <c r="Q38" s="778"/>
      <c r="R38" s="778"/>
      <c r="S38" s="778"/>
      <c r="T38" s="778"/>
      <c r="U38" s="778"/>
      <c r="V38" s="779">
        <v>18</v>
      </c>
      <c r="W38" s="778"/>
      <c r="X38" s="778"/>
      <c r="Y38" s="778"/>
      <c r="Z38" s="778"/>
      <c r="AA38" s="778"/>
      <c r="AB38" s="780">
        <f>SUM(D38:AA38)</f>
        <v>18</v>
      </c>
    </row>
    <row r="39" spans="1:28" s="822" customFormat="1" x14ac:dyDescent="0.2">
      <c r="A39" s="770">
        <v>31</v>
      </c>
      <c r="B39" s="775" t="s">
        <v>527</v>
      </c>
      <c r="C39" s="776"/>
      <c r="D39" s="770"/>
      <c r="E39" s="770"/>
      <c r="F39" s="770"/>
      <c r="G39" s="770"/>
      <c r="H39" s="770"/>
      <c r="I39" s="770"/>
      <c r="J39" s="770"/>
      <c r="K39" s="770"/>
      <c r="L39" s="770"/>
      <c r="M39" s="770"/>
      <c r="N39" s="770"/>
      <c r="O39" s="770"/>
      <c r="P39" s="770"/>
      <c r="Q39" s="778"/>
      <c r="R39" s="778"/>
      <c r="S39" s="778"/>
      <c r="T39" s="778"/>
      <c r="U39" s="781">
        <v>4</v>
      </c>
      <c r="V39" s="779"/>
      <c r="W39" s="781"/>
      <c r="X39" s="781"/>
      <c r="Y39" s="781"/>
      <c r="Z39" s="781"/>
      <c r="AA39" s="781"/>
      <c r="AB39" s="780">
        <f>SUM(D39:AA39)</f>
        <v>4</v>
      </c>
    </row>
    <row r="41" spans="1:28" s="827" customFormat="1" ht="15" x14ac:dyDescent="0.25">
      <c r="A41" s="825" t="s">
        <v>40</v>
      </c>
      <c r="B41" s="826"/>
      <c r="C41" s="826"/>
      <c r="E41" s="828" t="s">
        <v>66</v>
      </c>
      <c r="F41" s="828"/>
      <c r="G41" s="829"/>
      <c r="H41" s="830"/>
      <c r="I41" s="830"/>
      <c r="J41" s="830"/>
      <c r="K41" s="830"/>
      <c r="L41" s="831"/>
      <c r="M41" s="830"/>
      <c r="N41" s="830"/>
      <c r="O41" s="828" t="s">
        <v>41</v>
      </c>
      <c r="P41" s="828"/>
      <c r="Q41" s="828"/>
      <c r="R41" s="828"/>
      <c r="S41" s="832"/>
      <c r="T41" s="829"/>
      <c r="U41" s="828"/>
      <c r="V41" s="828" t="s">
        <v>42</v>
      </c>
      <c r="W41" s="830"/>
    </row>
    <row r="42" spans="1:28" ht="15.75" x14ac:dyDescent="0.2">
      <c r="C42" s="833"/>
      <c r="D42" s="834"/>
      <c r="E42" s="834"/>
      <c r="F42" s="835"/>
      <c r="G42" s="835"/>
      <c r="H42" s="72"/>
      <c r="I42" s="835"/>
      <c r="J42" s="835"/>
      <c r="K42" s="835"/>
      <c r="L42" s="836"/>
      <c r="M42" s="835"/>
      <c r="N42" s="835"/>
    </row>
    <row r="43" spans="1:28" ht="15.75" x14ac:dyDescent="0.2">
      <c r="C43" s="833"/>
      <c r="D43" s="834"/>
      <c r="E43" s="834"/>
      <c r="F43" s="835"/>
      <c r="G43" s="835"/>
      <c r="H43" s="72"/>
      <c r="I43" s="835"/>
      <c r="J43" s="835"/>
      <c r="K43" s="835"/>
      <c r="L43" s="836"/>
      <c r="M43" s="835"/>
      <c r="N43" s="835"/>
    </row>
    <row r="44" spans="1:28" ht="15.75" x14ac:dyDescent="0.2">
      <c r="C44" s="833"/>
      <c r="D44" s="834"/>
      <c r="E44" s="834"/>
      <c r="F44" s="835"/>
      <c r="G44" s="835"/>
      <c r="H44" s="72"/>
      <c r="I44" s="835"/>
      <c r="J44" s="835"/>
      <c r="K44" s="835"/>
      <c r="L44" s="836"/>
      <c r="M44" s="835"/>
      <c r="N44" s="835"/>
    </row>
    <row r="45" spans="1:28" x14ac:dyDescent="0.2">
      <c r="C45" s="833"/>
      <c r="D45" s="834"/>
      <c r="E45" s="834"/>
      <c r="F45" s="835"/>
      <c r="G45" s="835"/>
      <c r="H45" s="835"/>
      <c r="I45" s="835"/>
      <c r="J45" s="835"/>
      <c r="K45" s="835"/>
      <c r="L45" s="836"/>
      <c r="M45" s="835"/>
      <c r="N45" s="835"/>
    </row>
    <row r="46" spans="1:28" x14ac:dyDescent="0.2">
      <c r="C46" s="833"/>
      <c r="D46" s="834"/>
      <c r="E46" s="834"/>
    </row>
    <row r="47" spans="1:28" x14ac:dyDescent="0.2">
      <c r="C47" s="833"/>
      <c r="D47" s="834"/>
      <c r="E47" s="834"/>
    </row>
    <row r="48" spans="1:28" x14ac:dyDescent="0.2">
      <c r="C48" s="833"/>
      <c r="D48" s="834"/>
      <c r="E48" s="834"/>
    </row>
    <row r="49" spans="3:5" x14ac:dyDescent="0.2">
      <c r="C49" s="833"/>
      <c r="D49" s="834"/>
      <c r="E49" s="834"/>
    </row>
    <row r="71" spans="2:2" ht="14.25" x14ac:dyDescent="0.2">
      <c r="B71" s="830"/>
    </row>
    <row r="72" spans="2:2" ht="14.25" x14ac:dyDescent="0.2">
      <c r="B72" s="830"/>
    </row>
  </sheetData>
  <sortState xmlns:xlrd2="http://schemas.microsoft.com/office/spreadsheetml/2017/richdata2" ref="B9:AB39">
    <sortCondition descending="1" ref="AB9:AB39"/>
  </sortState>
  <mergeCells count="20">
    <mergeCell ref="Q7:T7"/>
    <mergeCell ref="U7:AA7"/>
    <mergeCell ref="Q6:T6"/>
    <mergeCell ref="W3:AB3"/>
    <mergeCell ref="W4:AB4"/>
    <mergeCell ref="A3:D3"/>
    <mergeCell ref="E3:V3"/>
    <mergeCell ref="A1:AB1"/>
    <mergeCell ref="A2:AB2"/>
    <mergeCell ref="A4:D4"/>
    <mergeCell ref="A6:A8"/>
    <mergeCell ref="B6:C8"/>
    <mergeCell ref="D6:G6"/>
    <mergeCell ref="H6:N6"/>
    <mergeCell ref="U6:AA6"/>
    <mergeCell ref="AB6:AB8"/>
    <mergeCell ref="D7:G7"/>
    <mergeCell ref="H7:N7"/>
    <mergeCell ref="O7:O8"/>
    <mergeCell ref="P7:P8"/>
  </mergeCells>
  <pageMargins left="0.23622047244094491" right="0.23622047244094491" top="0.15748031496062992" bottom="0.74803149606299213" header="0.51181102362204722" footer="0.51181102362204722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B1950-972F-4D51-99C1-1754CF787132}">
  <sheetPr>
    <tabColor theme="0"/>
  </sheetPr>
  <dimension ref="A1:AB73"/>
  <sheetViews>
    <sheetView view="pageLayout" topLeftCell="A16" zoomScaleNormal="90" zoomScaleSheetLayoutView="90" workbookViewId="0">
      <selection activeCell="H7" sqref="H7:N7"/>
    </sheetView>
  </sheetViews>
  <sheetFormatPr defaultColWidth="9.140625" defaultRowHeight="12.75" x14ac:dyDescent="0.2"/>
  <cols>
    <col min="1" max="1" width="4.28515625" style="15" customWidth="1"/>
    <col min="2" max="2" width="10.28515625" style="15" customWidth="1"/>
    <col min="3" max="3" width="14" style="15" customWidth="1"/>
    <col min="4" max="4" width="3.5703125" style="15" hidden="1" customWidth="1"/>
    <col min="5" max="5" width="3.28515625" style="15" hidden="1" customWidth="1"/>
    <col min="6" max="7" width="3.42578125" style="15" hidden="1" customWidth="1"/>
    <col min="8" max="8" width="4.140625" style="15" hidden="1" customWidth="1"/>
    <col min="9" max="9" width="3.85546875" style="15" hidden="1" customWidth="1"/>
    <col min="10" max="10" width="3.5703125" style="15" hidden="1" customWidth="1"/>
    <col min="11" max="11" width="3.85546875" style="15" hidden="1" customWidth="1"/>
    <col min="12" max="12" width="4" style="16" hidden="1" customWidth="1"/>
    <col min="13" max="13" width="2.85546875" style="15" hidden="1" customWidth="1"/>
    <col min="14" max="14" width="4.140625" style="15" hidden="1" customWidth="1"/>
    <col min="15" max="15" width="5.42578125" style="17" hidden="1" customWidth="1"/>
    <col min="16" max="16" width="5.140625" style="15" hidden="1" customWidth="1"/>
    <col min="17" max="17" width="9.28515625" style="15" customWidth="1"/>
    <col min="18" max="18" width="8.5703125" style="15" customWidth="1"/>
    <col min="19" max="19" width="10.140625" style="15" customWidth="1"/>
    <col min="20" max="20" width="9.28515625" style="15" customWidth="1"/>
    <col min="21" max="21" width="10.42578125" style="15" customWidth="1"/>
    <col min="22" max="22" width="7.85546875" style="15" customWidth="1"/>
    <col min="23" max="23" width="9.140625" style="15" customWidth="1"/>
    <col min="24" max="24" width="9.28515625" style="15" customWidth="1"/>
    <col min="25" max="25" width="9.7109375" style="15" customWidth="1"/>
    <col min="26" max="26" width="9" style="15" customWidth="1"/>
    <col min="27" max="27" width="9.42578125" style="15" customWidth="1"/>
    <col min="28" max="28" width="5.85546875" style="15" customWidth="1"/>
    <col min="29" max="16384" width="9.140625" style="15"/>
  </cols>
  <sheetData>
    <row r="1" spans="1:28" ht="15.75" x14ac:dyDescent="0.2">
      <c r="A1" s="550" t="s">
        <v>31</v>
      </c>
      <c r="B1" s="550"/>
      <c r="C1" s="550"/>
      <c r="D1" s="550"/>
      <c r="E1" s="550"/>
      <c r="F1" s="550"/>
      <c r="G1" s="550"/>
      <c r="H1" s="550"/>
      <c r="I1" s="550"/>
      <c r="J1" s="550"/>
      <c r="K1" s="550"/>
      <c r="L1" s="550"/>
      <c r="M1" s="550"/>
      <c r="N1" s="550"/>
      <c r="O1" s="550"/>
      <c r="P1" s="550"/>
      <c r="Q1" s="550"/>
      <c r="R1" s="550"/>
      <c r="S1" s="550"/>
      <c r="T1" s="550"/>
      <c r="U1" s="550"/>
      <c r="V1" s="550"/>
      <c r="W1" s="550"/>
      <c r="X1" s="550"/>
      <c r="Y1" s="550"/>
      <c r="Z1" s="550"/>
      <c r="AA1" s="550"/>
      <c r="AB1" s="550"/>
    </row>
    <row r="2" spans="1:28" ht="15.75" x14ac:dyDescent="0.2">
      <c r="A2" s="665" t="s">
        <v>48</v>
      </c>
      <c r="B2" s="665"/>
      <c r="C2" s="665"/>
      <c r="D2" s="665"/>
      <c r="E2" s="665"/>
      <c r="F2" s="665"/>
      <c r="G2" s="665"/>
      <c r="H2" s="665"/>
      <c r="I2" s="665"/>
      <c r="J2" s="665"/>
      <c r="K2" s="665"/>
      <c r="L2" s="665"/>
      <c r="M2" s="665"/>
      <c r="N2" s="665"/>
      <c r="O2" s="665"/>
      <c r="P2" s="665"/>
      <c r="Q2" s="665"/>
      <c r="R2" s="665"/>
      <c r="S2" s="665"/>
      <c r="T2" s="665"/>
      <c r="U2" s="665"/>
      <c r="V2" s="665"/>
      <c r="W2" s="665"/>
      <c r="X2" s="665"/>
      <c r="Y2" s="665"/>
      <c r="Z2" s="665"/>
      <c r="AA2" s="665"/>
      <c r="AB2" s="665"/>
    </row>
    <row r="3" spans="1:28" ht="15.75" x14ac:dyDescent="0.25">
      <c r="A3" s="664" t="s">
        <v>70</v>
      </c>
      <c r="B3" s="664"/>
      <c r="C3" s="664"/>
      <c r="D3" s="664"/>
      <c r="E3" s="664" t="s">
        <v>295</v>
      </c>
      <c r="F3" s="664"/>
      <c r="G3" s="664"/>
      <c r="H3" s="664"/>
      <c r="I3" s="664"/>
      <c r="J3" s="664"/>
      <c r="K3" s="664"/>
      <c r="L3" s="664"/>
      <c r="M3" s="664"/>
      <c r="N3" s="664"/>
      <c r="O3" s="664"/>
      <c r="P3" s="664"/>
      <c r="Q3" s="664"/>
      <c r="R3" s="664"/>
      <c r="S3" s="664"/>
      <c r="T3" s="664"/>
      <c r="U3" s="664"/>
      <c r="V3" s="612"/>
      <c r="W3" s="18" t="s">
        <v>12</v>
      </c>
      <c r="X3" s="19"/>
      <c r="Y3" s="19"/>
      <c r="Z3" s="19"/>
      <c r="AA3" s="20"/>
      <c r="AB3" s="382">
        <v>31</v>
      </c>
    </row>
    <row r="4" spans="1:28" ht="15.75" x14ac:dyDescent="0.25">
      <c r="A4" s="664" t="s">
        <v>29</v>
      </c>
      <c r="B4" s="664"/>
      <c r="C4" s="664"/>
      <c r="D4" s="664"/>
      <c r="E4" s="81"/>
      <c r="F4" s="81"/>
      <c r="G4" s="81"/>
      <c r="H4" s="81"/>
      <c r="I4" s="81"/>
      <c r="J4" s="81"/>
      <c r="K4" s="81"/>
      <c r="L4" s="82"/>
      <c r="M4" s="81"/>
      <c r="N4" s="81"/>
      <c r="O4" s="86"/>
      <c r="P4" s="81"/>
      <c r="Q4" s="81"/>
      <c r="R4" s="81"/>
      <c r="S4" s="81"/>
      <c r="T4" s="81"/>
      <c r="U4" s="81"/>
      <c r="V4" s="81"/>
      <c r="W4" s="21" t="s">
        <v>14</v>
      </c>
      <c r="X4" s="21"/>
      <c r="Y4" s="21"/>
      <c r="Z4" s="21"/>
      <c r="AA4" s="21"/>
      <c r="AB4" s="382">
        <v>288</v>
      </c>
    </row>
    <row r="5" spans="1:28" ht="15.75" x14ac:dyDescent="0.2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2"/>
      <c r="M5" s="81"/>
      <c r="N5" s="81"/>
      <c r="O5" s="86"/>
      <c r="P5" s="81"/>
      <c r="Q5" s="81"/>
      <c r="R5" s="81"/>
      <c r="S5" s="81"/>
      <c r="T5" s="81"/>
      <c r="U5" s="81"/>
      <c r="V5" s="81"/>
      <c r="W5" s="87"/>
      <c r="X5" s="81"/>
      <c r="Y5" s="81"/>
      <c r="Z5" s="81"/>
      <c r="AA5" s="81"/>
      <c r="AB5" s="81"/>
    </row>
    <row r="6" spans="1:28" ht="14.25" customHeight="1" x14ac:dyDescent="0.2">
      <c r="A6" s="666" t="s">
        <v>456</v>
      </c>
      <c r="B6" s="669" t="s">
        <v>3</v>
      </c>
      <c r="C6" s="670"/>
      <c r="D6" s="675">
        <v>2</v>
      </c>
      <c r="E6" s="675"/>
      <c r="F6" s="675"/>
      <c r="G6" s="675"/>
      <c r="H6" s="676">
        <v>5</v>
      </c>
      <c r="I6" s="677"/>
      <c r="J6" s="677"/>
      <c r="K6" s="677"/>
      <c r="L6" s="677"/>
      <c r="M6" s="677"/>
      <c r="N6" s="678"/>
      <c r="O6" s="387">
        <v>1</v>
      </c>
      <c r="P6" s="387">
        <v>1</v>
      </c>
      <c r="Q6" s="676">
        <v>2</v>
      </c>
      <c r="R6" s="677"/>
      <c r="S6" s="677"/>
      <c r="T6" s="678"/>
      <c r="U6" s="676">
        <v>5</v>
      </c>
      <c r="V6" s="677"/>
      <c r="W6" s="677"/>
      <c r="X6" s="677"/>
      <c r="Y6" s="677"/>
      <c r="Z6" s="677"/>
      <c r="AA6" s="678"/>
      <c r="AB6" s="679" t="s">
        <v>49</v>
      </c>
    </row>
    <row r="7" spans="1:28" x14ac:dyDescent="0.2">
      <c r="A7" s="667"/>
      <c r="B7" s="671"/>
      <c r="C7" s="672"/>
      <c r="D7" s="682" t="s">
        <v>50</v>
      </c>
      <c r="E7" s="683"/>
      <c r="F7" s="683"/>
      <c r="G7" s="684"/>
      <c r="H7" s="685" t="s">
        <v>51</v>
      </c>
      <c r="I7" s="686"/>
      <c r="J7" s="686"/>
      <c r="K7" s="686"/>
      <c r="L7" s="686"/>
      <c r="M7" s="686"/>
      <c r="N7" s="687"/>
      <c r="O7" s="688" t="s">
        <v>52</v>
      </c>
      <c r="P7" s="690" t="s">
        <v>53</v>
      </c>
      <c r="Q7" s="692" t="s">
        <v>4</v>
      </c>
      <c r="R7" s="693"/>
      <c r="S7" s="693"/>
      <c r="T7" s="694"/>
      <c r="U7" s="695" t="s">
        <v>54</v>
      </c>
      <c r="V7" s="695"/>
      <c r="W7" s="695"/>
      <c r="X7" s="695"/>
      <c r="Y7" s="695"/>
      <c r="Z7" s="695"/>
      <c r="AA7" s="695"/>
      <c r="AB7" s="680"/>
    </row>
    <row r="8" spans="1:28" x14ac:dyDescent="0.2">
      <c r="A8" s="668"/>
      <c r="B8" s="673"/>
      <c r="C8" s="674"/>
      <c r="D8" s="22">
        <v>58</v>
      </c>
      <c r="E8" s="22">
        <v>63</v>
      </c>
      <c r="F8" s="22">
        <v>68</v>
      </c>
      <c r="G8" s="22" t="s">
        <v>55</v>
      </c>
      <c r="H8" s="355">
        <v>63</v>
      </c>
      <c r="I8" s="355">
        <v>68</v>
      </c>
      <c r="J8" s="355">
        <v>73</v>
      </c>
      <c r="K8" s="355">
        <v>78</v>
      </c>
      <c r="L8" s="355">
        <v>85</v>
      </c>
      <c r="M8" s="355">
        <v>95</v>
      </c>
      <c r="N8" s="355" t="s">
        <v>38</v>
      </c>
      <c r="O8" s="689"/>
      <c r="P8" s="691"/>
      <c r="Q8" s="22">
        <v>58</v>
      </c>
      <c r="R8" s="22">
        <v>63</v>
      </c>
      <c r="S8" s="22">
        <v>68</v>
      </c>
      <c r="T8" s="22" t="s">
        <v>55</v>
      </c>
      <c r="U8" s="22">
        <v>63</v>
      </c>
      <c r="V8" s="22">
        <v>68</v>
      </c>
      <c r="W8" s="22">
        <v>73</v>
      </c>
      <c r="X8" s="22">
        <v>78</v>
      </c>
      <c r="Y8" s="22">
        <v>85</v>
      </c>
      <c r="Z8" s="22">
        <v>95</v>
      </c>
      <c r="AA8" s="22" t="s">
        <v>38</v>
      </c>
      <c r="AB8" s="681"/>
    </row>
    <row r="9" spans="1:28" s="44" customFormat="1" ht="15" customHeight="1" x14ac:dyDescent="0.2">
      <c r="A9" s="22">
        <v>1</v>
      </c>
      <c r="B9" s="295" t="s">
        <v>56</v>
      </c>
      <c r="C9" s="295"/>
      <c r="D9" s="371"/>
      <c r="E9" s="371"/>
      <c r="F9" s="371">
        <v>13</v>
      </c>
      <c r="G9" s="371">
        <v>18</v>
      </c>
      <c r="H9" s="355"/>
      <c r="I9" s="355"/>
      <c r="J9" s="355">
        <v>14</v>
      </c>
      <c r="K9" s="355">
        <v>20</v>
      </c>
      <c r="L9" s="355"/>
      <c r="M9" s="356">
        <v>26</v>
      </c>
      <c r="N9" s="355">
        <v>15</v>
      </c>
      <c r="O9" s="355">
        <v>14</v>
      </c>
      <c r="P9" s="355">
        <v>20</v>
      </c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43">
        <f t="shared" ref="AB9:AB39" si="0">SUM(D9:AA9)</f>
        <v>140</v>
      </c>
    </row>
    <row r="10" spans="1:28" s="44" customFormat="1" x14ac:dyDescent="0.2">
      <c r="A10" s="22">
        <v>2</v>
      </c>
      <c r="B10" s="295" t="s">
        <v>60</v>
      </c>
      <c r="C10" s="295"/>
      <c r="D10" s="371"/>
      <c r="E10" s="371"/>
      <c r="F10" s="371"/>
      <c r="G10" s="371"/>
      <c r="H10" s="355">
        <v>20</v>
      </c>
      <c r="I10" s="355">
        <v>16</v>
      </c>
      <c r="J10" s="355">
        <v>20</v>
      </c>
      <c r="K10" s="355"/>
      <c r="L10" s="355">
        <v>16</v>
      </c>
      <c r="M10" s="355">
        <v>20</v>
      </c>
      <c r="N10" s="355"/>
      <c r="O10" s="355">
        <v>13</v>
      </c>
      <c r="P10" s="355">
        <v>20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3"/>
      <c r="AB10" s="43">
        <f t="shared" si="0"/>
        <v>125</v>
      </c>
    </row>
    <row r="11" spans="1:28" s="44" customFormat="1" x14ac:dyDescent="0.2">
      <c r="A11" s="22">
        <v>3</v>
      </c>
      <c r="B11" s="295" t="s">
        <v>410</v>
      </c>
      <c r="C11" s="295"/>
      <c r="D11" s="371">
        <v>20</v>
      </c>
      <c r="E11" s="371"/>
      <c r="F11" s="371">
        <v>18</v>
      </c>
      <c r="G11" s="371"/>
      <c r="H11" s="355">
        <v>11</v>
      </c>
      <c r="I11" s="355">
        <v>18</v>
      </c>
      <c r="J11" s="355"/>
      <c r="K11" s="355"/>
      <c r="L11" s="355">
        <v>13</v>
      </c>
      <c r="M11" s="355">
        <v>16</v>
      </c>
      <c r="N11" s="355"/>
      <c r="O11" s="355"/>
      <c r="P11" s="355">
        <v>20</v>
      </c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43">
        <f t="shared" si="0"/>
        <v>116</v>
      </c>
    </row>
    <row r="12" spans="1:28" s="44" customFormat="1" x14ac:dyDescent="0.2">
      <c r="A12" s="22">
        <v>4</v>
      </c>
      <c r="B12" s="295" t="s">
        <v>108</v>
      </c>
      <c r="C12" s="295"/>
      <c r="D12" s="371"/>
      <c r="E12" s="371"/>
      <c r="F12" s="371"/>
      <c r="G12" s="371">
        <v>14</v>
      </c>
      <c r="H12" s="356">
        <v>30</v>
      </c>
      <c r="I12" s="355"/>
      <c r="J12" s="356">
        <v>25</v>
      </c>
      <c r="K12" s="355"/>
      <c r="L12" s="355"/>
      <c r="M12" s="355"/>
      <c r="N12" s="355">
        <v>18</v>
      </c>
      <c r="O12" s="355">
        <v>16</v>
      </c>
      <c r="P12" s="355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43">
        <f t="shared" si="0"/>
        <v>103</v>
      </c>
    </row>
    <row r="13" spans="1:28" s="44" customFormat="1" x14ac:dyDescent="0.2">
      <c r="A13" s="22">
        <v>5</v>
      </c>
      <c r="B13" s="293" t="s">
        <v>59</v>
      </c>
      <c r="C13" s="360"/>
      <c r="D13" s="371"/>
      <c r="E13" s="371">
        <v>0</v>
      </c>
      <c r="F13" s="371"/>
      <c r="G13" s="371">
        <v>0</v>
      </c>
      <c r="H13" s="355">
        <v>16</v>
      </c>
      <c r="I13" s="355"/>
      <c r="J13" s="355">
        <v>11</v>
      </c>
      <c r="K13" s="355"/>
      <c r="L13" s="356">
        <v>31</v>
      </c>
      <c r="M13" s="355">
        <v>13</v>
      </c>
      <c r="N13" s="355"/>
      <c r="O13" s="355">
        <v>12</v>
      </c>
      <c r="P13" s="355">
        <v>15</v>
      </c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43">
        <f t="shared" si="0"/>
        <v>98</v>
      </c>
    </row>
    <row r="14" spans="1:28" s="44" customFormat="1" x14ac:dyDescent="0.2">
      <c r="A14" s="22">
        <v>6</v>
      </c>
      <c r="B14" s="295" t="s">
        <v>106</v>
      </c>
      <c r="C14" s="295"/>
      <c r="D14" s="371"/>
      <c r="E14" s="371"/>
      <c r="F14" s="371"/>
      <c r="G14" s="371">
        <v>20</v>
      </c>
      <c r="H14" s="356">
        <v>33</v>
      </c>
      <c r="I14" s="355">
        <v>14</v>
      </c>
      <c r="J14" s="355">
        <v>8</v>
      </c>
      <c r="K14" s="355">
        <v>16</v>
      </c>
      <c r="L14" s="355"/>
      <c r="M14" s="355"/>
      <c r="N14" s="355"/>
      <c r="O14" s="355"/>
      <c r="P14" s="355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43">
        <f t="shared" si="0"/>
        <v>91</v>
      </c>
    </row>
    <row r="15" spans="1:28" s="44" customFormat="1" x14ac:dyDescent="0.2">
      <c r="A15" s="22">
        <v>7</v>
      </c>
      <c r="B15" s="295" t="s">
        <v>57</v>
      </c>
      <c r="C15" s="295"/>
      <c r="D15" s="371"/>
      <c r="E15" s="371"/>
      <c r="F15" s="371"/>
      <c r="G15" s="371"/>
      <c r="H15" s="355">
        <v>10</v>
      </c>
      <c r="I15" s="355"/>
      <c r="J15" s="355"/>
      <c r="K15" s="356">
        <v>23</v>
      </c>
      <c r="L15" s="355">
        <v>18</v>
      </c>
      <c r="M15" s="355">
        <v>15</v>
      </c>
      <c r="N15" s="355"/>
      <c r="O15" s="355">
        <v>20</v>
      </c>
      <c r="P15" s="355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43">
        <f t="shared" si="0"/>
        <v>86</v>
      </c>
    </row>
    <row r="16" spans="1:28" s="44" customFormat="1" x14ac:dyDescent="0.2">
      <c r="A16" s="22">
        <v>8</v>
      </c>
      <c r="B16" s="295" t="s">
        <v>423</v>
      </c>
      <c r="C16" s="295"/>
      <c r="D16" s="371"/>
      <c r="E16" s="371">
        <v>18</v>
      </c>
      <c r="F16" s="371"/>
      <c r="G16" s="371">
        <v>16</v>
      </c>
      <c r="H16" s="355"/>
      <c r="I16" s="355">
        <v>15</v>
      </c>
      <c r="J16" s="356">
        <v>25</v>
      </c>
      <c r="K16" s="355"/>
      <c r="L16" s="355"/>
      <c r="M16" s="355"/>
      <c r="N16" s="355"/>
      <c r="O16" s="355"/>
      <c r="P16" s="355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43">
        <f t="shared" si="0"/>
        <v>74</v>
      </c>
    </row>
    <row r="17" spans="1:28" s="44" customFormat="1" x14ac:dyDescent="0.2">
      <c r="A17" s="22">
        <v>9</v>
      </c>
      <c r="B17" s="295" t="s">
        <v>321</v>
      </c>
      <c r="C17" s="295"/>
      <c r="D17" s="371"/>
      <c r="E17" s="371"/>
      <c r="F17" s="371">
        <v>20</v>
      </c>
      <c r="G17" s="371"/>
      <c r="H17" s="355"/>
      <c r="I17" s="355"/>
      <c r="J17" s="355">
        <v>15</v>
      </c>
      <c r="K17" s="355">
        <v>15</v>
      </c>
      <c r="L17" s="355"/>
      <c r="M17" s="355"/>
      <c r="N17" s="355"/>
      <c r="O17" s="355">
        <v>15</v>
      </c>
      <c r="P17" s="355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43">
        <f t="shared" si="0"/>
        <v>65</v>
      </c>
    </row>
    <row r="18" spans="1:28" s="44" customFormat="1" x14ac:dyDescent="0.2">
      <c r="A18" s="22">
        <v>10</v>
      </c>
      <c r="B18" s="293" t="s">
        <v>111</v>
      </c>
      <c r="C18" s="360"/>
      <c r="D18" s="371"/>
      <c r="E18" s="371"/>
      <c r="F18" s="371"/>
      <c r="G18" s="371"/>
      <c r="H18" s="355"/>
      <c r="I18" s="355">
        <v>14</v>
      </c>
      <c r="J18" s="355"/>
      <c r="K18" s="355">
        <v>11</v>
      </c>
      <c r="L18" s="355">
        <v>10</v>
      </c>
      <c r="M18" s="355"/>
      <c r="N18" s="355"/>
      <c r="O18" s="355"/>
      <c r="P18" s="355">
        <v>18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43">
        <f t="shared" si="0"/>
        <v>53</v>
      </c>
    </row>
    <row r="19" spans="1:28" s="44" customFormat="1" x14ac:dyDescent="0.2">
      <c r="A19" s="22">
        <v>11</v>
      </c>
      <c r="B19" s="293" t="s">
        <v>103</v>
      </c>
      <c r="C19" s="360"/>
      <c r="D19" s="371"/>
      <c r="E19" s="371">
        <v>20</v>
      </c>
      <c r="F19" s="371">
        <v>15</v>
      </c>
      <c r="G19" s="371"/>
      <c r="H19" s="355"/>
      <c r="I19" s="355"/>
      <c r="J19" s="355"/>
      <c r="K19" s="355"/>
      <c r="L19" s="355"/>
      <c r="M19" s="355"/>
      <c r="N19" s="355">
        <v>20</v>
      </c>
      <c r="O19" s="355"/>
      <c r="P19" s="35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43">
        <f t="shared" si="0"/>
        <v>55</v>
      </c>
    </row>
    <row r="20" spans="1:28" s="44" customFormat="1" x14ac:dyDescent="0.2">
      <c r="A20" s="22">
        <v>12</v>
      </c>
      <c r="B20" s="295" t="s">
        <v>168</v>
      </c>
      <c r="C20" s="295"/>
      <c r="D20" s="371"/>
      <c r="E20" s="371"/>
      <c r="F20" s="371"/>
      <c r="G20" s="371"/>
      <c r="H20" s="355"/>
      <c r="I20" s="355">
        <v>20</v>
      </c>
      <c r="J20" s="355"/>
      <c r="K20" s="355">
        <v>12</v>
      </c>
      <c r="L20" s="355"/>
      <c r="M20" s="355"/>
      <c r="N20" s="355"/>
      <c r="O20" s="355">
        <v>18</v>
      </c>
      <c r="P20" s="355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43">
        <f t="shared" si="0"/>
        <v>50</v>
      </c>
    </row>
    <row r="21" spans="1:28" s="44" customFormat="1" x14ac:dyDescent="0.2">
      <c r="A21" s="22">
        <v>13</v>
      </c>
      <c r="B21" s="293" t="s">
        <v>101</v>
      </c>
      <c r="C21" s="360"/>
      <c r="D21" s="371"/>
      <c r="E21" s="371"/>
      <c r="F21" s="371"/>
      <c r="G21" s="371"/>
      <c r="H21" s="355">
        <v>14</v>
      </c>
      <c r="I21" s="355">
        <v>13</v>
      </c>
      <c r="J21" s="355"/>
      <c r="K21" s="355"/>
      <c r="L21" s="355"/>
      <c r="M21" s="355">
        <v>18</v>
      </c>
      <c r="N21" s="355"/>
      <c r="O21" s="355"/>
      <c r="P21" s="355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43">
        <f t="shared" si="0"/>
        <v>45</v>
      </c>
    </row>
    <row r="22" spans="1:28" s="44" customFormat="1" x14ac:dyDescent="0.2">
      <c r="A22" s="22">
        <v>14</v>
      </c>
      <c r="B22" s="293" t="s">
        <v>444</v>
      </c>
      <c r="C22" s="360"/>
      <c r="D22" s="371"/>
      <c r="E22" s="371"/>
      <c r="F22" s="371"/>
      <c r="G22" s="371"/>
      <c r="H22" s="355">
        <v>15</v>
      </c>
      <c r="I22" s="355">
        <v>10</v>
      </c>
      <c r="J22" s="355">
        <v>5</v>
      </c>
      <c r="K22" s="355"/>
      <c r="L22" s="355">
        <v>14</v>
      </c>
      <c r="M22" s="355"/>
      <c r="N22" s="355"/>
      <c r="O22" s="355"/>
      <c r="P22" s="355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43">
        <f t="shared" si="0"/>
        <v>44</v>
      </c>
    </row>
    <row r="23" spans="1:28" s="44" customFormat="1" x14ac:dyDescent="0.2">
      <c r="A23" s="22">
        <v>15</v>
      </c>
      <c r="B23" s="293" t="s">
        <v>169</v>
      </c>
      <c r="C23" s="360"/>
      <c r="D23" s="371">
        <v>16</v>
      </c>
      <c r="E23" s="371"/>
      <c r="F23" s="371">
        <v>12</v>
      </c>
      <c r="G23" s="371">
        <v>13</v>
      </c>
      <c r="H23" s="355"/>
      <c r="I23" s="355"/>
      <c r="J23" s="355"/>
      <c r="K23" s="355"/>
      <c r="L23" s="355"/>
      <c r="M23" s="355"/>
      <c r="N23" s="355"/>
      <c r="O23" s="355"/>
      <c r="P23" s="35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43">
        <f t="shared" si="0"/>
        <v>41</v>
      </c>
    </row>
    <row r="24" spans="1:28" s="44" customFormat="1" x14ac:dyDescent="0.2">
      <c r="A24" s="22">
        <v>16</v>
      </c>
      <c r="B24" s="293" t="s">
        <v>58</v>
      </c>
      <c r="C24" s="360"/>
      <c r="D24" s="371"/>
      <c r="E24" s="371"/>
      <c r="F24" s="371">
        <v>14</v>
      </c>
      <c r="G24" s="371"/>
      <c r="H24" s="355"/>
      <c r="I24" s="355"/>
      <c r="J24" s="355"/>
      <c r="K24" s="355">
        <v>10</v>
      </c>
      <c r="L24" s="355"/>
      <c r="M24" s="355"/>
      <c r="N24" s="355"/>
      <c r="O24" s="355"/>
      <c r="P24" s="355">
        <v>16</v>
      </c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45">
        <f t="shared" si="0"/>
        <v>40</v>
      </c>
    </row>
    <row r="25" spans="1:28" s="44" customFormat="1" x14ac:dyDescent="0.2">
      <c r="A25" s="22">
        <v>17</v>
      </c>
      <c r="B25" s="293" t="s">
        <v>437</v>
      </c>
      <c r="C25" s="360"/>
      <c r="D25" s="371"/>
      <c r="E25" s="371"/>
      <c r="F25" s="371"/>
      <c r="G25" s="371">
        <v>12</v>
      </c>
      <c r="H25" s="355"/>
      <c r="I25" s="355"/>
      <c r="J25" s="355">
        <v>16</v>
      </c>
      <c r="K25" s="355"/>
      <c r="L25" s="355"/>
      <c r="M25" s="355"/>
      <c r="N25" s="355"/>
      <c r="O25" s="355"/>
      <c r="P25" s="35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45">
        <f t="shared" si="0"/>
        <v>28</v>
      </c>
    </row>
    <row r="26" spans="1:28" s="44" customFormat="1" x14ac:dyDescent="0.2">
      <c r="A26" s="22">
        <v>18</v>
      </c>
      <c r="B26" s="293" t="s">
        <v>301</v>
      </c>
      <c r="C26" s="360"/>
      <c r="D26" s="371"/>
      <c r="E26" s="371"/>
      <c r="F26" s="371"/>
      <c r="G26" s="371"/>
      <c r="H26" s="355"/>
      <c r="I26" s="355">
        <v>9</v>
      </c>
      <c r="J26" s="355">
        <v>16</v>
      </c>
      <c r="K26" s="355"/>
      <c r="L26" s="355"/>
      <c r="M26" s="355"/>
      <c r="N26" s="355"/>
      <c r="O26" s="355"/>
      <c r="P26" s="355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45">
        <f t="shared" si="0"/>
        <v>25</v>
      </c>
    </row>
    <row r="27" spans="1:28" s="44" customFormat="1" x14ac:dyDescent="0.2">
      <c r="A27" s="22">
        <v>19</v>
      </c>
      <c r="B27" s="293" t="s">
        <v>61</v>
      </c>
      <c r="C27" s="360"/>
      <c r="D27" s="371"/>
      <c r="E27" s="371"/>
      <c r="F27" s="371"/>
      <c r="G27" s="371"/>
      <c r="H27" s="355"/>
      <c r="I27" s="355"/>
      <c r="J27" s="355"/>
      <c r="K27" s="355"/>
      <c r="L27" s="355"/>
      <c r="M27" s="355"/>
      <c r="N27" s="355"/>
      <c r="O27" s="355"/>
      <c r="P27" s="355">
        <v>20</v>
      </c>
      <c r="Q27" s="365"/>
      <c r="R27" s="365"/>
      <c r="S27" s="365"/>
      <c r="T27" s="365"/>
      <c r="U27" s="365"/>
      <c r="V27" s="365"/>
      <c r="W27" s="365"/>
      <c r="X27" s="365"/>
      <c r="Y27" s="365"/>
      <c r="Z27" s="365"/>
      <c r="AA27" s="365"/>
      <c r="AB27" s="84">
        <f t="shared" si="0"/>
        <v>20</v>
      </c>
    </row>
    <row r="28" spans="1:28" s="44" customFormat="1" x14ac:dyDescent="0.2">
      <c r="A28" s="22">
        <v>20</v>
      </c>
      <c r="B28" s="293" t="s">
        <v>167</v>
      </c>
      <c r="C28" s="360"/>
      <c r="D28" s="371"/>
      <c r="E28" s="371"/>
      <c r="F28" s="371"/>
      <c r="G28" s="371"/>
      <c r="H28" s="355"/>
      <c r="I28" s="355"/>
      <c r="J28" s="355"/>
      <c r="K28" s="355"/>
      <c r="L28" s="355">
        <v>20</v>
      </c>
      <c r="M28" s="355"/>
      <c r="N28" s="355"/>
      <c r="O28" s="355"/>
      <c r="P28" s="35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45">
        <f t="shared" si="0"/>
        <v>20</v>
      </c>
    </row>
    <row r="29" spans="1:28" s="44" customFormat="1" x14ac:dyDescent="0.2">
      <c r="A29" s="22">
        <v>21</v>
      </c>
      <c r="B29" s="293" t="s">
        <v>62</v>
      </c>
      <c r="C29" s="360"/>
      <c r="D29" s="371"/>
      <c r="E29" s="371"/>
      <c r="F29" s="371"/>
      <c r="G29" s="371"/>
      <c r="H29" s="355"/>
      <c r="I29" s="355"/>
      <c r="J29" s="355"/>
      <c r="K29" s="355">
        <v>18</v>
      </c>
      <c r="L29" s="355"/>
      <c r="M29" s="355"/>
      <c r="N29" s="355"/>
      <c r="O29" s="355"/>
      <c r="P29" s="355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45">
        <f t="shared" si="0"/>
        <v>18</v>
      </c>
    </row>
    <row r="30" spans="1:28" s="44" customFormat="1" x14ac:dyDescent="0.2">
      <c r="A30" s="22">
        <v>22</v>
      </c>
      <c r="B30" s="293" t="s">
        <v>115</v>
      </c>
      <c r="C30" s="360"/>
      <c r="D30" s="371"/>
      <c r="E30" s="371"/>
      <c r="F30" s="371"/>
      <c r="G30" s="371"/>
      <c r="H30" s="355"/>
      <c r="I30" s="355"/>
      <c r="J30" s="355"/>
      <c r="K30" s="355"/>
      <c r="L30" s="355"/>
      <c r="M30" s="355"/>
      <c r="N30" s="355"/>
      <c r="O30" s="355"/>
      <c r="P30" s="355">
        <v>18</v>
      </c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45">
        <f t="shared" si="0"/>
        <v>18</v>
      </c>
    </row>
    <row r="31" spans="1:28" s="44" customFormat="1" x14ac:dyDescent="0.2">
      <c r="A31" s="22">
        <v>23</v>
      </c>
      <c r="B31" s="293" t="s">
        <v>455</v>
      </c>
      <c r="C31" s="360"/>
      <c r="D31" s="371"/>
      <c r="E31" s="371"/>
      <c r="F31" s="371"/>
      <c r="G31" s="371"/>
      <c r="H31" s="355"/>
      <c r="I31" s="355"/>
      <c r="J31" s="355"/>
      <c r="K31" s="355"/>
      <c r="L31" s="355"/>
      <c r="M31" s="355"/>
      <c r="N31" s="355">
        <v>16</v>
      </c>
      <c r="O31" s="355"/>
      <c r="P31" s="35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45">
        <f t="shared" si="0"/>
        <v>16</v>
      </c>
    </row>
    <row r="32" spans="1:28" s="44" customFormat="1" x14ac:dyDescent="0.2">
      <c r="A32" s="22">
        <v>24</v>
      </c>
      <c r="B32" s="293" t="s">
        <v>102</v>
      </c>
      <c r="C32" s="360"/>
      <c r="D32" s="371"/>
      <c r="E32" s="371"/>
      <c r="F32" s="371">
        <v>16</v>
      </c>
      <c r="G32" s="371"/>
      <c r="H32" s="355"/>
      <c r="I32" s="355"/>
      <c r="J32" s="355"/>
      <c r="K32" s="355"/>
      <c r="L32" s="355"/>
      <c r="M32" s="355"/>
      <c r="N32" s="355"/>
      <c r="O32" s="355"/>
      <c r="P32" s="35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45">
        <f t="shared" si="0"/>
        <v>16</v>
      </c>
    </row>
    <row r="33" spans="1:28" s="44" customFormat="1" x14ac:dyDescent="0.2">
      <c r="A33" s="22">
        <v>25</v>
      </c>
      <c r="B33" s="293" t="s">
        <v>454</v>
      </c>
      <c r="C33" s="360"/>
      <c r="D33" s="371">
        <v>0</v>
      </c>
      <c r="E33" s="371"/>
      <c r="F33" s="371"/>
      <c r="G33" s="371"/>
      <c r="H33" s="355"/>
      <c r="I33" s="355"/>
      <c r="J33" s="355"/>
      <c r="K33" s="355"/>
      <c r="L33" s="355"/>
      <c r="M33" s="355"/>
      <c r="N33" s="355"/>
      <c r="O33" s="355"/>
      <c r="P33" s="35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45">
        <f t="shared" si="0"/>
        <v>0</v>
      </c>
    </row>
    <row r="34" spans="1:28" s="44" customFormat="1" x14ac:dyDescent="0.2">
      <c r="A34" s="22">
        <v>26</v>
      </c>
      <c r="B34" s="293" t="s">
        <v>171</v>
      </c>
      <c r="C34" s="360"/>
      <c r="D34" s="371"/>
      <c r="E34" s="371"/>
      <c r="F34" s="371"/>
      <c r="G34" s="371"/>
      <c r="H34" s="355"/>
      <c r="I34" s="355"/>
      <c r="J34" s="355"/>
      <c r="K34" s="355"/>
      <c r="L34" s="355"/>
      <c r="M34" s="355"/>
      <c r="N34" s="355"/>
      <c r="O34" s="355"/>
      <c r="P34" s="35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45">
        <f t="shared" si="0"/>
        <v>0</v>
      </c>
    </row>
    <row r="35" spans="1:28" s="44" customFormat="1" x14ac:dyDescent="0.2">
      <c r="A35" s="22">
        <v>27</v>
      </c>
      <c r="B35" s="293" t="s">
        <v>114</v>
      </c>
      <c r="C35" s="360"/>
      <c r="D35" s="371"/>
      <c r="E35" s="371"/>
      <c r="F35" s="371"/>
      <c r="G35" s="371"/>
      <c r="H35" s="355"/>
      <c r="I35" s="355"/>
      <c r="J35" s="355"/>
      <c r="K35" s="355"/>
      <c r="L35" s="355"/>
      <c r="M35" s="355"/>
      <c r="N35" s="355"/>
      <c r="O35" s="355"/>
      <c r="P35" s="355"/>
      <c r="Q35" s="174"/>
      <c r="R35" s="174"/>
      <c r="S35" s="174"/>
      <c r="T35" s="174"/>
      <c r="U35" s="174"/>
      <c r="V35" s="174"/>
      <c r="W35" s="174"/>
      <c r="X35" s="174"/>
      <c r="Y35" s="174"/>
      <c r="Z35" s="174"/>
      <c r="AA35" s="174"/>
      <c r="AB35" s="45">
        <f t="shared" si="0"/>
        <v>0</v>
      </c>
    </row>
    <row r="36" spans="1:28" s="44" customFormat="1" x14ac:dyDescent="0.2">
      <c r="A36" s="22">
        <v>28</v>
      </c>
      <c r="B36" s="293" t="s">
        <v>107</v>
      </c>
      <c r="C36" s="360"/>
      <c r="D36" s="371"/>
      <c r="E36" s="371"/>
      <c r="F36" s="371"/>
      <c r="G36" s="371"/>
      <c r="H36" s="355"/>
      <c r="I36" s="355"/>
      <c r="J36" s="355"/>
      <c r="K36" s="355"/>
      <c r="L36" s="355"/>
      <c r="M36" s="355"/>
      <c r="N36" s="355"/>
      <c r="O36" s="355"/>
      <c r="P36" s="35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45">
        <f t="shared" si="0"/>
        <v>0</v>
      </c>
    </row>
    <row r="37" spans="1:28" s="44" customFormat="1" x14ac:dyDescent="0.2">
      <c r="A37" s="22">
        <v>29</v>
      </c>
      <c r="B37" s="295" t="s">
        <v>527</v>
      </c>
      <c r="C37" s="295"/>
      <c r="D37" s="371"/>
      <c r="E37" s="371"/>
      <c r="F37" s="371"/>
      <c r="G37" s="371"/>
      <c r="H37" s="355"/>
      <c r="I37" s="355"/>
      <c r="J37" s="355"/>
      <c r="K37" s="355"/>
      <c r="L37" s="355"/>
      <c r="M37" s="355"/>
      <c r="N37" s="355"/>
      <c r="O37" s="355"/>
      <c r="P37" s="355"/>
      <c r="Q37" s="174"/>
      <c r="R37" s="174"/>
      <c r="S37" s="174"/>
      <c r="T37" s="174"/>
      <c r="U37" s="174"/>
      <c r="V37" s="174"/>
      <c r="W37" s="174"/>
      <c r="X37" s="174"/>
      <c r="Y37" s="174"/>
      <c r="Z37" s="174"/>
      <c r="AA37" s="174"/>
      <c r="AB37" s="45">
        <f t="shared" si="0"/>
        <v>0</v>
      </c>
    </row>
    <row r="38" spans="1:28" s="44" customFormat="1" x14ac:dyDescent="0.2">
      <c r="A38" s="22">
        <v>30</v>
      </c>
      <c r="B38" s="293" t="s">
        <v>298</v>
      </c>
      <c r="C38" s="360"/>
      <c r="D38" s="371"/>
      <c r="E38" s="371"/>
      <c r="F38" s="371"/>
      <c r="G38" s="371"/>
      <c r="H38" s="355"/>
      <c r="I38" s="355"/>
      <c r="J38" s="355"/>
      <c r="K38" s="355"/>
      <c r="L38" s="355"/>
      <c r="M38" s="355"/>
      <c r="N38" s="355"/>
      <c r="O38" s="355"/>
      <c r="P38" s="355"/>
      <c r="Q38" s="174"/>
      <c r="R38" s="174"/>
      <c r="S38" s="174"/>
      <c r="T38" s="174"/>
      <c r="U38" s="174"/>
      <c r="V38" s="174"/>
      <c r="W38" s="174"/>
      <c r="X38" s="174"/>
      <c r="Y38" s="174"/>
      <c r="Z38" s="174"/>
      <c r="AA38" s="174"/>
      <c r="AB38" s="45">
        <f t="shared" si="0"/>
        <v>0</v>
      </c>
    </row>
    <row r="39" spans="1:28" s="44" customFormat="1" x14ac:dyDescent="0.2">
      <c r="A39" s="22">
        <v>31</v>
      </c>
      <c r="B39" s="293" t="s">
        <v>170</v>
      </c>
      <c r="C39" s="360"/>
      <c r="D39" s="371"/>
      <c r="E39" s="371"/>
      <c r="F39" s="371"/>
      <c r="G39" s="371"/>
      <c r="H39" s="355"/>
      <c r="I39" s="355"/>
      <c r="J39" s="355"/>
      <c r="K39" s="355"/>
      <c r="L39" s="355"/>
      <c r="M39" s="355"/>
      <c r="N39" s="355"/>
      <c r="O39" s="355"/>
      <c r="P39" s="35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45">
        <f t="shared" si="0"/>
        <v>0</v>
      </c>
    </row>
    <row r="40" spans="1:28" s="330" customFormat="1" ht="15" x14ac:dyDescent="0.25">
      <c r="A40" s="663" t="s">
        <v>14</v>
      </c>
      <c r="B40" s="663"/>
      <c r="C40" s="663"/>
      <c r="D40" s="387">
        <v>4</v>
      </c>
      <c r="E40" s="387">
        <v>3</v>
      </c>
      <c r="F40" s="387">
        <v>7</v>
      </c>
      <c r="G40" s="387">
        <v>8</v>
      </c>
      <c r="H40" s="387">
        <v>9</v>
      </c>
      <c r="I40" s="387">
        <v>10</v>
      </c>
      <c r="J40" s="387">
        <v>14</v>
      </c>
      <c r="K40" s="387">
        <v>10</v>
      </c>
      <c r="L40" s="387">
        <v>9</v>
      </c>
      <c r="M40" s="387">
        <v>7</v>
      </c>
      <c r="N40" s="387">
        <v>4</v>
      </c>
      <c r="O40" s="387">
        <v>28</v>
      </c>
      <c r="P40" s="387">
        <v>21</v>
      </c>
      <c r="Q40" s="387"/>
      <c r="R40" s="387"/>
      <c r="S40" s="387"/>
      <c r="T40" s="387"/>
      <c r="U40" s="387"/>
      <c r="V40" s="387"/>
      <c r="W40" s="387"/>
      <c r="X40" s="387"/>
      <c r="Y40" s="387"/>
      <c r="Z40" s="387"/>
      <c r="AA40" s="387"/>
      <c r="AB40" s="387"/>
    </row>
    <row r="42" spans="1:28" ht="15.75" x14ac:dyDescent="0.2">
      <c r="C42" s="346"/>
      <c r="D42" s="347"/>
      <c r="E42" s="347"/>
      <c r="F42" s="352"/>
      <c r="G42" s="352"/>
      <c r="H42" s="375"/>
      <c r="I42" s="352"/>
      <c r="J42" s="352"/>
      <c r="K42" s="352"/>
      <c r="L42" s="354"/>
      <c r="M42" s="352"/>
      <c r="N42" s="352"/>
    </row>
    <row r="43" spans="1:28" ht="15.75" x14ac:dyDescent="0.2">
      <c r="C43" s="345"/>
      <c r="D43" s="347"/>
      <c r="E43" s="347"/>
      <c r="F43" s="352"/>
      <c r="G43" s="352"/>
      <c r="H43" s="375"/>
      <c r="I43" s="352"/>
      <c r="J43" s="352"/>
      <c r="K43" s="352"/>
      <c r="L43" s="354"/>
      <c r="M43" s="352"/>
      <c r="N43" s="352"/>
    </row>
    <row r="44" spans="1:28" ht="15.75" x14ac:dyDescent="0.2">
      <c r="C44" s="345"/>
      <c r="D44" s="347"/>
      <c r="E44" s="347"/>
      <c r="F44" s="352"/>
      <c r="G44" s="352"/>
      <c r="H44" s="375"/>
      <c r="I44" s="352"/>
      <c r="J44" s="352"/>
      <c r="K44" s="352"/>
      <c r="L44" s="354"/>
      <c r="M44" s="352"/>
      <c r="N44" s="352"/>
    </row>
    <row r="45" spans="1:28" ht="15.75" x14ac:dyDescent="0.2">
      <c r="C45" s="345"/>
      <c r="D45" s="347"/>
      <c r="E45" s="347"/>
      <c r="F45" s="352"/>
      <c r="G45" s="352"/>
      <c r="H45" s="375"/>
      <c r="I45" s="352"/>
      <c r="J45" s="352"/>
      <c r="K45" s="352"/>
      <c r="L45" s="354"/>
      <c r="M45" s="352"/>
      <c r="N45" s="352"/>
    </row>
    <row r="46" spans="1:28" x14ac:dyDescent="0.2">
      <c r="C46" s="345"/>
      <c r="D46" s="347"/>
      <c r="E46" s="347"/>
      <c r="F46" s="352"/>
      <c r="G46" s="352"/>
      <c r="H46" s="352"/>
      <c r="I46" s="352"/>
      <c r="J46" s="352"/>
      <c r="K46" s="352"/>
      <c r="L46" s="354"/>
      <c r="M46" s="352"/>
      <c r="N46" s="352"/>
    </row>
    <row r="47" spans="1:28" x14ac:dyDescent="0.2">
      <c r="C47" s="345"/>
      <c r="D47" s="347"/>
      <c r="E47" s="347"/>
    </row>
    <row r="48" spans="1:28" x14ac:dyDescent="0.2">
      <c r="C48" s="345"/>
      <c r="D48" s="347"/>
      <c r="E48" s="347"/>
    </row>
    <row r="49" spans="3:5" x14ac:dyDescent="0.2">
      <c r="C49" s="345"/>
      <c r="D49" s="347"/>
      <c r="E49" s="347"/>
    </row>
    <row r="50" spans="3:5" x14ac:dyDescent="0.2">
      <c r="C50" s="345"/>
      <c r="D50" s="347"/>
      <c r="E50" s="347"/>
    </row>
    <row r="72" spans="2:2" ht="14.25" x14ac:dyDescent="0.2">
      <c r="B72" s="77"/>
    </row>
    <row r="73" spans="2:2" ht="14.25" x14ac:dyDescent="0.2">
      <c r="B73" s="77"/>
    </row>
  </sheetData>
  <mergeCells count="19">
    <mergeCell ref="A1:AB1"/>
    <mergeCell ref="A2:AB2"/>
    <mergeCell ref="A3:D3"/>
    <mergeCell ref="E3:V3"/>
    <mergeCell ref="A4:D4"/>
    <mergeCell ref="A40:C40"/>
    <mergeCell ref="U6:AA6"/>
    <mergeCell ref="AB6:AB8"/>
    <mergeCell ref="D7:G7"/>
    <mergeCell ref="H7:N7"/>
    <mergeCell ref="O7:O8"/>
    <mergeCell ref="P7:P8"/>
    <mergeCell ref="Q7:T7"/>
    <mergeCell ref="U7:AA7"/>
    <mergeCell ref="A6:A8"/>
    <mergeCell ref="B6:C8"/>
    <mergeCell ref="D6:G6"/>
    <mergeCell ref="H6:N6"/>
    <mergeCell ref="Q6:T6"/>
  </mergeCells>
  <pageMargins left="0.23622047244094491" right="0.23622047244094491" top="0.15748031496062992" bottom="0.74803149606299213" header="0.51181102362204722" footer="0.51181102362204722"/>
  <pageSetup paperSize="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A1904-DCF6-405E-B39D-AFED7CE07914}">
  <dimension ref="A1:R44"/>
  <sheetViews>
    <sheetView view="pageLayout" zoomScale="85" zoomScaleNormal="100" zoomScalePageLayoutView="85" workbookViewId="0">
      <selection activeCell="A9" sqref="A9"/>
    </sheetView>
  </sheetViews>
  <sheetFormatPr defaultColWidth="8.7109375" defaultRowHeight="15" x14ac:dyDescent="0.25"/>
  <cols>
    <col min="1" max="1" width="5.28515625" style="54" customWidth="1"/>
    <col min="2" max="2" width="35.5703125" style="53" customWidth="1"/>
    <col min="3" max="3" width="25.5703125" style="319" customWidth="1"/>
    <col min="4" max="4" width="11.85546875" style="319" customWidth="1"/>
    <col min="5" max="5" width="48.85546875" style="319" customWidth="1"/>
    <col min="6" max="6" width="12" style="53" customWidth="1"/>
    <col min="7" max="254" width="8.7109375" style="53"/>
    <col min="255" max="255" width="4.5703125" style="53" customWidth="1"/>
    <col min="256" max="256" width="36.42578125" style="53" customWidth="1"/>
    <col min="257" max="257" width="26.28515625" style="53" customWidth="1"/>
    <col min="258" max="258" width="9.5703125" style="53" customWidth="1"/>
    <col min="259" max="259" width="36.42578125" style="53" customWidth="1"/>
    <col min="260" max="260" width="13.7109375" style="53" customWidth="1"/>
    <col min="261" max="510" width="8.7109375" style="53"/>
    <col min="511" max="511" width="4.5703125" style="53" customWidth="1"/>
    <col min="512" max="512" width="36.42578125" style="53" customWidth="1"/>
    <col min="513" max="513" width="26.28515625" style="53" customWidth="1"/>
    <col min="514" max="514" width="9.5703125" style="53" customWidth="1"/>
    <col min="515" max="515" width="36.42578125" style="53" customWidth="1"/>
    <col min="516" max="516" width="13.7109375" style="53" customWidth="1"/>
    <col min="517" max="766" width="8.7109375" style="53"/>
    <col min="767" max="767" width="4.5703125" style="53" customWidth="1"/>
    <col min="768" max="768" width="36.42578125" style="53" customWidth="1"/>
    <col min="769" max="769" width="26.28515625" style="53" customWidth="1"/>
    <col min="770" max="770" width="9.5703125" style="53" customWidth="1"/>
    <col min="771" max="771" width="36.42578125" style="53" customWidth="1"/>
    <col min="772" max="772" width="13.7109375" style="53" customWidth="1"/>
    <col min="773" max="16384" width="8.7109375" style="53"/>
  </cols>
  <sheetData>
    <row r="1" spans="1:18" ht="15.75" x14ac:dyDescent="0.25">
      <c r="A1" s="546" t="s">
        <v>22</v>
      </c>
      <c r="B1" s="546"/>
      <c r="C1" s="546"/>
      <c r="D1" s="546"/>
      <c r="E1" s="546"/>
      <c r="F1" s="546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</row>
    <row r="2" spans="1:18" ht="15.75" x14ac:dyDescent="0.25">
      <c r="A2" s="546" t="s">
        <v>32</v>
      </c>
      <c r="B2" s="546"/>
      <c r="C2" s="546"/>
      <c r="D2" s="546"/>
      <c r="E2" s="546"/>
      <c r="F2" s="546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</row>
    <row r="3" spans="1:18" ht="15.75" x14ac:dyDescent="0.25">
      <c r="A3" s="581" t="s">
        <v>6</v>
      </c>
      <c r="B3" s="581"/>
      <c r="C3" s="581"/>
      <c r="D3" s="581"/>
      <c r="E3" s="581"/>
      <c r="F3" s="58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4" spans="1:18" ht="15.75" x14ac:dyDescent="0.25">
      <c r="A4" s="581" t="s">
        <v>7</v>
      </c>
      <c r="B4" s="581"/>
      <c r="C4" s="581"/>
      <c r="D4" s="581"/>
      <c r="E4" s="581"/>
      <c r="F4" s="58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</row>
    <row r="5" spans="1:18" ht="15.75" x14ac:dyDescent="0.25">
      <c r="A5" s="581" t="s">
        <v>8</v>
      </c>
      <c r="B5" s="581"/>
      <c r="C5" s="581"/>
      <c r="D5" s="581"/>
      <c r="E5" s="581"/>
      <c r="F5" s="58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</row>
    <row r="6" spans="1:18" ht="15.75" x14ac:dyDescent="0.25">
      <c r="A6" s="550" t="s">
        <v>473</v>
      </c>
      <c r="B6" s="550"/>
      <c r="C6" s="550"/>
      <c r="D6" s="550"/>
      <c r="E6" s="550"/>
      <c r="F6" s="550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</row>
    <row r="8" spans="1:18" ht="18.75" x14ac:dyDescent="0.25">
      <c r="A8" s="699" t="s">
        <v>575</v>
      </c>
      <c r="B8" s="699"/>
      <c r="C8" s="699"/>
      <c r="D8" s="699"/>
      <c r="E8" s="699"/>
      <c r="F8" s="699"/>
      <c r="G8" s="130"/>
      <c r="H8" s="130"/>
    </row>
    <row r="9" spans="1:18" ht="15.75" x14ac:dyDescent="0.25">
      <c r="A9" s="55" t="s">
        <v>599</v>
      </c>
      <c r="B9" s="55"/>
      <c r="C9" s="697" t="s">
        <v>565</v>
      </c>
      <c r="D9" s="697"/>
      <c r="E9" s="313"/>
      <c r="F9" s="111" t="s">
        <v>29</v>
      </c>
    </row>
    <row r="10" spans="1:18" x14ac:dyDescent="0.25">
      <c r="A10" s="698"/>
      <c r="B10" s="698"/>
      <c r="C10" s="698"/>
      <c r="D10" s="698"/>
      <c r="E10" s="698"/>
      <c r="F10" s="698"/>
    </row>
    <row r="11" spans="1:18" ht="32.25" customHeight="1" x14ac:dyDescent="0.25">
      <c r="A11" s="56" t="s">
        <v>84</v>
      </c>
      <c r="B11" s="56" t="s">
        <v>117</v>
      </c>
      <c r="C11" s="57" t="s">
        <v>85</v>
      </c>
      <c r="D11" s="57" t="s">
        <v>118</v>
      </c>
      <c r="E11" s="57" t="s">
        <v>86</v>
      </c>
      <c r="F11" s="57" t="s">
        <v>87</v>
      </c>
    </row>
    <row r="12" spans="1:18" ht="16.5" x14ac:dyDescent="0.25">
      <c r="A12" s="449">
        <v>1</v>
      </c>
      <c r="B12" s="450" t="s">
        <v>528</v>
      </c>
      <c r="C12" s="451" t="s">
        <v>88</v>
      </c>
      <c r="D12" s="451" t="s">
        <v>89</v>
      </c>
      <c r="E12" s="451" t="s">
        <v>548</v>
      </c>
      <c r="F12" s="451" t="s">
        <v>90</v>
      </c>
    </row>
    <row r="13" spans="1:18" ht="16.5" x14ac:dyDescent="0.25">
      <c r="A13" s="449">
        <v>2</v>
      </c>
      <c r="B13" s="450" t="s">
        <v>529</v>
      </c>
      <c r="C13" s="451" t="s">
        <v>91</v>
      </c>
      <c r="D13" s="451" t="s">
        <v>89</v>
      </c>
      <c r="E13" s="451" t="s">
        <v>548</v>
      </c>
      <c r="F13" s="451" t="s">
        <v>90</v>
      </c>
    </row>
    <row r="14" spans="1:18" ht="16.5" x14ac:dyDescent="0.25">
      <c r="A14" s="449">
        <v>3</v>
      </c>
      <c r="B14" s="452" t="s">
        <v>94</v>
      </c>
      <c r="C14" s="451" t="s">
        <v>92</v>
      </c>
      <c r="D14" s="451" t="s">
        <v>89</v>
      </c>
      <c r="E14" s="453" t="s">
        <v>60</v>
      </c>
      <c r="F14" s="451" t="s">
        <v>90</v>
      </c>
    </row>
    <row r="15" spans="1:18" ht="14.25" customHeight="1" x14ac:dyDescent="0.25">
      <c r="A15" s="449">
        <v>4</v>
      </c>
      <c r="B15" s="452" t="s">
        <v>530</v>
      </c>
      <c r="C15" s="451" t="s">
        <v>93</v>
      </c>
      <c r="D15" s="453" t="s">
        <v>89</v>
      </c>
      <c r="E15" s="453" t="s">
        <v>531</v>
      </c>
      <c r="F15" s="451" t="s">
        <v>90</v>
      </c>
    </row>
    <row r="16" spans="1:18" ht="16.5" x14ac:dyDescent="0.25">
      <c r="A16" s="449">
        <v>5</v>
      </c>
      <c r="B16" s="452" t="s">
        <v>99</v>
      </c>
      <c r="C16" s="451" t="s">
        <v>95</v>
      </c>
      <c r="D16" s="453" t="s">
        <v>89</v>
      </c>
      <c r="E16" s="453" t="s">
        <v>533</v>
      </c>
      <c r="F16" s="451" t="s">
        <v>90</v>
      </c>
    </row>
    <row r="17" spans="1:6" ht="16.5" x14ac:dyDescent="0.25">
      <c r="A17" s="449">
        <v>6</v>
      </c>
      <c r="B17" s="452" t="s">
        <v>550</v>
      </c>
      <c r="C17" s="451" t="s">
        <v>95</v>
      </c>
      <c r="D17" s="453" t="s">
        <v>89</v>
      </c>
      <c r="E17" s="451" t="s">
        <v>551</v>
      </c>
      <c r="F17" s="451" t="s">
        <v>90</v>
      </c>
    </row>
    <row r="18" spans="1:6" ht="16.5" x14ac:dyDescent="0.25">
      <c r="A18" s="449">
        <v>7</v>
      </c>
      <c r="B18" s="452" t="s">
        <v>571</v>
      </c>
      <c r="C18" s="451" t="s">
        <v>95</v>
      </c>
      <c r="D18" s="453" t="s">
        <v>89</v>
      </c>
      <c r="E18" s="451" t="s">
        <v>548</v>
      </c>
      <c r="F18" s="451" t="s">
        <v>90</v>
      </c>
    </row>
    <row r="19" spans="1:6" ht="16.5" x14ac:dyDescent="0.25">
      <c r="A19" s="449">
        <v>8</v>
      </c>
      <c r="B19" s="454" t="s">
        <v>541</v>
      </c>
      <c r="C19" s="451" t="s">
        <v>95</v>
      </c>
      <c r="D19" s="453" t="s">
        <v>113</v>
      </c>
      <c r="E19" s="455" t="s">
        <v>542</v>
      </c>
      <c r="F19" s="451" t="s">
        <v>90</v>
      </c>
    </row>
    <row r="20" spans="1:6" ht="18" customHeight="1" x14ac:dyDescent="0.25">
      <c r="A20" s="449">
        <v>9</v>
      </c>
      <c r="B20" s="452" t="s">
        <v>98</v>
      </c>
      <c r="C20" s="451" t="s">
        <v>95</v>
      </c>
      <c r="D20" s="453" t="s">
        <v>89</v>
      </c>
      <c r="E20" s="453" t="s">
        <v>531</v>
      </c>
      <c r="F20" s="451" t="s">
        <v>90</v>
      </c>
    </row>
    <row r="21" spans="1:6" ht="16.5" x14ac:dyDescent="0.25">
      <c r="A21" s="449">
        <v>10</v>
      </c>
      <c r="B21" s="452" t="s">
        <v>104</v>
      </c>
      <c r="C21" s="451" t="s">
        <v>97</v>
      </c>
      <c r="D21" s="453" t="s">
        <v>89</v>
      </c>
      <c r="E21" s="453" t="s">
        <v>532</v>
      </c>
      <c r="F21" s="451" t="s">
        <v>90</v>
      </c>
    </row>
    <row r="22" spans="1:6" ht="16.5" x14ac:dyDescent="0.25">
      <c r="A22" s="449">
        <v>11</v>
      </c>
      <c r="B22" s="452" t="s">
        <v>105</v>
      </c>
      <c r="C22" s="451" t="s">
        <v>97</v>
      </c>
      <c r="D22" s="453" t="s">
        <v>89</v>
      </c>
      <c r="E22" s="453" t="s">
        <v>532</v>
      </c>
      <c r="F22" s="451" t="s">
        <v>90</v>
      </c>
    </row>
    <row r="23" spans="1:6" ht="16.5" x14ac:dyDescent="0.25">
      <c r="A23" s="449">
        <v>12</v>
      </c>
      <c r="B23" s="452" t="s">
        <v>96</v>
      </c>
      <c r="C23" s="451" t="s">
        <v>97</v>
      </c>
      <c r="D23" s="453" t="s">
        <v>89</v>
      </c>
      <c r="E23" s="453" t="s">
        <v>60</v>
      </c>
      <c r="F23" s="451" t="s">
        <v>90</v>
      </c>
    </row>
    <row r="24" spans="1:6" ht="16.5" x14ac:dyDescent="0.25">
      <c r="A24" s="449">
        <v>13</v>
      </c>
      <c r="B24" s="452" t="s">
        <v>573</v>
      </c>
      <c r="C24" s="451" t="s">
        <v>97</v>
      </c>
      <c r="D24" s="453" t="s">
        <v>113</v>
      </c>
      <c r="E24" s="453" t="s">
        <v>60</v>
      </c>
      <c r="F24" s="451" t="s">
        <v>90</v>
      </c>
    </row>
    <row r="25" spans="1:6" ht="16.5" x14ac:dyDescent="0.25">
      <c r="A25" s="449">
        <v>15</v>
      </c>
      <c r="B25" s="452" t="s">
        <v>534</v>
      </c>
      <c r="C25" s="451" t="s">
        <v>97</v>
      </c>
      <c r="D25" s="453" t="s">
        <v>113</v>
      </c>
      <c r="E25" s="453" t="s">
        <v>535</v>
      </c>
      <c r="F25" s="451" t="s">
        <v>572</v>
      </c>
    </row>
    <row r="26" spans="1:6" ht="16.5" x14ac:dyDescent="0.25">
      <c r="A26" s="449">
        <v>16</v>
      </c>
      <c r="B26" s="452" t="s">
        <v>100</v>
      </c>
      <c r="C26" s="451" t="s">
        <v>97</v>
      </c>
      <c r="D26" s="453" t="s">
        <v>89</v>
      </c>
      <c r="E26" s="453" t="s">
        <v>536</v>
      </c>
      <c r="F26" s="451" t="s">
        <v>90</v>
      </c>
    </row>
    <row r="27" spans="1:6" ht="16.5" x14ac:dyDescent="0.25">
      <c r="A27" s="449">
        <v>17</v>
      </c>
      <c r="B27" s="454" t="s">
        <v>537</v>
      </c>
      <c r="C27" s="451" t="s">
        <v>97</v>
      </c>
      <c r="D27" s="453" t="s">
        <v>89</v>
      </c>
      <c r="E27" s="453" t="s">
        <v>547</v>
      </c>
      <c r="F27" s="451" t="s">
        <v>572</v>
      </c>
    </row>
    <row r="28" spans="1:6" ht="16.5" x14ac:dyDescent="0.25">
      <c r="A28" s="449">
        <v>18</v>
      </c>
      <c r="B28" s="456" t="s">
        <v>538</v>
      </c>
      <c r="C28" s="451" t="s">
        <v>97</v>
      </c>
      <c r="D28" s="457" t="s">
        <v>89</v>
      </c>
      <c r="E28" s="458" t="s">
        <v>539</v>
      </c>
      <c r="F28" s="451" t="s">
        <v>90</v>
      </c>
    </row>
    <row r="29" spans="1:6" ht="16.5" x14ac:dyDescent="0.25">
      <c r="A29" s="449">
        <v>19</v>
      </c>
      <c r="B29" s="454" t="s">
        <v>109</v>
      </c>
      <c r="C29" s="451" t="s">
        <v>97</v>
      </c>
      <c r="D29" s="453" t="s">
        <v>89</v>
      </c>
      <c r="E29" s="455" t="s">
        <v>540</v>
      </c>
      <c r="F29" s="451" t="s">
        <v>90</v>
      </c>
    </row>
    <row r="30" spans="1:6" ht="19.5" customHeight="1" x14ac:dyDescent="0.25">
      <c r="A30" s="449">
        <v>20</v>
      </c>
      <c r="B30" s="454" t="s">
        <v>543</v>
      </c>
      <c r="C30" s="451" t="s">
        <v>97</v>
      </c>
      <c r="D30" s="453" t="s">
        <v>89</v>
      </c>
      <c r="E30" s="455" t="s">
        <v>544</v>
      </c>
      <c r="F30" s="451" t="s">
        <v>90</v>
      </c>
    </row>
    <row r="31" spans="1:6" ht="16.5" x14ac:dyDescent="0.25">
      <c r="A31" s="449">
        <v>21</v>
      </c>
      <c r="B31" s="454" t="s">
        <v>112</v>
      </c>
      <c r="C31" s="451" t="s">
        <v>97</v>
      </c>
      <c r="D31" s="453" t="s">
        <v>113</v>
      </c>
      <c r="E31" s="455" t="s">
        <v>545</v>
      </c>
      <c r="F31" s="451" t="s">
        <v>572</v>
      </c>
    </row>
    <row r="32" spans="1:6" ht="16.5" x14ac:dyDescent="0.25">
      <c r="A32" s="449">
        <v>22</v>
      </c>
      <c r="B32" s="454" t="s">
        <v>549</v>
      </c>
      <c r="C32" s="451" t="s">
        <v>97</v>
      </c>
      <c r="D32" s="453" t="s">
        <v>113</v>
      </c>
      <c r="E32" s="453" t="s">
        <v>60</v>
      </c>
      <c r="F32" s="451" t="s">
        <v>90</v>
      </c>
    </row>
    <row r="33" spans="1:12" ht="19.5" customHeight="1" x14ac:dyDescent="0.25">
      <c r="A33" s="449">
        <v>23</v>
      </c>
      <c r="B33" s="454" t="s">
        <v>110</v>
      </c>
      <c r="C33" s="451" t="s">
        <v>97</v>
      </c>
      <c r="D33" s="453" t="s">
        <v>89</v>
      </c>
      <c r="E33" s="453" t="s">
        <v>60</v>
      </c>
      <c r="F33" s="451" t="s">
        <v>90</v>
      </c>
    </row>
    <row r="34" spans="1:12" ht="16.5" x14ac:dyDescent="0.25">
      <c r="A34" s="449">
        <v>24</v>
      </c>
      <c r="B34" s="454" t="s">
        <v>546</v>
      </c>
      <c r="C34" s="451" t="s">
        <v>97</v>
      </c>
      <c r="D34" s="453" t="s">
        <v>116</v>
      </c>
      <c r="E34" s="453" t="s">
        <v>60</v>
      </c>
      <c r="F34" s="451" t="s">
        <v>90</v>
      </c>
    </row>
    <row r="35" spans="1:12" ht="15.75" x14ac:dyDescent="0.25">
      <c r="A35" s="311"/>
      <c r="B35" s="312"/>
      <c r="C35" s="314"/>
      <c r="D35" s="254"/>
      <c r="E35" s="254"/>
      <c r="F35" s="311"/>
    </row>
    <row r="36" spans="1:12" ht="15.75" x14ac:dyDescent="0.25">
      <c r="A36" s="311"/>
      <c r="B36" s="312"/>
      <c r="C36" s="314"/>
      <c r="D36" s="254"/>
      <c r="E36" s="254"/>
      <c r="F36" s="311"/>
    </row>
    <row r="37" spans="1:12" s="306" customFormat="1" ht="15.75" x14ac:dyDescent="0.25">
      <c r="A37" s="307"/>
      <c r="B37" s="308"/>
      <c r="C37" s="315"/>
      <c r="D37" s="315"/>
      <c r="E37" s="315"/>
      <c r="F37" s="309"/>
    </row>
    <row r="38" spans="1:12" s="306" customFormat="1" ht="16.5" customHeight="1" x14ac:dyDescent="0.25">
      <c r="A38" s="11" t="s">
        <v>40</v>
      </c>
      <c r="B38" s="11"/>
      <c r="C38" s="11" t="s">
        <v>552</v>
      </c>
      <c r="D38" s="11"/>
      <c r="E38" s="316"/>
      <c r="H38" s="11"/>
      <c r="J38" s="2"/>
      <c r="K38" s="2"/>
      <c r="L38" s="108"/>
    </row>
    <row r="39" spans="1:12" s="306" customFormat="1" ht="16.5" customHeight="1" x14ac:dyDescent="0.25">
      <c r="A39" s="11"/>
      <c r="B39" s="11"/>
      <c r="C39" s="11"/>
      <c r="D39" s="11"/>
      <c r="E39" s="316"/>
      <c r="H39" s="11"/>
      <c r="J39" s="2"/>
      <c r="K39" s="2"/>
      <c r="L39" s="108"/>
    </row>
    <row r="40" spans="1:12" s="306" customFormat="1" ht="15.75" x14ac:dyDescent="0.25">
      <c r="A40" s="11"/>
      <c r="B40" s="11"/>
      <c r="C40" s="317"/>
      <c r="D40" s="317"/>
      <c r="E40" s="317"/>
      <c r="F40" s="309"/>
    </row>
    <row r="41" spans="1:12" s="306" customFormat="1" ht="16.5" customHeight="1" x14ac:dyDescent="0.25">
      <c r="A41" s="448" t="s">
        <v>91</v>
      </c>
      <c r="B41" s="372"/>
      <c r="C41" s="696" t="s">
        <v>574</v>
      </c>
      <c r="D41" s="696"/>
      <c r="E41" s="318"/>
      <c r="F41" s="11"/>
      <c r="G41" s="11"/>
    </row>
    <row r="42" spans="1:12" ht="15.75" x14ac:dyDescent="0.25">
      <c r="A42" s="11"/>
      <c r="B42" s="11"/>
      <c r="C42" s="316"/>
      <c r="D42" s="316"/>
      <c r="E42" s="316"/>
      <c r="F42" s="306"/>
    </row>
    <row r="43" spans="1:12" ht="15.75" x14ac:dyDescent="0.25">
      <c r="A43" s="11"/>
      <c r="B43" s="11"/>
      <c r="C43" s="316"/>
      <c r="D43" s="316"/>
      <c r="E43" s="316"/>
      <c r="F43" s="306"/>
    </row>
    <row r="44" spans="1:12" ht="15.75" x14ac:dyDescent="0.25">
      <c r="A44" s="310"/>
      <c r="B44" s="306"/>
      <c r="C44" s="53"/>
      <c r="D44" s="316"/>
      <c r="E44" s="316"/>
      <c r="F44" s="306"/>
    </row>
  </sheetData>
  <mergeCells count="10">
    <mergeCell ref="C41:D41"/>
    <mergeCell ref="C9:D9"/>
    <mergeCell ref="A1:F1"/>
    <mergeCell ref="A2:F2"/>
    <mergeCell ref="A3:F3"/>
    <mergeCell ref="A4:F4"/>
    <mergeCell ref="A6:F6"/>
    <mergeCell ref="A10:F10"/>
    <mergeCell ref="A5:F5"/>
    <mergeCell ref="A8:F8"/>
  </mergeCells>
  <phoneticPr fontId="45" type="noConversion"/>
  <pageMargins left="0.25" right="0.25" top="0.19607843137254902" bottom="0.75" header="0.3" footer="0.3"/>
  <pageSetup paperSize="9" orientation="landscape" horizontalDpi="4294967293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B543E-0F35-46D5-A8C2-75D4ADFC3EDF}">
  <dimension ref="A1:R13"/>
  <sheetViews>
    <sheetView tabSelected="1" view="pageLayout" topLeftCell="A4" zoomScale="70" zoomScaleNormal="100" zoomScaleSheetLayoutView="100" zoomScalePageLayoutView="70" workbookViewId="0">
      <selection activeCell="A7" sqref="A7:K7"/>
    </sheetView>
  </sheetViews>
  <sheetFormatPr defaultColWidth="9.140625" defaultRowHeight="12.75" x14ac:dyDescent="0.2"/>
  <cols>
    <col min="1" max="1" width="9.28515625" style="15" customWidth="1"/>
    <col min="2" max="2" width="11.140625" style="15" customWidth="1"/>
    <col min="3" max="3" width="10.7109375" style="15" customWidth="1"/>
    <col min="4" max="4" width="8.140625" style="15" customWidth="1"/>
    <col min="5" max="5" width="8.85546875" style="15" customWidth="1"/>
    <col min="6" max="7" width="9.7109375" style="15" customWidth="1"/>
    <col min="8" max="8" width="27.5703125" style="15" customWidth="1"/>
    <col min="9" max="9" width="11" style="15" customWidth="1"/>
    <col min="10" max="10" width="9.42578125" style="15" customWidth="1"/>
    <col min="11" max="11" width="26.28515625" style="15" customWidth="1"/>
    <col min="12" max="16384" width="9.140625" style="15"/>
  </cols>
  <sheetData>
    <row r="1" spans="1:18" s="46" customFormat="1" ht="135.75" customHeight="1" x14ac:dyDescent="0.25">
      <c r="A1" s="700"/>
      <c r="B1" s="701"/>
      <c r="C1" s="701"/>
      <c r="D1" s="701"/>
      <c r="E1" s="701"/>
      <c r="F1" s="701"/>
      <c r="G1" s="701"/>
      <c r="H1" s="701"/>
      <c r="I1" s="701"/>
      <c r="J1" s="701"/>
      <c r="K1" s="702"/>
    </row>
    <row r="2" spans="1:18" ht="22.5" customHeight="1" x14ac:dyDescent="0.2">
      <c r="A2" s="727" t="s">
        <v>82</v>
      </c>
      <c r="B2" s="728"/>
      <c r="C2" s="728"/>
      <c r="D2" s="728"/>
      <c r="E2" s="728"/>
      <c r="F2" s="728"/>
      <c r="G2" s="728"/>
      <c r="H2" s="728"/>
      <c r="I2" s="728"/>
      <c r="J2" s="728"/>
      <c r="K2" s="729"/>
    </row>
    <row r="3" spans="1:18" ht="22.5" customHeight="1" x14ac:dyDescent="0.2">
      <c r="A3" s="715" t="s">
        <v>32</v>
      </c>
      <c r="B3" s="716"/>
      <c r="C3" s="716"/>
      <c r="D3" s="716"/>
      <c r="E3" s="716"/>
      <c r="F3" s="716"/>
      <c r="G3" s="716"/>
      <c r="H3" s="716"/>
      <c r="I3" s="716"/>
      <c r="J3" s="716"/>
      <c r="K3" s="717"/>
    </row>
    <row r="4" spans="1:18" ht="27" customHeight="1" x14ac:dyDescent="0.2">
      <c r="A4" s="703" t="s">
        <v>6</v>
      </c>
      <c r="B4" s="704"/>
      <c r="C4" s="704"/>
      <c r="D4" s="704"/>
      <c r="E4" s="704"/>
      <c r="F4" s="704"/>
      <c r="G4" s="704"/>
      <c r="H4" s="704"/>
      <c r="I4" s="704"/>
      <c r="J4" s="704"/>
      <c r="K4" s="705"/>
    </row>
    <row r="5" spans="1:18" ht="21" customHeight="1" x14ac:dyDescent="0.3">
      <c r="A5" s="706" t="s">
        <v>77</v>
      </c>
      <c r="B5" s="707"/>
      <c r="C5" s="707"/>
      <c r="D5" s="707"/>
      <c r="E5" s="707"/>
      <c r="F5" s="707"/>
      <c r="G5" s="707"/>
      <c r="H5" s="707"/>
      <c r="I5" s="707"/>
      <c r="J5" s="707"/>
      <c r="K5" s="708"/>
    </row>
    <row r="6" spans="1:18" ht="30" customHeight="1" x14ac:dyDescent="0.2">
      <c r="A6" s="709" t="s">
        <v>78</v>
      </c>
      <c r="B6" s="710"/>
      <c r="C6" s="710"/>
      <c r="D6" s="710"/>
      <c r="E6" s="710"/>
      <c r="F6" s="710"/>
      <c r="G6" s="710"/>
      <c r="H6" s="710"/>
      <c r="I6" s="710"/>
      <c r="J6" s="710"/>
      <c r="K6" s="711"/>
    </row>
    <row r="7" spans="1:18" ht="22.5" customHeight="1" x14ac:dyDescent="0.3">
      <c r="A7" s="712" t="s">
        <v>79</v>
      </c>
      <c r="B7" s="713"/>
      <c r="C7" s="713"/>
      <c r="D7" s="713"/>
      <c r="E7" s="713"/>
      <c r="F7" s="713"/>
      <c r="G7" s="713"/>
      <c r="H7" s="713"/>
      <c r="I7" s="713"/>
      <c r="J7" s="713"/>
      <c r="K7" s="714"/>
    </row>
    <row r="8" spans="1:18" ht="25.5" customHeight="1" x14ac:dyDescent="0.2">
      <c r="A8" s="730" t="s">
        <v>80</v>
      </c>
      <c r="B8" s="731"/>
      <c r="C8" s="731"/>
      <c r="D8" s="731"/>
      <c r="E8" s="731"/>
      <c r="F8" s="731"/>
      <c r="G8" s="731"/>
      <c r="H8" s="731"/>
      <c r="I8" s="731"/>
      <c r="J8" s="731"/>
      <c r="K8" s="732"/>
    </row>
    <row r="9" spans="1:18" ht="20.25" customHeight="1" x14ac:dyDescent="0.2">
      <c r="A9" s="47"/>
      <c r="B9" s="48"/>
      <c r="C9" s="48"/>
      <c r="D9" s="48"/>
      <c r="E9" s="48"/>
      <c r="F9" s="48"/>
      <c r="G9" s="48"/>
      <c r="H9" s="48"/>
      <c r="I9" s="48"/>
      <c r="J9" s="48"/>
      <c r="K9" s="49"/>
    </row>
    <row r="10" spans="1:18" ht="126.75" customHeight="1" x14ac:dyDescent="0.2">
      <c r="A10" s="718" t="s">
        <v>83</v>
      </c>
      <c r="B10" s="719"/>
      <c r="C10" s="719"/>
      <c r="D10" s="719"/>
      <c r="E10" s="719"/>
      <c r="F10" s="719"/>
      <c r="G10" s="719"/>
      <c r="H10" s="719"/>
      <c r="I10" s="719"/>
      <c r="J10" s="719"/>
      <c r="K10" s="720"/>
      <c r="L10" s="41"/>
      <c r="M10" s="41"/>
      <c r="N10" s="41"/>
      <c r="O10" s="41"/>
      <c r="P10" s="41"/>
      <c r="Q10" s="41"/>
      <c r="R10" s="41"/>
    </row>
    <row r="11" spans="1:18" ht="19.5" customHeight="1" x14ac:dyDescent="0.2">
      <c r="A11" s="50"/>
      <c r="B11" s="51"/>
      <c r="C11" s="51"/>
      <c r="D11" s="51"/>
      <c r="E11" s="51"/>
      <c r="F11" s="51"/>
      <c r="G11" s="51"/>
      <c r="H11" s="51"/>
      <c r="I11" s="51"/>
      <c r="J11" s="51"/>
      <c r="K11" s="52"/>
    </row>
    <row r="12" spans="1:18" ht="59.25" customHeight="1" x14ac:dyDescent="0.3">
      <c r="A12" s="721" t="s">
        <v>70</v>
      </c>
      <c r="B12" s="722"/>
      <c r="C12" s="722"/>
      <c r="D12" s="722"/>
      <c r="E12" s="722"/>
      <c r="F12" s="722"/>
      <c r="G12" s="722"/>
      <c r="H12" s="722"/>
      <c r="I12" s="722"/>
      <c r="J12" s="722"/>
      <c r="K12" s="723"/>
    </row>
    <row r="13" spans="1:18" ht="37.5" customHeight="1" x14ac:dyDescent="0.2">
      <c r="A13" s="724" t="s">
        <v>81</v>
      </c>
      <c r="B13" s="725"/>
      <c r="C13" s="725"/>
      <c r="D13" s="725"/>
      <c r="E13" s="725"/>
      <c r="F13" s="725"/>
      <c r="G13" s="725"/>
      <c r="H13" s="725"/>
      <c r="I13" s="725"/>
      <c r="J13" s="725"/>
      <c r="K13" s="726"/>
    </row>
  </sheetData>
  <mergeCells count="11">
    <mergeCell ref="A10:K10"/>
    <mergeCell ref="A12:K12"/>
    <mergeCell ref="A13:K13"/>
    <mergeCell ref="A2:K2"/>
    <mergeCell ref="A8:K8"/>
    <mergeCell ref="A1:K1"/>
    <mergeCell ref="A4:K4"/>
    <mergeCell ref="A5:K5"/>
    <mergeCell ref="A6:K6"/>
    <mergeCell ref="A7:K7"/>
    <mergeCell ref="A3:K3"/>
  </mergeCells>
  <pageMargins left="0.25" right="0.25" top="0.23809523809523808" bottom="0.312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4</vt:i4>
      </vt:variant>
    </vt:vector>
  </HeadingPairs>
  <TitlesOfParts>
    <vt:vector size="14" baseType="lpstr">
      <vt:lpstr>эстаф</vt:lpstr>
      <vt:lpstr>ДЦ жен</vt:lpstr>
      <vt:lpstr>ДЦ муж</vt:lpstr>
      <vt:lpstr>Жонглирование</vt:lpstr>
      <vt:lpstr>Рывок</vt:lpstr>
      <vt:lpstr>Двоеборье</vt:lpstr>
      <vt:lpstr>Сводный </vt:lpstr>
      <vt:lpstr>Сводный  (2)</vt:lpstr>
      <vt:lpstr>Судьи</vt:lpstr>
      <vt:lpstr>Титульный </vt:lpstr>
      <vt:lpstr>Двоеборье!Область_печати</vt:lpstr>
      <vt:lpstr>Жонглирование!Область_печати</vt:lpstr>
      <vt:lpstr>'Титульный '!Область_печати</vt:lpstr>
      <vt:lpstr>эстаф!Область_печати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</dc:creator>
  <cp:lastModifiedBy>Сергей</cp:lastModifiedBy>
  <cp:lastPrinted>2023-03-19T14:19:55Z</cp:lastPrinted>
  <dcterms:created xsi:type="dcterms:W3CDTF">2015-06-05T18:17:20Z</dcterms:created>
  <dcterms:modified xsi:type="dcterms:W3CDTF">2023-03-19T14:31:20Z</dcterms:modified>
</cp:coreProperties>
</file>